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UMMURY" sheetId="2" r:id="rId1"/>
    <sheet name="FEB" sheetId="1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<sst xmlns="http://schemas.openxmlformats.org/spreadsheetml/2006/main" count="1616" uniqueCount="882">
  <si>
    <t>Company:</t>
  </si>
  <si>
    <t>CIT</t>
  </si>
  <si>
    <t>Statement Period:</t>
  </si>
  <si>
    <t>1st Statement Period:</t>
  </si>
  <si>
    <t xml:space="preserve">From:  </t>
  </si>
  <si>
    <t xml:space="preserve">To:  </t>
  </si>
  <si>
    <t>2nd Statement Period:</t>
  </si>
  <si>
    <t>THB</t>
  </si>
  <si>
    <t>R/Ns</t>
  </si>
  <si>
    <t>Guarantee Deposit Amount Received:</t>
  </si>
  <si>
    <t>Previous Month</t>
  </si>
  <si>
    <t>1st Statement Departures Period:</t>
  </si>
  <si>
    <t>2nd Statement  Departures Period:</t>
  </si>
  <si>
    <t>Total INVOICE</t>
  </si>
  <si>
    <t>Total Statements R/Ns :</t>
  </si>
  <si>
    <t>Balance Due + / Balance Remaining -</t>
  </si>
  <si>
    <t>P180125154229485</t>
  </si>
  <si>
    <t>3th Statement  Departures Period:</t>
  </si>
  <si>
    <t>3rd Statement  Departures Period:</t>
  </si>
  <si>
    <t>4th Statement  Departures Period:</t>
  </si>
  <si>
    <t>5th Statement  Departures Period:</t>
  </si>
  <si>
    <t>之前多付</t>
  </si>
  <si>
    <t>超售已付</t>
  </si>
  <si>
    <t>Room night from statement of July</t>
  </si>
  <si>
    <t>超售1801544.93在3,5月扣减</t>
  </si>
  <si>
    <t>292542.6在10月付款时扣减</t>
  </si>
  <si>
    <t>实际付了5932457.4</t>
  </si>
  <si>
    <t>超售496375.00在3,5月扣减</t>
  </si>
  <si>
    <t>3rd Statement Period:</t>
  </si>
  <si>
    <t>ADD</t>
  </si>
  <si>
    <t>超售363660在3,5月扣减。</t>
  </si>
  <si>
    <t>Offset with unused deposit</t>
  </si>
  <si>
    <t>超售在3,5月扣减。</t>
  </si>
  <si>
    <t xml:space="preserve">Outstanding balance </t>
  </si>
  <si>
    <t>奖励</t>
  </si>
  <si>
    <t>超售补付：</t>
  </si>
  <si>
    <t>Guarantee Deposit Amount Received: Feb + CNY</t>
  </si>
  <si>
    <t>Statement Departures Period: CNY</t>
  </si>
  <si>
    <t>6th Statement  Departures Period:</t>
  </si>
  <si>
    <t>7th Statement  Departures Period:</t>
  </si>
  <si>
    <t>8th Statement  Departures Period:</t>
  </si>
  <si>
    <t>Reference</t>
  </si>
  <si>
    <t>Arrival Date</t>
  </si>
  <si>
    <t>Departure Date</t>
  </si>
  <si>
    <t>Guest Name</t>
  </si>
  <si>
    <t>No. of Nights</t>
  </si>
  <si>
    <t>Twin / Double</t>
  </si>
  <si>
    <t>Triple</t>
  </si>
  <si>
    <t>Total Nights</t>
  </si>
  <si>
    <t>Comp. Nights</t>
  </si>
  <si>
    <t>Rate Twin / Double</t>
  </si>
  <si>
    <t>Rate Triple</t>
  </si>
  <si>
    <t>ABF / Child / Other</t>
  </si>
  <si>
    <t>Total Amount</t>
  </si>
  <si>
    <t>Rm A603   [RTD FR ZHENG, YONGSHENG:RCPT B] &amp; Rm A604   [RTD FR ZHENG, YONGSHENG:RCPT B]</t>
  </si>
  <si>
    <t>Rm A414   [RTD FR LI, PENG:RCPT B]</t>
  </si>
  <si>
    <t>Rm A506   [RTD FR JIAWEI, NI:RCPT B]</t>
  </si>
  <si>
    <t>Rm B1040  [RTD FR MA, JIANZHOU:RCPT B]</t>
  </si>
  <si>
    <t>Rm B849   [RTD FR YANG, JING:RCPT B]</t>
  </si>
  <si>
    <t>Rm B1140  [RTD FR LI, LING:RCPT B] &amp; Rm B1141  [RTD FR LI, QIN:RCPT B]</t>
  </si>
  <si>
    <t>Rm B742   [RTD FR YAN, DANDAN:RCPT B]</t>
  </si>
  <si>
    <t>Rm C560   [RTD FR LU, BAOSHAN:RCPT B]</t>
  </si>
  <si>
    <t>Rm C368   [RTD FR HAN, BOHUA:RCPT B]</t>
  </si>
  <si>
    <t>Rm C468   [RTD FR ZHANG, AIYING:RCPT B]</t>
  </si>
  <si>
    <t>Rm C483   [RTD FR SUN, YUTAO:RCPT B]</t>
  </si>
  <si>
    <t>Rm D395   [RTD FR ZHANG, LIWEI:RCPT B]</t>
  </si>
  <si>
    <t>Rm E4109  [RTD FR XUE, LING:RCPT B]</t>
  </si>
  <si>
    <t>Rm E4102  [RTD FR LUO, GUOYAN:RCPT B]</t>
  </si>
  <si>
    <t>Rm E5108  [RTD FR ZHANG, JING:RCPT B]</t>
  </si>
  <si>
    <t>Rm E6104  [RTD FR LI, NAN:RCPT B]</t>
  </si>
  <si>
    <t>Rm E5101  [RTD FR WANG, SICAI:RCPT B]</t>
  </si>
  <si>
    <t>Rm F5127  [RTD FR FAN, HONGBIN:RCPT B]</t>
  </si>
  <si>
    <t>Rm F5136  [RTD FR FAN, FAN:RCPT B]</t>
  </si>
  <si>
    <t>Rm F5134  [RTD FR HUANG, CHI:RCPT B]</t>
  </si>
  <si>
    <t>Rm G5155  [RTD FR CHEN, XIAO:RCPT B]</t>
  </si>
  <si>
    <t>Rm G4153  [RTD FR GUO, KELU:RCPT B]</t>
  </si>
  <si>
    <t>Rm C477   [RTD FR ZHOU, XIAOCHUN:RCPT B]</t>
  </si>
  <si>
    <t>Rm E6106  [RTD FR WANG, YAN:RCPT B]</t>
  </si>
  <si>
    <t>Rm C383   [RTD FR LUO, YUNTENG:RCPT B] &amp; Rm C384   [RTD FR LOU, YUNBAO:RCPT B]</t>
  </si>
  <si>
    <t>Rm C482   [RTD FR MAO, RUICONG:RCPT B]</t>
  </si>
  <si>
    <t>Rm B340   [RTD FR LIU, RAN:RCPT B] &amp; Rm B341   [RTD FR LIU, YALI:RCPT B]</t>
  </si>
  <si>
    <t>Rm E5111  [RTD FR SUN, LING:RCPT B]</t>
  </si>
  <si>
    <t>Rm F4128  [RTD FR GUO, YANG:RCPT B]</t>
  </si>
  <si>
    <t>Rm C574   [RTD FR YANG, DONGRUI:RCPT B]</t>
  </si>
  <si>
    <t>Rm C465   [RTD FR WANG, TING:RCPT B]</t>
  </si>
  <si>
    <t>Rm C365   [RTD FR SONG, XIAOJUAN:RCPT B]</t>
  </si>
  <si>
    <t>Rm A331   [RTD FR HE, GUANGLIN:RCPT B]</t>
  </si>
  <si>
    <t>Rm D1097  [RTD FR WEI, HUABAO:RCPT B] &amp; Rm D1098  [RTD FR ZHANG, TAOTAO:RCPT B]</t>
  </si>
  <si>
    <t>Rm D1094  [RTD FR YE, ZHIHUI:RCPT B]</t>
  </si>
  <si>
    <t>Rm F3145  [RTD FR TAN, ZENGZHEN:RCPT B]</t>
  </si>
  <si>
    <t>Rm F5129  [RTD FR NIU, XUYAN:RCPT B]</t>
  </si>
  <si>
    <t>Rm A425   [RTD FR ZHANG, FEIFEI:RCPT B]</t>
  </si>
  <si>
    <t>Rm A318   [RTD FR XIAHOU, WENHAO:RCPT B] &amp; Rm A319   [RTD FR XIAHOU, JINFANG:RCPT B]</t>
  </si>
  <si>
    <t>Rm A416   [RTD FR LIU, YIJING:RCPT B]</t>
  </si>
  <si>
    <t>Rm A502   [RTD FR ZHANG, XIHAI:RCPT B]</t>
  </si>
  <si>
    <t>Rm A511   [RTD FR AN, YONGBO:RCPT B]</t>
  </si>
  <si>
    <t>Rm G3153  [RTD FR TONG, LIWEI:RCPT B]</t>
  </si>
  <si>
    <t>Rm G3164  [RTD FR JIANKAI, LIAO:RCPT B]</t>
  </si>
  <si>
    <t>Rm E4103  [RTD FR ZHAO, XUE:RCPT B]</t>
  </si>
  <si>
    <t>Rm B838   [RTD FR TAKAHASHI, SHUNICHI:RCPT B]</t>
  </si>
  <si>
    <t>Rm D393   [RTD FR ZHANG, HUIXIANG:RCPT B]</t>
  </si>
  <si>
    <t>Rm D388   [RTD FR ZHANG, LI:RCPT B]</t>
  </si>
  <si>
    <t>Rm B845   [RTD FR LI, JINTAO:RCPT B]</t>
  </si>
  <si>
    <t>Rm A523   [RTD FR GAO, LIJU:RCPT B]</t>
  </si>
  <si>
    <t>Rm B844   [RTD FR SUN, XUEYUN:RCPT B]</t>
  </si>
  <si>
    <t>Rm B648   [RTD FR ZHOU, YANG:RCPT B]</t>
  </si>
  <si>
    <t>Rm E5107  [RTD FR MA, GUO QING:RCPT B]</t>
  </si>
  <si>
    <t>Rm A427   [RTD FR GAO, FEI:RCPT B]</t>
  </si>
  <si>
    <t>Rm B337   [RTD FR ZHOU, YAOHUA:RCPT B] &amp; Rm B338   [RTD FR ZHOU, YAOHUA:RCPT B]</t>
  </si>
  <si>
    <t>Rm B348   [RTD FR LI, YANG:RCPT B] &amp; Rm B349   [RTD FR LI, YANG:RCPT B]</t>
  </si>
  <si>
    <t>Rm B438   [RTD FR CHENG, XIN:RCPT B]</t>
  </si>
  <si>
    <t>Rm E4117  [RTD FR ZHU, JIANG:RCPT B]</t>
  </si>
  <si>
    <t>Rm C480   [RTD FR JIN, JIANG:RCPT B]</t>
  </si>
  <si>
    <t>Rm D591   [RTD FR PI, FAQIONG:RCPT B]</t>
  </si>
  <si>
    <t>Rm D693   [RTD FR CHEN, QIANGQIANG:RCPT B]</t>
  </si>
  <si>
    <t>Rm E5102  [RTD FR SHI, ZHIPING:RCPT B]</t>
  </si>
  <si>
    <t>Rm E6101  [RTD FR SUN, XIAOLING:RCPT B]</t>
  </si>
  <si>
    <t>Rm A517   [RTD FR ZHANG, XU:RCPT B]</t>
  </si>
  <si>
    <t>Rm F2135  [RTD FR LI, YANING:RCPT B] &amp; Rm F2136  [RTD FR LI, YANING:RCPT B]</t>
  </si>
  <si>
    <t>Rm C456   [RTD FR ZHI, ZHENGUO:RCPT B] &amp; Rm D1091  [RTD FR ZHI, ZHENGUO:RCPT B]</t>
  </si>
  <si>
    <t>Rm E6107  [RTD FR JIA, YANDIE:RCPT B]</t>
  </si>
  <si>
    <t>Rm C479   [RTD FR WU, QI:RCPT B]</t>
  </si>
  <si>
    <t>Rm F3130  [RTD FR LIANG, XINGSI:RCPT B]</t>
  </si>
  <si>
    <t>Rm F4130  [RTD FR WANG, SONG:RCPT B] &amp; Rm F4131  [RTD FR LI, QIN:RCPT B]</t>
  </si>
  <si>
    <t>Rm E4104  [RTD FR ZHANG, WENJUE:RCPT B]</t>
  </si>
  <si>
    <t>Rm B1042  [RTD FR HAN, QINGZHOU:RCPT B]</t>
  </si>
  <si>
    <t>Rm D1191  [RTD FR HU, SHUANG:RCPT B]</t>
  </si>
  <si>
    <t>Rm A327   [RTD FR DING, JIAHUI:RCPT B] &amp; Rm A329   [RTD FR DING, JIAHUI:RCPT B]</t>
  </si>
  <si>
    <t>Rm B751   [RTD FR YI, JING:RCPT B]</t>
  </si>
  <si>
    <t>Rm C657   [RTD FR WANG, XUEHAI:RCPT B]</t>
  </si>
  <si>
    <t>Rm B744   [RTD FR ZHOU, XIANGLONG:RCPT B] &amp; Rm B745   [RTD FR ZHOU, XIANGLONG:RCPT B]</t>
  </si>
  <si>
    <t>Rm A332   [RTD FR LI, XIN:RCPT B]</t>
  </si>
  <si>
    <t>Rm A311   [RTD FR MA, JIANGMIN:RCPT B] &amp; Rm A310   [RTD FR MA, JIANGMIN:RCPT B]</t>
  </si>
  <si>
    <t>Rm B1046  [RTD FR KONG, HONGREN:RCPT B] &amp; Rm B1047  [RTD FR KONG, HONGREN:RCPT B]</t>
  </si>
  <si>
    <t>Rm G5154  [RTD FR YANG, RUI:RCPT B]</t>
  </si>
  <si>
    <t>Rm B747   [RTD FR LE, QING:RCPT B]</t>
  </si>
  <si>
    <t>Rm A426   [RTD FR KE, JINCAI:RCPT B]</t>
  </si>
  <si>
    <t>Rm A522   [RTD FR SONG, JUN:RCPT B]</t>
  </si>
  <si>
    <t>Rm A423   [RTD FR KE, MI:RCPT B]</t>
  </si>
  <si>
    <t>Rm C658   [RTD FR JIA, AIPING:RCPT B]</t>
  </si>
  <si>
    <t>Rm D592   [RTD FR TONG, JIANHUA:RCPT B] &amp; Rm D593   [RTD FR XU, JINGSHENG:RCPT B]</t>
  </si>
  <si>
    <t>Rm C374   [RTD FR FU, QUANEN:RCPT B] &amp; Rm C375   [RTD FR FU, QUANEN:RCPT B]</t>
  </si>
  <si>
    <t>Rm E5119  [RTD FR ZHANG, JIMEI:RCPT B]</t>
  </si>
  <si>
    <t>Rm A322   [RTD FR XU, ZHENGMAO:RCPT B] &amp; Rm A323   [RTD FR XU, ZHENGMAO:RCPT B]</t>
  </si>
  <si>
    <t>Rm B1138  [RTD FR GU, QINGXIANG:RCPT B]</t>
  </si>
  <si>
    <t>Rm B739   [RTD FR GAO, ZHIXIONG:RCPT B]</t>
  </si>
  <si>
    <t>Rm C474   [RTD FR YAN, YONG:RCPT B]</t>
  </si>
  <si>
    <t>Rm D493   [RTD FR ZHANG, SHUPING:RCPT B]</t>
  </si>
  <si>
    <t>Rm F5140  [RTD FR GU, ZHIQING:RCPT B]</t>
  </si>
  <si>
    <t>Rm G3159  [RTD FR MA, WENXIANG:RCPT B]</t>
  </si>
  <si>
    <t>Rm G4160  [RTD FR WANG, WEI:RCPT B]</t>
  </si>
  <si>
    <t>Rm E5118  [RTD FR QI, HAONAN:RCPT B]</t>
  </si>
  <si>
    <t>Rm B641   [RTD FR WANG, FEIJIA:RCPT B]</t>
  </si>
  <si>
    <t>TOTALS</t>
  </si>
  <si>
    <t>Rm A604   [RTD FR FANG, QIONG:RCPT B] &amp; Rm A603   [RTD FR FANG, QIONG:RCPT B]</t>
  </si>
  <si>
    <t>Rm E5105  [RTD FR HUANG, LIFENG:RCPT B]</t>
  </si>
  <si>
    <t>[RTD FR HU, SHUNLI:RCPT B]</t>
  </si>
  <si>
    <t>Rm B646   [RTD FR MAO, YANQIONG:RCPT B] &amp; Rm B647   [RTD FR FAN, XIAOXIA:RCPT B]</t>
  </si>
  <si>
    <t>Rm B337   [RTD FR LUO, WEI:RCPT B]</t>
  </si>
  <si>
    <t>Rm F4134  [RTD FR GUO, YANG:RCPT B] &amp; Rm E6100  [RTD FR GUO, KELU:RCPT B]</t>
  </si>
  <si>
    <t>Rm B946   [RTD FR LAI, KEJUN:RCPT B]</t>
  </si>
  <si>
    <t>[RTD FR WANG, JIAXING:RCPT B]</t>
  </si>
  <si>
    <t>Rm A308   [RTD FR LIU, DIJIAO:RCPT B]</t>
  </si>
  <si>
    <t>Rm B1243  [RTD FR CHEN, MENG:RCPT B]</t>
  </si>
  <si>
    <t>Rm B437   [RTD FR WANG, JUN:RCPT B]</t>
  </si>
  <si>
    <t>Rm F4138  [RTD FR WANG, YUAN:RCPT B]</t>
  </si>
  <si>
    <t>Rm G4153  [RTD FR DONG, XINGYUAN:RCPT B]</t>
  </si>
  <si>
    <t>Rm G5150  [RTD FR DING, GUILAN:RCPT B] &amp; Rm G5155  [RTD FR ZHANG, ZHIFEN:RCPT B]</t>
  </si>
  <si>
    <t>Rm F4140  [RTD FR WANG, YUCHEN:RCPT B]</t>
  </si>
  <si>
    <t>[RTD FR WANG, CHUNYU:RCPT B]</t>
  </si>
  <si>
    <t>Rm F5132  [RTD FR LUO, GANG:RCPT B]</t>
  </si>
  <si>
    <t>Rm G4156  [RTD FR TANG, XIDONG:RCPT B]</t>
  </si>
  <si>
    <t>Rm G5168  [RTD FR HAN, JUN:RCPT B] &amp; Rm G5167  [RTD FR HAN, JUN:RCPT B]</t>
  </si>
  <si>
    <t>Rm C484   [RTD FR GONG, MIAOXIANG:RCPT B] &amp; Rm C486   [RTD FR GONG, MIAOXIANG:RCPT B] &amp; Rm C485   [RTD FR GONG, MIAOXIANG:RCPT B]</t>
  </si>
  <si>
    <t>Rm A430   [RTD FR BIAN, LOMGYUE:RCPT B]</t>
  </si>
  <si>
    <t>Rm B538   [RTD FR CEN, GUOBO:RCPT B]</t>
  </si>
  <si>
    <t>Rm A431   [RTD FR WU, YUCHUN:RCPT B]</t>
  </si>
  <si>
    <t>Rm G4162  [RTD FR AI, YANG:RCPT B] &amp; Rm G4170  [RTD FR LIU, RUILAN:RCPT B] &amp; Rm G4171  [RTD FR HUANG, LIN:RCPT B]</t>
  </si>
  <si>
    <t>Rm C476   [RTD FR LIU, XIAOE:RCPT B] &amp; Rm C475   [RTD FR LIU, XIAOE:RCPT B]</t>
  </si>
  <si>
    <t>Rm C385   [RTD FR YU, HANZHI:RCPT B] &amp; Rm C382   [RTD FR WANG, YUQING:RCPT B]</t>
  </si>
  <si>
    <t>Rm C471   [RTD FR GE, ZENGYU:RCPT B]</t>
  </si>
  <si>
    <t>Rm C361   [RTD FR YANG, RONGXIA:RCPT B]</t>
  </si>
  <si>
    <t>Rm B553   [RTD FR LI, YUEQIN:RCPT B] &amp; Rm B554   [RTD FR WANG, YUE:RCPT B]</t>
  </si>
  <si>
    <t>Rm A330   [RTD FR ZHANG, ZHICHAO:RCPT B]</t>
  </si>
  <si>
    <t>Rm A302   [RTD FR ZHAO, LINA:RCPT B] &amp; Rm A303   [RTD FR ZHAO, LINA:RCPT B]</t>
  </si>
  <si>
    <t>Rm F4125  [RTD FR QIU, DONGLIANG:RCPT B]</t>
  </si>
  <si>
    <t>Rm C379   [RTD FR ZHOU, YUNSHAN:RCPT B]</t>
  </si>
  <si>
    <t>Rm B652   [RTD FR CHEN, JUNWEI:RCPT B]</t>
  </si>
  <si>
    <t>Rm B646   [RTD FR FANG, JUE:RCPT B]</t>
  </si>
  <si>
    <t>Rm B446   [RTD FR WANG, ZIJIA:RCPT B] &amp; Rm B448   [RTD FR WANG, CHAO:RCPT B]</t>
  </si>
  <si>
    <t>Rm C656   [RTD FR XIE, YA:RCPT B]</t>
  </si>
  <si>
    <t>Rm E6102  [RTD FR LIU, YONGHUI:RCPT B] &amp; Rm E6112  [RTD FR LIU, YONGHUI:RCPT B]</t>
  </si>
  <si>
    <t>Rm E4118  [RTD FR WANG, JINGYI:RCPT B]</t>
  </si>
  <si>
    <t>Rm F2137  [RTD FR WEI, JU:RCPT B] &amp; Rm F2135  [RTD FR WANG, QIANG:RCPT B]</t>
  </si>
  <si>
    <t>Rm F5136  [RTD FR CHEN, WEIZHAO:RCPT B] &amp; Rm F5139  [RTD FR CHEN, WEIZHAO:RCPT B]</t>
  </si>
  <si>
    <t>Rm G3153  [RTD FR NING, CHENGHAO:RCPT B]</t>
  </si>
  <si>
    <t>Rm B349   [RTD FR DONG, ZHONGHUI:RCPT B] &amp; Rm B348   [RTD FR DONG, ZHONGHUI:RCPT B]</t>
  </si>
  <si>
    <t>Rm B1143  [RTD FR WANG, YUAN:RCPT B]</t>
  </si>
  <si>
    <t>Rm A315   [RTD FR ZHU, HANYI:RCPT B] &amp; Rm A316   [RTD FR ZHU, YUFENG:RCPT B]</t>
  </si>
  <si>
    <t>Rm A411   [RTD FR LIU, XIAOXIANG:RCPT B]</t>
  </si>
  <si>
    <t>Rm C663   [RTD FR BEI, JINGXIU:RCPT B] &amp; Rm C666   [RTD FR ZHANG, ZHIMING:RCPT B]</t>
  </si>
  <si>
    <t>Rm C658   [RTD FR LIU, CHUN:RCPT B] &amp; Rm C655   [RTD FR LIU, CHUN:RCPT B]</t>
  </si>
  <si>
    <t>Rm B848   [RTD FR SITU, WEN:RCPT B]</t>
  </si>
  <si>
    <t>[RTD FR WANG, YAJUN:RCPT B] &amp; [RTD FR WANG, YAJUN:RCPT B]</t>
  </si>
  <si>
    <t>Rm F4132  [RTD FR LI, XIAOGUANG:RCPT B] &amp; Rm F4141  [RTD FR ZHANG, MEILAN:RCPT B]</t>
  </si>
  <si>
    <t>Rm F4133  [RTD FR ZHOU, YUHAN:RCPT B]</t>
  </si>
  <si>
    <t>Rm F3131  [RTD FR WANG, LUYAN:RCPT B] &amp; Rm F3132  [RTD FR WANG, HAO:RCPT B]</t>
  </si>
  <si>
    <t>Rm E4112  [RTD FR YAO, BIN:RCPT B]</t>
  </si>
  <si>
    <t>Rm E5102  [RTD FR YE, WEI:RCPT B]</t>
  </si>
  <si>
    <t>Rm D393   [RTD FR GU, JIAXUAN:RCPT B]</t>
  </si>
  <si>
    <t>Rm D993   [RTD FR ZHANG, WEI:RCPT B]</t>
  </si>
  <si>
    <t>Rm D998   [RTD FR PAN, WEI:RCPT B] &amp; Rm D999   [RTD FR YU, LE:RCPT B]</t>
  </si>
  <si>
    <t>Rm C562   [RTD FR XUAN, ZHENMING:RCPT B] &amp; Rm C563   [RTD FR XUAN, JUNJIE:RCPT B]</t>
  </si>
  <si>
    <t>Rm C483   [RTD FR GAO, ZHENGXIANG:RCPT B]</t>
  </si>
  <si>
    <t>Rm C467   [RTD FR WU, JIAQI:RCPT B]</t>
  </si>
  <si>
    <t>Rm C464   [RTD FR SUN, JIA:RCPT B] &amp; Rm C465   [RTD FR LIU, JIE:RCPT B]</t>
  </si>
  <si>
    <t>Rm B849   [RTD FR DU, HUJUN:RCPT B]</t>
  </si>
  <si>
    <t>Rm B438   [RTD FR CHEN, RONG:RCPT B]</t>
  </si>
  <si>
    <t>Rm A416   [RTD FR LIU, JIN TAN:RCPT B]</t>
  </si>
  <si>
    <t>Rm B1240  [RTD FR LI, JINJIN:RCPT B]</t>
  </si>
  <si>
    <t>Rm A411   [RTD FR LIU, XIAO XIANG:RCPT B]</t>
  </si>
  <si>
    <t>Rm A512   [RTD FR RUI, XUE:RCPT B]</t>
  </si>
  <si>
    <t>Rm E4102  [RTD FR YU, YUE:RCPT B]  &amp;Rm E4104  [RTD FR YU, YUE:RCPT B]</t>
  </si>
  <si>
    <t>Rm F3125  [RTD FR HUANG, SHULAN:RCPT B]</t>
  </si>
  <si>
    <t>TOTAL</t>
  </si>
  <si>
    <t>Rm B1139  [RTD FR YAN, FENG:RCPT B]</t>
  </si>
  <si>
    <t>Rm D396   [RTD FR WANG, GANG:RCPT B] &amp; Rm D397   [RTD FR YU, YUE:RCPT B]</t>
  </si>
  <si>
    <t>Rm D1193  [RTD FR WANG, JUAN:RCPT B]</t>
  </si>
  <si>
    <t>Rm C570   [RTD FR LI, ZEYUE:RCPT B]</t>
  </si>
  <si>
    <t>Rm C481   [RTD FR JIANG, NAN:RCPT B]</t>
  </si>
  <si>
    <t>Rm C467   [RTD FR HUANG, CHENGWEN:RCPT B] &amp; Rm C480   [RTD FR HE, AIHUA:RCPT B]</t>
  </si>
  <si>
    <t>Rm A608   [RTD FR WANG, QIUXIA:RCPT B]</t>
  </si>
  <si>
    <t>Rm A414   [RTD FR HUANG, WEIHAO:RCPT B]</t>
  </si>
  <si>
    <t>Rm C359   [RTD FR WANG, ZHIMING:RCPT B] &amp; Rm C358   [RTD FR WANG, RUI:RCPT B]</t>
  </si>
  <si>
    <t>Rm A522   [RTD FR WANG, SHANSHAN:RCPT B]</t>
  </si>
  <si>
    <t>Rm A311   [RTD FR FU, MEIFANG:RCPT B]</t>
  </si>
  <si>
    <t>Rm A310   [RTD FR CAO, YE:RCPT B]</t>
  </si>
  <si>
    <t>Rm A303   [RTD FR XU, YAOJIE:RCPT B] &amp; Rm A302   [RTD FR XU, JIASHENG:RCPT B]</t>
  </si>
  <si>
    <t>Rm B338   [RTD FR ZHANG, YONGQIANG:RCPT B] &amp; Rm B339   [RTD FR YU, YONGNAN:RCPT B]</t>
  </si>
  <si>
    <t>Rm A517   [RTD FR ZHENG, HAIYAN:RCPT B]</t>
  </si>
  <si>
    <t>Rm A523   [RTD FR LI, WENQIANG:RCPT B]</t>
  </si>
  <si>
    <t>Rm G5167  [RTD FR WEI, JELING:RCPT B] &amp; Rm G5168  [RTD FR WEI, JELING:RCPT B]</t>
  </si>
  <si>
    <t>Rm G4150  [RTD FR ZHAO, LIN:RCPT B]</t>
  </si>
  <si>
    <t>Rm G3167  [RTD FR LI, YALIN:RCPT B]</t>
  </si>
  <si>
    <t>Rm G3150  [RTD FR LIU, LIXIA:RCPT B]</t>
  </si>
  <si>
    <t>Rm F5132  [RTD FR GUAN, PING:RCPT B]</t>
  </si>
  <si>
    <t>Rm F3126  [RTD FR LIU, JINGHONG:RCPT B]</t>
  </si>
  <si>
    <t>Rm F3141  [RTD FR LIU, DONGSHENG:RCPT B] &amp; Rm F4140  [RTD FR LIU, WENGE:RCPT B]</t>
  </si>
  <si>
    <t>Rm E6114  [RTD FR CHEN, YUHAN:RCPT B]</t>
  </si>
  <si>
    <t>Rm E5119  [RTD FR LIU, JU:RCPT B]</t>
  </si>
  <si>
    <t>Rm E4117  [RTD FR MENG, JIATONG:RCPT B]</t>
  </si>
  <si>
    <t>Rm E5114  [RTD FR WANG, YANG:RCPT B]</t>
  </si>
  <si>
    <t>Rm F5128  [RTD FR LI, CHUANHUI:RCPT B] &amp; Rm F5130  [RTD FR DONG, JIE:RCPT B]</t>
  </si>
  <si>
    <t>Rm F4138  [RTD FR DING, YONGBO:RCPT B] &amp; Rm F4139  [RTD FR PAN, LIANGYING:RCPT B]</t>
  </si>
  <si>
    <t>Rm F5139  [RTD FR CHEN, WEIZHAO:RCPT B] &amp; Rm F5136  [RTD FR CHEN, WEIZHAO:RCPT B]</t>
  </si>
  <si>
    <t>Rm F3138  [RTD FR WANG, XIAOHUI:RCPT B]</t>
  </si>
  <si>
    <t>Rm E4104  [RTD FR LU, QIUYUE:RCPT B]</t>
  </si>
  <si>
    <t>Rm C468   [RTD FR ZHANG, QIANG:RCPT B]</t>
  </si>
  <si>
    <t>Rm C574   [RTD FR JIANG, YUNFEI:RCPT B]</t>
  </si>
  <si>
    <t>Rm C480   [RTD FR HE, AIHUA:RCPT B] &amp; Rm C467   [RTD FR HUANG, CHENGWEN:RCPT B]</t>
  </si>
  <si>
    <t>Rm F4142  [RTD FR LU, QING:RCPT B]</t>
  </si>
  <si>
    <t>Rm C559   [RTD FR JIANG, BO:RCPT B] &amp; Rm C657   [RTD FR JIANG, BO:RCPT B]</t>
  </si>
  <si>
    <t>Rm G3160  [RTD FR WEI, BAOLING:RCPT B]</t>
  </si>
  <si>
    <t>Rm D792   [RTD FR MAO, XIN:RCPT B]</t>
  </si>
  <si>
    <t>Rm E6100  [RTD FR SHAN XU, HUI ZI:RCPT B]</t>
  </si>
  <si>
    <t>Rm E5105  [RTD FR LI, FENGQUAN:RCPT B]</t>
  </si>
  <si>
    <t>Rm E4114  [RTD FR DONG, CHANG:RCPT B] &amp; Rm E4113  [RTD FR WANG, HUA:RCPT B]</t>
  </si>
  <si>
    <t>Rm E5101  [RTD FR LI, JINHAN:RCPT B]</t>
  </si>
  <si>
    <t>Rm E4109  [RTD FR LEI, JUAN:RCPT B]</t>
  </si>
  <si>
    <t>Rm E4106  [RTD FR LIU, XUDONG:RCPT B]</t>
  </si>
  <si>
    <t>Rm C482   [RTD FR QIN, PENG:RCPT B]</t>
  </si>
  <si>
    <t>Rm F3144  [RTD FR CHEN, HONGTAI:RCPT B] &amp; Rm F3142  [RTD FR CHEN, TIANLEI:RCPT B] &amp; Rm F3146  [RTD FR WU, JUXIU:RCPT B]</t>
  </si>
  <si>
    <t>Rm C479   [RTD FR JIANG, AIKANG:RCPT B]</t>
  </si>
  <si>
    <t>Rm C370   [RTD FR LI, BAILI:RCPT B]</t>
  </si>
  <si>
    <t>Rm C362   [RTD FR GE, JIAN:RCPT B] &amp; Rm C363   [RTD FR LIU, JAIYI:RCPT B] &amp; Rm C367   [RTD FR DING, HUIRU:RCPT B] &amp; Rm C366   [RTD FR XIAO, WEIPENG:RCPT B]</t>
  </si>
  <si>
    <t>Rm B348   [RTD FR OU, YANG:RCPT B]</t>
  </si>
  <si>
    <t>Rm B737   [RTD FR ZHENG, YUZHI:RCPT B]</t>
  </si>
  <si>
    <t>Rm A436   [RTD FR XIE, BIN:RCPT B]</t>
  </si>
  <si>
    <t>Rm B440   [RTD FR ZHONG, WEIYI:RCPT B] &amp; Rm B441   [RTD FR WANG, LI ZHI:RCPT B]</t>
  </si>
  <si>
    <t>Rm A431   [RTD FR FENG, SHUO:RCPT B]</t>
  </si>
  <si>
    <t>Rm A402   [RTD FR ZHANG, PENG:RCPT B]</t>
  </si>
  <si>
    <t>Rm A406   [RTD FR JIA, YING:RCPT B]</t>
  </si>
  <si>
    <t>Rm C360   [RTD FR XU, XINGWEN:RCPT B]</t>
  </si>
  <si>
    <t>Rm E5108  [RTD FR WU, XIAOYAN:RCPT B]</t>
  </si>
  <si>
    <t>Rm D991   [RTD FR WANG, LANFANG:RCPT B]</t>
  </si>
  <si>
    <t>Rm D590   [RTD FR ZHANG, XIAODAN:RCPT B] &amp; Rm D595   [RTD FR JIANG, LIANYUN:RCPT B]</t>
  </si>
  <si>
    <t>Rm C571   [RTD FR QIAN, MING:RCPT B]</t>
  </si>
  <si>
    <t>Rm B544   [RTD FR LI, CHUNSHENG:RCPT B] &amp; Rm B937   [RTD FR LI, ZHENG:RCPT B]</t>
  </si>
  <si>
    <t>Rm A508   [RTD FR WAN, HANBIN:RCPT B]</t>
  </si>
  <si>
    <t>Rm G5150  [RTD FR WANG, DAXIN:RCPT B] &amp; Rm G5151  [RTD FR WANG, CHAO:RCPT B]</t>
  </si>
  <si>
    <t>Rm G4165  [RTD FR GE, QI:RCPT B]</t>
  </si>
  <si>
    <t>Rm B744   [RTD FR REN, GUOWEN:RCPT B]</t>
  </si>
  <si>
    <t>Rm B742   [RTD FR WANG, JIAJIA:RCPT B]</t>
  </si>
  <si>
    <t>Rm B545   [RTD FR JIAO, LI:RCPT B]</t>
  </si>
  <si>
    <t>Rm B543   [RTD FR WANG, YIJUN:RCPT B]</t>
  </si>
  <si>
    <t>Rm C364   [RTD FR CHEN, JIANCHENG:RCPT B] &amp; Rm C377   [RTD FR YANG, HAIYING:RCPT B] &amp; Rm C378   [RTD FR JIANG, SHUHUI:RCPT B] &amp; Rm C379   [RTD FR SHEN, PEIYUN:RCPT B] &amp; Rm C464   [RTD FR ZHAO, JUNHAO:RCPT B] &amp; Rm C473   [RTD FR JIANG, JIANQIANG:RCPT B] &amp; Rm C474   [RTD FR SHEN, WHENZHI:RCPT B]</t>
  </si>
  <si>
    <t>Rm G3151  [RTD FR GAO, MIN:RCPT B] &amp; Rm G3157  [RTD FR DONG, SHUQING:RCPT B]</t>
  </si>
  <si>
    <t>Rm E6109  [RTD FR JIN, PING:RCPT B]</t>
  </si>
  <si>
    <t>Rm E6103  [RTD FR JIN, XIAOFAN:RCPT B]</t>
  </si>
  <si>
    <t>Rm E5113  [RTD FR WU, DAN:RCPT B]</t>
  </si>
  <si>
    <t>Rm E4121  [RTD FR YANG, SUIDONG:RCPT B] &amp; Rm F4135  [RTD FR YANG, SUSHEN:RCPT B] &amp; Rm F4141  [RTD FR ZHAO, XIAOYUE:RCPT B]</t>
  </si>
  <si>
    <t>Rm D1198  [RTD FR XU, SHUQIN:RCPT B]</t>
  </si>
  <si>
    <t>Rm D1197  [RTD FR HU, BING:RCPT B]</t>
  </si>
  <si>
    <t>Rm D694   [RTD FR GE, ZHOUHAN:RCPT B]</t>
  </si>
  <si>
    <t>Rm D794   [RTD FR ZHOU, LONGHAO:RCPT B]</t>
  </si>
  <si>
    <t>Rm D797   [RTD FR LIU, CHANGBO:RCPT B]</t>
  </si>
  <si>
    <t>Rm A307   [RTD FR JIN, FANG:RCPT B]</t>
  </si>
  <si>
    <t>Rm B539   [RTD FR ZHU, XIUZHEN:RCPT B]</t>
  </si>
  <si>
    <t>Rm B1239  [RTD FR LI, SHUO:RCPT B]</t>
  </si>
  <si>
    <t>Rm B437   [RTD FR ZHANG, XIAOXUAN:RCPT B] &amp; Rm B438   [RTD FR MEN, PENG:RCPT B] &amp; Rm B439   [RTD FR WANG, HAIRONG:RCPT B]</t>
  </si>
  <si>
    <t>Rm F5138  [RTD FR YANG, JINYONG:RCPT B] &amp; Rm F2132  [RTD FR YANG, JINYONG:RCPT B]</t>
  </si>
  <si>
    <t>Rm B538   [RTD FR HUANG, YIXIA:RCPT B]</t>
  </si>
  <si>
    <t>[RTD FR WU, XIAOYAN:RCPT B]</t>
  </si>
  <si>
    <t>Rm F3125  [RTD FR ZHAO, HUI:RCPT B]&amp;Rm F3133  [RTD FR ZHAO, LEI:RCPT B]&amp;Rm F3134  [RTD FR QIN, XUGUO:RCPT B]&amp;Rm F4125  [RTD FR ZHAO, LEI:RCPT B]</t>
  </si>
  <si>
    <t>Rm E4101  [RTD FR ZHU, WEILIN:RCPT B]</t>
  </si>
  <si>
    <t>Rm C464   [RTD FR ZHAO, JUNHAO:RCPT B]</t>
  </si>
  <si>
    <t>Rm G4168  [RTD FR WANG, YI:RCPT B]</t>
  </si>
  <si>
    <t>Rm D1193  [RTD FR GONG, QING:RCPT B]</t>
  </si>
  <si>
    <t>Rm F2126  [RTD FR LU, YAOYAO:RCPT B]&amp;Rm F2131  [RTD FR XUE, PENGHONG:RCPT B]&amp;Rm F2135  [RTD FR SHAN, RUI:RCPT B]&amp;Rm F2137  [RTD FR YANG, XUEBAO:RCPT B]&amp;Rm F2142  [RTD FR SHAN, LIHUI:RCPT B]</t>
  </si>
  <si>
    <t>Rm G5162  [RTD FR ZHOU, YUN:RCPT B]</t>
  </si>
  <si>
    <t>Rm E4103  [RTD FR ZHAO, XINYU:RCPT B]</t>
  </si>
  <si>
    <t>Rm G3158  [RTD FR HU, YONGZHONG:RCPT B]</t>
  </si>
  <si>
    <t>Rm E4102  [RTD FR DALI, YANG:RCPT B]&amp;Rm E4104  [RTD FR SHAN, CHONGBIN:RCPT B]</t>
  </si>
  <si>
    <t>Rm F5127  [RTD FR SHEN, ZHEYAN:RCPT B]</t>
  </si>
  <si>
    <t>Rm D799   [RTD FR LI, JIE:RCPT B]</t>
  </si>
  <si>
    <t>Rm B850   [RTD FR CAO, YINGYING:RCPT B]</t>
  </si>
  <si>
    <t>Rm F4126  [RTD FR LIN, HUAN:RCPT B]&amp;Rm F4128  [RTD FR LIN, HAIGEN:RCPT B]</t>
  </si>
  <si>
    <t>Rm B751   [RTD FR HE, YINPING:RCPT B]</t>
  </si>
  <si>
    <t>Rm B338   [RTD FR LIU, JING:RCPT B]</t>
  </si>
  <si>
    <t>Rm B1238  [RTD FR LI, QI:RCPT B]</t>
  </si>
  <si>
    <t>Rm F2141  [RTD FR HU, JING:RCPT B]</t>
  </si>
  <si>
    <t>Rm B438   [RTD FR MEN, PENG:RCPT B]</t>
  </si>
  <si>
    <t>Rm F2138  [RTD FR GAO, JINYANG:RCPT B]</t>
  </si>
  <si>
    <t>Rm E6101  [RTD FR CAI, WEIHUA:RCPT B]</t>
  </si>
  <si>
    <t>Rm A605   [RTD FR LIU, YE:RCPT B]</t>
  </si>
  <si>
    <t>Rm E6105  [RTD FR LUO, YI:RCPT B]</t>
  </si>
  <si>
    <t>Rm A330   [RTD FR LI, HUI:RCPT B]</t>
  </si>
  <si>
    <t>Rm E5107  [RTD FR YANG, PU:RCPT B]</t>
  </si>
  <si>
    <t>Rm D595   [RTD FR YANG, MENG:RCPT B]</t>
  </si>
  <si>
    <t>Rm E5102  [RTD FR WANG, XUEJIAO:RCPT B]</t>
  </si>
  <si>
    <t>Rm A304   [RTD FR YU, LEI:RCPT B]</t>
  </si>
  <si>
    <t>Rm B844   [RTD FR ZHANG, JING:RCPT B]&amp;Rm B839   [RTD FR ZHANG, RUIRUI:RCPT B]&amp;Rm B845   [RTD FR ZHANG, JIE:RCPT B]</t>
  </si>
  <si>
    <t>Rm C359   [RTD FR WU, YIPING:RCPT B]</t>
  </si>
  <si>
    <t>Rm F4137  [RTD FR MAO, ZHAOWEN:RCPT B]&amp;Rm F4136  [RTD FR MAO, XIAOQIAO:RCPT B]</t>
  </si>
  <si>
    <t>[RTD FR HE, LANGXUAN:RCPT B]</t>
  </si>
  <si>
    <t>Rm A302   [RTD FR XU, LI:RCPT B]</t>
  </si>
  <si>
    <t>Rm A309   [RTD FR ZENG, CHUN:RCPT B]</t>
  </si>
  <si>
    <t>Rm A327   [RTD FR XIANG, LINGKING:RCPT B]</t>
  </si>
  <si>
    <t>Rm A404   [RTD FR XIONG, LI:RCPT B]</t>
  </si>
  <si>
    <t>Rm A415   [RTD FR MIN, BAOYI:RCPT B] &amp; Rm A416   [RTD FR SHEN, HAO:RCPT B]</t>
  </si>
  <si>
    <t>Rm A414   [RTD FR DENG, HUA:RCPT B]</t>
  </si>
  <si>
    <t>Rm A418   [RTD FR LEI, HAITAO:RCPT B]&amp;Rm A426   [RTD FR LEI, HAITAO:RCPT B]&amp;Rm A428   [RTD FR LEI, HAITAO:RCPT B]</t>
  </si>
  <si>
    <t>Rm A521   [RTD FR LI, BIN:RCPT B]&amp;Rm A523   [RTD FR ZHU, HONGYU:RCPT B]&amp;Rm A519   [RTD FR BAI, WANQI:RCPT B]&amp;Rm A425   [RTD FR BAI, YANGZHOU:RCPT B]</t>
  </si>
  <si>
    <t>Rm B343   [RTD FR WANG, WEI:RCPT B]</t>
  </si>
  <si>
    <t>Rm B447   [RTD FR NIE, MINGZHE:RCPT B]</t>
  </si>
  <si>
    <t>Rm B448   [RTD FR LI, LICHEN:RCPT B]</t>
  </si>
  <si>
    <t>Rm B546   [RTD FR HUANG, ZHIYONG:RCPT B]</t>
  </si>
  <si>
    <t>Rm B846   [RTD FR PU, YAJUN:RCPT B]&amp;Rm B750   [RTD FR CHAO, MING-TAO:RCPT B]&amp;Rm B740   [RTD FR ZHANG, BIN:RCPT B]</t>
  </si>
  <si>
    <t>Rm G3164  [RTD FR WANG, YALAN:RCPT B]</t>
  </si>
  <si>
    <t>Rm E6101  [RTD FR WANG, YU:RCPT B]</t>
  </si>
  <si>
    <t>Rm C361   [RTD FR YU, LIPING:RCPT B]&amp;Rm C365   [RTD FR YU, LIPING:RCPT B]&amp;Rm C368   [RTD FR YU, LIPING:RCPT B]</t>
  </si>
  <si>
    <t>Rm C471   [RTD FR ZHANG, YAFEI:RCPT B]</t>
  </si>
  <si>
    <t>Rm D391   [RTD FR FANG, HUANHUAN:RCPT B]</t>
  </si>
  <si>
    <t>Rm C561   [RTD FR FENG, JIE:RCPT B]</t>
  </si>
  <si>
    <t>Rm C570   [RTD FR LONG, WEIQUN:RCPT B]&amp;Rm C569   [RTD FR LONG, WEIQUN:RCPT B]&amp;Rm C568   [RTD FR LONG, WEIQUN:RCPT B]</t>
  </si>
  <si>
    <t>Rm C574   [RTD FR HU, YIQI:RCPT B]</t>
  </si>
  <si>
    <t>Rm G3151  [RTD FR SHEN, WENJUN:RCPT B]</t>
  </si>
  <si>
    <t>Rm G3158  [RTD FR YANG, MENG:RCPT B]</t>
  </si>
  <si>
    <t>Rm B743   [RTD FR WU, CHENG:RCPT B]</t>
  </si>
  <si>
    <t>Rm B1048  [RTD FR CAI, JIE:RCPT B]</t>
  </si>
  <si>
    <t>Rm B441   [RTD FR WENG, QICHENG:RCPT B]</t>
  </si>
  <si>
    <t>Rm B345   [RTD FR YANG, CHAO:RCPT B]</t>
  </si>
  <si>
    <t>Rm A518   [RTD FR LIU, LIFEI:RCPT B]</t>
  </si>
  <si>
    <t>Rm B451   [RTD FR LI, HONG YANG:RCPT B]</t>
  </si>
  <si>
    <t>Rm F4140  [RTD FR CHEN, ZHILIANG:RCPT B]&amp;Rm F4142  [RTD FR ZHENG, JIANG:RCPT B]</t>
  </si>
  <si>
    <t>Rm B1239  [RTD FR ZHANG, FUJIANG:RCPT B]</t>
  </si>
  <si>
    <t>Rm D994   [RTD FR REN, JIANXING:RCPT B]</t>
  </si>
  <si>
    <t>Rm F4128  [RTD FR QIAN, YUNCHUAN:RCPT B]</t>
  </si>
  <si>
    <t>Rm F4134  [RTD FR FENG, JUNWEN:RCPT B]</t>
  </si>
  <si>
    <t>Rm F4133  [RTD FR ZHOU, LIANG:RCPT B]</t>
  </si>
  <si>
    <t>Rm F4134  [RTD FR GAO, GE:RCPT B]</t>
  </si>
  <si>
    <t>Rm G4170  [RTD FR LI, HONG:RCPT B]</t>
  </si>
  <si>
    <t>Rm F4143  [RTD FR YE, QUAN:RCPT B]</t>
  </si>
  <si>
    <t>Rm E4109  [RTD FR HU, LAN:RCPT B]</t>
  </si>
  <si>
    <t>Rm E5117  [RTD FR XU, FAN:RCPT B]</t>
  </si>
  <si>
    <t>Rm D793   [RTD FR SUN, XIAOTONG:RCPT B]</t>
  </si>
  <si>
    <t>Rm D996   [RTD FR YE, JIAGUO:RCPT B]&amp;Rm D997   [RTD FR XIAO, SHUISHENG:RCPT B]&amp;Rm D1192  [RTD FR XIAO, HUI:RCPT B]</t>
  </si>
  <si>
    <t>Rm D797   [RTD FR LYU, HONGMEI:RCPT B]</t>
  </si>
  <si>
    <t>Rm C364   [RTD FR ZHANG, KUNQI:RCPT B]</t>
  </si>
  <si>
    <t>Rm C374   [RTD FR WU, FEI:RCPT B]</t>
  </si>
  <si>
    <t>Rm A308   [RTD FR QIAO, LINHUI:RCPT B]&amp;Rm A311   [RTD FR QIAO, LINHUI:RCPT B]</t>
  </si>
  <si>
    <t>Rm B1240  [RTD FR MAO, XIAOQIAO:RCPT B]&amp;Rm B1241  [RTD FR MAO, ZHAOWEN:RCPT B]</t>
  </si>
  <si>
    <t>Rm B750   [RTD FR LAI, WATAN:RCPT B]</t>
  </si>
  <si>
    <t>Rm B1138  [RTD FR YI, CHANGSONG:RCPT B]</t>
  </si>
  <si>
    <t>Rm B1140  [RTD FR CHEN, YOULI:RCPT B]</t>
  </si>
  <si>
    <t>Rm B544   [RTD FR WANG, YING:RCPT B]</t>
  </si>
  <si>
    <t>Rm B841   [RTD FR DONG, RENTIE:RCPT B]</t>
  </si>
  <si>
    <t>Rm A507   [RTD FR ZHOU, QIAN:RCPT B]</t>
  </si>
  <si>
    <t>Rm A319   [RTD FR HU, PENG:RCPT B]</t>
  </si>
  <si>
    <t>Rm A401   [RTD FR BAO, YEHAO:RCPT B]&amp;Rm A402   [RTD FR BAO, YEMEI:RCPT B]</t>
  </si>
  <si>
    <t>Rm A310   [RTD FR YUAN, JIANHONG:RCPT B]</t>
  </si>
  <si>
    <t>Rm A607   [RTD FR GUAN, YANHUI:RCPT B]</t>
  </si>
  <si>
    <t>Rm A522   [RTD FR LI, LI:RCPT B]</t>
  </si>
  <si>
    <t>Rm F5135  [RTD FR XU, YAN:RCPT B]</t>
  </si>
  <si>
    <t>Rm E6102  [RTD FR XIAO, MIN:RCPT B]</t>
  </si>
  <si>
    <t>Rm G5164  [RTD FR YAN, TINGYANG:RCPT B]&amp;Rm G5167  [RTD FR YAN, TINGYANG:RCPT B]</t>
  </si>
  <si>
    <t>Rm E6114  [RTD FR XI, TIAN:RCPT B]</t>
  </si>
  <si>
    <t>Rm F4140  [RTD FR CHEN, ZHILIANG:RCPT B]&amp;Rm F4142  [RTD FR ZHANG, JIANG:RCPT B]</t>
  </si>
  <si>
    <t>Rm F2137  [RTD FR LI, YING:RCPT B]</t>
  </si>
  <si>
    <t>Rm B1141  [RTD FR CHEN, LIQIN:RCPT B]</t>
  </si>
  <si>
    <t>Rm E4111  [RTD FR WANG, YUXI:RCPT B]</t>
  </si>
  <si>
    <t>Rm F3140  [RTD FR CHEN, XIAN:RCPT B]</t>
  </si>
  <si>
    <t>Rm B543   [RTD FR ZHU, HONGYU:RCPT B]&amp;Rm B441   [RTD FR LI, BIN:RCPT B]&amp;Rm B451   [RTD FR BAI, YANGZHOU:RCPT B]&amp;Rm B545   [RTD FR BAI, WANQI:RCPT B]</t>
  </si>
  <si>
    <t>Rm B1138  [RTD FR YANG, LINA:RCPT B]</t>
  </si>
  <si>
    <t>Rm G6160  [RTD FR LIANG, TINGTING:RCPT B]</t>
  </si>
  <si>
    <t>Rm G6155  [RTD FR HUANG, ZISHAN:RCPT B]</t>
  </si>
  <si>
    <t>Rm B1043  [RTD FR CHEN, YAN:RCPT B]&amp;Rm B1044  [RTD FR CHEN, WENQIN:RCPT B]&amp;Rm B1045  [RTD FR CHEN, SIZONG:RCPT B]</t>
  </si>
  <si>
    <t>Rm G4169  [RTD FR QIAN, WENTING:RCPT B]</t>
  </si>
  <si>
    <t>Rm G3152  [RTD FR YANG, WENJIE:RCPT B]</t>
  </si>
  <si>
    <t>Rm G4150  [RTD FR CHEN, LEI:RCPT B]</t>
  </si>
  <si>
    <t>Rm G5152  [RTD FR ZHU, ZHITAO:RCPT B]</t>
  </si>
  <si>
    <t>Rm G4167  [RTD FR ZHENG, KAICHEN:RCPT B]</t>
  </si>
  <si>
    <t>Rm G3164  [RTD FR MAI, RUHUA:RCPT B]&amp;Rm G3166  [RTD FR CHENG, MEIHONG:RCPT B]&amp;Rm G3165  [RTD FR HUO, SHAOJIANG:RCPT B]</t>
  </si>
  <si>
    <t>Rm F4125  [RTD FR WANG, YAPENG:RCPT B]</t>
  </si>
  <si>
    <t>Rm G4164  [RTD FR CHEN, HONGJI:RCPT B]</t>
  </si>
  <si>
    <t>Rm F5126  [RTD FR LIU, LING:RCPT B]&amp;Rm F5128  [RTD FR LIU, LING:RCPT C]</t>
  </si>
  <si>
    <t>Rm F4127  [RTD FR MA, PINGPING:RCPT B]&amp;Rm F4129  [RTD FR MA, PINGPING:RCPT B]</t>
  </si>
  <si>
    <t>Rm E5106  [RTD FR HU, SIYU:RCPT B]&amp;Rm E5109  [RTD FR GAO, MINGFU:RCPT B]</t>
  </si>
  <si>
    <t>Rm F5127  [RTD FR CHEN, KAIXI:RCPT B]</t>
  </si>
  <si>
    <t>Rm F2141  [RTD FR YANG, WENSHUAI:RCPT B]</t>
  </si>
  <si>
    <t>Rm F4131  [RTD FR HE, JUN:RCPT B]&amp;Rm F4141  [RTD FR HE, JUN:RCPT B]&amp;Rm F3138  [RTD FR HE, JUN:RCPT B]</t>
  </si>
  <si>
    <t>Rm E6100  [RTD FR RUAN, JUANJUAN:RCPT B]</t>
  </si>
  <si>
    <t>Rm D1091  [RTD FR WU, YIXUAN:RCPT B]</t>
  </si>
  <si>
    <t>Rm C366   [RTD FR ZHANG, JIE:RCPT B]&amp;Rm C367   [RTD FR ZHANG, JIE:RCPT B]&amp;Rm C370   [RTD FR ZHANG, JIE:RCPT B]</t>
  </si>
  <si>
    <t>Rm D394   [RTD FR ZHANG, JUNFEN:RCPT B]</t>
  </si>
  <si>
    <t>Rm C467   [RTD FR LONG, GANG:RCPT B]&amp;Rm C473   [RTD FR LONG, GANG:RCPT B]</t>
  </si>
  <si>
    <t>Rm C486   [RTD FR DING, JIE:RCPT B]</t>
  </si>
  <si>
    <t>Rm C479   [RTD FR SUN, LINGFENG:RCPT B]</t>
  </si>
  <si>
    <t>Rm C380   [RTD FR ZHU, YAQIN:RCPT B]&amp;Rm C381   [RTD FR ZHU, QIAN:RCPT B]</t>
  </si>
  <si>
    <t>Rm D898   [RTD FR LIANG, YONGAN:RCPT B]&amp;Rm D994   [RTD FR WU, YU:RCPT B]</t>
  </si>
  <si>
    <t>Rm C667   [RTD FR WU, RUNFENG:RCPT B]</t>
  </si>
  <si>
    <t>Rm B1046  [RTD FR GONG, TING:RCPT B]&amp;Rm B1047  [RTD FR GONG, TING:RCPT B]</t>
  </si>
  <si>
    <t>Rm A428   [RTD FR YANG, DI:RCPT B]</t>
  </si>
  <si>
    <t>Rm A323   [RTD FR ZHANG, XIANG:RCPT B]</t>
  </si>
  <si>
    <t>Rm A513   [RTD FR YI, SHAOWEI:RCPT B]&amp;Rm A514   [RTD FR YI, SHAOWEI:RCPT B]</t>
  </si>
  <si>
    <t>Rm F3135  [RTD FR HUANG, LU:RCPT B]</t>
  </si>
  <si>
    <t>Rm F2133  [RTD FR YU, ZHENYANG:RCPT B]</t>
  </si>
  <si>
    <t>Rm B440   [RTD FR NA, SHUAI:RCPT B]&amp;Rm B443   [RTD FR NA, SHUAI:RCPT B]&amp;Rm B449   [RTD FR NA, SHUAI:RCPT B]</t>
  </si>
  <si>
    <t>Rm B341   [RTD FR ZHU, QIANWEN:RCPT B]</t>
  </si>
  <si>
    <t>Rm B1140  [RTD FR SHENTU, LIYUN:RCPT B]&amp;Rm B1141  [RTD FR WU, CHAO:RCPT B]</t>
  </si>
  <si>
    <t>Rm A406   [RTD FR QI, GONGZHENG:RCPT B]</t>
  </si>
  <si>
    <t>Rm F5139  [RTD FR MA, ZHIJIE:RCPT B]</t>
  </si>
  <si>
    <t>[RTD FR LIU, YONGFEN:RCPT B]</t>
  </si>
  <si>
    <t>[RTD FR LI, YUYAN:RCPT B] &amp; [RTD FR LI, YUYAN:RCPT B]</t>
  </si>
  <si>
    <t>Rm F5136  [RTD FR LIU, YI RONG:RCPT B]</t>
  </si>
  <si>
    <t>Rm B938   [RTD FR WU, ZIYU:RCPT B]</t>
  </si>
  <si>
    <t>Rm D591   [RTD FR CHEN, QIUHUA:RCPT B]&amp;Rm D594   [RTD FR CHEN, JIAJUN:RCPT B]&amp;Rm D996   [RTD FR DONG, LIZHE:RCPT B]</t>
  </si>
  <si>
    <t>Rm B741   [RTD FR HOU, XIAOHONG:RCPT B]&amp;Rm B744   [RTD FR TU, QIAN:RCPT B]</t>
  </si>
  <si>
    <t>Rm C382   [RTD FR WANG, YU:RCPT B]</t>
  </si>
  <si>
    <t>Rm E3100  [RTD FR WANG, SHUGANG:RCPT B]</t>
  </si>
  <si>
    <t>Rm E4108  [RTD FR YANG, LIANG:RCPT B]</t>
  </si>
  <si>
    <t>Rm E4112  [RTD FR WANG, XIANGQI:RCPT B]</t>
  </si>
  <si>
    <t>Rm E4117  [RTD FR TONG, XIN:RCPT B]</t>
  </si>
  <si>
    <t>Rm E5101  [RTD FR CHEN, FEI:RCPT B]</t>
  </si>
  <si>
    <t>Rm E6102  [RTD FR ZHOU, FEI:RCPT B]</t>
  </si>
  <si>
    <t>Rm F2134  [RTD FR HE, WENHONG:RCPT B]</t>
  </si>
  <si>
    <t>Rm F3128  [RTD FR LI, YINGXIAN:RCPT B]</t>
  </si>
  <si>
    <t>Rm F3130  [RTD FR LI, JINHUA:RCPT B]</t>
  </si>
  <si>
    <t>Rm F3137  [RTD FR FAN, JING:RCPT B]</t>
  </si>
  <si>
    <t>Rm F3141  [RTD FR ZHANG, HAI:RCPT B]</t>
  </si>
  <si>
    <t>Rm G5169  [RTD FR YUAN, XIAOFENG:RCPT B]</t>
  </si>
  <si>
    <t>Rm F4135  [RTD FR HUO, YINA:RCPT B]&amp;Rm F4142  [RTD FR LIU, FENGZHEN:RCPT B]</t>
  </si>
  <si>
    <t>Rm F5129  [RTD FR ZHU, QING:RCPT B]</t>
  </si>
  <si>
    <t>Rm G3163  [RTD FR YUN, XIAO:RCPT B]</t>
  </si>
  <si>
    <t>Rm G4168  [RTD FR ZHUANG, YANXIA:RCPT B]</t>
  </si>
  <si>
    <t>Rm B342   [RTD FR QIU, YONGLIN:RCPT B]</t>
  </si>
  <si>
    <t>Rm F5127  [RTD FR LAI, CHUNYU:RCPT B]&amp;Rm F5139  [RTD FR GIE, JIANBIN:RCPT B]</t>
  </si>
  <si>
    <t>Rm B1143  [RTD FR WANG, WEI:RCPT B]</t>
  </si>
  <si>
    <t>Rm A322   [RTD FR ZHANG, HUA:RCPT B]</t>
  </si>
  <si>
    <t>Rm A402   [RTD FR WU, BOWEN:RCPT B]</t>
  </si>
  <si>
    <t>Rm A408   [RTD FR PENG, XINGYU:RCPT B]</t>
  </si>
  <si>
    <t>Rm A410   [RTD FR HUI, GAO:RCPT B]</t>
  </si>
  <si>
    <t>Rm B653   [RTD FR LI, HAOXUAN:RCPT B]</t>
  </si>
  <si>
    <t>Rm A507   [RTD FR JIANG, JIAN:RCPT B]</t>
  </si>
  <si>
    <t>Rm B640   [RTD FR WANG, CAOJIAN:RCPT B]</t>
  </si>
  <si>
    <t>Rm B750   [RTD FR YANG, CHENGBIN:RCPT B]</t>
  </si>
  <si>
    <t>Rm F4144  [RTD FR DOU, MEIYAN:RCPT B]&amp;Rm F3125  [RTD FR WANG, SIMING:RCPT B]</t>
  </si>
  <si>
    <t>Rm B652   [RTD FR LU, CHAO:RCPT B]</t>
  </si>
  <si>
    <t>Rm C377   [RTD FR LU, YINE:RCPT B]&amp;Rm C379   [RTD FR ZHANG, JIE:RCPT B]</t>
  </si>
  <si>
    <t>Rm C562   [RTD FR CHENG, MING:RCPT B]</t>
  </si>
  <si>
    <t>Rm C661   [RTD FR HE, LIWEN:RCPT B]</t>
  </si>
  <si>
    <t>Rm D894   [RTD FR LIU, YING:RCPT B]</t>
  </si>
  <si>
    <t>Rm A521   [RTD FR WANG, WENPING:RCPT B]</t>
  </si>
  <si>
    <t>Rm A512   [RTD FR WANG, HEMIN:RCPT B]&amp;Rm A517   [RTD FR YIN, WENJUN:RCPT B]</t>
  </si>
  <si>
    <t>Rm B845   [RTD FR LING, YONGZHUO:RCPT B]</t>
  </si>
  <si>
    <t>Rm B552   [RTD FR YANG, KANG:RCPT B]</t>
  </si>
  <si>
    <t>Rm B446   [RTD FR ZHANG, SHU:RCPT B]&amp;Rm B447   [RTD FR SHU, KEMEI:RCPT B]</t>
  </si>
  <si>
    <t>Rm B850   [RTD FR LI, WEI:RCPT B]</t>
  </si>
  <si>
    <t>Rm C363   [RTD FR CHENG, YUE:RCPT B]&amp;Rm C362   [RTD FR WU, JINLIN:RCPT B]</t>
  </si>
  <si>
    <t>Rm A425   [RTD FR LI, YANPING:RCPT B]</t>
  </si>
  <si>
    <t>Rm B944   [RTD FR LIU, QI:RCPT B]</t>
  </si>
  <si>
    <t>Rm C558   [RTD FR CHEN, CHANGJIAN:RCPT B]</t>
  </si>
  <si>
    <t>Rm G5164  [RTD FR GUAN, HONGBIN:RCPT B]</t>
  </si>
  <si>
    <t>Rm A429   [RTD FR LI, YUJIE:RCPT B]</t>
  </si>
  <si>
    <t>Rm A315   [RTD FR TAN, RENHAN:RCPT B] &amp; Rm A316   [RTD FR TAN, RENHAN:RCPT B]</t>
  </si>
  <si>
    <t>Rm A418   [RTD FR TAN, BENKUN:RCPT B]</t>
  </si>
  <si>
    <t>Rm A502   [RTD FR SONG, KEKE:RCPT B] &amp; Rm A501   [RTD FR WANG, JIAYAO:RCPT B]</t>
  </si>
  <si>
    <t>Rm A512   [RTD FR WANG, HEMIN:RCPT B] &amp; Rm A517   [RTD FR YIN, WENJUN:RCPT B]</t>
  </si>
  <si>
    <t>Rm A605   [RTD FR LI, WEIBO:RCPT B]</t>
  </si>
  <si>
    <t>Rm B337   [RTD FR ZHANG, SHUYU:RCPT B]</t>
  </si>
  <si>
    <t>Rm A521   [RTD FR KAN, ZHITAO:RCPT B]</t>
  </si>
  <si>
    <t>Rm A607   [RTD FR YIN, HUI:RCPT B]</t>
  </si>
  <si>
    <t>Rm B344   [RTD FR ZHANG, HUA:RCPT B]</t>
  </si>
  <si>
    <t>Rm B350   [RTD FR ZHANG, FAN:RCPT B] &amp; Rm B351   [RTD FR YU, LINGQIU:RCPT B]</t>
  </si>
  <si>
    <t>Rm B748   [RTD FR PENG, PING:RCPT B]</t>
  </si>
  <si>
    <t>Rm B749   [RTD FR ZHANG, KE:RCPT B]</t>
  </si>
  <si>
    <t>Rm B1042  [RTD FR MU, JIAN:RCPT B] &amp; Rm B1043  [RTD FR MU, JIAN:RCPT B] &amp; Rm B1138  [RTD FR MU, JIAN:RCPT B] &amp; Rm B1141  [RTD FR MU, JIAN:RCPT B]</t>
  </si>
  <si>
    <t>Rm B841   [RTD FR QIAN, LICHAO:RCPT B]</t>
  </si>
  <si>
    <t>Rm B1046  [RTD FR WU, LINAN:RCPT B] &amp; Rm B1047  [RTD FR WU, LINAN:RCPT B]</t>
  </si>
  <si>
    <t>Rm F4130  [RTD FR ZHANG, KAIYU:RCPT B]</t>
  </si>
  <si>
    <t>Rm E6114  [RTD FR SHANG, YUZHEN:RCPT B]</t>
  </si>
  <si>
    <t>Rm B1048  [RTD FR YANG, LAI:RCPT B]</t>
  </si>
  <si>
    <t>Rm F4126  [RTD FR CHENG, YANPING:RCPT B]</t>
  </si>
  <si>
    <t>Rm B844   [RTD FR JIN, MIN:RCPT B]</t>
  </si>
  <si>
    <t>Rm B849   [RTD FR LI, GU:RCPT B]</t>
  </si>
  <si>
    <t>Rm A415   [RTD FR LIU, LIFEI:RCPT B]</t>
  </si>
  <si>
    <t>Rm B1241  [RTD FR CHU, HAO:RCPT B]</t>
  </si>
  <si>
    <t>Rm B1038  [RTD FR ZHANG, HANG:RCPT B]</t>
  </si>
  <si>
    <t>Rm B937   [RTD FR CHEN, YISHI:RCPT B]</t>
  </si>
  <si>
    <t>Rm C357   [RTD FR ZHOU, FANHUA:RCPT B]</t>
  </si>
  <si>
    <t>Rm C477   [RTD FR ZHAO, HUI:RCPT B]</t>
  </si>
  <si>
    <t>Rm C370   [RTD FR ZHANG, RUNDE:RCPT B] &amp; Rm C371   [RTD FR ZHANG, RUNDE:RCPT B]</t>
  </si>
  <si>
    <t>Rm C378   [RTD FR QIAO, YAN:RCPT B]</t>
  </si>
  <si>
    <t>Rm C457   [RTD FR YAN, JIANJUN:RCPT B]</t>
  </si>
  <si>
    <t>Rm C473   [RTD FR LEI, QIU:RCPT B]</t>
  </si>
  <si>
    <t>Rm C474   [RTD FR Chen, Muzi:RCPT B]</t>
  </si>
  <si>
    <t>Rm C478   [RTD FR XIA, YANG:RCPT B]</t>
  </si>
  <si>
    <t>Rm C656   [RTD FR JING, NI:RCPT B]</t>
  </si>
  <si>
    <t>Rm C658   [RTD FR YI, TUSHENG:RCPT B] &amp; Rm C659   [RTD FR YANG, NENG:RCPT B]</t>
  </si>
  <si>
    <t>Rm C383   [RTD FR LI, JUAN:RCPT B]</t>
  </si>
  <si>
    <t>Rm C563   [RTD FR YU, BIAO:RCPT B]</t>
  </si>
  <si>
    <t>Rm D490   [RTD FR LU, SHANSHAN:RCPT B]</t>
  </si>
  <si>
    <t>Rm D695   [RTD FR LI, ZHIXIONG:RCPT B]</t>
  </si>
  <si>
    <t>Rm D791   [RTD FR YAN, XIAOYIN:RCPT B]</t>
  </si>
  <si>
    <t>Rm D893   [RTD FR HU, JINGLIN:RCPT B]</t>
  </si>
  <si>
    <t>Rm E5102  [RTD FR LIU, YANLAN:RCPT B]</t>
  </si>
  <si>
    <t>Rm F3133  [RTD FR SHANG, HUA:RCPT B] &amp; Rm F3134  [RTD FR SHANG, RENTING:RCPT B]</t>
  </si>
  <si>
    <t>Rm F2127  [RTD FR SUN, ZIWEN:RCPT B]</t>
  </si>
  <si>
    <t>Rm G4156  [RTD FR FENG, ZHENGJIE:RCPT B]</t>
  </si>
  <si>
    <t>Rm F4131  [RTD FR FENG, FENGLAN:RCPT B]</t>
  </si>
  <si>
    <t>Rm F4141  [RTD FR HU, JINGSONG:RCPT B]</t>
  </si>
  <si>
    <t>Rm F5132  [RTD FR LIANG, WEIPU:RCPT B]</t>
  </si>
  <si>
    <t>Rm G6152  [RTD FR LI, KUN:RCPT B]</t>
  </si>
  <si>
    <t>Rm G4160  [RTD FR HUANG, RUIQI:RCPT B] &amp; Rm B546   [RTD FR MARJHA, DROBHA:RCPT B]</t>
  </si>
  <si>
    <t>Rm F3133  [RTD FR SHANG, HUA:RCPT B] &amp; Rm F3134  [RTD FR SHANG, HUA:RCPT B]</t>
  </si>
  <si>
    <t>Rm F4141  [RTD FR TAN, WEIWEI:RCPT B]</t>
  </si>
  <si>
    <t>Rm A605   [RTD FR HUANG, JIN:RCPT B]</t>
  </si>
  <si>
    <t>Rm C664   [RTD FR NIU, FANG:RCPT B] &amp; Rm C665   [RTD FR NIU, HONGGUANG:RCPT B] &amp; Rm C667   [RTD FR NIU, MIN:RCPT B]</t>
  </si>
  <si>
    <t>Rm A524   [RTD FR KANG, CHUNYUAN:RCPT B] &amp; Rm A523   [RTD FR ZENG, SHIFANG:RCPT B]</t>
  </si>
  <si>
    <t>Rm B1143  [RTD FR JIANG, SIJIA:RCPT B]</t>
  </si>
  <si>
    <t>Rm B345   [RTD FR WANG, SHANG:RCPT B]</t>
  </si>
  <si>
    <t>Rm B441   [RTD FR WU, YINING:RCPT B]</t>
  </si>
  <si>
    <t>Rm B539   [RTD FR FU, WEILAI:RCPT B]</t>
  </si>
  <si>
    <t>Rm B545   [RTD FR ZHANG, YIMIN:RCPT B] &amp; Rm B544   [RTD FR ZHANG, LIANG:RCPT B]</t>
  </si>
  <si>
    <t>Rm F2138  [RTD FR LI, BIN:RCPT B]</t>
  </si>
  <si>
    <t>Rm B837   [RTD FR DENG, KUNYING:RCPT B] &amp; Rm B741   [RTD FR WANG, TIANJUN:RCPT B]</t>
  </si>
  <si>
    <t>Rm B743   [RTD FR WANG, HAO:RCPT B]</t>
  </si>
  <si>
    <t>Rm B750   [RTD FR HAO, SHIFENG:RCPT B] &amp; Rm B744   [RTD FR GAO, SHUANGFEI:RCPT B]</t>
  </si>
  <si>
    <t>Rm B751   [RTD FR LIU, LI:RCPT B]</t>
  </si>
  <si>
    <t>Rm B849   [RTD FR LIANG, RUXIANG:RCPT B]</t>
  </si>
  <si>
    <t>Rm B941   [RTD FR SUN, JIAJU:RCPT B]</t>
  </si>
  <si>
    <t>Rm C365   [RTD FR CAO, JIANCHAO:RCPT B]</t>
  </si>
  <si>
    <t>Rm C377   [RTD FR KANG, HONG:RCPT B] &amp; Rm C379   [RTD FR WAN, JUNLEI:RCPT B]</t>
  </si>
  <si>
    <t>Rm C460   [RTD FR XIA, YAHONG:RCPT B]</t>
  </si>
  <si>
    <t>Rm C560   [RTD FR LI, YUFENG:RCPT B]</t>
  </si>
  <si>
    <t>Rm D592   [RTD FR LIN, JUN:RCPT B] &amp; Rm D593   [RTD FR YAN, SHIYUN:RCPT B] &amp; Rm D692   [RTD FR QU, ZHIJUN:RCPT B] &amp; Rm D693   [RTD FR YIN, HONG:RCPT B]</t>
  </si>
  <si>
    <t>Rm D799   [RTD FR CHEN, JINGZI:RCPT B]</t>
  </si>
  <si>
    <t>Rm F4133  [RTD FR WAN, XIAOLONG:RCPT B]</t>
  </si>
  <si>
    <t>Rm F4136  [RTD FR LIU, JINMING:RCPT B]</t>
  </si>
  <si>
    <t>Rm G4167  [RTD FR FAN, JUNFU:RCPT B] &amp; Rm G4169  [RTD FR FAN, JUNFU:RCPT B]</t>
  </si>
  <si>
    <t>Rm G5164  [RTD FR LU, XIA:RCPT B]</t>
  </si>
  <si>
    <t>[RTD FR LUO, SHUDAN:RCPT B]</t>
  </si>
  <si>
    <t>Rm G5168  [RTD FR ZHANG, JINGWEN:RCPT B]</t>
  </si>
  <si>
    <t>Rm G3166  [RTD FR SHAO, MEIJUN:RCPT B]</t>
  </si>
  <si>
    <t>Rm F5126  [RTD FR TONG, YANGUI:RCPT B]</t>
  </si>
  <si>
    <t>Rm F5127  [RTD FR TONG, YANHUI:RCPT B]</t>
  </si>
  <si>
    <t>Rm F5136  [RTD FR JIANG, RONG:RCPT B]</t>
  </si>
  <si>
    <t>Rm E4118  [RTD FR XU, TINGTING:RCPT B] &amp; Rm E4120  [RTD FR MEN, GUANGWEI:RCPT B]</t>
  </si>
  <si>
    <t>Rm D996   [RTD FR WANG, YUNFEI:RCPT B]</t>
  </si>
  <si>
    <t>Rm D496   [RTD FR SIMIAO, NI:RCPT B]</t>
  </si>
  <si>
    <t>Rm G4171  [RTD FR XUE, FUWEN:RCPT B] &amp; Rm D488   [RTD FR ZHU, QUAN:RCPT B] &amp; Rm D891   [RTD FR XUE, LI:RCPT B]</t>
  </si>
  <si>
    <t>Rm D694   [RTD FR LAN, JIE:RCPT B]</t>
  </si>
  <si>
    <t>Rm D796   [RTD FR LI, HANCHEN:RCPT B]</t>
  </si>
  <si>
    <t>Rm E5103  [RTD FR QI, YING:RCPT B]</t>
  </si>
  <si>
    <t>Rm D490   [RTD FR ZHENG, ZHI FENG:RCPT B]</t>
  </si>
  <si>
    <t>Rm D892   [RTD FR LAN, JIE:RCPT B]</t>
  </si>
  <si>
    <t>Rm C381   [RTD FR DONG, XIAOCHUN:RCPT B] &amp; Rm C380   [RTD FR TU, SUZHEN:RCPT B]</t>
  </si>
  <si>
    <t>Rm C467   [RTD FR SUN, LILI:RCPT B]</t>
  </si>
  <si>
    <t>Rm C459   [RTD FR WANG, GUIE:RCPT B]</t>
  </si>
  <si>
    <t>Rm C461   [RTD FR WU, YIQIU:RCPT B]</t>
  </si>
  <si>
    <t>Rm C462   [RTD FR ZHU, QIPING:RCPT B]</t>
  </si>
  <si>
    <t>Rm A331   [RTD FR SHI, DONGHUA:RCPT B]</t>
  </si>
  <si>
    <t>Rm A426   [RTD FR HOU, JINGHUA:RCPT B] &amp; Rm A425   [RTD FR LIU, XINCHANG:RCPT B]</t>
  </si>
  <si>
    <t>Rm A303   [RTD FR RUAN, RENGKAN:RCPT B]</t>
  </si>
  <si>
    <t>Rm E5101  [RTD FR HUANG, YINGYING:RCPT B] &amp; Rm E4102  [RTD FR WANG, ZHOUBIN:RCPT B]</t>
  </si>
  <si>
    <t>Rm B450   [RTD FR GUO, WEI:RCPT B]</t>
  </si>
  <si>
    <t>Rm B641   [RTD FR KIM, TAE HEE:RCPT B]</t>
  </si>
  <si>
    <t>Rm B837   [RTD FR DENG, KUNYING:RCPT B]</t>
  </si>
  <si>
    <t>Rm B541   [RTD FR CHEN, ZHIYU:RCPT B]</t>
  </si>
  <si>
    <t>Rm G4169  [RTD FR QIAO, HAIYAN:RCPT B] &amp; Rm G4167  [RTD FR WU, WENYAN:RCPT B]</t>
  </si>
  <si>
    <t>Rm B840   [RTD FR YANG, SONG:RCPT B] &amp; Rm B740   [RTD FR YANG, CUILAN:RCPT B]</t>
  </si>
  <si>
    <t>Rm C361   [RTD FR FU, BIBO:RCPT B] &amp; Rm C364   [RTD FR HUANG, XIAOQING:RCPT B] &amp; Rm C373   [RTD FR YANG, PINGYUAN:RCPT B] &amp; Rm C375   [RTD FR LI, JING:RCPT B]</t>
  </si>
  <si>
    <t>Rm B1140  [RTD FR YANG, MENG:RCPT B] &amp; Rm B1141  [RTD FR HUANG, HUALAI:RCPT B]</t>
  </si>
  <si>
    <t>Rm B1042  [RTD FR LIU, YINGLING:RCPT B] &amp; Rm B1046  [RTD FR FU, DINGYUN:RCPT B] &amp; Rm B1047  [RTD FR CHEN, FENGHUA:RCPT B]</t>
  </si>
  <si>
    <t>Rm B947   [RTD FR XIE, LE:RCPT B] &amp; Rm B946   [RTD FR MI, JUAN:RCPT B]</t>
  </si>
  <si>
    <t>Rm A505   [RTD FR LIU, WENCHANG:RCPT B] &amp; Rm A504   [RTD FR LIU, WENYU:RCPT B]</t>
  </si>
  <si>
    <t>Rm B838   [RTD FR WANG, LIGANG:RCPT B]</t>
  </si>
  <si>
    <t>Rm F2136  [RTD FR LEI, JUAN:RCPT B]</t>
  </si>
  <si>
    <t>Rm F2138  [RTD FR ZHANG, YI:RCPT B]</t>
  </si>
  <si>
    <t>Rm B1041  [RTD FR LIU, CHANGBO:RCPT B] &amp; Rm B1040  [RTD FR REN, WENLAN:RCPT B]</t>
  </si>
  <si>
    <t>Rm B1043  [RTD FR FENG, JIANGUO:RCPT B]</t>
  </si>
  <si>
    <t>Rm F4125  [RTD FR TAN, WEIWEI:RCPT B]</t>
  </si>
  <si>
    <t>Rm D794   [RTD FR YU, JINMAN:RCPT B]</t>
  </si>
  <si>
    <t>Rm A315   [RTD FR LI, JING:RCPT B]</t>
  </si>
  <si>
    <t>Rm A323   [RTD FR BU, LIANXI:RCPT B]</t>
  </si>
  <si>
    <t>Rm A408   [RTD FR WEI, XIAOZHI:RCPT B]</t>
  </si>
  <si>
    <t>Rm B338   [RTD FR JIAN, SHAN:RCPT B]</t>
  </si>
  <si>
    <t>Rm B545   [RTD FR DU, LIXIA:RCPT B]</t>
  </si>
  <si>
    <t>Rm B646   [RTD FR LI, DAN:RCPT B] &amp; Rm B647   [RTD FR ZHAO, JINYI:RCPT B]</t>
  </si>
  <si>
    <t>Rm B944   [RTD FR ZHAO, DERUN:RCPT B] &amp; Rm B541   [RTD FR CHEN, XI:RCPT B]</t>
  </si>
  <si>
    <t>Rm B838   [RTD FR CHEN, JIZHOU:RCPT B]</t>
  </si>
  <si>
    <t>Rm C472   [RTD FR WU, LIANG:RCPT B] &amp; Rm C383   [RTD FR WU, GUOXIANG:RCPT B] &amp; Rm C473   [RTD FR LIU, JINGRU:RCPT B] &amp; Rm C474   [RTD FR ZHOU, JINQUAN:RCPT B] &amp; Rm E4113  [RTD FR WANG, JIAN:RCPT B]</t>
  </si>
  <si>
    <t>Rm C462   [RTD FR LIU, LIAN:RCPT B]</t>
  </si>
  <si>
    <t>Rm C485   [RTD FR JIANG, CHAO:RCPT B]</t>
  </si>
  <si>
    <t>Rm C572   [RTD FR XIE, ZHENHUA:RCPT B] &amp; Rm C575   [RTD FR LI, WEIPING:RCPT B]</t>
  </si>
  <si>
    <t>Rm C486   [RTD FR LI, XIAOYUN:RCPT B]</t>
  </si>
  <si>
    <t>Rm C573   [RTD FR LIN, ZHENLUAN:RCPT B]</t>
  </si>
  <si>
    <t>Rm C665   [RTD FR BU, HUI:RCPT B]</t>
  </si>
  <si>
    <t>Rm C567   [RTD FR LIU, SIMENG:RCPT B]</t>
  </si>
  <si>
    <t>1444464Rm D1197  [RTD FR HUANG, XIA:RCPT B]</t>
  </si>
  <si>
    <t>Rm D1198  [RTD FR WU, HUIJU:RCPT B]</t>
  </si>
  <si>
    <t>Rm D392   [RTD FR WU, ZHONG:RCPT B]</t>
  </si>
  <si>
    <t>Rm D696   [RTD FR ZOU, AOXIANG:RCPT B]</t>
  </si>
  <si>
    <t>Rm D893   [RTD FR MEI, NA:RCPT B]</t>
  </si>
  <si>
    <t>Rm E3100  [RTD FR YU, LAN:RCPT B]</t>
  </si>
  <si>
    <t>Rm E4109  [RTD FR ZHANG, XIN:RCPT B]</t>
  </si>
  <si>
    <t>Rm E4111  [RTD FR SONG, JINHUI:RCPT B]</t>
  </si>
  <si>
    <t>Rm E6111  [RTD FR HUANG, JIN:RCPT B]</t>
  </si>
  <si>
    <t>Rm F2126  [RTD FR LIU, SHANSHAN:RCPT B]</t>
  </si>
  <si>
    <t>Rm F3131  [RTD FR BAI, KEMIN:RCPT B]</t>
  </si>
  <si>
    <t>Rm F2141  [RTD FR LIU, LIHUA:RCPT B] &amp; Rm F2142  [RTD FR LIU, SHUNQI:RCPT B]</t>
  </si>
  <si>
    <t>Rm F5127  [RTD FR XU, DANXIA:RCPT B]</t>
  </si>
  <si>
    <t>Rm F5130  [RTD FR GAN, YIN:RCPT B]</t>
  </si>
  <si>
    <t>Rm F5139  [RTD FR YAO, YANMEI:RCPT B]</t>
  </si>
  <si>
    <t>Rm G5160  [RTD FR SUN, YUEFENG:RCPT B]</t>
  </si>
  <si>
    <t>Rm G3162  [RTD FR SHI, BIYU:RCPT B]</t>
  </si>
  <si>
    <t>Rm F2126  [RTD FR HONG, ZHIPING:RCPT B]</t>
  </si>
  <si>
    <t>Rm A522   [RTD FR XIAORONG, LI:RCPT B] &amp; Rm A318   [RTD FR XIAORONG, LI:RCPT B]</t>
  </si>
  <si>
    <t>Rm B937   [RTD FR LIU, TING:RCPT B] &amp; Rm B1241  [RTD FR LI, HUIMEI:RCPT B]</t>
  </si>
  <si>
    <t>Rm C470   [RTD FR LING, RONG:RCPT B] &amp; Rm C469   [RTD FR TONG, GUIFANG:RCPT B]</t>
  </si>
  <si>
    <t>Rm B1040  [RTD FR XU, LONGZHU:RCPT B] &amp; Rm B1041  [RTD FR ZHANG, HANQI:RCPT B]</t>
  </si>
  <si>
    <t>Rm C480   [RTD FR CHANG, SHIPING:RCPT B]</t>
  </si>
  <si>
    <t>Rm C656   [RTD FR XUE, WENHUA:RCPT B] &amp; Rm C657   [RTD FR PAN, YUN:RCPT B]</t>
  </si>
  <si>
    <t>Rm C456   [RTD FR JIA, HUIBIN:RCPT B] &amp; Rm C458   [RTD FR DU, XINYE:RCPT B]</t>
  </si>
  <si>
    <t>Rm C385   [RTD FR ZHENG, CHANGLIANG:RCPT B]</t>
  </si>
  <si>
    <t>Rm C368   [RTD FR YAO, LIANG:RCPT B]</t>
  </si>
  <si>
    <t>Rm C361   [RTD FR FU, BIBO:RCPT B] &amp; Rm C363   [RTD FR RUAN, RENGKAN:RCPT B] &amp; Rm C364   [RTD FR HUANG, XIAOQING:RCPT B] &amp; Rm C373   [RTD FR YANG, PINGYUAN:RCPT B] &amp; Rm C375   [RTD FR LI, JING:RCPT B] &amp; Rm C558   [RTD FR CHI, YINGXU:RCPT B] &amp; Rm C563   [RTD FR SHI, FAZENG:RCPT B] &amp; Rm E4102  [RTD FR WANG, ZHOUBIN:RCPT B]</t>
  </si>
  <si>
    <t>Rm A502   [RTD FR SHEN, HUIYING:RCPT B]</t>
  </si>
  <si>
    <t>Rm A310   [RTD FR YANG, SHENGQING:RCPT B] &amp; Rm A311   [RTD FR CHEN, XING:RCPT B]</t>
  </si>
  <si>
    <t>Rm A518   [RTD FR WANG, NING:RCPT B]</t>
  </si>
  <si>
    <t>Rm B646   [RTD FR LI, DAN:RCPT B]</t>
  </si>
  <si>
    <t>Rm F4138  [RTD FR ZHENG, ZHENG:RCPT B] &amp; Rm F4139  [RTD FR WANG, YUFENG:RCPT B]</t>
  </si>
  <si>
    <t>Rm E4103  [RTD FR ZHANG, HONGYU:RCPT B]</t>
  </si>
  <si>
    <t>Rm E4117  [RTD FR WU, YING:RCPT B] &amp; Rm E5107  [RTD FR WU, YING:RCPT B]</t>
  </si>
  <si>
    <t>Rm F3139  [RTD FR ZHOU, XIANZI:RCPT B]</t>
  </si>
  <si>
    <r>
      <rPr>
        <sz val="10"/>
        <rFont val="宋体"/>
        <charset val="134"/>
        <scheme val="minor"/>
      </rPr>
      <t xml:space="preserve">Rm E5101  [RTD FR HUANG, XIAOJIE:RCPT B] &amp; Rm F2131  [RTD FR HUANG, XIAOJIE:RCPT B] &amp; Rm F3130  [RTD FR HUANG, XIAORONG:RCPT B] &amp; Rm F3133  [RTD FR CHI, BAOZHEN:RCPT B] &amp; </t>
    </r>
    <r>
      <rPr>
        <b/>
        <sz val="10"/>
        <rFont val="宋体"/>
        <charset val="134"/>
        <scheme val="minor"/>
      </rPr>
      <t>Rm F4133  [RTD FR HUANG, ZHONGZHOU:RCPT B] &amp; Rm F5125  [RTD FR LIN, DAYU:RCPT B]</t>
    </r>
  </si>
  <si>
    <t>Rm F5126  [RTD FR DAI, JINGJING:RCPT B]</t>
  </si>
  <si>
    <t>Rm B1141  [RTD FR CONG, NA:RCPT B]</t>
  </si>
  <si>
    <t>Rm B1140  [RTD FR WANG, GUIFENG:RCPT B]</t>
  </si>
  <si>
    <t>Rm A603   [RTD FR GAO, YANG:RCPT B]</t>
  </si>
  <si>
    <t>Rm A517   [RTD FR FAN, JINGRONG:RCPT B]</t>
  </si>
  <si>
    <t>Rm A305   [RTD FR YANG, QIANG:RCPT B]</t>
  </si>
  <si>
    <t>Rm D589   [RTD FR ZHOU, QILIAN:RCPT B]</t>
  </si>
  <si>
    <t>Rm C464   [RTD FR LI, YUEE:RCPT B] &amp; Rm C568   [RTD FR LIN, KAISHENG:RCPT B] &amp; Rm C659   [RTD FR JIAO, XINGXI:RCPT B]</t>
  </si>
  <si>
    <t>Rm F2132  [RTD FR ZHANG, ZONGSHUN:RCPT B] &amp; Rm F3126  [RTD FR BAO, XIAOHONG:RCPT B] &amp; Rm F3134  [RTD FR BAO, WENJIN:RCPT B]</t>
  </si>
  <si>
    <t>Rm C371   [RTD FR ZHANG, GUOFENG:RCPT B]</t>
  </si>
  <si>
    <t>Rm C377   [RTD FR SUN, DIKE:RCPT B]</t>
  </si>
  <si>
    <t>Rm C656   [RTD FR LIANG, GENG:RCPT B]</t>
  </si>
  <si>
    <t>Rm C567   [RTD FR WANG, JINGGE:RCPT B] &amp; Rm C556   [RTD FR WEI, TANG:RCPT B] &amp; Rm C560   [RTD FR ZHOU, YUYU:RCPT B]</t>
  </si>
  <si>
    <t>Rm D897   [RTD FR ZHENG, GUANGYUAN:RCPT B]</t>
  </si>
  <si>
    <t>Rm D697   [RTD FR CUI, CHUNYANG:RCPT B]</t>
  </si>
  <si>
    <t>Rm C456   [RTD FR WANG, JING:RCPT B]</t>
  </si>
  <si>
    <t>Rm E4109  [RTD FR JIN, SHA:RCPT B]</t>
  </si>
  <si>
    <t>Rm E4105  [RTD FR LIU, DAN:RCPT B]</t>
  </si>
  <si>
    <t>Rm E4119  [RTD FR WU, JIN:RCPT B]</t>
  </si>
  <si>
    <t>Rm E6103  [RTD FR LIU, YUECHEN:RCPT B]</t>
  </si>
  <si>
    <t>Rm G3152  [RTD FR ZHENG, CHAO:RCPT B]</t>
  </si>
  <si>
    <t>Rm G4167  [RTD FR WANG, XIAOWEI:RCPT B]</t>
  </si>
  <si>
    <t>Rm F3135  [RTD FR GAO, SHUYUN:RCPT B]</t>
  </si>
  <si>
    <t>Rm F3131  [RTD FR LIANG, JIEJING:RCPT B]</t>
  </si>
  <si>
    <t>Rm F4132  [RTD FR WANG, XIANGXUE:RCPT B]</t>
  </si>
  <si>
    <t>Rm B843   [RTD FR KONG, YUANYUAN:RCPT B]</t>
  </si>
  <si>
    <t>Rm C364   [RTD FR HUANG, XIAOQING:RCPT B]</t>
  </si>
  <si>
    <t>Rm B844   [RTD FR YANG, YANG:RCPT B]</t>
  </si>
  <si>
    <t>Rm B553   [RTD FR WEI, NA:RCPT B]</t>
  </si>
  <si>
    <t>Rm B949   [RTD FR WANG, YI:RCPT B] &amp; Rm B947   [RTD FR WANG, SHUXIAN:RCPT B]</t>
  </si>
  <si>
    <t>Rm B450   [RTD FR PIAO, RUIYUAN:RCPT B]</t>
  </si>
  <si>
    <t>Rm B840   [RTD FR QI, YANLONG:RCPT B] &amp; Rm B845   [RTD FR LI, TINGTING:RCPT B]</t>
  </si>
  <si>
    <t>Rm B638   [RTD FR GU, CHAOQUN:RCPT B]</t>
  </si>
  <si>
    <t>Rm B550   [RTD FR LU, JIE:RCPT B]</t>
  </si>
  <si>
    <t>Rm E4102  [RTD FR WANG, ZHOUBIN:RCPT B]</t>
  </si>
  <si>
    <t>Rm F4134  [RTD FR ZHE, SUN:RCPT B]</t>
  </si>
  <si>
    <t>Rm A517   [RTD FR LI, SIDI:RCPT B]</t>
  </si>
  <si>
    <t>Rm A419   [RTD FR XIA, FAN:RCPT B] &amp; Rm A418   [RTD FR XIA, WEI:RCPT B]</t>
  </si>
  <si>
    <t>Rm C357   [RTD FR JING, WEI:RCPT B]</t>
  </si>
  <si>
    <t>Rm B940   [RTD FR SONG, JINHUA:RCPT B]</t>
  </si>
  <si>
    <t>Rm G4164  [RTD FR SHEN, MINGXING:RCPT B]</t>
  </si>
  <si>
    <t>Rm G4155  [RTD FR SHEN, YANGJIAN:RCPT B]</t>
  </si>
  <si>
    <t>Rm F4131  [RTD FR WANG, LONGSHUI:RCPT B]</t>
  </si>
  <si>
    <t>Rm C483   [RTD FR MOU, JIA:RCPT B] &amp; Rm C382   [RTD FR MOU, QINGJIANG:RCPT B]</t>
  </si>
  <si>
    <t>Rm F3137  [RTD FR SUN, XUE:RCPT B] &amp; Rm F3143  [RTD FR SUN, XUE:RCPT B] &amp; Rm F5131  [RTD FR SUN, XUE:RCPT B]</t>
  </si>
  <si>
    <t>Rm B451   [RTD FR LIU, ZHE:RCPT B]</t>
  </si>
  <si>
    <t>Rm A429   [RTD FR SHI, WENCHEN:RCPT B]</t>
  </si>
  <si>
    <t>Rm C482   [RTD FR SUO, TAO:RCPT B]</t>
  </si>
  <si>
    <t>Rm B338   [RTD FR CHEN, SHA:RCPT B]</t>
  </si>
  <si>
    <t>Rm F5127  [RTD FR XU, DANXA:RCPT B]</t>
  </si>
  <si>
    <t>Rm C465   [RTD FR CHEN, ZEZHEN:RCPT B]</t>
  </si>
  <si>
    <t>Rm D797   [RTD FR NI, ZHIQING:RCPT B]</t>
  </si>
  <si>
    <t>Rm C569   [RTD FR YUAN, XIAOQING:RCPT B] &amp; Rm C570   [RTD FR LI, PING:RCPT B] &amp; Rm C572   [RTD FR WU, YU:RCPT B]</t>
  </si>
  <si>
    <t>Rm C563   [RTD FR BU, HUI:RCPT B] &amp; Rm C562   [RTD FR BU, LIANXI:RCPT B]</t>
  </si>
  <si>
    <t>Rm C558   [RTD FR YAN, JIALIANG:RCPT B]</t>
  </si>
  <si>
    <t>Rm C555   [RTD FR CHEN, SHIYU:RCPT B]</t>
  </si>
  <si>
    <t>Rm C479   [RTD FR CHEN, YANKUI:RCPT B] &amp; Rm C475   [RTD FR CHEN, GENLI:RCPT B]</t>
  </si>
  <si>
    <t>Rm F2138  [RTD FR ZHANG, YUHUI:RCPT B]</t>
  </si>
  <si>
    <t>Rm F3125  [RTD FR LIU, RAN:RCPT B]</t>
  </si>
  <si>
    <t>Rm F5136  [RTD FR XU, RUI:RCPT B]</t>
  </si>
  <si>
    <t>Rm G3167  [RTD FR WANG, YU:RCPT B]</t>
  </si>
  <si>
    <t>Rm F2127  [RTD FR XU, SHENG:RCPT B] &amp; Rm F2140  [RTD FR LIU, SHUGUO:RCPT B] &amp; Rm F4133  [RTD FR YAN, HONG:RCPT B] &amp; Rm G4152  [RTD FR WANG, FEI:RCPT B] &amp; Rm G4156  [RTD FR YAN, MIN:RCPT B] &amp; Rm G5163  [RTD FR HE, RUI:RCPT B]</t>
  </si>
  <si>
    <t>Rm G5164  [RTD FR GAO, JIE:RCPT B]</t>
  </si>
  <si>
    <t>Rm C474   [RTD FR XU, ZHICHAO:RCPT B] &amp; Rm C459   [RTD FR FENG, YING:RCPT B] &amp; Rm C455   [RTD FR XU, GUICHEN:RCPT B]</t>
  </si>
  <si>
    <t>Rm C470   [RTD FR HAN, WENYUAN:RCPT B]</t>
  </si>
  <si>
    <t>Rm C463   [RTD FR LI, DEXIN:RCPT B] &amp; Rm C462   [RTD FR LI, YUAN:RCPT B]</t>
  </si>
  <si>
    <t>Rm C386   [RTD FR ZHANG, YANNAN:RCPT B] &amp; Rm C385   [RTD FR ZHANG, RI:RCPT B]</t>
  </si>
  <si>
    <t>Rm G4159  [RTD FR YANG, LIU:RCPT B]</t>
  </si>
  <si>
    <t>Rm G4160  [RTD FR FAN, KAI:RCPT B]</t>
  </si>
  <si>
    <t>Rm C383   [RTD FR GAO, HUAXIAN:RCPT B] &amp; Rm C381   [RTD FR CUN, YU:RCPT B]</t>
  </si>
  <si>
    <t>Rm C378   [RTD FR CHANG, LI:RCPT B]</t>
  </si>
  <si>
    <t>Rm C370   [RTD FR ZHANG, CUIYU:RCPT B] &amp; Rm C369   [RTD FR YANG, HONG:RCPT B]</t>
  </si>
  <si>
    <t>Rm B748   [RTD FR ZENG, QINGPING:RCPT B] &amp; Rm B747   [RTD FR DAI, MIN:RCPT B]</t>
  </si>
  <si>
    <t>Rm B745   [RTD FR WANG, BIN:RCPT B]</t>
  </si>
  <si>
    <t>Rm B652   [RTD FR LIN, FENG:RCPT B]</t>
  </si>
  <si>
    <t>Rm B644   [RTD FR LIU, XIAOSI:RCPT B] &amp; Rm B554   [RTD FR LI, XIAO:RCPT B] &amp; Rm B552   [RTD FR LI, ZHONGMING:RCPT B]</t>
  </si>
  <si>
    <t>Rm B549   [RTD FR CHEN, HUI:RCPT B]</t>
  </si>
  <si>
    <t>Rm B544   [RTD FR ZHANG, JIE:RCPT B]</t>
  </si>
  <si>
    <t>Rm B538   [RTD FR JIN, YUQI:RCPT B]</t>
  </si>
  <si>
    <t>Rm B337   [RTD FR Yan, Pei:RCPT B]</t>
  </si>
  <si>
    <t>Rm C486   [RTD FR LIU, YING:RCPT B] &amp; Rm E4115  [RTD FR HONG, YUQIAO:RCPT B] &amp; Rm E5115  [RTD FR LIU, YAZHOU:RCPT B]</t>
  </si>
  <si>
    <t>Rm B1243  [RTD FR MO, YUAN:RCPT B]</t>
  </si>
  <si>
    <t>Rm A316   [RTD FR ZHANG, LIN:RCPT B]</t>
  </si>
  <si>
    <t>Rm B1043  [RTD FR WANG, RUOXI:RCPT B]</t>
  </si>
  <si>
    <t>Rm A522   [RTD FR LI, XIAORONG:RCPT B] &amp; Rm A318   [RTD FR LI, XIAORONG:RCPT B]</t>
  </si>
  <si>
    <t>Rm A504   [RTD FR ZHANG, ZHIQUAN:RCPT B]</t>
  </si>
  <si>
    <t>Rm A432   [RTD FR JI, SHENGEN:RCPT B]</t>
  </si>
  <si>
    <t>Rm A431   [RTD FR WANG, YING:RCPT B]</t>
  </si>
  <si>
    <t>Rm A409   [RTD FR HU, XIAOOU:RCPT B]</t>
  </si>
  <si>
    <t>Rm A302   [RTD FR SUN, XIN:RCPT B]</t>
  </si>
  <si>
    <t>Rm E6101  [RTD FR WANG, LIN:RCPT B]</t>
  </si>
  <si>
    <t>Rm A308   [RTD FR ZENG, ZIHAN:RCPT B]</t>
  </si>
  <si>
    <t>Rm B345   [RTD FR CHEN, WENHAI:RCPT B]</t>
  </si>
  <si>
    <t>Rm C384   [RTD FR SU, LONGPING:RCPT B]</t>
  </si>
  <si>
    <t>1449289Rm C659   [RTD FR FENG, ZHICHAO:RCPT B]</t>
  </si>
  <si>
    <t>Rm G4171  [RTD FR SHEN, KAIMIN:RCPT B]</t>
  </si>
  <si>
    <t>Rm F3130  [RTD FR YU, YIQIANG:RCPT B]</t>
  </si>
  <si>
    <t>Rm D590   [RTD FR WANG, JIAN:RCPT B]</t>
  </si>
  <si>
    <t>Rm B838   [RTD FR YANG, YING:RCPT B]</t>
  </si>
  <si>
    <t>Rm B1037  [RTD FR LIU, YONG:RCPT B]</t>
  </si>
  <si>
    <t>Rm C567   [RTD FR SUN, YUCHUN:RCPT B] &amp; Rm C556   [RTD FR SUN, GUOLIAN:RCPT B]</t>
  </si>
  <si>
    <t>Rm E5107  [RTD FR LI, ZHICHAO:RCPT B]</t>
  </si>
  <si>
    <t>Rm F2133  [RTD FR ZUO, YALONG:RCPT B]</t>
  </si>
  <si>
    <t>Rm F2132  [RTD FR HU, HUILI:RCPT B]</t>
  </si>
  <si>
    <t>Rm G5158  [RTD FR BAO, YATING:RCPT B]</t>
  </si>
  <si>
    <t>Rm G5163  [RTD FR GONG, CHEN:RCPT B]</t>
  </si>
  <si>
    <t>Rm G4160  [RTD FR ZOU, YING:RCPT B] &amp; Rm G4159  [RTD FR AN, ZHENGGUANG:RCPT B]</t>
  </si>
  <si>
    <t>Rm A308   [RTD FR SUN, QI:RCPT B]</t>
  </si>
  <si>
    <t>Rm A307   [RTD FR XU, DONGXUE:RCPT B]</t>
  </si>
  <si>
    <t>Rm A410   [RTD FR PAN, HUALI:RCPT B] &amp; Rm A411   [RTD FR HUANG, WEI:RCPT B]</t>
  </si>
  <si>
    <t>Rm A313   [RTD FR LI, WENJING:RCPT B]</t>
  </si>
  <si>
    <t>Rm A319   [RTD FR GUO, HUAIYUE:RCPT B]</t>
  </si>
  <si>
    <t>Rm B351   [RTD FR HUANG, YUQIAN:RCPT B]</t>
  </si>
  <si>
    <t>Rm B1139  [RTD FR TIAN, MENG:RCPT B]</t>
  </si>
  <si>
    <t>Rm B937   [RTD FR LIU, HAIYAN:RCPT B]</t>
  </si>
  <si>
    <t>Rm B943   [RTD FR DU, YEMENG:RCPT B] &amp; Rm B945   [RTD FR WANG, LIN:RCPT B]</t>
  </si>
  <si>
    <t>Rm B541   [RTD FR XU, XIAOJIANG:RCPT B]</t>
  </si>
  <si>
    <t>Rm B950   [RTD FR CHEN, FANG:RCPT B]</t>
  </si>
  <si>
    <t>Rm B651   [RTD FR BI, XIAONA:RCPT B]</t>
  </si>
  <si>
    <t>Rm C655   [RTD FR YANG, YANAN:RCPT B]</t>
  </si>
  <si>
    <t>Rm C575   [RTD FR JI, FEIFEI:RCPT B] &amp; Rm C574   [RTD FR BI, JINGXIAN:RCPT B]</t>
  </si>
  <si>
    <t>Rm C573   [RTD FR SUN, LU:RCPT B]</t>
  </si>
  <si>
    <t>Rm C362   [RTD FR WANG, FANG:RCPT B]</t>
  </si>
  <si>
    <t>Rm C376   [RTD FR LI, YUCHENG:RCPT B] &amp; Rm C375   [RTD FR LI, YUCHENG:RCPT B]</t>
  </si>
  <si>
    <t>Rm C368   [RTD FR HAN, LI:RCPT B]</t>
  </si>
  <si>
    <t>Rm C468   [RTD FR LIU, WEIHUI:RCPT B]</t>
  </si>
  <si>
    <t>Rm C472   [RTD FR HAO, JU:RCPT B] &amp; Rm C469   [RTD FR BAI, RUXUE:RCPT B]</t>
  </si>
  <si>
    <t>Rm D1197  [RTD FR SUN, JING:RCPT B] &amp; Rm D1198  [RTD FR SUN, FENGWU:RCPT B]</t>
  </si>
  <si>
    <t>Rm D699   [RTD FR LI, YANNAN:RCPT B]</t>
  </si>
  <si>
    <t>Rm D588   [RTD FR ZHANG, CHU:RCPT B] &amp; Rm D589   [RTD FR ZHAO, ZHENG:RCPT B]</t>
  </si>
  <si>
    <t>Rm A323   [RTD FR QI, CHENXI:RCPT B]</t>
  </si>
  <si>
    <t>Rm A328   [RTD FR MEI, NA:RCPT B]</t>
  </si>
  <si>
    <t>Rm A402   [RTD FR WANG, XUANBO:RCPT B]</t>
  </si>
  <si>
    <t>Rm A419   [RTD FR XIE, JIANJUN:RCPT B] &amp; Rm A421   [RTD FR MA, QUN:RCPT B]</t>
  </si>
  <si>
    <t>Rm F2134  [RTD FR ZHANG, FANG:RCPT B]</t>
  </si>
  <si>
    <t>1449196Rm G6155  [RTD FR LI, WEIHUA:RCPT B]</t>
  </si>
  <si>
    <t>Rm D393   [RTD FR GUO, GANGZHEN:RCPT B]</t>
  </si>
  <si>
    <t>Rm B947   [RTD FR CUI, HAIPING:RCPT B]</t>
  </si>
  <si>
    <t>Rm G4155  [RTD FR CAO, JIAN:RCPT B]</t>
  </si>
  <si>
    <t>Rm G4151  [RTD FR CHEN, HUI:RCPT B]</t>
  </si>
  <si>
    <t>Rm F5125  [RTD FR YAN, YAN:RCPT B]</t>
  </si>
  <si>
    <t>Rm F4129  [RTD FR WANG, XUIFAN:RCPT B]</t>
  </si>
  <si>
    <t>Rm E4115  [RTD FR LIANG, WENHUA:RCPT B]</t>
  </si>
  <si>
    <t>Rm F5129  [RTD FR GAN, HAIYAN:RCPT B]</t>
  </si>
  <si>
    <t>Rm G4169  [RTD FR GE, JIE:RCPT B]</t>
  </si>
  <si>
    <t>Rm G4168  [RTD FR ZHAO, PENGCHENG:RCPT B]</t>
  </si>
  <si>
    <t>Rm G3166  [RTD FR QIE, NA:RCPT B] &amp; Rm G3167  [RTD FR QIE, GUITANG:RCPT B]</t>
  </si>
  <si>
    <t>Rm B1239  [RTD FR NA, YUNFEI:RCPT B]</t>
  </si>
  <si>
    <t>Rm B949   [RTD FR XU, YANQIONG:RCPT B]</t>
  </si>
  <si>
    <t>Rm B946   [RTD FR LEONG, WAI LENG:RCPT B]</t>
  </si>
  <si>
    <t>Rm B850   [RTD FR DING, YAN:RCPT B]</t>
  </si>
  <si>
    <t>Rm D1297  [RTD FR HUANG, LU:RCPT B]</t>
  </si>
  <si>
    <t>Rm C569   [RTD FR LI, YANG:RCPT B]</t>
  </si>
  <si>
    <t>Rm C558   [RTD FR YAO, XINYUE:RCPT B] &amp; Rm C570   [RTD FR ZHANG, LIYING:RCPT B] &amp; Rm C572   [RTD FR GUAN, JIAN:RCPT B]</t>
  </si>
  <si>
    <t>Rm C457   [RTD FR LIANG, XIAOJIE:RCPT B]</t>
  </si>
  <si>
    <t>Rm C364   [RTD FR LI, XIN:RCPT B]</t>
  </si>
  <si>
    <t>Rm C359   [RTD FR SONG, HAO:RCPT B]</t>
  </si>
  <si>
    <t>Rm C358   [RTD FR GU, KELEI:RCPT B]</t>
  </si>
  <si>
    <t>Rm B647   [RTD FR WU, SHAOHUA:RCPT B]</t>
  </si>
  <si>
    <t>Rm B546   [RTD FR ZHOU, YANAN:RCPT B]</t>
  </si>
  <si>
    <t>Rm B450   [RTD FR ZHANG, JIN:RCPT B] &amp; Rm B451   [RTD FR ZHANG, ZHENGXIN:RCPT B]</t>
  </si>
  <si>
    <t>Rm B349   [RTD FR LI, KUANHOU:RCPT B] &amp; Rm B350   [RTD FR DOU, JIYA:RCPT B] &amp; Rm B438   [RTD FR LI, FENGE:RCPT B]</t>
  </si>
  <si>
    <t>Rm B345   [RTD FR SUN, WEI:RCPT B]</t>
  </si>
  <si>
    <t>Rm B343   [RTD FR SUN, XIN:RCPT B]</t>
  </si>
  <si>
    <t>Rm B338   [RTD FR ZOU, SHIHONG:RCPT B]</t>
  </si>
  <si>
    <t>Rm A608   [RTD FR YIN, YALIANG:RCPT B]</t>
  </si>
  <si>
    <t>Rm A309   [RTD FR ZHANG, YU:RCPT B]</t>
  </si>
  <si>
    <t>Rm A302   [RTD FR SONG, JINGXIANG:RCPT B]</t>
  </si>
  <si>
    <t>Rm G4159  [RTD FR AN, ZHENGGUANG:RCPT B] &amp; Rm G4160  [RTD FR AN, ZHENGGUANG:RCPT B]</t>
  </si>
  <si>
    <t>Rm G5159  [RTD FR GAO, ZHOU:RCPT B]</t>
  </si>
  <si>
    <t>Rm B941   [RTD FR HUANG, HUALONG:RCPT B]</t>
  </si>
  <si>
    <t>Rm G5164  [RTD FR LIAN, YILAN:RCPT B]</t>
  </si>
  <si>
    <t>Rm C459   [RTD FR LI, ALEI:RCPT B] &amp; Rm C455   [RTD FR XU, GUICHEN:RCPT B] &amp; Rm C461   [RTD FR XU, ZHICHAO:RCPT B]</t>
  </si>
  <si>
    <t>Rm G4163  [RTD FR LIU, CHANG:RCPT B]</t>
  </si>
  <si>
    <t>Rm G5163  [RTD FR CHEN, DONGYUN:RCPT B]</t>
  </si>
  <si>
    <t>Rm G5162  [RTD FR HUA, SHUQING:RCPT B] &amp; Rm G5154  [RTD FR QU, JUNLI:RCPT B]</t>
  </si>
  <si>
    <t>Rm A305   [RTD FR BAO, XIAOMAN:RCPT B]</t>
  </si>
  <si>
    <t>Rm G3167  [RTD FR QIE, NA:RCPT B]</t>
  </si>
  <si>
    <t>Rm G3166  [RTD FR QIE, NA:RCPT B]</t>
  </si>
  <si>
    <t>Rm F5128  [RTD FR BING, HU:RCPT B]</t>
  </si>
  <si>
    <t>Rm A332   [RTD FR ZHANG, HAILI:RCPT B]</t>
  </si>
  <si>
    <t>Rm F4132  [RTD FR LIU, YANZHEN:RCPT B] &amp; Rm F2134  [RTD FR WANG, LEI:RCPT B] &amp; Rm F2132  [RTD FR WANG, HUIPING:RCPT B] &amp; Rm C483   [RTD FR LI, ZHENGYANG:RCPT B]</t>
  </si>
  <si>
    <t>Rm B446   [RTD FR LIU, JIANDONG:RCPT B]</t>
  </si>
  <si>
    <t>Rm F3139  [RTD FR WANG, CHUNYING:RCPT B]</t>
  </si>
  <si>
    <t>Rm B652   [RTD FR YANG, YANG:RCPT B]</t>
  </si>
  <si>
    <t>Rm F3137  [RTD FR XIAO, XIONG:RCPT B]</t>
  </si>
  <si>
    <t>Rm B740   [RTD FR CHEN, QIN:RCPT B]</t>
  </si>
  <si>
    <t>Rm F3133  [RTD FR JIN, JUN:RCPT B]</t>
  </si>
  <si>
    <t>Rm B839   [RTD FR LIAO, QIAN:RCPT B]</t>
  </si>
  <si>
    <t>Rm E5115  [RTD FR ZHANG, HAIBO:RCPT B]</t>
  </si>
  <si>
    <t>Rm E5111  [RTD FR BAI, JING:RCPT B]</t>
  </si>
  <si>
    <t>Rm C656   [RTD FR CHEN, GUAN XIANG:RCPT B]</t>
  </si>
  <si>
    <t>Rm C664   [RTD FR HUA, QILING:RCPT B] &amp; Rm C667   [RTD FR HE, PING:RCPT B]</t>
  </si>
  <si>
    <t>Rm E4115  [RTD FR AI, HAO:RCPT B]</t>
  </si>
  <si>
    <t>[RTD FR QIE, GUITANG:RCPT B]</t>
  </si>
  <si>
    <t>Rm E4101  [RTD FR LI, YING:RCPT B]</t>
  </si>
  <si>
    <t>Rm B742   [RTD FR YU, LIHUA:RCPT B] &amp; Rm B944   [RTD FR YAO, LILAN:RCPT B] &amp; Rm D1194  [RTD FR WU, YAOLIANG:RCPT B]</t>
  </si>
  <si>
    <t>Rm A503   [RTD FR WANG, YING:RCPT B]</t>
  </si>
  <si>
    <t>Rm F3130  [RTD FR LUO, DEQIANG:RCPT B] &amp; Rm F4130  [RTD FR BU, QILONG:RCPT B]</t>
  </si>
  <si>
    <t>Rm B841   [RTD FR DONG, XUE:RCPT B]</t>
  </si>
  <si>
    <t>Rm G5151  [RTD FR LIU, BOYU:RCPT B]</t>
  </si>
  <si>
    <t>Rm E6104  [RTD FR WEI, JIN:RCPT B]</t>
  </si>
  <si>
    <t>Rm D390   [RTD FR WU, YAOLIANG:RCPT B] &amp; Rm D589   [RTD FR WU, YAOLIANG:RCPT B] &amp; Rm D1194  [RTD FR WU, YAOLIANG:RCPT B]</t>
  </si>
  <si>
    <t>Rm B446   [RTD FR LIU, YONGMING:RCPT B] &amp; Rm B447   [RTD FR LUO, XIFENG:RCPT B]</t>
  </si>
  <si>
    <t>Rm F5125  [RTD FR JIANG, BOCHAO:RCPT B]</t>
  </si>
  <si>
    <t>P190313120104489</t>
  </si>
</sst>
</file>

<file path=xl/styles.xml><?xml version="1.0" encoding="utf-8"?>
<styleSheet xmlns="http://schemas.openxmlformats.org/spreadsheetml/2006/main">
  <numFmts count="11">
    <numFmt numFmtId="176" formatCode="mmmm\-yy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[$-C09]dd\-mmm\-yy;@"/>
    <numFmt numFmtId="178" formatCode="_-* #,##0.00_-;\-* #,##0.00_-;_-* &quot;-&quot;??_-;_-@_-"/>
    <numFmt numFmtId="179" formatCode="dd"/>
    <numFmt numFmtId="180" formatCode="#,##0_ ;[Red]\-#,##0&quot; &quot;"/>
    <numFmt numFmtId="181" formatCode="#,##0.00_ ;[Red]\-#,##0.00&quot; &quot;"/>
    <numFmt numFmtId="182" formatCode="0.00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Arial"/>
      <charset val="0"/>
    </font>
    <font>
      <b/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color indexed="10"/>
      <name val="Arial"/>
      <charset val="0"/>
    </font>
    <font>
      <sz val="10.5"/>
      <color rgb="FF333333"/>
      <name val="Helvetica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.25"/>
      <color rgb="FF0291D4"/>
      <name val="Helvetica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2" fillId="17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36" fillId="2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6" borderId="33" applyNumberFormat="0" applyFont="0" applyAlignment="0" applyProtection="0">
      <alignment vertical="center"/>
    </xf>
    <xf numFmtId="178" fontId="0" fillId="0" borderId="0" applyFont="0" applyFill="0" applyBorder="0" applyAlignment="0" applyProtection="0"/>
    <xf numFmtId="0" fontId="36" fillId="3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4" fillId="0" borderId="31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3" fillId="14" borderId="29" applyNumberFormat="0" applyAlignment="0" applyProtection="0">
      <alignment vertical="center"/>
    </xf>
    <xf numFmtId="0" fontId="30" fillId="14" borderId="32" applyNumberFormat="0" applyAlignment="0" applyProtection="0">
      <alignment vertical="center"/>
    </xf>
    <xf numFmtId="0" fontId="39" fillId="28" borderId="36" applyNumberFormat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</cellStyleXfs>
  <cellXfs count="240">
    <xf numFmtId="0" fontId="0" fillId="0" borderId="0" xfId="0">
      <alignment vertical="center"/>
    </xf>
    <xf numFmtId="0" fontId="0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</xf>
    <xf numFmtId="0" fontId="0" fillId="0" borderId="0" xfId="0" applyFill="1" applyAlignment="1"/>
    <xf numFmtId="0" fontId="3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6" fillId="0" borderId="0" xfId="0" applyFont="1" applyFill="1" applyBorder="1" applyAlignment="1"/>
    <xf numFmtId="0" fontId="1" fillId="3" borderId="1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left" vertical="center"/>
      <protection locked="0"/>
    </xf>
    <xf numFmtId="177" fontId="2" fillId="0" borderId="1" xfId="0" applyNumberFormat="1" applyFont="1" applyFill="1" applyBorder="1" applyAlignment="1" applyProtection="1">
      <alignment horizontal="center" vertical="center"/>
    </xf>
    <xf numFmtId="177" fontId="2" fillId="4" borderId="1" xfId="0" applyNumberFormat="1" applyFont="1" applyFill="1" applyBorder="1" applyAlignment="1" applyProtection="1">
      <alignment horizontal="center" vertical="center"/>
      <protection locked="0"/>
    </xf>
    <xf numFmtId="14" fontId="2" fillId="4" borderId="1" xfId="0" applyNumberFormat="1" applyFont="1" applyFill="1" applyBorder="1" applyAlignment="1" applyProtection="1">
      <alignment horizontal="left" vertical="center"/>
      <protection locked="0"/>
    </xf>
    <xf numFmtId="1" fontId="2" fillId="4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left" vertical="center"/>
      <protection locked="0"/>
    </xf>
    <xf numFmtId="178" fontId="1" fillId="3" borderId="1" xfId="8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 applyProtection="1">
      <alignment horizontal="right" vertical="center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4" borderId="1" xfId="8" applyNumberFormat="1" applyFont="1" applyFill="1" applyBorder="1" applyAlignment="1" applyProtection="1">
      <alignment horizontal="center" vertical="center"/>
      <protection locked="0"/>
    </xf>
    <xf numFmtId="178" fontId="2" fillId="4" borderId="1" xfId="8" applyNumberFormat="1" applyFont="1" applyFill="1" applyBorder="1" applyAlignment="1" applyProtection="1">
      <alignment horizontal="left" vertical="center" wrapText="1"/>
      <protection locked="0"/>
    </xf>
    <xf numFmtId="178" fontId="2" fillId="0" borderId="1" xfId="0" applyNumberFormat="1" applyFont="1" applyFill="1" applyBorder="1" applyAlignment="1" applyProtection="1">
      <alignment vertical="center"/>
    </xf>
    <xf numFmtId="15" fontId="8" fillId="2" borderId="0" xfId="0" applyNumberFormat="1" applyFont="1" applyFill="1" applyBorder="1" applyAlignment="1" applyProtection="1">
      <alignment horizontal="center" vertical="center" wrapText="1"/>
    </xf>
    <xf numFmtId="176" fontId="9" fillId="6" borderId="2" xfId="0" applyNumberFormat="1" applyFont="1" applyFill="1" applyBorder="1" applyAlignment="1" applyProtection="1">
      <alignment horizontal="center" vertical="center"/>
    </xf>
    <xf numFmtId="176" fontId="9" fillId="6" borderId="3" xfId="0" applyNumberFormat="1" applyFont="1" applyFill="1" applyBorder="1" applyAlignment="1" applyProtection="1">
      <alignment horizontal="center" vertical="center"/>
    </xf>
    <xf numFmtId="179" fontId="10" fillId="7" borderId="2" xfId="0" applyNumberFormat="1" applyFont="1" applyFill="1" applyBorder="1" applyAlignment="1" applyProtection="1">
      <alignment horizontal="center" vertical="center" wrapText="1"/>
    </xf>
    <xf numFmtId="179" fontId="10" fillId="7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2" fillId="0" borderId="4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178" fontId="2" fillId="4" borderId="1" xfId="15" applyFont="1" applyFill="1" applyBorder="1" applyAlignment="1" applyProtection="1">
      <alignment horizontal="center" vertical="center"/>
      <protection locked="0"/>
    </xf>
    <xf numFmtId="178" fontId="2" fillId="4" borderId="1" xfId="15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176" fontId="9" fillId="6" borderId="5" xfId="0" applyNumberFormat="1" applyFont="1" applyFill="1" applyBorder="1" applyAlignment="1" applyProtection="1">
      <alignment horizontal="center" vertical="center"/>
    </xf>
    <xf numFmtId="176" fontId="11" fillId="6" borderId="2" xfId="0" applyNumberFormat="1" applyFont="1" applyFill="1" applyBorder="1" applyAlignment="1" applyProtection="1">
      <alignment horizontal="center" vertical="center"/>
    </xf>
    <xf numFmtId="176" fontId="11" fillId="6" borderId="3" xfId="0" applyNumberFormat="1" applyFont="1" applyFill="1" applyBorder="1" applyAlignment="1" applyProtection="1">
      <alignment horizontal="center" vertical="center"/>
    </xf>
    <xf numFmtId="179" fontId="10" fillId="7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left" vertical="center"/>
    </xf>
    <xf numFmtId="0" fontId="3" fillId="0" borderId="6" xfId="0" applyFont="1" applyFill="1" applyBorder="1" applyAlignment="1" applyProtection="1">
      <alignment horizontal="left" vertical="center"/>
    </xf>
    <xf numFmtId="0" fontId="2" fillId="0" borderId="6" xfId="0" applyFont="1" applyFill="1" applyBorder="1" applyAlignment="1" applyProtection="1">
      <alignment vertical="center"/>
    </xf>
    <xf numFmtId="0" fontId="2" fillId="2" borderId="6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left" vertical="center"/>
    </xf>
    <xf numFmtId="3" fontId="0" fillId="0" borderId="0" xfId="8" applyNumberFormat="1" applyFont="1" applyFill="1" applyAlignment="1" applyProtection="1">
      <alignment horizontal="center" vertical="center"/>
    </xf>
    <xf numFmtId="4" fontId="8" fillId="0" borderId="0" xfId="0" applyNumberFormat="1" applyFont="1" applyFill="1" applyAlignment="1" applyProtection="1">
      <alignment horizontal="center" vertical="center"/>
    </xf>
    <xf numFmtId="176" fontId="11" fillId="6" borderId="7" xfId="0" applyNumberFormat="1" applyFont="1" applyFill="1" applyBorder="1" applyAlignment="1" applyProtection="1">
      <alignment horizontal="center" vertical="center"/>
    </xf>
    <xf numFmtId="0" fontId="11" fillId="6" borderId="8" xfId="0" applyFont="1" applyFill="1" applyBorder="1" applyAlignment="1" applyProtection="1">
      <alignment horizontal="center" vertical="center"/>
    </xf>
    <xf numFmtId="0" fontId="9" fillId="6" borderId="8" xfId="0" applyFont="1" applyFill="1" applyBorder="1" applyAlignment="1" applyProtection="1">
      <alignment horizontal="center" vertical="center"/>
    </xf>
    <xf numFmtId="17" fontId="11" fillId="6" borderId="9" xfId="0" applyNumberFormat="1" applyFont="1" applyFill="1" applyBorder="1" applyAlignment="1" applyProtection="1">
      <alignment horizontal="center" vertical="center" wrapText="1"/>
    </xf>
    <xf numFmtId="0" fontId="9" fillId="6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/>
    <xf numFmtId="0" fontId="0" fillId="0" borderId="0" xfId="0" applyFont="1" applyFill="1" applyAlignment="1"/>
    <xf numFmtId="0" fontId="13" fillId="0" borderId="0" xfId="0" applyFont="1" applyFill="1" applyAlignment="1"/>
    <xf numFmtId="0" fontId="13" fillId="8" borderId="11" xfId="0" applyFont="1" applyFill="1" applyBorder="1" applyAlignment="1">
      <alignment vertical="top" wrapText="1"/>
    </xf>
    <xf numFmtId="177" fontId="2" fillId="9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5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/>
    </xf>
    <xf numFmtId="178" fontId="2" fillId="0" borderId="1" xfId="8" applyNumberFormat="1" applyFont="1" applyFill="1" applyBorder="1" applyAlignment="1" applyProtection="1">
      <alignment vertical="center"/>
    </xf>
    <xf numFmtId="178" fontId="5" fillId="0" borderId="1" xfId="8" applyNumberFormat="1" applyFont="1" applyFill="1" applyBorder="1" applyAlignment="1" applyProtection="1">
      <alignment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177" fontId="2" fillId="4" borderId="3" xfId="0" applyNumberFormat="1" applyFont="1" applyFill="1" applyBorder="1" applyAlignment="1" applyProtection="1">
      <alignment horizontal="center" vertical="center"/>
      <protection locked="0"/>
    </xf>
    <xf numFmtId="14" fontId="2" fillId="4" borderId="5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center" vertical="center"/>
    </xf>
    <xf numFmtId="1" fontId="2" fillId="0" borderId="12" xfId="0" applyNumberFormat="1" applyFont="1" applyFill="1" applyBorder="1" applyAlignment="1" applyProtection="1">
      <alignment horizontal="center" vertical="center"/>
    </xf>
    <xf numFmtId="1" fontId="5" fillId="0" borderId="12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14" fillId="3" borderId="1" xfId="0" applyFont="1" applyFill="1" applyBorder="1" applyAlignment="1" applyProtection="1">
      <alignment horizontal="center" vertical="center" wrapText="1"/>
    </xf>
    <xf numFmtId="0" fontId="15" fillId="3" borderId="1" xfId="0" applyFont="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 applyProtection="1">
      <alignment horizontal="left" vertical="center"/>
      <protection locked="0"/>
    </xf>
    <xf numFmtId="177" fontId="16" fillId="0" borderId="1" xfId="0" applyNumberFormat="1" applyFont="1" applyFill="1" applyBorder="1" applyAlignment="1" applyProtection="1">
      <alignment horizontal="center" vertical="center"/>
    </xf>
    <xf numFmtId="177" fontId="16" fillId="4" borderId="1" xfId="0" applyNumberFormat="1" applyFont="1" applyFill="1" applyBorder="1" applyAlignment="1" applyProtection="1">
      <alignment horizontal="center" vertical="center"/>
      <protection locked="0"/>
    </xf>
    <xf numFmtId="14" fontId="16" fillId="4" borderId="1" xfId="0" applyNumberFormat="1" applyFont="1" applyFill="1" applyBorder="1" applyAlignment="1" applyProtection="1">
      <alignment horizontal="left" vertical="center"/>
      <protection locked="0"/>
    </xf>
    <xf numFmtId="1" fontId="16" fillId="4" borderId="1" xfId="0" applyNumberFormat="1" applyFont="1" applyFill="1" applyBorder="1" applyAlignment="1" applyProtection="1">
      <alignment horizontal="center" vertical="center"/>
      <protection locked="0"/>
    </xf>
    <xf numFmtId="1" fontId="16" fillId="0" borderId="1" xfId="0" applyNumberFormat="1" applyFont="1" applyFill="1" applyBorder="1" applyAlignment="1" applyProtection="1">
      <alignment horizontal="center" vertical="center"/>
    </xf>
    <xf numFmtId="178" fontId="14" fillId="3" borderId="1" xfId="8" applyNumberFormat="1" applyFont="1" applyFill="1" applyBorder="1" applyAlignment="1" applyProtection="1">
      <alignment horizontal="center" vertical="center" wrapText="1"/>
    </xf>
    <xf numFmtId="0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16" fillId="4" borderId="1" xfId="8" applyNumberFormat="1" applyFont="1" applyFill="1" applyBorder="1" applyAlignment="1" applyProtection="1">
      <alignment horizontal="center" vertical="center"/>
      <protection locked="0"/>
    </xf>
    <xf numFmtId="178" fontId="16" fillId="4" borderId="1" xfId="8" applyNumberFormat="1" applyFont="1" applyFill="1" applyBorder="1" applyAlignment="1" applyProtection="1">
      <alignment horizontal="left" vertical="center" wrapText="1"/>
      <protection locked="0"/>
    </xf>
    <xf numFmtId="178" fontId="16" fillId="0" borderId="1" xfId="0" applyNumberFormat="1" applyFont="1" applyFill="1" applyBorder="1" applyAlignment="1" applyProtection="1">
      <alignment vertical="center"/>
    </xf>
    <xf numFmtId="0" fontId="16" fillId="10" borderId="1" xfId="0" applyFont="1" applyFill="1" applyBorder="1" applyAlignment="1" applyProtection="1">
      <alignment horizontal="left" vertical="center"/>
      <protection locked="0"/>
    </xf>
    <xf numFmtId="177" fontId="16" fillId="10" borderId="1" xfId="0" applyNumberFormat="1" applyFont="1" applyFill="1" applyBorder="1" applyAlignment="1" applyProtection="1">
      <alignment horizontal="center" vertical="center"/>
    </xf>
    <xf numFmtId="177" fontId="16" fillId="10" borderId="1" xfId="0" applyNumberFormat="1" applyFont="1" applyFill="1" applyBorder="1" applyAlignment="1" applyProtection="1">
      <alignment horizontal="center" vertical="center"/>
      <protection locked="0"/>
    </xf>
    <xf numFmtId="14" fontId="16" fillId="10" borderId="1" xfId="0" applyNumberFormat="1" applyFont="1" applyFill="1" applyBorder="1" applyAlignment="1" applyProtection="1">
      <alignment horizontal="left" vertical="center"/>
      <protection locked="0"/>
    </xf>
    <xf numFmtId="1" fontId="16" fillId="10" borderId="1" xfId="0" applyNumberFormat="1" applyFont="1" applyFill="1" applyBorder="1" applyAlignment="1" applyProtection="1">
      <alignment horizontal="center" vertical="center"/>
      <protection locked="0"/>
    </xf>
    <xf numFmtId="1" fontId="16" fillId="10" borderId="1" xfId="0" applyNumberFormat="1" applyFont="1" applyFill="1" applyBorder="1" applyAlignment="1" applyProtection="1">
      <alignment horizontal="center" vertical="center"/>
    </xf>
    <xf numFmtId="0" fontId="16" fillId="10" borderId="1" xfId="0" applyNumberFormat="1" applyFont="1" applyFill="1" applyBorder="1" applyAlignment="1" applyProtection="1">
      <alignment horizontal="center" vertical="center" wrapText="1"/>
      <protection locked="0"/>
    </xf>
    <xf numFmtId="178" fontId="16" fillId="10" borderId="1" xfId="8" applyNumberFormat="1" applyFont="1" applyFill="1" applyBorder="1" applyAlignment="1" applyProtection="1">
      <alignment horizontal="center" vertical="center"/>
      <protection locked="0"/>
    </xf>
    <xf numFmtId="178" fontId="16" fillId="10" borderId="1" xfId="8" applyNumberFormat="1" applyFont="1" applyFill="1" applyBorder="1" applyAlignment="1" applyProtection="1">
      <alignment horizontal="left" vertical="center" wrapText="1"/>
      <protection locked="0"/>
    </xf>
    <xf numFmtId="178" fontId="16" fillId="10" borderId="1" xfId="0" applyNumberFormat="1" applyFont="1" applyFill="1" applyBorder="1" applyAlignment="1" applyProtection="1">
      <alignment vertical="center"/>
    </xf>
    <xf numFmtId="0" fontId="0" fillId="11" borderId="0" xfId="0" applyFont="1" applyFill="1" applyAlignment="1"/>
    <xf numFmtId="0" fontId="2" fillId="11" borderId="0" xfId="0" applyFont="1" applyFill="1" applyAlignment="1" applyProtection="1">
      <alignment vertical="center"/>
    </xf>
    <xf numFmtId="0" fontId="14" fillId="0" borderId="2" xfId="0" applyFont="1" applyFill="1" applyBorder="1" applyAlignment="1" applyProtection="1">
      <alignment vertical="center" wrapText="1"/>
    </xf>
    <xf numFmtId="0" fontId="14" fillId="0" borderId="3" xfId="0" applyFont="1" applyFill="1" applyBorder="1" applyAlignment="1" applyProtection="1">
      <alignment vertical="center" wrapText="1"/>
    </xf>
    <xf numFmtId="0" fontId="14" fillId="0" borderId="5" xfId="0" applyFont="1" applyFill="1" applyBorder="1" applyAlignment="1" applyProtection="1">
      <alignment vertical="center" wrapText="1"/>
    </xf>
    <xf numFmtId="0" fontId="16" fillId="0" borderId="1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right" vertical="center"/>
      <protection locked="0"/>
    </xf>
    <xf numFmtId="178" fontId="16" fillId="0" borderId="1" xfId="8" applyNumberFormat="1" applyFont="1" applyFill="1" applyBorder="1" applyAlignment="1" applyProtection="1">
      <alignment vertical="center"/>
    </xf>
    <xf numFmtId="178" fontId="15" fillId="0" borderId="1" xfId="8" applyNumberFormat="1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1" fontId="17" fillId="0" borderId="1" xfId="0" applyNumberFormat="1" applyFont="1" applyFill="1" applyBorder="1" applyAlignment="1" applyProtection="1">
      <alignment horizontal="center" vertical="center"/>
    </xf>
    <xf numFmtId="178" fontId="2" fillId="4" borderId="1" xfId="9" applyFont="1" applyFill="1" applyBorder="1" applyAlignment="1" applyProtection="1">
      <alignment horizontal="center" vertical="center"/>
      <protection locked="0"/>
    </xf>
    <xf numFmtId="178" fontId="2" fillId="4" borderId="1" xfId="9" applyFont="1" applyFill="1" applyBorder="1" applyAlignment="1" applyProtection="1">
      <alignment horizontal="left" vertical="center" wrapText="1"/>
      <protection locked="0"/>
    </xf>
    <xf numFmtId="0" fontId="2" fillId="11" borderId="1" xfId="0" applyFont="1" applyFill="1" applyBorder="1" applyAlignment="1" applyProtection="1">
      <alignment horizontal="left" vertical="center"/>
      <protection locked="0"/>
    </xf>
    <xf numFmtId="177" fontId="2" fillId="11" borderId="1" xfId="0" applyNumberFormat="1" applyFont="1" applyFill="1" applyBorder="1" applyAlignment="1" applyProtection="1">
      <alignment horizontal="center" vertical="center"/>
    </xf>
    <xf numFmtId="177" fontId="2" fillId="11" borderId="1" xfId="0" applyNumberFormat="1" applyFont="1" applyFill="1" applyBorder="1" applyAlignment="1" applyProtection="1">
      <alignment horizontal="center" vertical="center"/>
      <protection locked="0"/>
    </xf>
    <xf numFmtId="14" fontId="2" fillId="11" borderId="1" xfId="0" applyNumberFormat="1" applyFont="1" applyFill="1" applyBorder="1" applyAlignment="1" applyProtection="1">
      <alignment horizontal="left" vertical="center"/>
      <protection locked="0"/>
    </xf>
    <xf numFmtId="1" fontId="2" fillId="11" borderId="1" xfId="0" applyNumberFormat="1" applyFont="1" applyFill="1" applyBorder="1" applyAlignment="1" applyProtection="1">
      <alignment horizontal="center" vertical="center"/>
      <protection locked="0"/>
    </xf>
    <xf numFmtId="1" fontId="2" fillId="11" borderId="1" xfId="0" applyNumberFormat="1" applyFont="1" applyFill="1" applyBorder="1" applyAlignment="1" applyProtection="1">
      <alignment horizontal="center" vertical="center"/>
    </xf>
    <xf numFmtId="0" fontId="2" fillId="11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11" borderId="1" xfId="8" applyNumberFormat="1" applyFont="1" applyFill="1" applyBorder="1" applyAlignment="1" applyProtection="1">
      <alignment horizontal="center" vertical="center"/>
      <protection locked="0"/>
    </xf>
    <xf numFmtId="178" fontId="2" fillId="11" borderId="1" xfId="8" applyNumberFormat="1" applyFont="1" applyFill="1" applyBorder="1" applyAlignment="1" applyProtection="1">
      <alignment horizontal="left" vertical="center" wrapText="1"/>
      <protection locked="0"/>
    </xf>
    <xf numFmtId="178" fontId="2" fillId="11" borderId="1" xfId="0" applyNumberFormat="1" applyFont="1" applyFill="1" applyBorder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0" borderId="0" xfId="0" applyFont="1" applyFill="1" applyAlignment="1" applyProtection="1">
      <alignment vertical="center"/>
    </xf>
    <xf numFmtId="178" fontId="0" fillId="0" borderId="0" xfId="8" applyNumberFormat="1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178" fontId="18" fillId="0" borderId="0" xfId="8" applyNumberFormat="1" applyFont="1" applyAlignment="1" applyProtection="1">
      <alignment vertical="center"/>
    </xf>
    <xf numFmtId="3" fontId="18" fillId="3" borderId="0" xfId="0" applyNumberFormat="1" applyFont="1" applyFill="1" applyAlignment="1" applyProtection="1">
      <alignment horizontal="center" vertical="center"/>
      <protection locked="0"/>
    </xf>
    <xf numFmtId="0" fontId="18" fillId="3" borderId="0" xfId="0" applyFont="1" applyFill="1" applyAlignment="1" applyProtection="1">
      <alignment horizontal="center" vertical="center"/>
      <protection locked="0"/>
    </xf>
    <xf numFmtId="0" fontId="19" fillId="0" borderId="0" xfId="0" applyFont="1" applyFill="1" applyAlignment="1" applyProtection="1">
      <alignment horizontal="left" vertical="center" wrapText="1"/>
    </xf>
    <xf numFmtId="17" fontId="18" fillId="0" borderId="0" xfId="0" applyNumberFormat="1" applyFont="1" applyFill="1" applyAlignment="1" applyProtection="1">
      <alignment vertical="center"/>
    </xf>
    <xf numFmtId="0" fontId="19" fillId="0" borderId="0" xfId="0" applyFont="1" applyFill="1" applyAlignment="1" applyProtection="1">
      <alignment horizontal="center" vertical="center" wrapText="1"/>
    </xf>
    <xf numFmtId="0" fontId="18" fillId="0" borderId="0" xfId="0" applyFont="1" applyFill="1" applyAlignment="1" applyProtection="1">
      <alignment horizontal="left" vertical="center" wrapText="1"/>
    </xf>
    <xf numFmtId="176" fontId="18" fillId="3" borderId="0" xfId="0" applyNumberFormat="1" applyFont="1" applyFill="1" applyAlignment="1" applyProtection="1">
      <alignment horizontal="center" vertical="center"/>
      <protection locked="0"/>
    </xf>
    <xf numFmtId="0" fontId="19" fillId="0" borderId="0" xfId="0" applyFont="1" applyFill="1" applyAlignment="1" applyProtection="1">
      <alignment horizontal="right" vertical="center" wrapText="1"/>
    </xf>
    <xf numFmtId="0" fontId="18" fillId="0" borderId="0" xfId="0" applyFont="1" applyFill="1" applyAlignment="1" applyProtection="1">
      <alignment horizontal="right" vertical="center"/>
    </xf>
    <xf numFmtId="15" fontId="18" fillId="3" borderId="0" xfId="0" applyNumberFormat="1" applyFont="1" applyFill="1" applyAlignment="1" applyProtection="1">
      <alignment horizontal="center" vertical="center"/>
      <protection locked="0"/>
    </xf>
    <xf numFmtId="0" fontId="20" fillId="0" borderId="0" xfId="0" applyFont="1" applyFill="1" applyAlignment="1" applyProtection="1">
      <alignment horizontal="center" vertical="center" wrapText="1"/>
    </xf>
    <xf numFmtId="180" fontId="1" fillId="4" borderId="1" xfId="8" applyNumberFormat="1" applyFont="1" applyFill="1" applyBorder="1" applyAlignment="1" applyProtection="1">
      <alignment vertical="center"/>
      <protection locked="0"/>
    </xf>
    <xf numFmtId="178" fontId="1" fillId="0" borderId="0" xfId="8" applyNumberFormat="1" applyFont="1" applyAlignment="1" applyProtection="1">
      <alignment vertical="center"/>
    </xf>
    <xf numFmtId="180" fontId="1" fillId="4" borderId="1" xfId="8" applyNumberFormat="1" applyFont="1" applyFill="1" applyBorder="1" applyAlignment="1" applyProtection="1">
      <alignment vertical="center"/>
    </xf>
    <xf numFmtId="17" fontId="1" fillId="0" borderId="0" xfId="0" applyNumberFormat="1" applyFont="1" applyFill="1" applyAlignment="1" applyProtection="1">
      <alignment horizontal="center" vertical="center"/>
    </xf>
    <xf numFmtId="0" fontId="21" fillId="0" borderId="0" xfId="0" applyFont="1" applyFill="1" applyAlignment="1" applyProtection="1">
      <alignment vertical="top"/>
      <protection locked="0"/>
    </xf>
    <xf numFmtId="180" fontId="0" fillId="0" borderId="0" xfId="0" applyNumberFormat="1" applyFill="1" applyAlignment="1" applyProtection="1">
      <alignment vertical="center"/>
    </xf>
    <xf numFmtId="176" fontId="1" fillId="0" borderId="0" xfId="0" applyNumberFormat="1" applyFont="1" applyFill="1" applyAlignment="1" applyProtection="1">
      <alignment horizontal="center" vertical="center"/>
    </xf>
    <xf numFmtId="180" fontId="0" fillId="0" borderId="1" xfId="8" applyNumberFormat="1" applyFont="1" applyFill="1" applyBorder="1" applyAlignment="1" applyProtection="1">
      <alignment vertical="center"/>
    </xf>
    <xf numFmtId="178" fontId="0" fillId="0" borderId="0" xfId="8" applyNumberFormat="1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180" fontId="1" fillId="4" borderId="1" xfId="0" applyNumberFormat="1" applyFont="1" applyFill="1" applyBorder="1" applyAlignment="1" applyProtection="1">
      <alignment vertical="center"/>
    </xf>
    <xf numFmtId="178" fontId="1" fillId="0" borderId="0" xfId="8" applyNumberFormat="1" applyFont="1" applyFill="1" applyAlignment="1" applyProtection="1">
      <alignment vertical="center"/>
    </xf>
    <xf numFmtId="180" fontId="1" fillId="4" borderId="13" xfId="0" applyNumberFormat="1" applyFont="1" applyFill="1" applyBorder="1" applyAlignment="1" applyProtection="1">
      <alignment vertical="center"/>
    </xf>
    <xf numFmtId="0" fontId="1" fillId="4" borderId="14" xfId="0" applyFont="1" applyFill="1" applyBorder="1" applyAlignment="1" applyProtection="1">
      <alignment vertical="center"/>
    </xf>
    <xf numFmtId="0" fontId="1" fillId="4" borderId="15" xfId="0" applyFont="1" applyFill="1" applyBorder="1" applyAlignment="1" applyProtection="1">
      <alignment vertical="center"/>
    </xf>
    <xf numFmtId="180" fontId="1" fillId="4" borderId="16" xfId="0" applyNumberFormat="1" applyFont="1" applyFill="1" applyBorder="1" applyAlignment="1" applyProtection="1">
      <alignment vertical="center"/>
    </xf>
    <xf numFmtId="180" fontId="0" fillId="0" borderId="0" xfId="0" applyNumberFormat="1" applyFont="1" applyFill="1" applyAlignment="1" applyProtection="1">
      <alignment vertical="center"/>
    </xf>
    <xf numFmtId="180" fontId="0" fillId="0" borderId="13" xfId="8" applyNumberFormat="1" applyFont="1" applyFill="1" applyBorder="1" applyAlignment="1" applyProtection="1">
      <alignment vertical="center"/>
    </xf>
    <xf numFmtId="0" fontId="22" fillId="0" borderId="0" xfId="0" applyFont="1" applyFill="1" applyAlignment="1"/>
    <xf numFmtId="0" fontId="18" fillId="0" borderId="17" xfId="0" applyFont="1" applyFill="1" applyBorder="1" applyAlignment="1" applyProtection="1">
      <alignment horizontal="left" vertical="center" wrapText="1"/>
    </xf>
    <xf numFmtId="176" fontId="18" fillId="3" borderId="18" xfId="0" applyNumberFormat="1" applyFont="1" applyFill="1" applyBorder="1" applyAlignment="1" applyProtection="1">
      <alignment horizontal="center" vertical="center"/>
      <protection locked="0"/>
    </xf>
    <xf numFmtId="0" fontId="19" fillId="0" borderId="18" xfId="0" applyFont="1" applyFill="1" applyBorder="1" applyAlignment="1" applyProtection="1">
      <alignment horizontal="right" vertical="center" wrapText="1"/>
    </xf>
    <xf numFmtId="0" fontId="18" fillId="0" borderId="18" xfId="0" applyFont="1" applyFill="1" applyBorder="1" applyAlignment="1" applyProtection="1">
      <alignment horizontal="right" vertical="center"/>
    </xf>
    <xf numFmtId="15" fontId="18" fillId="3" borderId="18" xfId="0" applyNumberFormat="1" applyFont="1" applyFill="1" applyBorder="1" applyAlignment="1" applyProtection="1">
      <alignment horizontal="center" vertical="center"/>
      <protection locked="0"/>
    </xf>
    <xf numFmtId="15" fontId="18" fillId="3" borderId="19" xfId="0" applyNumberFormat="1" applyFont="1" applyFill="1" applyBorder="1" applyAlignment="1" applyProtection="1">
      <alignment horizontal="center" vertical="center"/>
      <protection locked="0"/>
    </xf>
    <xf numFmtId="0" fontId="19" fillId="0" borderId="20" xfId="0" applyFont="1" applyFill="1" applyBorder="1" applyAlignment="1" applyProtection="1">
      <alignment horizontal="center" vertical="center" wrapText="1"/>
    </xf>
    <xf numFmtId="0" fontId="18" fillId="0" borderId="21" xfId="0" applyFont="1" applyFill="1" applyBorder="1" applyAlignment="1" applyProtection="1">
      <alignment vertical="center"/>
    </xf>
    <xf numFmtId="0" fontId="20" fillId="0" borderId="21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vertical="center"/>
    </xf>
    <xf numFmtId="17" fontId="1" fillId="0" borderId="21" xfId="0" applyNumberFormat="1" applyFont="1" applyFill="1" applyBorder="1" applyAlignment="1" applyProtection="1">
      <alignment horizontal="center" vertical="center"/>
    </xf>
    <xf numFmtId="0" fontId="21" fillId="0" borderId="20" xfId="0" applyFont="1" applyFill="1" applyBorder="1" applyAlignment="1" applyProtection="1">
      <alignment vertical="top"/>
      <protection locked="0"/>
    </xf>
    <xf numFmtId="176" fontId="1" fillId="0" borderId="21" xfId="0" applyNumberFormat="1" applyFont="1" applyFill="1" applyBorder="1" applyAlignment="1" applyProtection="1">
      <alignment horizontal="center" vertical="center"/>
    </xf>
    <xf numFmtId="0" fontId="19" fillId="0" borderId="20" xfId="0" applyFont="1" applyFill="1" applyBorder="1" applyAlignment="1" applyProtection="1">
      <alignment horizontal="left" vertical="center" wrapText="1"/>
    </xf>
    <xf numFmtId="180" fontId="0" fillId="0" borderId="22" xfId="8" applyNumberFormat="1" applyFont="1" applyFill="1" applyBorder="1" applyAlignment="1" applyProtection="1">
      <alignment vertical="center"/>
    </xf>
    <xf numFmtId="0" fontId="1" fillId="0" borderId="20" xfId="0" applyFont="1" applyFill="1" applyBorder="1" applyAlignment="1" applyProtection="1">
      <alignment horizontal="left" vertical="center"/>
    </xf>
    <xf numFmtId="180" fontId="1" fillId="4" borderId="23" xfId="0" applyNumberFormat="1" applyFont="1" applyFill="1" applyBorder="1" applyAlignment="1" applyProtection="1">
      <alignment vertical="center"/>
    </xf>
    <xf numFmtId="180" fontId="1" fillId="4" borderId="24" xfId="0" applyNumberFormat="1" applyFont="1" applyFill="1" applyBorder="1" applyAlignment="1" applyProtection="1">
      <alignment vertical="center"/>
    </xf>
    <xf numFmtId="0" fontId="0" fillId="0" borderId="20" xfId="0" applyFont="1" applyFill="1" applyBorder="1" applyAlignment="1" applyProtection="1">
      <alignment vertical="center"/>
    </xf>
    <xf numFmtId="0" fontId="0" fillId="0" borderId="21" xfId="0" applyFont="1" applyFill="1" applyBorder="1" applyAlignment="1" applyProtection="1">
      <alignment vertical="center"/>
    </xf>
    <xf numFmtId="0" fontId="1" fillId="0" borderId="25" xfId="0" applyFont="1" applyFill="1" applyBorder="1" applyAlignment="1" applyProtection="1">
      <alignment vertical="center"/>
    </xf>
    <xf numFmtId="0" fontId="0" fillId="0" borderId="26" xfId="0" applyFont="1" applyFill="1" applyBorder="1" applyAlignment="1" applyProtection="1">
      <alignment vertical="center"/>
    </xf>
    <xf numFmtId="180" fontId="1" fillId="4" borderId="27" xfId="8" applyNumberFormat="1" applyFont="1" applyFill="1" applyBorder="1" applyAlignment="1" applyProtection="1">
      <alignment vertical="center"/>
    </xf>
    <xf numFmtId="178" fontId="0" fillId="0" borderId="26" xfId="8" applyNumberFormat="1" applyFont="1" applyBorder="1" applyAlignment="1" applyProtection="1">
      <alignment vertical="center"/>
    </xf>
    <xf numFmtId="0" fontId="0" fillId="0" borderId="28" xfId="0" applyFont="1" applyFill="1" applyBorder="1" applyAlignment="1" applyProtection="1">
      <alignment vertical="center"/>
    </xf>
    <xf numFmtId="180" fontId="0" fillId="0" borderId="23" xfId="8" applyNumberFormat="1" applyFont="1" applyFill="1" applyBorder="1" applyAlignment="1" applyProtection="1">
      <alignment vertical="center"/>
    </xf>
    <xf numFmtId="181" fontId="0" fillId="0" borderId="1" xfId="8" applyNumberFormat="1" applyFont="1" applyFill="1" applyBorder="1" applyAlignment="1" applyProtection="1">
      <alignment vertical="center"/>
    </xf>
    <xf numFmtId="181" fontId="1" fillId="4" borderId="1" xfId="0" applyNumberFormat="1" applyFont="1" applyFill="1" applyBorder="1" applyAlignment="1" applyProtection="1">
      <alignment vertical="center"/>
    </xf>
    <xf numFmtId="181" fontId="1" fillId="4" borderId="27" xfId="8" applyNumberFormat="1" applyFont="1" applyFill="1" applyBorder="1" applyAlignment="1" applyProtection="1">
      <alignment vertical="center"/>
    </xf>
    <xf numFmtId="0" fontId="18" fillId="0" borderId="18" xfId="0" applyFont="1" applyFill="1" applyBorder="1" applyAlignment="1" applyProtection="1">
      <alignment horizontal="center" vertical="center"/>
    </xf>
    <xf numFmtId="0" fontId="18" fillId="0" borderId="20" xfId="0" applyFont="1" applyFill="1" applyBorder="1" applyAlignment="1" applyProtection="1">
      <alignment horizontal="left" vertical="center" wrapText="1"/>
    </xf>
    <xf numFmtId="0" fontId="18" fillId="0" borderId="0" xfId="0" applyFont="1" applyFill="1" applyAlignment="1" applyProtection="1">
      <alignment horizontal="center" vertical="center"/>
    </xf>
    <xf numFmtId="15" fontId="18" fillId="3" borderId="21" xfId="0" applyNumberFormat="1" applyFont="1" applyFill="1" applyBorder="1" applyAlignment="1" applyProtection="1">
      <alignment horizontal="center" vertical="center"/>
      <protection locked="0"/>
    </xf>
    <xf numFmtId="182" fontId="1" fillId="4" borderId="1" xfId="8" applyNumberFormat="1" applyFont="1" applyFill="1" applyBorder="1" applyAlignment="1" applyProtection="1">
      <alignment vertical="center"/>
      <protection locked="0"/>
    </xf>
    <xf numFmtId="182" fontId="0" fillId="0" borderId="0" xfId="0" applyNumberFormat="1" applyFont="1" applyFill="1" applyAlignment="1" applyProtection="1">
      <alignment vertical="center"/>
    </xf>
    <xf numFmtId="182" fontId="0" fillId="0" borderId="1" xfId="8" applyNumberFormat="1" applyFont="1" applyFill="1" applyBorder="1" applyAlignment="1" applyProtection="1">
      <alignment vertical="center"/>
    </xf>
    <xf numFmtId="0" fontId="19" fillId="0" borderId="20" xfId="0" applyFont="1" applyFill="1" applyBorder="1" applyAlignment="1" applyProtection="1">
      <alignment horizontal="left" vertical="center"/>
    </xf>
    <xf numFmtId="0" fontId="19" fillId="0" borderId="0" xfId="0" applyFont="1" applyFill="1" applyAlignment="1" applyProtection="1">
      <alignment horizontal="left" vertical="center"/>
    </xf>
    <xf numFmtId="182" fontId="1" fillId="4" borderId="1" xfId="0" applyNumberFormat="1" applyFont="1" applyFill="1" applyBorder="1" applyAlignment="1" applyProtection="1">
      <alignment vertical="center"/>
    </xf>
    <xf numFmtId="182" fontId="1" fillId="0" borderId="0" xfId="0" applyNumberFormat="1" applyFont="1" applyFill="1" applyAlignment="1" applyProtection="1">
      <alignment vertical="center"/>
    </xf>
    <xf numFmtId="0" fontId="19" fillId="11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horizontal="center" vertical="center" wrapText="1"/>
    </xf>
    <xf numFmtId="180" fontId="1" fillId="11" borderId="1" xfId="8" applyNumberFormat="1" applyFont="1" applyFill="1" applyBorder="1" applyAlignment="1" applyProtection="1">
      <alignment vertical="center"/>
    </xf>
    <xf numFmtId="181" fontId="1" fillId="4" borderId="1" xfId="8" applyNumberFormat="1" applyFont="1" applyFill="1" applyBorder="1" applyAlignment="1" applyProtection="1">
      <alignment vertical="center"/>
    </xf>
    <xf numFmtId="180" fontId="1" fillId="11" borderId="1" xfId="8" applyNumberFormat="1" applyFont="1" applyFill="1" applyBorder="1" applyAlignment="1" applyProtection="1">
      <alignment vertical="center"/>
      <protection locked="0"/>
    </xf>
    <xf numFmtId="181" fontId="1" fillId="4" borderId="1" xfId="8" applyNumberFormat="1" applyFont="1" applyFill="1" applyBorder="1" applyAlignment="1" applyProtection="1">
      <alignment vertical="center"/>
      <protection locked="0"/>
    </xf>
    <xf numFmtId="0" fontId="20" fillId="0" borderId="0" xfId="0" applyFont="1" applyFill="1" applyAlignment="1" applyProtection="1">
      <alignment horizontal="left" vertical="center" wrapText="1"/>
    </xf>
    <xf numFmtId="181" fontId="1" fillId="12" borderId="1" xfId="8" applyNumberFormat="1" applyFont="1" applyFill="1" applyBorder="1" applyAlignment="1" applyProtection="1">
      <alignment vertical="center"/>
    </xf>
    <xf numFmtId="0" fontId="0" fillId="11" borderId="0" xfId="0" applyFill="1" applyAlignment="1" applyProtection="1">
      <alignment vertical="center"/>
    </xf>
    <xf numFmtId="0" fontId="19" fillId="13" borderId="0" xfId="0" applyFont="1" applyFill="1" applyAlignment="1" applyProtection="1">
      <alignment horizontal="left" vertical="center" wrapText="1"/>
    </xf>
    <xf numFmtId="181" fontId="0" fillId="13" borderId="1" xfId="8" applyNumberFormat="1" applyFont="1" applyFill="1" applyBorder="1" applyAlignment="1" applyProtection="1">
      <alignment vertical="center"/>
    </xf>
    <xf numFmtId="181" fontId="1" fillId="0" borderId="0" xfId="0" applyNumberFormat="1" applyFont="1" applyFill="1" applyAlignment="1" applyProtection="1">
      <alignment vertical="center"/>
    </xf>
    <xf numFmtId="181" fontId="0" fillId="0" borderId="0" xfId="0" applyNumberFormat="1" applyFont="1" applyFill="1" applyAlignment="1" applyProtection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Comma 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Comma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0</xdr:row>
      <xdr:rowOff>95250</xdr:rowOff>
    </xdr:from>
    <xdr:to>
      <xdr:col>5</xdr:col>
      <xdr:colOff>285750</xdr:colOff>
      <xdr:row>5</xdr:row>
      <xdr:rowOff>99695</xdr:rowOff>
    </xdr:to>
    <xdr:pic>
      <xdr:nvPicPr>
        <xdr:cNvPr id="2" name="Picture 1" descr="Hilton Logo.jpg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467100" y="95250"/>
          <a:ext cx="2857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95250</xdr:rowOff>
    </xdr:from>
    <xdr:to>
      <xdr:col>5</xdr:col>
      <xdr:colOff>285750</xdr:colOff>
      <xdr:row>5</xdr:row>
      <xdr:rowOff>99695</xdr:rowOff>
    </xdr:to>
    <xdr:pic>
      <xdr:nvPicPr>
        <xdr:cNvPr id="3" name="Picture 1" descr="Hilton Logo.jpg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467100" y="95250"/>
          <a:ext cx="285750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&#65288;&#20840;&#24180;&#21253;&#25151;&#65289;&#26222;&#21513;&#23707;&#24076;&#23572;&#39039;&#28201;&#27849;&#24230;&#20551;&#37202;&#24215;03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,5月份用剩的包房款"/>
      <sheetName val="Summary"/>
      <sheetName val="Nov 17"/>
      <sheetName val="Dec  17"/>
      <sheetName val="Jan 18"/>
      <sheetName val="Feb18"/>
      <sheetName val="Mar 18"/>
      <sheetName val="3.28-4.5"/>
      <sheetName val="Apr18"/>
      <sheetName val="May18"/>
      <sheetName val="Jun18"/>
      <sheetName val="Jul18"/>
      <sheetName val="Aug18"/>
      <sheetName val="Sep18"/>
      <sheetName val="Oct18"/>
      <sheetName val="Nov18"/>
      <sheetName val="Dec18"/>
      <sheetName val="Jan19"/>
      <sheetName val="Feb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85">
          <cell r="M185">
            <v>1806536.87</v>
          </cell>
        </row>
        <row r="263">
          <cell r="M263">
            <v>1030741.5</v>
          </cell>
        </row>
        <row r="418">
          <cell r="M418">
            <v>1974235.01</v>
          </cell>
        </row>
      </sheetData>
      <sheetData sheetId="10">
        <row r="154">
          <cell r="M154">
            <v>1377136.2</v>
          </cell>
        </row>
        <row r="263">
          <cell r="M263">
            <v>1461100</v>
          </cell>
        </row>
        <row r="407">
          <cell r="M407">
            <v>1964985</v>
          </cell>
        </row>
        <row r="586">
          <cell r="M586">
            <v>2390629.3</v>
          </cell>
        </row>
        <row r="711">
          <cell r="M711">
            <v>1687440.61</v>
          </cell>
        </row>
        <row r="748">
          <cell r="M748">
            <v>408870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3"/>
  <sheetViews>
    <sheetView tabSelected="1" topLeftCell="A247" workbookViewId="0">
      <selection activeCell="A1" sqref="$A1:$XFD1048576"/>
    </sheetView>
  </sheetViews>
  <sheetFormatPr defaultColWidth="9.14166666666667" defaultRowHeight="13.5"/>
  <cols>
    <col min="1" max="1" width="12.5666666666667" style="152" customWidth="1"/>
    <col min="2" max="2" width="24.2833333333333" style="152" customWidth="1"/>
    <col min="3" max="3" width="14.25" style="152" customWidth="1"/>
    <col min="4" max="4" width="20" style="152" customWidth="1"/>
    <col min="5" max="5" width="8.425" style="154" customWidth="1"/>
    <col min="6" max="6" width="20.1416666666667" style="152" customWidth="1"/>
    <col min="7" max="7" width="7.425" style="152" customWidth="1"/>
    <col min="8" max="8" width="16.8583333333333" style="152" customWidth="1"/>
    <col min="9" max="14" width="12.5666666666667" style="152" customWidth="1"/>
    <col min="15" max="16384" width="9.14166666666667" style="152"/>
  </cols>
  <sheetData>
    <row r="1" s="152" customFormat="1" ht="14.25" spans="1:8">
      <c r="A1" s="155"/>
      <c r="B1" s="155"/>
      <c r="C1" s="155"/>
      <c r="D1" s="155"/>
      <c r="E1" s="156"/>
      <c r="F1" s="155"/>
      <c r="G1" s="155"/>
      <c r="H1" s="155"/>
    </row>
    <row r="2" s="152" customFormat="1" ht="14.25" spans="1:8">
      <c r="A2" s="155" t="s">
        <v>0</v>
      </c>
      <c r="B2" s="157" t="s">
        <v>1</v>
      </c>
      <c r="C2" s="158"/>
      <c r="D2" s="158"/>
      <c r="E2" s="158"/>
      <c r="F2" s="158"/>
      <c r="G2" s="158"/>
      <c r="H2" s="158"/>
    </row>
    <row r="3" s="152" customFormat="1" ht="14.25" spans="1:8">
      <c r="A3" s="155"/>
      <c r="B3" s="155"/>
      <c r="C3" s="159"/>
      <c r="D3" s="159"/>
      <c r="E3" s="159"/>
      <c r="F3" s="155"/>
      <c r="G3" s="155"/>
      <c r="H3" s="155"/>
    </row>
    <row r="4" s="152" customFormat="1" ht="15.75" customHeight="1" spans="1:8">
      <c r="A4" s="155"/>
      <c r="B4" s="160"/>
      <c r="C4" s="161"/>
      <c r="D4" s="161"/>
      <c r="E4" s="156"/>
      <c r="F4" s="155"/>
      <c r="G4" s="155"/>
      <c r="H4" s="155"/>
    </row>
    <row r="5" s="152" customFormat="1" ht="15.75" customHeight="1" spans="1:8">
      <c r="A5" s="162" t="s">
        <v>2</v>
      </c>
      <c r="B5" s="163">
        <v>43040</v>
      </c>
      <c r="C5" s="164" t="s">
        <v>3</v>
      </c>
      <c r="D5" s="164"/>
      <c r="E5" s="165" t="s">
        <v>4</v>
      </c>
      <c r="F5" s="166">
        <v>43040</v>
      </c>
      <c r="G5" s="165" t="s">
        <v>5</v>
      </c>
      <c r="H5" s="166">
        <v>43054</v>
      </c>
    </row>
    <row r="6" s="152" customFormat="1" ht="15.75" customHeight="1" spans="1:8">
      <c r="A6" s="162"/>
      <c r="B6" s="163"/>
      <c r="C6" s="164" t="s">
        <v>6</v>
      </c>
      <c r="D6" s="164"/>
      <c r="E6" s="165" t="s">
        <v>4</v>
      </c>
      <c r="F6" s="166">
        <v>43055</v>
      </c>
      <c r="G6" s="165" t="s">
        <v>5</v>
      </c>
      <c r="H6" s="166">
        <v>43069</v>
      </c>
    </row>
    <row r="7" s="152" customFormat="1" ht="14.25" spans="1:8">
      <c r="A7" s="161"/>
      <c r="B7" s="161"/>
      <c r="C7" s="155"/>
      <c r="D7" s="155"/>
      <c r="E7" s="155"/>
      <c r="F7" s="155"/>
      <c r="G7" s="165"/>
      <c r="H7" s="155"/>
    </row>
    <row r="8" s="152" customFormat="1" ht="14.25" spans="1:8">
      <c r="A8" s="161"/>
      <c r="B8" s="161"/>
      <c r="C8" s="161"/>
      <c r="D8" s="167" t="s">
        <v>7</v>
      </c>
      <c r="E8" s="152"/>
      <c r="F8" s="167" t="s">
        <v>8</v>
      </c>
      <c r="G8" s="152"/>
      <c r="H8" s="167" t="s">
        <v>8</v>
      </c>
    </row>
    <row r="9" s="153" customFormat="1" ht="22.15" customHeight="1" spans="1:8">
      <c r="A9" s="153" t="s">
        <v>9</v>
      </c>
      <c r="D9" s="168">
        <v>1548000</v>
      </c>
      <c r="E9" s="169"/>
      <c r="F9" s="170">
        <v>0</v>
      </c>
      <c r="H9" s="171" t="s">
        <v>10</v>
      </c>
    </row>
    <row r="10" s="152" customFormat="1" ht="18" customHeight="1" spans="1:8">
      <c r="A10" s="172"/>
      <c r="B10" s="152"/>
      <c r="C10" s="152"/>
      <c r="D10" s="173"/>
      <c r="E10" s="154"/>
      <c r="F10" s="174">
        <v>43040</v>
      </c>
      <c r="G10" s="152"/>
      <c r="H10" s="174">
        <v>43010</v>
      </c>
    </row>
    <row r="11" s="152" customFormat="1" ht="14.25" spans="1:8">
      <c r="A11" s="159" t="s">
        <v>11</v>
      </c>
      <c r="B11" s="159"/>
      <c r="C11" s="152"/>
      <c r="D11" s="175">
        <v>164220</v>
      </c>
      <c r="E11" s="176"/>
      <c r="F11" s="175">
        <v>31</v>
      </c>
      <c r="G11" s="152"/>
      <c r="H11" s="175">
        <v>0</v>
      </c>
    </row>
    <row r="12" s="152" customFormat="1" ht="14.25" spans="1:8">
      <c r="A12" s="159" t="s">
        <v>12</v>
      </c>
      <c r="B12" s="159"/>
      <c r="C12" s="152"/>
      <c r="D12" s="175">
        <v>657330</v>
      </c>
      <c r="E12" s="176"/>
      <c r="F12" s="175">
        <v>117</v>
      </c>
      <c r="G12" s="152"/>
      <c r="H12" s="175">
        <v>0</v>
      </c>
    </row>
    <row r="13" s="153" customFormat="1" ht="16.9" customHeight="1" spans="1:8">
      <c r="A13" s="177" t="s">
        <v>13</v>
      </c>
      <c r="B13" s="177"/>
      <c r="D13" s="178">
        <v>821550</v>
      </c>
      <c r="E13" s="179"/>
      <c r="F13" s="180">
        <v>148</v>
      </c>
      <c r="H13" s="180">
        <v>0</v>
      </c>
    </row>
    <row r="14" s="153" customFormat="1" ht="18.6" customHeight="1" spans="1:8">
      <c r="A14" s="177"/>
      <c r="B14" s="177"/>
      <c r="F14" s="181" t="s">
        <v>14</v>
      </c>
      <c r="G14" s="182"/>
      <c r="H14" s="183">
        <v>148</v>
      </c>
    </row>
    <row r="15" s="152" customFormat="1" ht="14.25" spans="8:8">
      <c r="H15" s="1"/>
    </row>
    <row r="16" s="152" customFormat="1" ht="21" customHeight="1" spans="1:8">
      <c r="A16" s="153" t="s">
        <v>15</v>
      </c>
      <c r="B16" s="152"/>
      <c r="C16" s="152"/>
      <c r="D16" s="170">
        <v>-726450</v>
      </c>
      <c r="E16" s="154"/>
      <c r="F16" s="170">
        <v>148</v>
      </c>
      <c r="G16" s="152"/>
      <c r="H16" s="1"/>
    </row>
    <row r="17" s="152" customFormat="1" spans="5:5">
      <c r="E17" s="154"/>
    </row>
    <row r="18" s="152" customFormat="1" spans="5:5">
      <c r="E18" s="154"/>
    </row>
    <row r="19" s="152" customFormat="1" ht="14.25" spans="1:8">
      <c r="A19" s="155"/>
      <c r="B19" s="155"/>
      <c r="C19" s="155"/>
      <c r="D19" s="155"/>
      <c r="E19" s="156"/>
      <c r="F19" s="155"/>
      <c r="G19" s="155"/>
      <c r="H19" s="155"/>
    </row>
    <row r="20" s="152" customFormat="1" ht="14.25" spans="1:8">
      <c r="A20" s="155" t="s">
        <v>0</v>
      </c>
      <c r="B20" s="158" t="s">
        <v>1</v>
      </c>
      <c r="C20" s="158"/>
      <c r="D20" s="158"/>
      <c r="E20" s="158"/>
      <c r="F20" s="158"/>
      <c r="G20" s="158"/>
      <c r="H20" s="158"/>
    </row>
    <row r="21" s="152" customFormat="1" ht="14.25" spans="1:8">
      <c r="A21" s="155"/>
      <c r="B21" s="155"/>
      <c r="C21" s="159"/>
      <c r="D21" s="159"/>
      <c r="E21" s="159"/>
      <c r="F21" s="155"/>
      <c r="G21" s="155"/>
      <c r="H21" s="155"/>
    </row>
    <row r="22" s="152" customFormat="1" ht="14.25" spans="1:8">
      <c r="A22" s="155"/>
      <c r="B22" s="160"/>
      <c r="C22" s="161"/>
      <c r="D22" s="161"/>
      <c r="E22" s="156"/>
      <c r="F22" s="155"/>
      <c r="G22" s="155"/>
      <c r="H22" s="155"/>
    </row>
    <row r="23" s="152" customFormat="1" ht="28.5" spans="1:8">
      <c r="A23" s="162" t="s">
        <v>2</v>
      </c>
      <c r="B23" s="163">
        <v>43070</v>
      </c>
      <c r="C23" s="164" t="s">
        <v>3</v>
      </c>
      <c r="D23" s="164"/>
      <c r="E23" s="165" t="s">
        <v>4</v>
      </c>
      <c r="F23" s="166">
        <v>43070</v>
      </c>
      <c r="G23" s="165" t="s">
        <v>5</v>
      </c>
      <c r="H23" s="166">
        <v>43084</v>
      </c>
    </row>
    <row r="24" s="152" customFormat="1" ht="14.25" spans="1:8">
      <c r="A24" s="161"/>
      <c r="B24" s="161"/>
      <c r="C24" s="155"/>
      <c r="D24" s="155"/>
      <c r="E24" s="155"/>
      <c r="F24" s="155"/>
      <c r="G24" s="165"/>
      <c r="H24" s="155"/>
    </row>
    <row r="25" s="152" customFormat="1" ht="14.25" spans="1:8">
      <c r="A25" s="161"/>
      <c r="B25" s="161"/>
      <c r="C25" s="161"/>
      <c r="D25" s="167" t="s">
        <v>7</v>
      </c>
      <c r="E25" s="1"/>
      <c r="F25" s="167" t="s">
        <v>8</v>
      </c>
      <c r="G25" s="1"/>
      <c r="H25" s="167" t="s">
        <v>8</v>
      </c>
    </row>
    <row r="26" s="152" customFormat="1" spans="1:8">
      <c r="A26" s="153" t="s">
        <v>9</v>
      </c>
      <c r="B26" s="153"/>
      <c r="C26" s="153"/>
      <c r="D26" s="168">
        <v>1083600</v>
      </c>
      <c r="E26" s="169"/>
      <c r="F26" s="170">
        <v>0</v>
      </c>
      <c r="G26" s="153"/>
      <c r="H26" s="171" t="s">
        <v>10</v>
      </c>
    </row>
    <row r="27" s="152" customFormat="1" spans="1:8">
      <c r="A27" s="172"/>
      <c r="B27" s="1"/>
      <c r="C27" s="1"/>
      <c r="D27" s="184"/>
      <c r="E27" s="154"/>
      <c r="F27" s="174">
        <v>43070</v>
      </c>
      <c r="G27" s="1"/>
      <c r="H27" s="174">
        <v>43040</v>
      </c>
    </row>
    <row r="28" s="152" customFormat="1" ht="14.25" spans="1:8">
      <c r="A28" s="159" t="s">
        <v>11</v>
      </c>
      <c r="B28" s="159"/>
      <c r="C28" s="1"/>
      <c r="D28" s="175">
        <v>504870</v>
      </c>
      <c r="E28" s="176"/>
      <c r="F28" s="175">
        <v>97</v>
      </c>
      <c r="G28" s="1"/>
      <c r="H28" s="175">
        <v>0</v>
      </c>
    </row>
    <row r="29" s="152" customFormat="1" ht="14.25" spans="1:8">
      <c r="A29" s="161" t="s">
        <v>12</v>
      </c>
      <c r="B29" s="161"/>
      <c r="C29" s="1"/>
      <c r="D29" s="175">
        <v>617800</v>
      </c>
      <c r="E29" s="176"/>
      <c r="F29" s="185">
        <v>105</v>
      </c>
      <c r="G29" s="1"/>
      <c r="H29" s="185">
        <v>0</v>
      </c>
    </row>
    <row r="30" s="152" customFormat="1" spans="1:8">
      <c r="A30" s="177" t="s">
        <v>13</v>
      </c>
      <c r="B30" s="177"/>
      <c r="C30" s="153"/>
      <c r="D30" s="178">
        <v>1122670</v>
      </c>
      <c r="E30" s="179"/>
      <c r="F30" s="180">
        <v>202</v>
      </c>
      <c r="G30" s="153"/>
      <c r="H30" s="180">
        <v>0</v>
      </c>
    </row>
    <row r="31" s="152" customFormat="1" ht="14.25" spans="1:8">
      <c r="A31" s="177"/>
      <c r="B31" s="177"/>
      <c r="C31" s="153"/>
      <c r="D31" s="153"/>
      <c r="E31" s="153"/>
      <c r="F31" s="181" t="s">
        <v>14</v>
      </c>
      <c r="G31" s="182"/>
      <c r="H31" s="183">
        <v>97</v>
      </c>
    </row>
    <row r="32" s="152" customFormat="1" ht="14.25" spans="1:8">
      <c r="A32" s="1"/>
      <c r="B32" s="1"/>
      <c r="C32" s="1"/>
      <c r="D32" s="1"/>
      <c r="E32" s="1"/>
      <c r="F32" s="1"/>
      <c r="G32" s="1"/>
      <c r="H32" s="1"/>
    </row>
    <row r="33" s="152" customFormat="1" spans="1:8">
      <c r="A33" s="153" t="s">
        <v>15</v>
      </c>
      <c r="B33" s="1"/>
      <c r="C33" s="1"/>
      <c r="D33" s="170">
        <v>39070</v>
      </c>
      <c r="E33" s="154"/>
      <c r="F33" s="170">
        <v>97</v>
      </c>
      <c r="G33" s="1"/>
      <c r="H33" s="1"/>
    </row>
    <row r="34" s="152" customFormat="1" ht="14.25" spans="4:5">
      <c r="D34" s="186" t="s">
        <v>16</v>
      </c>
      <c r="E34" s="154"/>
    </row>
    <row r="35" s="152" customFormat="1" ht="14.25" spans="5:5">
      <c r="E35" s="154"/>
    </row>
    <row r="36" s="152" customFormat="1" ht="28.5" spans="1:8">
      <c r="A36" s="187" t="s">
        <v>2</v>
      </c>
      <c r="B36" s="188">
        <v>43101</v>
      </c>
      <c r="C36" s="189" t="s">
        <v>3</v>
      </c>
      <c r="D36" s="189"/>
      <c r="E36" s="190" t="s">
        <v>4</v>
      </c>
      <c r="F36" s="191">
        <v>43101</v>
      </c>
      <c r="G36" s="190" t="s">
        <v>5</v>
      </c>
      <c r="H36" s="192">
        <v>43131</v>
      </c>
    </row>
    <row r="37" s="152" customFormat="1" ht="14.25" spans="1:8">
      <c r="A37" s="193"/>
      <c r="B37" s="161"/>
      <c r="C37" s="155"/>
      <c r="D37" s="155"/>
      <c r="E37" s="155"/>
      <c r="F37" s="155"/>
      <c r="G37" s="165"/>
      <c r="H37" s="194"/>
    </row>
    <row r="38" s="152" customFormat="1" ht="14.25" spans="1:8">
      <c r="A38" s="193"/>
      <c r="B38" s="161"/>
      <c r="C38" s="161"/>
      <c r="D38" s="167" t="s">
        <v>7</v>
      </c>
      <c r="E38" s="1"/>
      <c r="F38" s="167" t="s">
        <v>8</v>
      </c>
      <c r="G38" s="1"/>
      <c r="H38" s="195" t="s">
        <v>8</v>
      </c>
    </row>
    <row r="39" s="152" customFormat="1" spans="1:8">
      <c r="A39" s="196" t="s">
        <v>9</v>
      </c>
      <c r="B39" s="153"/>
      <c r="C39" s="153"/>
      <c r="D39" s="168">
        <v>1402800</v>
      </c>
      <c r="E39" s="169"/>
      <c r="F39" s="170">
        <v>210</v>
      </c>
      <c r="G39" s="153"/>
      <c r="H39" s="197" t="s">
        <v>10</v>
      </c>
    </row>
    <row r="40" s="152" customFormat="1" spans="1:8">
      <c r="A40" s="198"/>
      <c r="B40" s="1"/>
      <c r="C40" s="1"/>
      <c r="D40" s="184"/>
      <c r="E40" s="154"/>
      <c r="F40" s="174">
        <v>43101</v>
      </c>
      <c r="G40" s="1"/>
      <c r="H40" s="199">
        <v>43071</v>
      </c>
    </row>
    <row r="41" s="152" customFormat="1" ht="14.25" spans="1:8">
      <c r="A41" s="200" t="s">
        <v>11</v>
      </c>
      <c r="B41" s="159"/>
      <c r="C41" s="1"/>
      <c r="D41" s="175">
        <v>1586770</v>
      </c>
      <c r="E41" s="176"/>
      <c r="F41" s="175">
        <v>236</v>
      </c>
      <c r="G41" s="1"/>
      <c r="H41" s="201">
        <v>0</v>
      </c>
    </row>
    <row r="42" s="152" customFormat="1" spans="1:8">
      <c r="A42" s="202" t="s">
        <v>13</v>
      </c>
      <c r="B42" s="177"/>
      <c r="C42" s="153"/>
      <c r="D42" s="178">
        <v>1586770</v>
      </c>
      <c r="E42" s="179"/>
      <c r="F42" s="180">
        <v>236</v>
      </c>
      <c r="G42" s="153"/>
      <c r="H42" s="203">
        <v>0</v>
      </c>
    </row>
    <row r="43" s="152" customFormat="1" ht="14.25" spans="1:8">
      <c r="A43" s="202"/>
      <c r="B43" s="177"/>
      <c r="C43" s="153"/>
      <c r="D43" s="153"/>
      <c r="E43" s="153"/>
      <c r="F43" s="181" t="s">
        <v>14</v>
      </c>
      <c r="G43" s="182"/>
      <c r="H43" s="204">
        <v>236</v>
      </c>
    </row>
    <row r="44" s="152" customFormat="1" ht="14.25" spans="1:8">
      <c r="A44" s="205"/>
      <c r="B44" s="1"/>
      <c r="C44" s="1"/>
      <c r="D44" s="1"/>
      <c r="E44" s="1"/>
      <c r="F44" s="1"/>
      <c r="G44" s="1"/>
      <c r="H44" s="206"/>
    </row>
    <row r="45" s="152" customFormat="1" ht="14.25" spans="1:8">
      <c r="A45" s="207" t="s">
        <v>15</v>
      </c>
      <c r="B45" s="208"/>
      <c r="C45" s="208"/>
      <c r="D45" s="209">
        <v>183970</v>
      </c>
      <c r="E45" s="210"/>
      <c r="F45" s="209">
        <v>26</v>
      </c>
      <c r="G45" s="208"/>
      <c r="H45" s="211"/>
    </row>
    <row r="46" s="152" customFormat="1" spans="5:5">
      <c r="E46" s="154"/>
    </row>
    <row r="47" s="152" customFormat="1" ht="14.25" spans="5:5">
      <c r="E47" s="154"/>
    </row>
    <row r="48" s="152" customFormat="1" ht="28.5" spans="1:8">
      <c r="A48" s="187" t="s">
        <v>2</v>
      </c>
      <c r="B48" s="188">
        <v>43132</v>
      </c>
      <c r="C48" s="189" t="s">
        <v>3</v>
      </c>
      <c r="D48" s="189"/>
      <c r="E48" s="190" t="s">
        <v>4</v>
      </c>
      <c r="F48" s="191">
        <v>43132</v>
      </c>
      <c r="G48" s="190" t="s">
        <v>5</v>
      </c>
      <c r="H48" s="192">
        <v>43146</v>
      </c>
    </row>
    <row r="49" s="152" customFormat="1" ht="14.25" spans="1:8">
      <c r="A49" s="193"/>
      <c r="B49" s="161"/>
      <c r="C49" s="155"/>
      <c r="D49" s="155"/>
      <c r="E49" s="155"/>
      <c r="F49" s="155"/>
      <c r="G49" s="165"/>
      <c r="H49" s="194"/>
    </row>
    <row r="50" s="152" customFormat="1" ht="14.25" spans="1:8">
      <c r="A50" s="193"/>
      <c r="B50" s="161"/>
      <c r="C50" s="161"/>
      <c r="D50" s="167" t="s">
        <v>7</v>
      </c>
      <c r="E50" s="1"/>
      <c r="F50" s="167" t="s">
        <v>8</v>
      </c>
      <c r="G50" s="1"/>
      <c r="H50" s="195" t="s">
        <v>8</v>
      </c>
    </row>
    <row r="51" s="152" customFormat="1" spans="1:8">
      <c r="A51" s="196" t="s">
        <v>9</v>
      </c>
      <c r="B51" s="153"/>
      <c r="C51" s="153"/>
      <c r="D51" s="168">
        <v>8092000</v>
      </c>
      <c r="E51" s="169"/>
      <c r="F51" s="170">
        <v>1020</v>
      </c>
      <c r="G51" s="153"/>
      <c r="H51" s="197" t="s">
        <v>10</v>
      </c>
    </row>
    <row r="52" s="152" customFormat="1" spans="1:8">
      <c r="A52" s="198"/>
      <c r="B52" s="1"/>
      <c r="C52" s="1"/>
      <c r="D52" s="184"/>
      <c r="E52" s="154"/>
      <c r="F52" s="174">
        <v>43132</v>
      </c>
      <c r="G52" s="1"/>
      <c r="H52" s="199">
        <v>43102</v>
      </c>
    </row>
    <row r="53" s="152" customFormat="1" ht="14.25" spans="1:8">
      <c r="A53" s="200" t="s">
        <v>11</v>
      </c>
      <c r="B53" s="159"/>
      <c r="C53" s="1"/>
      <c r="D53" s="175">
        <v>7544390</v>
      </c>
      <c r="E53" s="176"/>
      <c r="F53" s="175">
        <v>1046</v>
      </c>
      <c r="G53" s="1"/>
      <c r="H53" s="201">
        <v>86</v>
      </c>
    </row>
    <row r="54" s="152" customFormat="1" ht="14.25" spans="1:8">
      <c r="A54" s="200" t="s">
        <v>12</v>
      </c>
      <c r="B54" s="159"/>
      <c r="C54" s="1"/>
      <c r="D54" s="175">
        <v>3930200</v>
      </c>
      <c r="E54" s="176"/>
      <c r="F54" s="175">
        <v>442</v>
      </c>
      <c r="G54" s="1"/>
      <c r="H54" s="201">
        <v>0</v>
      </c>
    </row>
    <row r="55" s="152" customFormat="1" ht="14.25" spans="1:8">
      <c r="A55" s="200" t="s">
        <v>17</v>
      </c>
      <c r="B55" s="159"/>
      <c r="C55" s="1"/>
      <c r="D55" s="175">
        <v>3938850</v>
      </c>
      <c r="E55" s="176"/>
      <c r="F55" s="185">
        <v>503</v>
      </c>
      <c r="G55" s="1"/>
      <c r="H55" s="212">
        <v>0</v>
      </c>
    </row>
    <row r="56" s="152" customFormat="1" spans="1:8">
      <c r="A56" s="202" t="s">
        <v>13</v>
      </c>
      <c r="B56" s="177"/>
      <c r="C56" s="153"/>
      <c r="D56" s="178">
        <v>15413440</v>
      </c>
      <c r="E56" s="179"/>
      <c r="F56" s="180">
        <v>1991</v>
      </c>
      <c r="G56" s="153"/>
      <c r="H56" s="203">
        <v>86</v>
      </c>
    </row>
    <row r="57" s="152" customFormat="1" ht="14.25" spans="1:8">
      <c r="A57" s="202"/>
      <c r="B57" s="177"/>
      <c r="C57" s="153"/>
      <c r="D57" s="153"/>
      <c r="E57" s="153"/>
      <c r="F57" s="181" t="s">
        <v>14</v>
      </c>
      <c r="G57" s="182"/>
      <c r="H57" s="204">
        <v>2077</v>
      </c>
    </row>
    <row r="58" s="152" customFormat="1" ht="15" spans="1:8">
      <c r="A58" s="207" t="s">
        <v>15</v>
      </c>
      <c r="B58" s="208"/>
      <c r="C58" s="208"/>
      <c r="D58" s="209">
        <v>7321440</v>
      </c>
      <c r="E58" s="210"/>
      <c r="F58" s="209">
        <v>971</v>
      </c>
      <c r="G58" s="208"/>
      <c r="H58" s="211"/>
    </row>
    <row r="59" s="152" customFormat="1" spans="5:5">
      <c r="E59" s="154"/>
    </row>
    <row r="60" s="152" customFormat="1" ht="15" spans="1:8">
      <c r="A60" s="155"/>
      <c r="B60" s="160"/>
      <c r="C60" s="161"/>
      <c r="D60" s="161"/>
      <c r="E60" s="156"/>
      <c r="F60" s="155"/>
      <c r="G60" s="155"/>
      <c r="H60" s="155"/>
    </row>
    <row r="61" s="152" customFormat="1" ht="28.5" spans="1:8">
      <c r="A61" s="187" t="s">
        <v>2</v>
      </c>
      <c r="B61" s="188">
        <v>43160</v>
      </c>
      <c r="C61" s="189" t="s">
        <v>3</v>
      </c>
      <c r="D61" s="189"/>
      <c r="E61" s="190" t="s">
        <v>4</v>
      </c>
      <c r="F61" s="191">
        <v>43160</v>
      </c>
      <c r="G61" s="190" t="s">
        <v>5</v>
      </c>
      <c r="H61" s="192">
        <v>43174</v>
      </c>
    </row>
    <row r="62" s="152" customFormat="1" ht="14.25" spans="1:8">
      <c r="A62" s="193"/>
      <c r="B62" s="161"/>
      <c r="C62" s="155"/>
      <c r="D62" s="155"/>
      <c r="E62" s="155"/>
      <c r="F62" s="155"/>
      <c r="G62" s="165"/>
      <c r="H62" s="194"/>
    </row>
    <row r="63" s="152" customFormat="1" ht="14.25" spans="1:8">
      <c r="A63" s="193"/>
      <c r="B63" s="161"/>
      <c r="C63" s="161"/>
      <c r="D63" s="167" t="s">
        <v>7</v>
      </c>
      <c r="E63" s="1"/>
      <c r="F63" s="167" t="s">
        <v>8</v>
      </c>
      <c r="G63" s="1"/>
      <c r="H63" s="195" t="s">
        <v>8</v>
      </c>
    </row>
    <row r="64" s="152" customFormat="1" spans="1:8">
      <c r="A64" s="196" t="s">
        <v>9</v>
      </c>
      <c r="B64" s="153"/>
      <c r="C64" s="153"/>
      <c r="D64" s="168">
        <v>9526300</v>
      </c>
      <c r="E64" s="169"/>
      <c r="F64" s="170">
        <v>1550</v>
      </c>
      <c r="G64" s="153"/>
      <c r="H64" s="197" t="s">
        <v>10</v>
      </c>
    </row>
    <row r="65" s="152" customFormat="1" spans="1:8">
      <c r="A65" s="198"/>
      <c r="B65" s="1"/>
      <c r="C65" s="1"/>
      <c r="D65" s="184"/>
      <c r="E65" s="154"/>
      <c r="F65" s="174">
        <v>43160</v>
      </c>
      <c r="G65" s="1"/>
      <c r="H65" s="199">
        <v>43130</v>
      </c>
    </row>
    <row r="66" s="152" customFormat="1" ht="14.25" spans="1:8">
      <c r="A66" s="200" t="s">
        <v>11</v>
      </c>
      <c r="B66" s="159"/>
      <c r="C66" s="1"/>
      <c r="D66" s="175">
        <v>1818000</v>
      </c>
      <c r="E66" s="176"/>
      <c r="F66" s="175">
        <v>298</v>
      </c>
      <c r="G66" s="1"/>
      <c r="H66" s="201">
        <v>6</v>
      </c>
    </row>
    <row r="67" s="152" customFormat="1" ht="14.25" spans="1:8">
      <c r="A67" s="200" t="s">
        <v>12</v>
      </c>
      <c r="B67" s="159"/>
      <c r="C67" s="1"/>
      <c r="D67" s="213">
        <v>2578127.84</v>
      </c>
      <c r="E67" s="176"/>
      <c r="F67" s="175">
        <v>459</v>
      </c>
      <c r="G67" s="1"/>
      <c r="H67" s="201">
        <v>0</v>
      </c>
    </row>
    <row r="68" s="152" customFormat="1" ht="14.25" spans="1:8">
      <c r="A68" s="200" t="s">
        <v>17</v>
      </c>
      <c r="B68" s="159"/>
      <c r="C68" s="1"/>
      <c r="D68" s="213">
        <v>3245257.48</v>
      </c>
      <c r="E68" s="176"/>
      <c r="F68" s="185">
        <v>500</v>
      </c>
      <c r="G68" s="1"/>
      <c r="H68" s="212">
        <v>0</v>
      </c>
    </row>
    <row r="69" s="152" customFormat="1" spans="1:8">
      <c r="A69" s="202" t="s">
        <v>13</v>
      </c>
      <c r="B69" s="177"/>
      <c r="C69" s="153"/>
      <c r="D69" s="214">
        <v>7641385.32</v>
      </c>
      <c r="E69" s="179"/>
      <c r="F69" s="180">
        <v>1257</v>
      </c>
      <c r="G69" s="153"/>
      <c r="H69" s="203">
        <v>6</v>
      </c>
    </row>
    <row r="70" s="152" customFormat="1" ht="14.25" spans="1:8">
      <c r="A70" s="202"/>
      <c r="B70" s="177"/>
      <c r="C70" s="153"/>
      <c r="D70" s="153"/>
      <c r="E70" s="153"/>
      <c r="F70" s="181" t="s">
        <v>14</v>
      </c>
      <c r="G70" s="182"/>
      <c r="H70" s="204">
        <v>1263</v>
      </c>
    </row>
    <row r="71" s="152" customFormat="1" ht="14.25" spans="1:8">
      <c r="A71" s="205"/>
      <c r="B71" s="1"/>
      <c r="C71" s="1"/>
      <c r="D71" s="1"/>
      <c r="E71" s="1"/>
      <c r="F71" s="1"/>
      <c r="G71" s="1"/>
      <c r="H71" s="206"/>
    </row>
    <row r="72" s="152" customFormat="1" ht="14.25" spans="1:8">
      <c r="A72" s="207" t="s">
        <v>15</v>
      </c>
      <c r="B72" s="208"/>
      <c r="C72" s="208"/>
      <c r="D72" s="215">
        <v>-1884914.68</v>
      </c>
      <c r="E72" s="210"/>
      <c r="F72" s="209">
        <f>H70-F64</f>
        <v>-287</v>
      </c>
      <c r="G72" s="208"/>
      <c r="H72" s="211"/>
    </row>
    <row r="73" s="152" customFormat="1" spans="5:5">
      <c r="E73" s="154"/>
    </row>
    <row r="74" s="152" customFormat="1" ht="14.25" spans="5:5">
      <c r="E74" s="154"/>
    </row>
    <row r="75" s="152" customFormat="1" ht="14.25" spans="1:8">
      <c r="A75" s="187" t="s">
        <v>2</v>
      </c>
      <c r="B75" s="188">
        <v>43191</v>
      </c>
      <c r="C75" s="189"/>
      <c r="D75" s="189"/>
      <c r="E75" s="216" t="s">
        <v>4</v>
      </c>
      <c r="F75" s="191">
        <v>43191</v>
      </c>
      <c r="G75" s="216" t="s">
        <v>5</v>
      </c>
      <c r="H75" s="192">
        <v>43220</v>
      </c>
    </row>
    <row r="76" s="152" customFormat="1" ht="14.25" spans="1:8">
      <c r="A76" s="217"/>
      <c r="B76" s="163"/>
      <c r="C76" s="164"/>
      <c r="D76" s="164"/>
      <c r="E76" s="218"/>
      <c r="F76" s="166"/>
      <c r="G76" s="218"/>
      <c r="H76" s="219"/>
    </row>
    <row r="77" s="152" customFormat="1" ht="14.25" spans="1:8">
      <c r="A77" s="193"/>
      <c r="B77" s="161"/>
      <c r="C77" s="155"/>
      <c r="D77" s="155"/>
      <c r="E77" s="155"/>
      <c r="F77" s="155"/>
      <c r="G77" s="165"/>
      <c r="H77" s="194"/>
    </row>
    <row r="78" s="152" customFormat="1" ht="14.25" spans="1:8">
      <c r="A78" s="193"/>
      <c r="B78" s="161"/>
      <c r="C78" s="161"/>
      <c r="D78" s="167" t="s">
        <v>7</v>
      </c>
      <c r="E78" s="1"/>
      <c r="F78" s="167" t="s">
        <v>8</v>
      </c>
      <c r="G78" s="1"/>
      <c r="H78" s="195" t="s">
        <v>8</v>
      </c>
    </row>
    <row r="79" s="152" customFormat="1" spans="1:8">
      <c r="A79" s="196" t="s">
        <v>9</v>
      </c>
      <c r="B79" s="153"/>
      <c r="C79" s="153"/>
      <c r="D79" s="220">
        <v>8474700</v>
      </c>
      <c r="E79" s="169"/>
      <c r="F79" s="170">
        <v>2295</v>
      </c>
      <c r="G79" s="153"/>
      <c r="H79" s="197" t="s">
        <v>10</v>
      </c>
    </row>
    <row r="80" s="152" customFormat="1" spans="1:8">
      <c r="A80" s="198"/>
      <c r="B80" s="1"/>
      <c r="C80" s="1"/>
      <c r="D80" s="221"/>
      <c r="E80" s="154"/>
      <c r="F80" s="174">
        <v>43191</v>
      </c>
      <c r="G80" s="1"/>
      <c r="H80" s="199">
        <v>43161</v>
      </c>
    </row>
    <row r="81" s="152" customFormat="1" ht="14.25" spans="1:8">
      <c r="A81" s="200" t="s">
        <v>11</v>
      </c>
      <c r="B81" s="159"/>
      <c r="C81" s="1"/>
      <c r="D81" s="222">
        <v>2257700</v>
      </c>
      <c r="E81" s="176"/>
      <c r="F81" s="175">
        <v>582</v>
      </c>
      <c r="G81" s="1"/>
      <c r="H81" s="201">
        <v>4</v>
      </c>
    </row>
    <row r="82" s="152" customFormat="1" ht="14.25" spans="1:8">
      <c r="A82" s="200" t="s">
        <v>12</v>
      </c>
      <c r="B82" s="159"/>
      <c r="C82" s="1"/>
      <c r="D82" s="222">
        <v>2343698.6</v>
      </c>
      <c r="E82" s="176"/>
      <c r="F82" s="175">
        <v>608</v>
      </c>
      <c r="G82" s="1"/>
      <c r="H82" s="201">
        <v>0</v>
      </c>
    </row>
    <row r="83" s="152" customFormat="1" ht="14.25" spans="1:8">
      <c r="A83" s="223" t="s">
        <v>18</v>
      </c>
      <c r="B83" s="159"/>
      <c r="C83" s="1"/>
      <c r="D83" s="222">
        <v>1920051.88</v>
      </c>
      <c r="E83" s="176"/>
      <c r="F83" s="185">
        <v>546</v>
      </c>
      <c r="G83" s="1"/>
      <c r="H83" s="212">
        <v>0</v>
      </c>
    </row>
    <row r="84" s="152" customFormat="1" ht="14.25" spans="1:8">
      <c r="A84" s="223" t="s">
        <v>19</v>
      </c>
      <c r="B84" s="224"/>
      <c r="C84" s="1"/>
      <c r="D84" s="222">
        <v>2317369.67</v>
      </c>
      <c r="E84" s="176"/>
      <c r="F84" s="185">
        <v>550</v>
      </c>
      <c r="G84" s="1"/>
      <c r="H84" s="212">
        <v>0</v>
      </c>
    </row>
    <row r="85" s="152" customFormat="1" ht="14.25" spans="1:8">
      <c r="A85" s="223" t="s">
        <v>20</v>
      </c>
      <c r="B85" s="224"/>
      <c r="C85" s="1"/>
      <c r="D85" s="222">
        <v>305800</v>
      </c>
      <c r="E85" s="176"/>
      <c r="F85" s="185">
        <v>22</v>
      </c>
      <c r="G85" s="1"/>
      <c r="H85" s="212">
        <v>0</v>
      </c>
    </row>
    <row r="86" s="152" customFormat="1" spans="1:8">
      <c r="A86" s="202" t="s">
        <v>13</v>
      </c>
      <c r="B86" s="177"/>
      <c r="C86" s="153"/>
      <c r="D86" s="225">
        <f>SUM(D81:D85)</f>
        <v>9144620.15</v>
      </c>
      <c r="E86" s="179"/>
      <c r="F86" s="180">
        <f>SUM(F81:F85)</f>
        <v>2308</v>
      </c>
      <c r="G86" s="153"/>
      <c r="H86" s="203">
        <v>4</v>
      </c>
    </row>
    <row r="87" s="152" customFormat="1" ht="14.25" spans="1:8">
      <c r="A87" s="202"/>
      <c r="B87" s="177"/>
      <c r="C87" s="153"/>
      <c r="D87" s="226"/>
      <c r="E87" s="153"/>
      <c r="F87" s="181" t="s">
        <v>14</v>
      </c>
      <c r="G87" s="182"/>
      <c r="H87" s="204">
        <v>1192</v>
      </c>
    </row>
    <row r="88" s="152" customFormat="1" ht="14.25" spans="1:8">
      <c r="A88" s="205"/>
      <c r="B88" s="1"/>
      <c r="C88" s="1"/>
      <c r="D88" s="221"/>
      <c r="E88" s="1"/>
      <c r="F88" s="1"/>
      <c r="G88" s="1"/>
      <c r="H88" s="206"/>
    </row>
    <row r="89" s="152" customFormat="1" ht="14.25" spans="1:8">
      <c r="A89" s="207" t="s">
        <v>15</v>
      </c>
      <c r="B89" s="208"/>
      <c r="C89" s="208"/>
      <c r="D89" s="215">
        <f>D86-D79</f>
        <v>669920.149999999</v>
      </c>
      <c r="E89" s="210"/>
      <c r="F89" s="209">
        <f>F86-F79</f>
        <v>13</v>
      </c>
      <c r="G89" s="208"/>
      <c r="H89" s="211"/>
    </row>
    <row r="90" s="152" customFormat="1" spans="3:5">
      <c r="C90" s="152" t="s">
        <v>21</v>
      </c>
      <c r="D90" s="152">
        <v>-12400</v>
      </c>
      <c r="E90" s="154"/>
    </row>
    <row r="91" s="152" customFormat="1" ht="14.25" spans="1:8">
      <c r="A91" s="155"/>
      <c r="B91" s="155"/>
      <c r="C91" s="159" t="s">
        <v>22</v>
      </c>
      <c r="D91" s="227">
        <f>D90+D89</f>
        <v>657520.149999999</v>
      </c>
      <c r="E91" s="159"/>
      <c r="F91" s="155"/>
      <c r="G91" s="155"/>
      <c r="H91" s="155"/>
    </row>
    <row r="92" s="152" customFormat="1" ht="15" spans="1:8">
      <c r="A92" s="155"/>
      <c r="B92" s="160"/>
      <c r="C92" s="161"/>
      <c r="D92" s="161"/>
      <c r="E92" s="156"/>
      <c r="F92" s="155"/>
      <c r="G92" s="155"/>
      <c r="H92" s="155"/>
    </row>
    <row r="93" s="152" customFormat="1" ht="28.5" spans="1:8">
      <c r="A93" s="187" t="s">
        <v>2</v>
      </c>
      <c r="B93" s="188">
        <v>43221</v>
      </c>
      <c r="C93" s="189"/>
      <c r="D93" s="189"/>
      <c r="E93" s="190" t="s">
        <v>4</v>
      </c>
      <c r="F93" s="191">
        <v>43221</v>
      </c>
      <c r="G93" s="190" t="s">
        <v>5</v>
      </c>
      <c r="H93" s="192">
        <f>+F93+30</f>
        <v>43251</v>
      </c>
    </row>
    <row r="94" s="152" customFormat="1" ht="14.25" spans="1:8">
      <c r="A94" s="193"/>
      <c r="B94" s="161"/>
      <c r="C94" s="155"/>
      <c r="D94" s="155"/>
      <c r="E94" s="155"/>
      <c r="F94" s="155"/>
      <c r="G94" s="165"/>
      <c r="H94" s="194"/>
    </row>
    <row r="95" s="152" customFormat="1" ht="14.25" spans="1:8">
      <c r="A95" s="193"/>
      <c r="B95" s="161"/>
      <c r="C95" s="161"/>
      <c r="D95" s="167" t="s">
        <v>7</v>
      </c>
      <c r="E95" s="1"/>
      <c r="F95" s="167" t="s">
        <v>8</v>
      </c>
      <c r="G95" s="1"/>
      <c r="H95" s="195" t="s">
        <v>8</v>
      </c>
    </row>
    <row r="96" s="152" customFormat="1" spans="1:10">
      <c r="A96" s="196" t="s">
        <v>9</v>
      </c>
      <c r="B96" s="153"/>
      <c r="C96" s="153"/>
      <c r="D96" s="168">
        <v>10853100</v>
      </c>
      <c r="E96" s="169"/>
      <c r="F96" s="170">
        <v>3210</v>
      </c>
      <c r="G96" s="153"/>
      <c r="H96" s="197" t="s">
        <v>10</v>
      </c>
      <c r="I96" s="152"/>
      <c r="J96" s="152">
        <v>2945</v>
      </c>
    </row>
    <row r="97" s="152" customFormat="1" spans="1:8">
      <c r="A97" s="198"/>
      <c r="B97" s="1"/>
      <c r="C97" s="1"/>
      <c r="D97" s="184"/>
      <c r="E97" s="154"/>
      <c r="F97" s="174">
        <f>+B93</f>
        <v>43221</v>
      </c>
      <c r="G97" s="1"/>
      <c r="H97" s="199">
        <f>+B93-30</f>
        <v>43191</v>
      </c>
    </row>
    <row r="98" s="152" customFormat="1" ht="14.25" spans="1:8">
      <c r="A98" s="200" t="s">
        <v>11</v>
      </c>
      <c r="B98" s="159"/>
      <c r="C98" s="1"/>
      <c r="D98" s="213">
        <f>'[1]May18'!M185</f>
        <v>1806536.87</v>
      </c>
      <c r="E98" s="176"/>
      <c r="F98" s="175">
        <v>500</v>
      </c>
      <c r="G98" s="1"/>
      <c r="H98" s="201">
        <v>2</v>
      </c>
    </row>
    <row r="99" s="152" customFormat="1" ht="14.25" spans="1:8">
      <c r="A99" s="200" t="s">
        <v>12</v>
      </c>
      <c r="B99" s="159"/>
      <c r="C99" s="1"/>
      <c r="D99" s="213">
        <f>'[1]May18'!M263</f>
        <v>1030741.5</v>
      </c>
      <c r="E99" s="176"/>
      <c r="F99" s="175">
        <v>295</v>
      </c>
      <c r="G99" s="1"/>
      <c r="H99" s="201">
        <v>0</v>
      </c>
    </row>
    <row r="100" s="152" customFormat="1" ht="14.25" spans="1:8">
      <c r="A100" s="200" t="s">
        <v>18</v>
      </c>
      <c r="B100" s="159"/>
      <c r="C100" s="1"/>
      <c r="D100" s="213">
        <f>'[1]May18'!M418</f>
        <v>1974235.01</v>
      </c>
      <c r="E100" s="176"/>
      <c r="F100" s="185">
        <v>591</v>
      </c>
      <c r="G100" s="1"/>
      <c r="H100" s="212">
        <v>0</v>
      </c>
    </row>
    <row r="101" s="152" customFormat="1" ht="14.25" spans="1:8">
      <c r="A101" s="200" t="s">
        <v>19</v>
      </c>
      <c r="B101" s="159"/>
      <c r="C101" s="1"/>
      <c r="D101" s="213">
        <v>2636394.03</v>
      </c>
      <c r="E101" s="176"/>
      <c r="F101" s="185">
        <v>725</v>
      </c>
      <c r="G101" s="1"/>
      <c r="H101" s="212">
        <v>0</v>
      </c>
    </row>
    <row r="102" s="152" customFormat="1" spans="1:8">
      <c r="A102" s="202" t="s">
        <v>13</v>
      </c>
      <c r="B102" s="177"/>
      <c r="C102" s="153"/>
      <c r="D102" s="214">
        <f>+D98+D99+D101+D100</f>
        <v>7447907.41</v>
      </c>
      <c r="E102" s="179"/>
      <c r="F102" s="214">
        <f>+F98+F99+F101+F100</f>
        <v>2111</v>
      </c>
      <c r="G102" s="153"/>
      <c r="H102" s="203">
        <v>128</v>
      </c>
    </row>
    <row r="103" s="152" customFormat="1" ht="14.25" spans="1:8">
      <c r="A103" s="202"/>
      <c r="B103" s="177"/>
      <c r="C103" s="153"/>
      <c r="D103" s="153"/>
      <c r="E103" s="153"/>
      <c r="F103" s="181" t="s">
        <v>14</v>
      </c>
      <c r="G103" s="182"/>
      <c r="H103" s="204">
        <f>+F102+H102</f>
        <v>2239</v>
      </c>
    </row>
    <row r="104" s="152" customFormat="1" ht="14.25" spans="1:8">
      <c r="A104" s="205"/>
      <c r="B104" s="1"/>
      <c r="C104" s="1"/>
      <c r="D104" s="1"/>
      <c r="E104" s="1"/>
      <c r="F104" s="1"/>
      <c r="G104" s="1"/>
      <c r="H104" s="206"/>
    </row>
    <row r="105" s="152" customFormat="1" ht="14.25" spans="1:8">
      <c r="A105" s="207" t="s">
        <v>15</v>
      </c>
      <c r="B105" s="208"/>
      <c r="C105" s="208"/>
      <c r="D105" s="215">
        <f>+D102-D96</f>
        <v>-3405192.59</v>
      </c>
      <c r="E105" s="210"/>
      <c r="F105" s="209">
        <f>+H103-F96</f>
        <v>-971</v>
      </c>
      <c r="G105" s="208"/>
      <c r="H105" s="211"/>
    </row>
    <row r="106" s="152" customFormat="1" spans="1:8">
      <c r="A106" s="1"/>
      <c r="B106" s="1"/>
      <c r="C106" s="1"/>
      <c r="D106" s="1"/>
      <c r="E106" s="154"/>
      <c r="F106" s="1"/>
      <c r="G106" s="1"/>
      <c r="H106" s="1"/>
    </row>
    <row r="107" s="152" customFormat="1" ht="14.25" spans="1:8">
      <c r="A107" s="1"/>
      <c r="B107" s="1"/>
      <c r="C107" s="1"/>
      <c r="D107" s="1"/>
      <c r="E107" s="154"/>
      <c r="F107" s="1"/>
      <c r="G107" s="1"/>
      <c r="H107" s="1"/>
    </row>
    <row r="108" s="152" customFormat="1" ht="28.5" spans="1:8">
      <c r="A108" s="187" t="s">
        <v>2</v>
      </c>
      <c r="B108" s="188">
        <v>43252</v>
      </c>
      <c r="C108" s="189" t="s">
        <v>3</v>
      </c>
      <c r="D108" s="189"/>
      <c r="E108" s="190" t="s">
        <v>4</v>
      </c>
      <c r="F108" s="191">
        <v>43252</v>
      </c>
      <c r="G108" s="190" t="s">
        <v>5</v>
      </c>
      <c r="H108" s="192">
        <v>43281</v>
      </c>
    </row>
    <row r="109" s="152" customFormat="1" ht="14.25" spans="1:8">
      <c r="A109" s="193"/>
      <c r="B109" s="161"/>
      <c r="C109" s="155"/>
      <c r="D109" s="155"/>
      <c r="E109" s="155"/>
      <c r="F109" s="155"/>
      <c r="G109" s="165"/>
      <c r="H109" s="194"/>
    </row>
    <row r="110" s="152" customFormat="1" ht="14.25" spans="1:8">
      <c r="A110" s="193"/>
      <c r="B110" s="161"/>
      <c r="C110" s="161"/>
      <c r="D110" s="167" t="s">
        <v>7</v>
      </c>
      <c r="E110" s="1"/>
      <c r="F110" s="167" t="s">
        <v>8</v>
      </c>
      <c r="G110" s="1"/>
      <c r="H110" s="195" t="s">
        <v>8</v>
      </c>
    </row>
    <row r="111" s="152" customFormat="1" spans="1:8">
      <c r="A111" s="196" t="s">
        <v>9</v>
      </c>
      <c r="B111" s="153"/>
      <c r="C111" s="153"/>
      <c r="D111" s="168">
        <v>10607000</v>
      </c>
      <c r="E111" s="169"/>
      <c r="F111" s="170">
        <v>3090</v>
      </c>
      <c r="G111" s="153"/>
      <c r="H111" s="197" t="s">
        <v>10</v>
      </c>
    </row>
    <row r="112" s="152" customFormat="1" spans="1:8">
      <c r="A112" s="198"/>
      <c r="B112" s="1"/>
      <c r="C112" s="1"/>
      <c r="D112" s="184"/>
      <c r="E112" s="154"/>
      <c r="F112" s="174">
        <f>+B108</f>
        <v>43252</v>
      </c>
      <c r="G112" s="1"/>
      <c r="H112" s="199">
        <f>+B108-30</f>
        <v>43222</v>
      </c>
    </row>
    <row r="113" s="152" customFormat="1" ht="14.25" spans="1:8">
      <c r="A113" s="200" t="s">
        <v>11</v>
      </c>
      <c r="B113" s="159"/>
      <c r="C113" s="1"/>
      <c r="D113" s="213">
        <f>'[1]Jun18'!M154</f>
        <v>1377136.2</v>
      </c>
      <c r="E113" s="176"/>
      <c r="F113" s="175">
        <v>403</v>
      </c>
      <c r="G113" s="1"/>
      <c r="H113" s="201"/>
    </row>
    <row r="114" s="152" customFormat="1" ht="14.25" spans="1:8">
      <c r="A114" s="200" t="s">
        <v>12</v>
      </c>
      <c r="B114" s="159"/>
      <c r="C114" s="1"/>
      <c r="D114" s="213">
        <f>'[1]Jun18'!M263</f>
        <v>1461100</v>
      </c>
      <c r="E114" s="176"/>
      <c r="F114" s="175">
        <v>423</v>
      </c>
      <c r="G114" s="1"/>
      <c r="H114" s="201"/>
    </row>
    <row r="115" s="152" customFormat="1" ht="14.25" spans="1:8">
      <c r="A115" s="200"/>
      <c r="B115" s="159"/>
      <c r="C115" s="1"/>
      <c r="D115" s="213">
        <f>'[1]Jun18'!M407</f>
        <v>1964985</v>
      </c>
      <c r="E115" s="176"/>
      <c r="F115" s="185">
        <v>554</v>
      </c>
      <c r="G115" s="1"/>
      <c r="H115" s="212"/>
    </row>
    <row r="116" s="152" customFormat="1" ht="14.25" spans="1:8">
      <c r="A116" s="200"/>
      <c r="B116" s="159"/>
      <c r="C116" s="1"/>
      <c r="D116" s="213">
        <f>'[1]Jun18'!M586</f>
        <v>2390629.3</v>
      </c>
      <c r="E116" s="176"/>
      <c r="F116" s="185">
        <v>650</v>
      </c>
      <c r="G116" s="1"/>
      <c r="H116" s="212"/>
    </row>
    <row r="117" s="152" customFormat="1" ht="14.25" spans="1:8">
      <c r="A117" s="200"/>
      <c r="B117" s="159"/>
      <c r="C117" s="1"/>
      <c r="D117" s="213">
        <f>'[1]Jun18'!M711</f>
        <v>1687440.61</v>
      </c>
      <c r="E117" s="176"/>
      <c r="F117" s="185">
        <v>462</v>
      </c>
      <c r="G117" s="1"/>
      <c r="H117" s="212"/>
    </row>
    <row r="118" s="152" customFormat="1" ht="14.25" spans="1:8">
      <c r="A118" s="200"/>
      <c r="B118" s="159"/>
      <c r="C118" s="1"/>
      <c r="D118" s="213">
        <f>'[1]Jun18'!M748</f>
        <v>408870</v>
      </c>
      <c r="E118" s="176"/>
      <c r="F118" s="185">
        <v>109</v>
      </c>
      <c r="G118" s="1"/>
      <c r="H118" s="212">
        <v>60</v>
      </c>
    </row>
    <row r="119" s="152" customFormat="1" ht="14.25" spans="1:8">
      <c r="A119" s="200" t="s">
        <v>23</v>
      </c>
      <c r="B119" s="159"/>
      <c r="C119" s="1"/>
      <c r="D119" s="213"/>
      <c r="E119" s="176"/>
      <c r="F119" s="185"/>
      <c r="G119" s="1"/>
      <c r="H119" s="212">
        <v>11</v>
      </c>
    </row>
    <row r="120" s="152" customFormat="1" spans="1:8">
      <c r="A120" s="202" t="s">
        <v>13</v>
      </c>
      <c r="B120" s="177"/>
      <c r="C120" s="153"/>
      <c r="D120" s="214">
        <f>SUM(D113:D118)</f>
        <v>9290161.11</v>
      </c>
      <c r="E120" s="179"/>
      <c r="F120" s="180">
        <f>SUM(F113:F118)</f>
        <v>2601</v>
      </c>
      <c r="G120" s="153"/>
      <c r="H120" s="203">
        <f>H118+H119</f>
        <v>71</v>
      </c>
    </row>
    <row r="121" s="152" customFormat="1" ht="14.25" spans="1:8">
      <c r="A121" s="202"/>
      <c r="B121" s="177"/>
      <c r="C121" s="153"/>
      <c r="D121" s="153"/>
      <c r="E121" s="153"/>
      <c r="F121" s="181" t="s">
        <v>14</v>
      </c>
      <c r="G121" s="182"/>
      <c r="H121" s="204">
        <f>+F120+H120</f>
        <v>2672</v>
      </c>
    </row>
    <row r="122" s="152" customFormat="1" ht="14.25" spans="1:8">
      <c r="A122" s="205"/>
      <c r="B122" s="1"/>
      <c r="C122" s="1"/>
      <c r="D122" s="1"/>
      <c r="E122" s="1"/>
      <c r="F122" s="1"/>
      <c r="G122" s="1"/>
      <c r="H122" s="206"/>
    </row>
    <row r="123" s="152" customFormat="1" ht="14.25" spans="1:8">
      <c r="A123" s="207" t="s">
        <v>15</v>
      </c>
      <c r="B123" s="208"/>
      <c r="C123" s="208"/>
      <c r="D123" s="215">
        <f>+D120-D111</f>
        <v>-1316838.89</v>
      </c>
      <c r="E123" s="210"/>
      <c r="F123" s="209">
        <f>+F120-F111+H120</f>
        <v>-418</v>
      </c>
      <c r="G123" s="208"/>
      <c r="H123" s="211"/>
    </row>
    <row r="124" s="152" customFormat="1" spans="1:8">
      <c r="A124" s="1"/>
      <c r="B124" s="1"/>
      <c r="C124" s="1"/>
      <c r="D124" s="1"/>
      <c r="E124" s="154"/>
      <c r="F124" s="1"/>
      <c r="G124" s="1"/>
      <c r="H124" s="1"/>
    </row>
    <row r="125" s="152" customFormat="1" spans="1:8">
      <c r="A125" s="1"/>
      <c r="B125" s="1"/>
      <c r="C125" s="1"/>
      <c r="D125" s="1"/>
      <c r="E125" s="154"/>
      <c r="F125" s="1"/>
      <c r="G125" s="1"/>
      <c r="H125" s="1"/>
    </row>
    <row r="126" s="152" customFormat="1" ht="15" spans="1:8">
      <c r="A126" s="155"/>
      <c r="B126" s="155"/>
      <c r="C126" s="155"/>
      <c r="D126" s="155"/>
      <c r="E126" s="156"/>
      <c r="F126" s="155"/>
      <c r="G126" s="155"/>
      <c r="H126" s="155"/>
    </row>
    <row r="127" s="152" customFormat="1" ht="28.5" spans="1:8">
      <c r="A127" s="187" t="s">
        <v>2</v>
      </c>
      <c r="B127" s="188">
        <v>43282</v>
      </c>
      <c r="C127" s="189" t="s">
        <v>3</v>
      </c>
      <c r="D127" s="189"/>
      <c r="E127" s="190" t="s">
        <v>4</v>
      </c>
      <c r="F127" s="191">
        <v>43282</v>
      </c>
      <c r="G127" s="190" t="s">
        <v>5</v>
      </c>
      <c r="H127" s="192">
        <f>+F127+30</f>
        <v>43312</v>
      </c>
    </row>
    <row r="128" s="152" customFormat="1" ht="14.25" spans="1:8">
      <c r="A128" s="193"/>
      <c r="B128" s="161"/>
      <c r="C128" s="155"/>
      <c r="D128" s="155"/>
      <c r="E128" s="155"/>
      <c r="F128" s="155"/>
      <c r="G128" s="165"/>
      <c r="H128" s="194"/>
    </row>
    <row r="129" s="152" customFormat="1" ht="14.25" spans="1:8">
      <c r="A129" s="193"/>
      <c r="B129" s="161"/>
      <c r="C129" s="161"/>
      <c r="D129" s="167" t="s">
        <v>7</v>
      </c>
      <c r="E129" s="1"/>
      <c r="F129" s="167" t="s">
        <v>8</v>
      </c>
      <c r="G129" s="1"/>
      <c r="H129" s="195" t="s">
        <v>8</v>
      </c>
    </row>
    <row r="130" s="152" customFormat="1" spans="1:8">
      <c r="A130" s="196" t="s">
        <v>9</v>
      </c>
      <c r="B130" s="153"/>
      <c r="C130" s="153"/>
      <c r="D130" s="168">
        <v>12992100</v>
      </c>
      <c r="E130" s="169"/>
      <c r="F130" s="170">
        <v>3126</v>
      </c>
      <c r="G130" s="153"/>
      <c r="H130" s="197" t="s">
        <v>10</v>
      </c>
    </row>
    <row r="131" s="152" customFormat="1" spans="1:8">
      <c r="A131" s="198"/>
      <c r="B131" s="1"/>
      <c r="C131" s="1"/>
      <c r="D131" s="184"/>
      <c r="E131" s="154"/>
      <c r="F131" s="174">
        <f>+B127</f>
        <v>43282</v>
      </c>
      <c r="G131" s="1"/>
      <c r="H131" s="199">
        <f>+B127-30</f>
        <v>43252</v>
      </c>
    </row>
    <row r="132" s="152" customFormat="1" ht="14.25" spans="1:8">
      <c r="A132" s="200" t="s">
        <v>11</v>
      </c>
      <c r="B132" s="159"/>
      <c r="C132" s="1"/>
      <c r="D132" s="213">
        <v>1579160.12</v>
      </c>
      <c r="E132" s="176"/>
      <c r="F132" s="175">
        <v>366</v>
      </c>
      <c r="G132" s="1"/>
      <c r="H132" s="201"/>
    </row>
    <row r="133" s="152" customFormat="1" ht="14.25" spans="1:8">
      <c r="A133" s="200" t="s">
        <v>12</v>
      </c>
      <c r="B133" s="159"/>
      <c r="C133" s="1"/>
      <c r="D133" s="213">
        <v>2728373.83</v>
      </c>
      <c r="E133" s="176"/>
      <c r="F133" s="175">
        <v>636</v>
      </c>
      <c r="G133" s="1"/>
      <c r="H133" s="201"/>
    </row>
    <row r="134" s="152" customFormat="1" ht="14.25" spans="1:8">
      <c r="A134" s="200"/>
      <c r="B134" s="159"/>
      <c r="C134" s="1"/>
      <c r="D134" s="213">
        <v>2526035.8</v>
      </c>
      <c r="E134" s="176"/>
      <c r="F134" s="185">
        <v>568</v>
      </c>
      <c r="G134" s="1"/>
      <c r="H134" s="212"/>
    </row>
    <row r="135" s="152" customFormat="1" ht="14.25" spans="1:8">
      <c r="A135" s="200"/>
      <c r="B135" s="159"/>
      <c r="C135" s="1"/>
      <c r="D135" s="213">
        <v>1831549.94</v>
      </c>
      <c r="E135" s="176"/>
      <c r="F135" s="185">
        <v>450</v>
      </c>
      <c r="G135" s="1"/>
      <c r="H135" s="212"/>
    </row>
    <row r="136" s="152" customFormat="1" ht="14.25" spans="1:8">
      <c r="A136" s="200"/>
      <c r="B136" s="159"/>
      <c r="C136" s="1"/>
      <c r="D136" s="213">
        <v>469990</v>
      </c>
      <c r="E136" s="176"/>
      <c r="F136" s="185">
        <v>109</v>
      </c>
      <c r="G136" s="1"/>
      <c r="H136" s="212"/>
    </row>
    <row r="137" s="152" customFormat="1" spans="1:8">
      <c r="A137" s="202" t="s">
        <v>13</v>
      </c>
      <c r="B137" s="177"/>
      <c r="C137" s="153"/>
      <c r="D137" s="214">
        <f>SUM(D132:D136)</f>
        <v>9135109.69</v>
      </c>
      <c r="E137" s="179"/>
      <c r="F137" s="180">
        <f>SUM(F132:F136)</f>
        <v>2129</v>
      </c>
      <c r="G137" s="153"/>
      <c r="H137" s="203"/>
    </row>
    <row r="138" s="152" customFormat="1" ht="14.25" spans="1:8">
      <c r="A138" s="202"/>
      <c r="B138" s="177"/>
      <c r="C138" s="153"/>
      <c r="D138" s="153"/>
      <c r="E138" s="153"/>
      <c r="F138" s="181" t="s">
        <v>14</v>
      </c>
      <c r="G138" s="182"/>
      <c r="H138" s="204">
        <f>+F137+H137</f>
        <v>2129</v>
      </c>
    </row>
    <row r="139" s="152" customFormat="1" ht="14.25" spans="1:8">
      <c r="A139" s="205"/>
      <c r="B139" s="1"/>
      <c r="C139" s="1"/>
      <c r="D139" s="1"/>
      <c r="E139" s="1"/>
      <c r="F139" s="1"/>
      <c r="G139" s="1"/>
      <c r="H139" s="206"/>
    </row>
    <row r="140" s="152" customFormat="1" ht="14.25" spans="1:8">
      <c r="A140" s="207" t="s">
        <v>15</v>
      </c>
      <c r="B140" s="208"/>
      <c r="C140" s="208"/>
      <c r="D140" s="215">
        <f>+D137-D130</f>
        <v>-3856990.31</v>
      </c>
      <c r="E140" s="210"/>
      <c r="F140" s="209">
        <f>+F137-F130</f>
        <v>-997</v>
      </c>
      <c r="G140" s="208"/>
      <c r="H140" s="211"/>
    </row>
    <row r="141" s="152" customFormat="1" spans="5:5">
      <c r="E141" s="154"/>
    </row>
    <row r="142" s="152" customFormat="1" ht="14.25" spans="1:8">
      <c r="A142" s="228" t="s">
        <v>2</v>
      </c>
      <c r="B142" s="163">
        <v>43313</v>
      </c>
      <c r="C142" s="164" t="s">
        <v>3</v>
      </c>
      <c r="D142" s="164"/>
      <c r="E142" s="165" t="s">
        <v>4</v>
      </c>
      <c r="F142" s="166">
        <v>43313</v>
      </c>
      <c r="G142" s="165" t="s">
        <v>5</v>
      </c>
      <c r="H142" s="166">
        <f>+F142+14</f>
        <v>43327</v>
      </c>
    </row>
    <row r="143" s="152" customFormat="1" ht="14.25" spans="1:8">
      <c r="A143" s="228"/>
      <c r="B143" s="163"/>
      <c r="C143" s="164" t="s">
        <v>6</v>
      </c>
      <c r="D143" s="164"/>
      <c r="E143" s="165" t="s">
        <v>4</v>
      </c>
      <c r="F143" s="166">
        <f>+H142+1</f>
        <v>43328</v>
      </c>
      <c r="G143" s="165" t="s">
        <v>5</v>
      </c>
      <c r="H143" s="166">
        <v>43343</v>
      </c>
    </row>
    <row r="144" s="152" customFormat="1" ht="14.25" spans="1:8">
      <c r="A144" s="161"/>
      <c r="B144" s="161"/>
      <c r="C144" s="155"/>
      <c r="D144" s="155"/>
      <c r="E144" s="155"/>
      <c r="F144" s="155"/>
      <c r="G144" s="165"/>
      <c r="H144" s="155"/>
    </row>
    <row r="145" s="152" customFormat="1" ht="14.25" spans="1:8">
      <c r="A145" s="161"/>
      <c r="B145" s="161"/>
      <c r="C145" s="161"/>
      <c r="D145" s="167" t="s">
        <v>7</v>
      </c>
      <c r="E145" s="1"/>
      <c r="F145" s="167" t="s">
        <v>8</v>
      </c>
      <c r="G145" s="1"/>
      <c r="H145" s="167" t="s">
        <v>8</v>
      </c>
    </row>
    <row r="146" s="152" customFormat="1" spans="1:8">
      <c r="A146" s="153" t="s">
        <v>9</v>
      </c>
      <c r="B146" s="153"/>
      <c r="C146" s="153"/>
      <c r="D146" s="168">
        <v>8714100</v>
      </c>
      <c r="E146" s="169"/>
      <c r="F146" s="229">
        <v>2500</v>
      </c>
      <c r="G146" s="153"/>
      <c r="H146" s="171" t="s">
        <v>10</v>
      </c>
    </row>
    <row r="147" s="152" customFormat="1" spans="1:8">
      <c r="A147" s="172"/>
      <c r="B147" s="1"/>
      <c r="C147" s="1"/>
      <c r="D147" s="184"/>
      <c r="E147" s="154"/>
      <c r="F147" s="174">
        <f>+B142</f>
        <v>43313</v>
      </c>
      <c r="G147" s="1"/>
      <c r="H147" s="174">
        <f>+B142-30</f>
        <v>43283</v>
      </c>
    </row>
    <row r="148" s="152" customFormat="1" ht="14.25" spans="1:8">
      <c r="A148" s="159" t="s">
        <v>11</v>
      </c>
      <c r="B148" s="159"/>
      <c r="C148" s="1"/>
      <c r="D148" s="213">
        <v>2426760</v>
      </c>
      <c r="E148" s="176"/>
      <c r="F148" s="175">
        <v>622</v>
      </c>
      <c r="G148" s="1"/>
      <c r="H148" s="175">
        <v>0</v>
      </c>
    </row>
    <row r="149" s="152" customFormat="1" ht="14.25" spans="1:8">
      <c r="A149" s="159" t="s">
        <v>12</v>
      </c>
      <c r="B149" s="159"/>
      <c r="C149" s="1"/>
      <c r="D149" s="213">
        <v>2454003.64</v>
      </c>
      <c r="E149" s="176"/>
      <c r="F149" s="175">
        <v>642</v>
      </c>
      <c r="G149" s="1"/>
      <c r="H149" s="175">
        <v>0</v>
      </c>
    </row>
    <row r="150" s="152" customFormat="1" ht="14.25" spans="1:8">
      <c r="A150" s="159" t="s">
        <v>18</v>
      </c>
      <c r="B150" s="159"/>
      <c r="C150" s="1"/>
      <c r="D150" s="213">
        <v>2134801.29</v>
      </c>
      <c r="E150" s="176"/>
      <c r="F150" s="185">
        <v>569</v>
      </c>
      <c r="G150" s="1"/>
      <c r="H150" s="185">
        <v>0</v>
      </c>
    </row>
    <row r="151" s="152" customFormat="1" ht="14.25" spans="1:8">
      <c r="A151" s="159" t="s">
        <v>19</v>
      </c>
      <c r="B151" s="159"/>
      <c r="C151" s="1"/>
      <c r="D151" s="213">
        <v>1041140</v>
      </c>
      <c r="E151" s="176"/>
      <c r="F151" s="185">
        <v>290</v>
      </c>
      <c r="G151" s="1"/>
      <c r="H151" s="185">
        <v>0</v>
      </c>
    </row>
    <row r="152" s="152" customFormat="1" ht="14.25" spans="1:8">
      <c r="A152" s="159" t="s">
        <v>20</v>
      </c>
      <c r="B152" s="159"/>
      <c r="C152" s="1"/>
      <c r="D152" s="213">
        <v>2458940</v>
      </c>
      <c r="E152" s="176"/>
      <c r="F152" s="185">
        <v>694</v>
      </c>
      <c r="G152" s="1"/>
      <c r="H152" s="185">
        <v>0</v>
      </c>
    </row>
    <row r="153" s="152" customFormat="1" spans="1:8">
      <c r="A153" s="177" t="s">
        <v>13</v>
      </c>
      <c r="B153" s="177"/>
      <c r="C153" s="153"/>
      <c r="D153" s="214">
        <f>+D148+D149+D150+D151+D152</f>
        <v>10515644.93</v>
      </c>
      <c r="E153" s="179"/>
      <c r="F153" s="180">
        <f>+F148+F149+F150+F151+F152</f>
        <v>2817</v>
      </c>
      <c r="G153" s="153"/>
      <c r="H153" s="180"/>
    </row>
    <row r="154" s="152" customFormat="1" ht="14.25" spans="1:8">
      <c r="A154" s="177"/>
      <c r="B154" s="177"/>
      <c r="C154" s="153"/>
      <c r="D154" s="153"/>
      <c r="E154" s="153"/>
      <c r="F154" s="181" t="s">
        <v>14</v>
      </c>
      <c r="G154" s="182"/>
      <c r="H154" s="183">
        <f>+F153+H153</f>
        <v>2817</v>
      </c>
    </row>
    <row r="155" s="152" customFormat="1" ht="14.25" spans="1:8">
      <c r="A155" s="1"/>
      <c r="B155" s="1"/>
      <c r="C155" s="1"/>
      <c r="D155" s="1"/>
      <c r="E155" s="1"/>
      <c r="F155" s="1"/>
      <c r="G155" s="1"/>
      <c r="H155" s="1"/>
    </row>
    <row r="156" s="152" customFormat="1" spans="1:9">
      <c r="A156" s="153" t="s">
        <v>15</v>
      </c>
      <c r="B156" s="1"/>
      <c r="C156" s="1"/>
      <c r="D156" s="230">
        <f>+D153-D146</f>
        <v>1801544.93</v>
      </c>
      <c r="E156" s="154"/>
      <c r="F156" s="170">
        <f>+F153-F146</f>
        <v>317</v>
      </c>
      <c r="G156" s="1"/>
      <c r="H156" s="1"/>
      <c r="I156" s="152" t="s">
        <v>24</v>
      </c>
    </row>
    <row r="157" s="152" customFormat="1" spans="5:5">
      <c r="E157" s="154"/>
    </row>
    <row r="158" s="152" customFormat="1" spans="5:5">
      <c r="E158" s="154"/>
    </row>
    <row r="159" s="152" customFormat="1" ht="14.25" spans="1:8">
      <c r="A159" s="155" t="s">
        <v>0</v>
      </c>
      <c r="B159" s="158" t="s">
        <v>1</v>
      </c>
      <c r="C159" s="158"/>
      <c r="D159" s="158"/>
      <c r="E159" s="158"/>
      <c r="F159" s="158"/>
      <c r="G159" s="158"/>
      <c r="H159" s="158"/>
    </row>
    <row r="160" s="152" customFormat="1" ht="14.25" spans="1:8">
      <c r="A160" s="155"/>
      <c r="B160" s="155"/>
      <c r="C160" s="159"/>
      <c r="D160" s="159"/>
      <c r="E160" s="159"/>
      <c r="F160" s="155"/>
      <c r="G160" s="155"/>
      <c r="H160" s="155"/>
    </row>
    <row r="161" s="152" customFormat="1" ht="14.25" spans="1:8">
      <c r="A161" s="155"/>
      <c r="B161" s="160"/>
      <c r="C161" s="161"/>
      <c r="D161" s="161"/>
      <c r="E161" s="156"/>
      <c r="F161" s="155"/>
      <c r="G161" s="155"/>
      <c r="H161" s="155"/>
    </row>
    <row r="162" s="152" customFormat="1" ht="14.25" spans="1:8">
      <c r="A162" s="162" t="s">
        <v>2</v>
      </c>
      <c r="B162" s="163">
        <v>43344</v>
      </c>
      <c r="C162" s="164" t="s">
        <v>3</v>
      </c>
      <c r="D162" s="164"/>
      <c r="E162" s="165" t="s">
        <v>4</v>
      </c>
      <c r="F162" s="166">
        <v>43344</v>
      </c>
      <c r="G162" s="165" t="s">
        <v>5</v>
      </c>
      <c r="H162" s="166">
        <v>43358</v>
      </c>
    </row>
    <row r="163" s="152" customFormat="1" ht="14.25" spans="1:8">
      <c r="A163" s="162"/>
      <c r="B163" s="163"/>
      <c r="C163" s="164" t="s">
        <v>6</v>
      </c>
      <c r="D163" s="164"/>
      <c r="E163" s="165" t="s">
        <v>4</v>
      </c>
      <c r="F163" s="166">
        <v>43359</v>
      </c>
      <c r="G163" s="165" t="s">
        <v>5</v>
      </c>
      <c r="H163" s="166">
        <v>43373</v>
      </c>
    </row>
    <row r="164" s="152" customFormat="1" ht="14.25" spans="1:8">
      <c r="A164" s="161"/>
      <c r="B164" s="161"/>
      <c r="C164" s="155"/>
      <c r="D164" s="155"/>
      <c r="E164" s="155"/>
      <c r="F164" s="155"/>
      <c r="G164" s="165"/>
      <c r="H164" s="155"/>
    </row>
    <row r="165" s="152" customFormat="1" ht="14.25" spans="1:8">
      <c r="A165" s="161"/>
      <c r="B165" s="161"/>
      <c r="C165" s="161"/>
      <c r="D165" s="167" t="s">
        <v>7</v>
      </c>
      <c r="E165" s="1"/>
      <c r="F165" s="167" t="s">
        <v>8</v>
      </c>
      <c r="G165" s="1"/>
      <c r="H165" s="167" t="s">
        <v>8</v>
      </c>
    </row>
    <row r="166" s="152" customFormat="1" spans="1:8">
      <c r="A166" s="153" t="s">
        <v>9</v>
      </c>
      <c r="B166" s="153"/>
      <c r="C166" s="153"/>
      <c r="D166" s="231">
        <f>4316839+727211</f>
        <v>5044050</v>
      </c>
      <c r="E166" s="169"/>
      <c r="F166" s="170">
        <v>1749</v>
      </c>
      <c r="G166" s="153"/>
      <c r="H166" s="171" t="s">
        <v>10</v>
      </c>
    </row>
    <row r="167" s="152" customFormat="1" spans="1:8">
      <c r="A167" s="172"/>
      <c r="B167" s="1"/>
      <c r="C167" s="1"/>
      <c r="D167" s="184"/>
      <c r="E167" s="154"/>
      <c r="F167" s="174">
        <v>43344</v>
      </c>
      <c r="G167" s="1"/>
      <c r="H167" s="174">
        <v>43314</v>
      </c>
    </row>
    <row r="168" s="152" customFormat="1" ht="14.25" spans="1:8">
      <c r="A168" s="159" t="s">
        <v>11</v>
      </c>
      <c r="B168" s="159"/>
      <c r="C168" s="1"/>
      <c r="D168" s="213">
        <v>1280300</v>
      </c>
      <c r="E168" s="176"/>
      <c r="F168" s="175">
        <v>417</v>
      </c>
      <c r="G168" s="1"/>
      <c r="H168" s="175">
        <v>0</v>
      </c>
    </row>
    <row r="169" s="152" customFormat="1" ht="14.25" spans="1:8">
      <c r="A169" s="159" t="s">
        <v>12</v>
      </c>
      <c r="B169" s="159"/>
      <c r="C169" s="1"/>
      <c r="D169" s="213">
        <v>2069542.4</v>
      </c>
      <c r="E169" s="176"/>
      <c r="F169" s="175">
        <v>688</v>
      </c>
      <c r="G169" s="1"/>
      <c r="H169" s="175">
        <v>0</v>
      </c>
    </row>
    <row r="170" s="152" customFormat="1" ht="14.25" spans="1:8">
      <c r="A170" s="159" t="s">
        <v>18</v>
      </c>
      <c r="B170" s="159"/>
      <c r="C170" s="1"/>
      <c r="D170" s="213">
        <v>1401665</v>
      </c>
      <c r="E170" s="176"/>
      <c r="F170" s="185">
        <v>411</v>
      </c>
      <c r="G170" s="1"/>
      <c r="H170" s="185">
        <v>0</v>
      </c>
    </row>
    <row r="171" s="152" customFormat="1" spans="1:8">
      <c r="A171" s="177" t="s">
        <v>13</v>
      </c>
      <c r="B171" s="177"/>
      <c r="C171" s="153"/>
      <c r="D171" s="214">
        <f>SUM(D168:D170)</f>
        <v>4751507.4</v>
      </c>
      <c r="E171" s="179"/>
      <c r="F171" s="180">
        <v>1520</v>
      </c>
      <c r="G171" s="153"/>
      <c r="H171" s="180">
        <v>0</v>
      </c>
    </row>
    <row r="172" s="152" customFormat="1" ht="14.25" spans="1:8">
      <c r="A172" s="177"/>
      <c r="B172" s="177"/>
      <c r="C172" s="153"/>
      <c r="D172" s="153"/>
      <c r="E172" s="153"/>
      <c r="F172" s="181" t="s">
        <v>14</v>
      </c>
      <c r="G172" s="182"/>
      <c r="H172" s="183">
        <v>1520</v>
      </c>
    </row>
    <row r="173" s="152" customFormat="1" ht="14.25" spans="1:8">
      <c r="A173" s="1"/>
      <c r="B173" s="1"/>
      <c r="C173" s="1"/>
      <c r="D173" s="1"/>
      <c r="E173" s="1"/>
      <c r="F173" s="1"/>
      <c r="G173" s="1"/>
      <c r="H173" s="1"/>
    </row>
    <row r="174" s="152" customFormat="1" spans="1:9">
      <c r="A174" s="153" t="s">
        <v>15</v>
      </c>
      <c r="B174" s="1"/>
      <c r="C174" s="1"/>
      <c r="D174" s="230">
        <f>D171-D166</f>
        <v>-292542.6</v>
      </c>
      <c r="E174" s="154"/>
      <c r="F174" s="170">
        <v>-229</v>
      </c>
      <c r="G174" s="1"/>
      <c r="H174" s="1"/>
      <c r="I174" s="152" t="s">
        <v>25</v>
      </c>
    </row>
    <row r="175" s="152" customFormat="1" spans="5:5">
      <c r="E175" s="154"/>
    </row>
    <row r="176" s="152" customFormat="1" spans="5:5">
      <c r="E176" s="154"/>
    </row>
    <row r="177" s="152" customFormat="1" ht="14.25" spans="1:8">
      <c r="A177" s="162" t="s">
        <v>2</v>
      </c>
      <c r="B177" s="163">
        <v>43374</v>
      </c>
      <c r="C177" s="164" t="s">
        <v>3</v>
      </c>
      <c r="D177" s="164"/>
      <c r="E177" s="165" t="s">
        <v>4</v>
      </c>
      <c r="F177" s="166">
        <v>43374</v>
      </c>
      <c r="G177" s="165" t="s">
        <v>5</v>
      </c>
      <c r="H177" s="166">
        <f>+F177+14</f>
        <v>43388</v>
      </c>
    </row>
    <row r="178" s="152" customFormat="1" ht="14.25" spans="1:8">
      <c r="A178" s="162"/>
      <c r="B178" s="163"/>
      <c r="C178" s="164" t="s">
        <v>6</v>
      </c>
      <c r="D178" s="164"/>
      <c r="E178" s="165" t="s">
        <v>4</v>
      </c>
      <c r="F178" s="166">
        <f>+H177+1</f>
        <v>43389</v>
      </c>
      <c r="G178" s="165" t="s">
        <v>5</v>
      </c>
      <c r="H178" s="166">
        <f>+F178+14</f>
        <v>43403</v>
      </c>
    </row>
    <row r="179" s="152" customFormat="1" ht="14.25" spans="1:8">
      <c r="A179" s="161"/>
      <c r="B179" s="161"/>
      <c r="C179" s="155"/>
      <c r="D179" s="155"/>
      <c r="E179" s="155"/>
      <c r="F179" s="155"/>
      <c r="G179" s="165"/>
      <c r="H179" s="155"/>
    </row>
    <row r="180" s="152" customFormat="1" ht="14.25" spans="1:8">
      <c r="A180" s="161"/>
      <c r="B180" s="161"/>
      <c r="C180" s="161"/>
      <c r="D180" s="167" t="s">
        <v>7</v>
      </c>
      <c r="E180" s="1"/>
      <c r="F180" s="167" t="s">
        <v>8</v>
      </c>
      <c r="G180" s="1"/>
      <c r="H180" s="167" t="s">
        <v>8</v>
      </c>
    </row>
    <row r="181" s="152" customFormat="1" spans="1:9">
      <c r="A181" s="153" t="s">
        <v>9</v>
      </c>
      <c r="B181" s="153"/>
      <c r="C181" s="153"/>
      <c r="D181" s="232">
        <f>5000000+932457.4+292542.6</f>
        <v>6225000</v>
      </c>
      <c r="E181" s="169"/>
      <c r="F181" s="170">
        <v>2103</v>
      </c>
      <c r="G181" s="153"/>
      <c r="H181" s="171" t="s">
        <v>10</v>
      </c>
      <c r="I181" s="152" t="s">
        <v>26</v>
      </c>
    </row>
    <row r="182" s="152" customFormat="1" spans="1:8">
      <c r="A182" s="172"/>
      <c r="B182" s="1"/>
      <c r="C182" s="1"/>
      <c r="D182" s="184"/>
      <c r="E182" s="154"/>
      <c r="F182" s="174">
        <f>+B177</f>
        <v>43374</v>
      </c>
      <c r="G182" s="1"/>
      <c r="H182" s="174">
        <f>+B177-30</f>
        <v>43344</v>
      </c>
    </row>
    <row r="183" s="152" customFormat="1" ht="14.25" spans="1:8">
      <c r="A183" s="159" t="s">
        <v>11</v>
      </c>
      <c r="B183" s="159"/>
      <c r="C183" s="1"/>
      <c r="D183" s="213">
        <v>1606955</v>
      </c>
      <c r="E183" s="176"/>
      <c r="F183" s="175">
        <v>441</v>
      </c>
      <c r="G183" s="1"/>
      <c r="H183" s="175">
        <v>0</v>
      </c>
    </row>
    <row r="184" s="152" customFormat="1" ht="14.25" spans="1:8">
      <c r="A184" s="159" t="s">
        <v>12</v>
      </c>
      <c r="B184" s="159"/>
      <c r="C184" s="1"/>
      <c r="D184" s="213">
        <v>1565410</v>
      </c>
      <c r="E184" s="176"/>
      <c r="F184" s="175">
        <v>441</v>
      </c>
      <c r="G184" s="1"/>
      <c r="H184" s="175">
        <v>0</v>
      </c>
    </row>
    <row r="185" s="152" customFormat="1" ht="14.25" spans="1:8">
      <c r="A185" s="159" t="s">
        <v>18</v>
      </c>
      <c r="B185" s="159"/>
      <c r="C185" s="1"/>
      <c r="D185" s="213">
        <v>558760</v>
      </c>
      <c r="E185" s="176"/>
      <c r="F185" s="185">
        <v>189</v>
      </c>
      <c r="G185" s="1"/>
      <c r="H185" s="175">
        <v>0</v>
      </c>
    </row>
    <row r="186" s="152" customFormat="1" ht="14.25" spans="1:8">
      <c r="A186" s="159" t="s">
        <v>19</v>
      </c>
      <c r="B186" s="159"/>
      <c r="C186" s="1"/>
      <c r="D186" s="213">
        <v>1829000</v>
      </c>
      <c r="E186" s="176"/>
      <c r="F186" s="185">
        <v>617</v>
      </c>
      <c r="G186" s="1"/>
      <c r="H186" s="175">
        <v>0</v>
      </c>
    </row>
    <row r="187" s="152" customFormat="1" ht="14.25" spans="1:8">
      <c r="A187" s="159" t="s">
        <v>20</v>
      </c>
      <c r="B187" s="159"/>
      <c r="C187" s="1"/>
      <c r="D187" s="213">
        <v>1161250</v>
      </c>
      <c r="E187" s="176"/>
      <c r="F187" s="185">
        <v>402</v>
      </c>
      <c r="G187" s="1"/>
      <c r="H187" s="185">
        <v>0</v>
      </c>
    </row>
    <row r="188" s="152" customFormat="1" spans="1:8">
      <c r="A188" s="177" t="s">
        <v>13</v>
      </c>
      <c r="B188" s="177"/>
      <c r="C188" s="153"/>
      <c r="D188" s="214">
        <f>+D183+D184+D185+D186+D187</f>
        <v>6721375</v>
      </c>
      <c r="E188" s="179"/>
      <c r="F188" s="180">
        <f>+F183+F184+F185+F186+F187</f>
        <v>2090</v>
      </c>
      <c r="G188" s="153"/>
      <c r="H188" s="180">
        <f>+H183+H184</f>
        <v>0</v>
      </c>
    </row>
    <row r="189" s="152" customFormat="1" ht="14.25" spans="1:8">
      <c r="A189" s="177"/>
      <c r="B189" s="177"/>
      <c r="C189" s="153"/>
      <c r="D189" s="153"/>
      <c r="E189" s="153"/>
      <c r="F189" s="181" t="s">
        <v>14</v>
      </c>
      <c r="G189" s="182"/>
      <c r="H189" s="183">
        <f>+F188+H188</f>
        <v>2090</v>
      </c>
    </row>
    <row r="190" s="152" customFormat="1" ht="14.25" spans="1:8">
      <c r="A190" s="1"/>
      <c r="B190" s="1"/>
      <c r="C190" s="1"/>
      <c r="D190" s="1"/>
      <c r="E190" s="1"/>
      <c r="F190" s="1"/>
      <c r="G190" s="1"/>
      <c r="H190" s="1"/>
    </row>
    <row r="191" s="152" customFormat="1" spans="1:9">
      <c r="A191" s="153" t="s">
        <v>15</v>
      </c>
      <c r="B191" s="1"/>
      <c r="C191" s="1"/>
      <c r="D191" s="230">
        <f>+D188-D181</f>
        <v>496375</v>
      </c>
      <c r="E191" s="154"/>
      <c r="F191" s="170">
        <f>+F188-F181</f>
        <v>-13</v>
      </c>
      <c r="G191" s="1"/>
      <c r="H191" s="1"/>
      <c r="I191" s="152" t="s">
        <v>27</v>
      </c>
    </row>
    <row r="192" s="152" customFormat="1" spans="1:8">
      <c r="A192" s="1"/>
      <c r="B192" s="1"/>
      <c r="C192" s="1"/>
      <c r="D192" s="1"/>
      <c r="E192" s="154"/>
      <c r="F192" s="1"/>
      <c r="G192" s="1"/>
      <c r="H192" s="1"/>
    </row>
    <row r="193" s="152" customFormat="1" spans="1:8">
      <c r="A193" s="1"/>
      <c r="B193" s="1"/>
      <c r="C193" s="1"/>
      <c r="D193" s="1"/>
      <c r="E193" s="154"/>
      <c r="F193" s="1"/>
      <c r="G193" s="1"/>
      <c r="H193" s="1"/>
    </row>
    <row r="194" s="152" customFormat="1" spans="5:5">
      <c r="E194" s="154"/>
    </row>
    <row r="195" s="152" customFormat="1" spans="5:5">
      <c r="E195" s="154"/>
    </row>
    <row r="196" s="152" customFormat="1" ht="14.25" spans="1:8">
      <c r="A196" s="155"/>
      <c r="B196" s="160"/>
      <c r="C196" s="161"/>
      <c r="D196" s="161"/>
      <c r="E196" s="156"/>
      <c r="F196" s="155"/>
      <c r="G196" s="155"/>
      <c r="H196" s="155"/>
    </row>
    <row r="197" s="152" customFormat="1" ht="14.25" spans="1:8">
      <c r="A197" s="228" t="s">
        <v>2</v>
      </c>
      <c r="B197" s="163">
        <v>43405</v>
      </c>
      <c r="C197" s="164" t="s">
        <v>3</v>
      </c>
      <c r="D197" s="164"/>
      <c r="E197" s="165" t="s">
        <v>4</v>
      </c>
      <c r="F197" s="166">
        <v>43405</v>
      </c>
      <c r="G197" s="165" t="s">
        <v>5</v>
      </c>
      <c r="H197" s="166">
        <v>43419</v>
      </c>
    </row>
    <row r="198" s="152" customFormat="1" ht="14.25" spans="1:8">
      <c r="A198" s="228"/>
      <c r="B198" s="163"/>
      <c r="C198" s="164" t="s">
        <v>6</v>
      </c>
      <c r="D198" s="164"/>
      <c r="E198" s="165" t="s">
        <v>4</v>
      </c>
      <c r="F198" s="166">
        <v>43420</v>
      </c>
      <c r="G198" s="165" t="s">
        <v>5</v>
      </c>
      <c r="H198" s="166">
        <v>43432</v>
      </c>
    </row>
    <row r="199" s="152" customFormat="1" ht="14.25" spans="1:8">
      <c r="A199" s="228"/>
      <c r="B199" s="163"/>
      <c r="C199" s="164" t="s">
        <v>28</v>
      </c>
      <c r="D199" s="164"/>
      <c r="E199" s="165" t="s">
        <v>4</v>
      </c>
      <c r="F199" s="166">
        <v>43433</v>
      </c>
      <c r="G199" s="165" t="s">
        <v>5</v>
      </c>
      <c r="H199" s="166">
        <v>43434</v>
      </c>
    </row>
    <row r="200" s="152" customFormat="1" ht="14.25" spans="1:8">
      <c r="A200" s="161"/>
      <c r="B200" s="161"/>
      <c r="C200" s="155"/>
      <c r="D200" s="155"/>
      <c r="E200" s="155"/>
      <c r="F200" s="155"/>
      <c r="G200" s="165"/>
      <c r="H200" s="155"/>
    </row>
    <row r="201" s="152" customFormat="1" ht="14.25" spans="1:8">
      <c r="A201" s="161"/>
      <c r="B201" s="161"/>
      <c r="C201" s="161"/>
      <c r="D201" s="167" t="s">
        <v>7</v>
      </c>
      <c r="E201" s="1"/>
      <c r="F201" s="167" t="s">
        <v>8</v>
      </c>
      <c r="G201" s="1"/>
      <c r="H201" s="167" t="s">
        <v>8</v>
      </c>
    </row>
    <row r="202" s="152" customFormat="1" spans="1:8">
      <c r="A202" s="153" t="s">
        <v>9</v>
      </c>
      <c r="B202" s="153"/>
      <c r="C202" s="153"/>
      <c r="D202" s="168">
        <v>6627000</v>
      </c>
      <c r="E202" s="169"/>
      <c r="F202" s="170">
        <v>1561</v>
      </c>
      <c r="G202" s="153"/>
      <c r="H202" s="171" t="s">
        <v>10</v>
      </c>
    </row>
    <row r="203" s="152" customFormat="1" spans="1:8">
      <c r="A203" s="172"/>
      <c r="B203" s="1"/>
      <c r="C203" s="1"/>
      <c r="D203" s="184"/>
      <c r="E203" s="154"/>
      <c r="F203" s="174">
        <v>43405</v>
      </c>
      <c r="G203" s="1"/>
      <c r="H203" s="174">
        <v>43375</v>
      </c>
    </row>
    <row r="204" s="152" customFormat="1" ht="14.25" spans="1:8">
      <c r="A204" s="159" t="s">
        <v>11</v>
      </c>
      <c r="B204" s="159"/>
      <c r="C204" s="1"/>
      <c r="D204" s="175">
        <v>2790200</v>
      </c>
      <c r="E204" s="176"/>
      <c r="F204" s="175">
        <v>599</v>
      </c>
      <c r="G204" s="1"/>
      <c r="H204" s="175">
        <v>0</v>
      </c>
    </row>
    <row r="205" s="152" customFormat="1" ht="14.25" spans="1:8">
      <c r="A205" s="159" t="s">
        <v>12</v>
      </c>
      <c r="B205" s="159"/>
      <c r="C205" s="1"/>
      <c r="D205" s="175">
        <v>3066500</v>
      </c>
      <c r="E205" s="176"/>
      <c r="F205" s="175">
        <v>657</v>
      </c>
      <c r="G205" s="1"/>
      <c r="H205" s="175">
        <v>0</v>
      </c>
    </row>
    <row r="206" s="152" customFormat="1" ht="14.25" spans="1:8">
      <c r="A206" s="159" t="s">
        <v>18</v>
      </c>
      <c r="B206" s="159"/>
      <c r="C206" s="1"/>
      <c r="D206" s="175">
        <v>992800</v>
      </c>
      <c r="E206" s="176"/>
      <c r="F206" s="185">
        <v>206</v>
      </c>
      <c r="G206" s="1"/>
      <c r="H206" s="185">
        <v>0</v>
      </c>
    </row>
    <row r="207" s="152" customFormat="1" ht="14.25" spans="1:9">
      <c r="A207" s="159"/>
      <c r="B207" s="159"/>
      <c r="C207" s="1"/>
      <c r="D207" s="175">
        <v>144100</v>
      </c>
      <c r="E207" s="176"/>
      <c r="F207" s="185">
        <v>31</v>
      </c>
      <c r="G207" s="1"/>
      <c r="H207" s="185"/>
      <c r="I207" s="152" t="s">
        <v>29</v>
      </c>
    </row>
    <row r="208" s="152" customFormat="1" spans="1:8">
      <c r="A208" s="177" t="s">
        <v>13</v>
      </c>
      <c r="B208" s="177"/>
      <c r="C208" s="153"/>
      <c r="D208" s="178">
        <f>SUM(D204:D207)</f>
        <v>6993600</v>
      </c>
      <c r="E208" s="179"/>
      <c r="F208" s="180">
        <v>1493</v>
      </c>
      <c r="G208" s="153"/>
      <c r="H208" s="180">
        <v>0</v>
      </c>
    </row>
    <row r="209" s="152" customFormat="1" ht="14.25" spans="1:8">
      <c r="A209" s="177"/>
      <c r="B209" s="177"/>
      <c r="C209" s="153"/>
      <c r="D209" s="153"/>
      <c r="E209" s="153"/>
      <c r="F209" s="181" t="s">
        <v>14</v>
      </c>
      <c r="G209" s="182"/>
      <c r="H209" s="183">
        <v>1493</v>
      </c>
    </row>
    <row r="210" s="152" customFormat="1" ht="14.25" spans="1:8">
      <c r="A210" s="1"/>
      <c r="B210" s="1"/>
      <c r="C210" s="1"/>
      <c r="D210" s="1"/>
      <c r="E210" s="1"/>
      <c r="F210" s="1"/>
      <c r="G210" s="1"/>
      <c r="H210" s="1"/>
    </row>
    <row r="211" s="152" customFormat="1" spans="1:9">
      <c r="A211" s="153" t="s">
        <v>15</v>
      </c>
      <c r="B211" s="1"/>
      <c r="C211" s="1"/>
      <c r="D211" s="170">
        <f>D208-D202</f>
        <v>366600</v>
      </c>
      <c r="E211" s="154"/>
      <c r="F211" s="170">
        <f>F208-F202</f>
        <v>-68</v>
      </c>
      <c r="G211" s="1"/>
      <c r="H211" s="1"/>
      <c r="I211" s="152" t="s">
        <v>30</v>
      </c>
    </row>
    <row r="212" s="152" customFormat="1" spans="5:5">
      <c r="E212" s="154"/>
    </row>
    <row r="213" s="152" customFormat="1" spans="5:5">
      <c r="E213" s="154"/>
    </row>
    <row r="214" s="152" customFormat="1" spans="5:5">
      <c r="E214" s="154"/>
    </row>
    <row r="215" s="152" customFormat="1" ht="14.25" spans="1:8">
      <c r="A215" s="162" t="s">
        <v>2</v>
      </c>
      <c r="B215" s="163">
        <v>43435</v>
      </c>
      <c r="C215" s="164" t="s">
        <v>3</v>
      </c>
      <c r="D215" s="164"/>
      <c r="E215" s="165" t="s">
        <v>4</v>
      </c>
      <c r="F215" s="166">
        <v>43435</v>
      </c>
      <c r="G215" s="165" t="s">
        <v>5</v>
      </c>
      <c r="H215" s="166">
        <v>43449</v>
      </c>
    </row>
    <row r="216" s="152" customFormat="1" ht="14.25" spans="1:8">
      <c r="A216" s="162"/>
      <c r="B216" s="163"/>
      <c r="C216" s="164" t="s">
        <v>6</v>
      </c>
      <c r="D216" s="164"/>
      <c r="E216" s="165" t="s">
        <v>4</v>
      </c>
      <c r="F216" s="166">
        <v>43450</v>
      </c>
      <c r="G216" s="165" t="s">
        <v>5</v>
      </c>
      <c r="H216" s="166">
        <v>43465</v>
      </c>
    </row>
    <row r="217" s="152" customFormat="1" ht="14.25" spans="1:8">
      <c r="A217" s="161"/>
      <c r="B217" s="161"/>
      <c r="C217" s="155"/>
      <c r="D217" s="155"/>
      <c r="E217" s="155"/>
      <c r="F217" s="155"/>
      <c r="G217" s="165"/>
      <c r="H217" s="155"/>
    </row>
    <row r="218" s="152" customFormat="1" ht="14.25" spans="1:8">
      <c r="A218" s="161"/>
      <c r="B218" s="161"/>
      <c r="C218" s="161"/>
      <c r="D218" s="167" t="s">
        <v>7</v>
      </c>
      <c r="E218" s="1"/>
      <c r="F218" s="167" t="s">
        <v>8</v>
      </c>
      <c r="G218" s="1"/>
      <c r="H218" s="167" t="s">
        <v>8</v>
      </c>
    </row>
    <row r="219" s="152" customFormat="1" spans="1:8">
      <c r="A219" s="153" t="s">
        <v>9</v>
      </c>
      <c r="B219" s="153"/>
      <c r="C219" s="153"/>
      <c r="D219" s="168">
        <v>7285600</v>
      </c>
      <c r="E219" s="169"/>
      <c r="F219" s="170">
        <v>1531</v>
      </c>
      <c r="G219" s="153"/>
      <c r="H219" s="171" t="s">
        <v>10</v>
      </c>
    </row>
    <row r="220" s="152" customFormat="1" spans="1:8">
      <c r="A220" s="172"/>
      <c r="B220" s="1"/>
      <c r="C220" s="1"/>
      <c r="D220" s="184"/>
      <c r="E220" s="154"/>
      <c r="F220" s="174">
        <v>43435</v>
      </c>
      <c r="G220" s="1"/>
      <c r="H220" s="174">
        <v>43405</v>
      </c>
    </row>
    <row r="221" s="152" customFormat="1" ht="14.25" spans="1:8">
      <c r="A221" s="159" t="s">
        <v>11</v>
      </c>
      <c r="B221" s="159"/>
      <c r="C221" s="1"/>
      <c r="D221" s="213">
        <v>2031950</v>
      </c>
      <c r="E221" s="176"/>
      <c r="F221" s="175">
        <v>433</v>
      </c>
      <c r="G221" s="1"/>
      <c r="H221" s="175">
        <v>0</v>
      </c>
    </row>
    <row r="222" s="152" customFormat="1" ht="14.25" spans="1:8">
      <c r="A222" s="159" t="s">
        <v>12</v>
      </c>
      <c r="B222" s="159"/>
      <c r="C222" s="1"/>
      <c r="D222" s="213">
        <v>1482500</v>
      </c>
      <c r="E222" s="176"/>
      <c r="F222" s="175">
        <v>317</v>
      </c>
      <c r="G222" s="1"/>
      <c r="H222" s="175">
        <v>0</v>
      </c>
    </row>
    <row r="223" s="152" customFormat="1" ht="14.25" spans="1:8">
      <c r="A223" s="159" t="s">
        <v>18</v>
      </c>
      <c r="B223" s="159"/>
      <c r="C223" s="1"/>
      <c r="D223" s="213">
        <v>2731406.87</v>
      </c>
      <c r="E223" s="176"/>
      <c r="F223" s="185">
        <v>578</v>
      </c>
      <c r="G223" s="1"/>
      <c r="H223" s="185">
        <v>0</v>
      </c>
    </row>
    <row r="224" s="152" customFormat="1" ht="14.25" spans="1:8">
      <c r="A224" s="159" t="s">
        <v>19</v>
      </c>
      <c r="B224" s="159"/>
      <c r="C224" s="1"/>
      <c r="D224" s="213">
        <v>2803386.21</v>
      </c>
      <c r="E224" s="176"/>
      <c r="F224" s="185">
        <v>443</v>
      </c>
      <c r="G224" s="1"/>
      <c r="H224" s="185">
        <v>0</v>
      </c>
    </row>
    <row r="225" s="152" customFormat="1" ht="14.25" spans="1:8">
      <c r="A225" s="159" t="s">
        <v>20</v>
      </c>
      <c r="B225" s="159"/>
      <c r="C225" s="1"/>
      <c r="D225" s="213">
        <v>2026765.77</v>
      </c>
      <c r="E225" s="176"/>
      <c r="F225" s="185">
        <v>249</v>
      </c>
      <c r="G225" s="1"/>
      <c r="H225" s="185">
        <v>0</v>
      </c>
    </row>
    <row r="226" s="152" customFormat="1" spans="1:8">
      <c r="A226" s="177" t="s">
        <v>13</v>
      </c>
      <c r="B226" s="177"/>
      <c r="C226" s="153"/>
      <c r="D226" s="214">
        <v>11076008.85</v>
      </c>
      <c r="E226" s="179"/>
      <c r="F226" s="180">
        <v>2020</v>
      </c>
      <c r="G226" s="153"/>
      <c r="H226" s="180">
        <v>0</v>
      </c>
    </row>
    <row r="227" s="152" customFormat="1" ht="14.25" spans="1:8">
      <c r="A227" s="177"/>
      <c r="B227" s="177"/>
      <c r="C227" s="153"/>
      <c r="D227" s="153"/>
      <c r="E227" s="153"/>
      <c r="F227" s="181" t="s">
        <v>14</v>
      </c>
      <c r="G227" s="182"/>
      <c r="H227" s="183">
        <v>2020</v>
      </c>
    </row>
    <row r="228" s="152" customFormat="1" ht="14.25" spans="1:8">
      <c r="A228" s="1"/>
      <c r="B228" s="1"/>
      <c r="C228" s="1"/>
      <c r="D228" s="1"/>
      <c r="E228" s="1"/>
      <c r="F228" s="1"/>
      <c r="G228" s="1"/>
      <c r="H228" s="1"/>
    </row>
    <row r="229" s="152" customFormat="1" spans="1:8">
      <c r="A229" s="153" t="s">
        <v>15</v>
      </c>
      <c r="B229" s="1"/>
      <c r="C229" s="1"/>
      <c r="D229" s="230">
        <v>3790408.85</v>
      </c>
      <c r="E229" s="154"/>
      <c r="F229" s="170">
        <v>489</v>
      </c>
      <c r="G229" s="1"/>
      <c r="H229" s="1"/>
    </row>
    <row r="230" s="152" customFormat="1" spans="1:8">
      <c r="A230" s="1"/>
      <c r="B230" s="1"/>
      <c r="C230" s="1"/>
      <c r="D230" s="1"/>
      <c r="E230" s="154"/>
      <c r="F230" s="1"/>
      <c r="G230" s="1"/>
      <c r="H230" s="1"/>
    </row>
    <row r="231" s="152" customFormat="1" spans="1:8">
      <c r="A231" s="1"/>
      <c r="B231" s="1"/>
      <c r="C231" s="1"/>
      <c r="D231" s="1"/>
      <c r="E231" s="154"/>
      <c r="F231" s="1"/>
      <c r="G231" s="1"/>
      <c r="H231" s="1"/>
    </row>
    <row r="232" s="152" customFormat="1" ht="14.25" spans="1:9">
      <c r="A232" s="233" t="s">
        <v>31</v>
      </c>
      <c r="B232" s="233"/>
      <c r="C232" s="1"/>
      <c r="D232" s="234">
        <v>2066587.66</v>
      </c>
      <c r="E232" s="154"/>
      <c r="F232" s="1"/>
      <c r="G232" s="1"/>
      <c r="H232" s="1"/>
      <c r="I232" s="152" t="s">
        <v>32</v>
      </c>
    </row>
    <row r="233" s="152" customFormat="1" spans="1:8">
      <c r="A233" s="1"/>
      <c r="B233" s="1"/>
      <c r="C233" s="1"/>
      <c r="D233" s="1"/>
      <c r="E233" s="154"/>
      <c r="F233" s="1"/>
      <c r="G233" s="1"/>
      <c r="H233" s="1"/>
    </row>
    <row r="234" s="152" customFormat="1" ht="14.25" spans="1:8">
      <c r="A234" s="233" t="s">
        <v>33</v>
      </c>
      <c r="B234" s="233"/>
      <c r="C234" s="1"/>
      <c r="D234" s="234">
        <v>1723821.19</v>
      </c>
      <c r="E234" s="154"/>
      <c r="F234" s="1"/>
      <c r="G234" s="1"/>
      <c r="H234" s="1"/>
    </row>
    <row r="235" s="152" customFormat="1" spans="5:5">
      <c r="E235" s="154"/>
    </row>
    <row r="236" s="152" customFormat="1" spans="5:5">
      <c r="E236" s="154"/>
    </row>
    <row r="237" s="152" customFormat="1" ht="14.25" spans="1:8">
      <c r="A237" s="155" t="s">
        <v>0</v>
      </c>
      <c r="B237" s="157" t="s">
        <v>1</v>
      </c>
      <c r="C237" s="158"/>
      <c r="D237" s="158"/>
      <c r="E237" s="158"/>
      <c r="F237" s="158"/>
      <c r="G237" s="158"/>
      <c r="H237" s="158"/>
    </row>
    <row r="238" s="152" customFormat="1" ht="14.25" spans="1:8">
      <c r="A238" s="155"/>
      <c r="B238" s="155"/>
      <c r="C238" s="159"/>
      <c r="D238" s="159"/>
      <c r="E238" s="159"/>
      <c r="F238" s="155"/>
      <c r="G238" s="155"/>
      <c r="H238" s="155"/>
    </row>
    <row r="239" s="152" customFormat="1" ht="14.25" spans="1:8">
      <c r="A239" s="155"/>
      <c r="B239" s="160"/>
      <c r="C239" s="161"/>
      <c r="D239" s="161"/>
      <c r="E239" s="156"/>
      <c r="F239" s="155"/>
      <c r="G239" s="155"/>
      <c r="H239" s="155"/>
    </row>
    <row r="240" s="152" customFormat="1" ht="14.25" spans="1:8">
      <c r="A240" s="162" t="s">
        <v>2</v>
      </c>
      <c r="B240" s="163">
        <v>43466</v>
      </c>
      <c r="C240" s="164" t="s">
        <v>3</v>
      </c>
      <c r="D240" s="164"/>
      <c r="E240" s="165" t="s">
        <v>4</v>
      </c>
      <c r="F240" s="166">
        <v>43466</v>
      </c>
      <c r="G240" s="165" t="s">
        <v>5</v>
      </c>
      <c r="H240" s="166">
        <v>43480</v>
      </c>
    </row>
    <row r="241" s="152" customFormat="1" ht="14.25" spans="1:8">
      <c r="A241" s="162"/>
      <c r="B241" s="163"/>
      <c r="C241" s="164" t="s">
        <v>6</v>
      </c>
      <c r="D241" s="164"/>
      <c r="E241" s="165" t="s">
        <v>4</v>
      </c>
      <c r="F241" s="166">
        <v>43481</v>
      </c>
      <c r="G241" s="165" t="s">
        <v>5</v>
      </c>
      <c r="H241" s="166">
        <v>43496</v>
      </c>
    </row>
    <row r="242" s="152" customFormat="1" ht="14.25" spans="1:8">
      <c r="A242" s="161"/>
      <c r="B242" s="161"/>
      <c r="C242" s="155"/>
      <c r="D242" s="155"/>
      <c r="E242" s="155"/>
      <c r="F242" s="155"/>
      <c r="G242" s="165"/>
      <c r="H242" s="155"/>
    </row>
    <row r="243" s="152" customFormat="1" ht="14.25" spans="1:8">
      <c r="A243" s="161"/>
      <c r="B243" s="161"/>
      <c r="C243" s="161"/>
      <c r="D243" s="167" t="s">
        <v>7</v>
      </c>
      <c r="E243" s="1"/>
      <c r="F243" s="167" t="s">
        <v>8</v>
      </c>
      <c r="G243" s="1"/>
      <c r="H243" s="167" t="s">
        <v>8</v>
      </c>
    </row>
    <row r="244" s="152" customFormat="1" spans="1:8">
      <c r="A244" s="153" t="s">
        <v>9</v>
      </c>
      <c r="B244" s="153"/>
      <c r="C244" s="153"/>
      <c r="D244" s="168">
        <v>5131800</v>
      </c>
      <c r="E244" s="169"/>
      <c r="F244" s="170">
        <v>720</v>
      </c>
      <c r="G244" s="153"/>
      <c r="H244" s="171" t="s">
        <v>10</v>
      </c>
    </row>
    <row r="245" s="152" customFormat="1" spans="1:8">
      <c r="A245" s="172"/>
      <c r="B245" s="1"/>
      <c r="C245" s="1"/>
      <c r="D245" s="184"/>
      <c r="E245" s="154"/>
      <c r="F245" s="174">
        <v>43466</v>
      </c>
      <c r="G245" s="1"/>
      <c r="H245" s="174">
        <v>43436</v>
      </c>
    </row>
    <row r="246" s="152" customFormat="1" ht="14.25" spans="1:8">
      <c r="A246" s="159" t="s">
        <v>11</v>
      </c>
      <c r="B246" s="159"/>
      <c r="C246" s="1"/>
      <c r="D246" s="213">
        <v>2618332</v>
      </c>
      <c r="E246" s="176"/>
      <c r="F246" s="175">
        <v>410</v>
      </c>
      <c r="G246" s="1"/>
      <c r="H246" s="175">
        <v>0</v>
      </c>
    </row>
    <row r="247" s="152" customFormat="1" ht="14.25" spans="1:8">
      <c r="A247" s="159" t="s">
        <v>12</v>
      </c>
      <c r="B247" s="159"/>
      <c r="C247" s="1"/>
      <c r="D247" s="213">
        <v>2336913.7</v>
      </c>
      <c r="E247" s="176"/>
      <c r="F247" s="175">
        <v>386</v>
      </c>
      <c r="G247" s="1"/>
      <c r="H247" s="175">
        <v>0</v>
      </c>
    </row>
    <row r="248" s="152" customFormat="1" ht="14.25" spans="1:8">
      <c r="A248" s="159" t="s">
        <v>18</v>
      </c>
      <c r="B248" s="159"/>
      <c r="C248" s="1"/>
      <c r="D248" s="213">
        <v>2374429.19</v>
      </c>
      <c r="E248" s="176"/>
      <c r="F248" s="185">
        <v>393</v>
      </c>
      <c r="G248" s="1"/>
      <c r="H248" s="185">
        <v>0</v>
      </c>
    </row>
    <row r="249" s="152" customFormat="1" ht="14.25" spans="1:8">
      <c r="A249" s="159" t="s">
        <v>19</v>
      </c>
      <c r="B249" s="159"/>
      <c r="C249" s="1"/>
      <c r="D249" s="213">
        <v>1835925</v>
      </c>
      <c r="E249" s="176"/>
      <c r="F249" s="185">
        <v>287</v>
      </c>
      <c r="G249" s="1"/>
      <c r="H249" s="185">
        <v>0</v>
      </c>
    </row>
    <row r="250" s="152" customFormat="1" spans="1:8">
      <c r="A250" s="177" t="s">
        <v>13</v>
      </c>
      <c r="B250" s="177"/>
      <c r="C250" s="153"/>
      <c r="D250" s="214">
        <v>9165599.89</v>
      </c>
      <c r="E250" s="179"/>
      <c r="F250" s="180">
        <v>1476</v>
      </c>
      <c r="G250" s="153"/>
      <c r="H250" s="180">
        <v>0</v>
      </c>
    </row>
    <row r="251" s="152" customFormat="1" ht="14.25" spans="1:8">
      <c r="A251" s="177"/>
      <c r="B251" s="177"/>
      <c r="C251" s="153"/>
      <c r="D251" s="153"/>
      <c r="E251" s="153"/>
      <c r="F251" s="181" t="s">
        <v>14</v>
      </c>
      <c r="G251" s="182"/>
      <c r="H251" s="183">
        <v>1476</v>
      </c>
    </row>
    <row r="252" s="152" customFormat="1" ht="14.25" spans="1:8">
      <c r="A252" s="1"/>
      <c r="B252" s="1"/>
      <c r="C252" s="1"/>
      <c r="D252" s="1"/>
      <c r="E252" s="1"/>
      <c r="F252" s="1"/>
      <c r="G252" s="1"/>
      <c r="H252" s="1"/>
    </row>
    <row r="253" s="152" customFormat="1" spans="1:8">
      <c r="A253" s="153" t="s">
        <v>15</v>
      </c>
      <c r="B253" s="1"/>
      <c r="C253" s="1"/>
      <c r="D253" s="230">
        <f>D244-D250</f>
        <v>-4033799.89</v>
      </c>
      <c r="E253" s="154"/>
      <c r="F253" s="170">
        <v>756</v>
      </c>
      <c r="G253" s="1"/>
      <c r="H253" s="1"/>
    </row>
    <row r="254" s="152" customFormat="1" spans="3:5">
      <c r="C254" s="235" t="s">
        <v>34</v>
      </c>
      <c r="D254" s="235">
        <v>210266.62</v>
      </c>
      <c r="E254" s="154"/>
    </row>
    <row r="255" s="152" customFormat="1" spans="3:5">
      <c r="C255" s="235" t="s">
        <v>35</v>
      </c>
      <c r="D255" s="235">
        <f>D253+D254</f>
        <v>-3823533.27</v>
      </c>
      <c r="E255" s="154"/>
    </row>
    <row r="256" s="152" customFormat="1" spans="5:5">
      <c r="E256" s="154"/>
    </row>
    <row r="257" s="152" customFormat="1" ht="14.25" spans="1:8">
      <c r="A257" s="155" t="s">
        <v>0</v>
      </c>
      <c r="B257" s="157" t="s">
        <v>1</v>
      </c>
      <c r="C257" s="158"/>
      <c r="D257" s="158"/>
      <c r="E257" s="158"/>
      <c r="F257" s="158"/>
      <c r="G257" s="158"/>
      <c r="H257" s="158"/>
    </row>
    <row r="258" s="152" customFormat="1" ht="14.25" spans="1:8">
      <c r="A258" s="155"/>
      <c r="B258" s="155"/>
      <c r="C258" s="159"/>
      <c r="D258" s="159"/>
      <c r="E258" s="159"/>
      <c r="F258" s="155"/>
      <c r="G258" s="155"/>
      <c r="H258" s="155"/>
    </row>
    <row r="259" s="152" customFormat="1" ht="14.25" spans="1:8">
      <c r="A259" s="155"/>
      <c r="B259" s="160"/>
      <c r="C259" s="161"/>
      <c r="D259" s="161"/>
      <c r="E259" s="156"/>
      <c r="F259" s="155"/>
      <c r="G259" s="155"/>
      <c r="H259" s="155"/>
    </row>
    <row r="260" s="152" customFormat="1" ht="14.25" spans="1:8">
      <c r="A260" s="162" t="s">
        <v>2</v>
      </c>
      <c r="B260" s="163">
        <v>43497</v>
      </c>
      <c r="C260" s="164" t="s">
        <v>3</v>
      </c>
      <c r="D260" s="164"/>
      <c r="E260" s="165" t="s">
        <v>4</v>
      </c>
      <c r="F260" s="166">
        <v>43497</v>
      </c>
      <c r="G260" s="165" t="s">
        <v>5</v>
      </c>
      <c r="H260" s="166">
        <v>43511</v>
      </c>
    </row>
    <row r="261" s="152" customFormat="1" ht="14.25" spans="1:8">
      <c r="A261" s="162"/>
      <c r="B261" s="163"/>
      <c r="C261" s="164" t="s">
        <v>6</v>
      </c>
      <c r="D261" s="164"/>
      <c r="E261" s="165" t="s">
        <v>4</v>
      </c>
      <c r="F261" s="166">
        <v>43512</v>
      </c>
      <c r="G261" s="165" t="s">
        <v>5</v>
      </c>
      <c r="H261" s="166">
        <v>43524</v>
      </c>
    </row>
    <row r="262" s="152" customFormat="1" ht="14.25" spans="1:8">
      <c r="A262" s="161"/>
      <c r="B262" s="161"/>
      <c r="C262" s="155"/>
      <c r="D262" s="155"/>
      <c r="E262" s="155"/>
      <c r="F262" s="155"/>
      <c r="G262" s="165"/>
      <c r="H262" s="155"/>
    </row>
    <row r="263" s="152" customFormat="1" ht="14.25" spans="1:8">
      <c r="A263" s="161"/>
      <c r="B263" s="161"/>
      <c r="C263" s="161"/>
      <c r="D263" s="167" t="s">
        <v>7</v>
      </c>
      <c r="E263" s="1"/>
      <c r="F263" s="167" t="s">
        <v>8</v>
      </c>
      <c r="G263" s="1"/>
      <c r="H263" s="167" t="s">
        <v>8</v>
      </c>
    </row>
    <row r="264" s="152" customFormat="1" spans="1:8">
      <c r="A264" s="153" t="s">
        <v>36</v>
      </c>
      <c r="B264" s="153"/>
      <c r="C264" s="153"/>
      <c r="D264" s="168">
        <v>7836000</v>
      </c>
      <c r="E264" s="169"/>
      <c r="F264" s="170">
        <v>960</v>
      </c>
      <c r="G264" s="153"/>
      <c r="H264" s="171" t="s">
        <v>10</v>
      </c>
    </row>
    <row r="265" s="152" customFormat="1" spans="1:8">
      <c r="A265" s="172"/>
      <c r="B265" s="1"/>
      <c r="C265" s="1"/>
      <c r="D265" s="184"/>
      <c r="E265" s="154"/>
      <c r="F265" s="174">
        <v>43497</v>
      </c>
      <c r="G265" s="1"/>
      <c r="H265" s="174">
        <v>43467</v>
      </c>
    </row>
    <row r="266" s="152" customFormat="1" ht="14.25" spans="1:8">
      <c r="A266" s="159" t="s">
        <v>11</v>
      </c>
      <c r="B266" s="159"/>
      <c r="C266" s="1"/>
      <c r="D266" s="213">
        <v>829731.53</v>
      </c>
      <c r="E266" s="176"/>
      <c r="F266" s="175">
        <v>119</v>
      </c>
      <c r="G266" s="1"/>
      <c r="H266" s="175">
        <v>9</v>
      </c>
    </row>
    <row r="267" s="152" customFormat="1" ht="14.25" spans="1:8">
      <c r="A267" s="236" t="s">
        <v>37</v>
      </c>
      <c r="B267" s="236"/>
      <c r="C267" s="1"/>
      <c r="D267" s="237">
        <v>1202622.72</v>
      </c>
      <c r="E267" s="176"/>
      <c r="F267" s="175">
        <v>138</v>
      </c>
      <c r="G267" s="1"/>
      <c r="H267" s="175">
        <v>0</v>
      </c>
    </row>
    <row r="268" s="152" customFormat="1" ht="14.25" spans="1:8">
      <c r="A268" s="159" t="s">
        <v>12</v>
      </c>
      <c r="B268" s="159"/>
      <c r="C268" s="1"/>
      <c r="D268" s="213">
        <v>241743.82</v>
      </c>
      <c r="E268" s="176"/>
      <c r="F268" s="175">
        <v>28</v>
      </c>
      <c r="G268" s="1"/>
      <c r="H268" s="175">
        <v>13</v>
      </c>
    </row>
    <row r="269" s="152" customFormat="1" ht="14.25" spans="1:8">
      <c r="A269" s="236" t="s">
        <v>37</v>
      </c>
      <c r="B269" s="236"/>
      <c r="C269" s="1"/>
      <c r="D269" s="237">
        <v>1941117.29</v>
      </c>
      <c r="E269" s="176"/>
      <c r="F269" s="175">
        <v>241</v>
      </c>
      <c r="G269" s="1"/>
      <c r="H269" s="175">
        <v>0</v>
      </c>
    </row>
    <row r="270" s="152" customFormat="1" ht="14.25" spans="1:8">
      <c r="A270" s="159" t="s">
        <v>18</v>
      </c>
      <c r="B270" s="159"/>
      <c r="C270" s="1"/>
      <c r="D270" s="213">
        <v>5695</v>
      </c>
      <c r="E270" s="176"/>
      <c r="F270" s="175">
        <v>1</v>
      </c>
      <c r="G270" s="1"/>
      <c r="H270" s="175">
        <v>0</v>
      </c>
    </row>
    <row r="271" s="152" customFormat="1" ht="14.25" spans="1:8">
      <c r="A271" s="236" t="s">
        <v>37</v>
      </c>
      <c r="B271" s="236"/>
      <c r="C271" s="1"/>
      <c r="D271" s="237">
        <v>3742693.86</v>
      </c>
      <c r="E271" s="176"/>
      <c r="F271" s="175">
        <v>512</v>
      </c>
      <c r="G271" s="1"/>
      <c r="H271" s="175">
        <v>0</v>
      </c>
    </row>
    <row r="272" s="152" customFormat="1" ht="14.25" spans="1:8">
      <c r="A272" s="159" t="s">
        <v>19</v>
      </c>
      <c r="B272" s="159"/>
      <c r="C272" s="1"/>
      <c r="D272" s="213">
        <v>837189.77</v>
      </c>
      <c r="E272" s="176"/>
      <c r="F272" s="175">
        <v>130</v>
      </c>
      <c r="G272" s="1"/>
      <c r="H272" s="175">
        <v>0</v>
      </c>
    </row>
    <row r="273" s="152" customFormat="1" ht="14.25" spans="1:8">
      <c r="A273" s="236" t="s">
        <v>37</v>
      </c>
      <c r="B273" s="236"/>
      <c r="C273" s="1"/>
      <c r="D273" s="237">
        <v>843432.53</v>
      </c>
      <c r="E273" s="176"/>
      <c r="F273" s="175">
        <v>117</v>
      </c>
      <c r="G273" s="1"/>
      <c r="H273" s="175">
        <v>0</v>
      </c>
    </row>
    <row r="274" s="152" customFormat="1" ht="14.25" spans="1:8">
      <c r="A274" s="159" t="s">
        <v>20</v>
      </c>
      <c r="B274" s="159"/>
      <c r="C274" s="1"/>
      <c r="D274" s="213">
        <v>2142368.46</v>
      </c>
      <c r="E274" s="176"/>
      <c r="F274" s="175">
        <v>344</v>
      </c>
      <c r="G274" s="1"/>
      <c r="H274" s="175">
        <v>0</v>
      </c>
    </row>
    <row r="275" s="152" customFormat="1" ht="14.25" spans="1:8">
      <c r="A275" s="236" t="s">
        <v>37</v>
      </c>
      <c r="B275" s="236"/>
      <c r="C275" s="1"/>
      <c r="D275" s="237">
        <v>452733.18</v>
      </c>
      <c r="E275" s="176"/>
      <c r="F275" s="175">
        <v>57</v>
      </c>
      <c r="G275" s="1"/>
      <c r="H275" s="175">
        <v>0</v>
      </c>
    </row>
    <row r="276" s="152" customFormat="1" ht="14.25" spans="1:8">
      <c r="A276" s="159" t="s">
        <v>38</v>
      </c>
      <c r="B276" s="159"/>
      <c r="C276" s="1"/>
      <c r="D276" s="213">
        <v>3026102.7</v>
      </c>
      <c r="E276" s="176"/>
      <c r="F276" s="185">
        <v>494</v>
      </c>
      <c r="G276" s="1"/>
      <c r="H276" s="185">
        <v>0</v>
      </c>
    </row>
    <row r="277" s="152" customFormat="1" ht="14.25" spans="1:8">
      <c r="A277" s="236" t="s">
        <v>37</v>
      </c>
      <c r="B277" s="236"/>
      <c r="C277" s="1"/>
      <c r="D277" s="237">
        <v>22631.06</v>
      </c>
      <c r="E277" s="176"/>
      <c r="F277" s="175">
        <v>4</v>
      </c>
      <c r="G277" s="1"/>
      <c r="H277" s="175">
        <v>0</v>
      </c>
    </row>
    <row r="278" s="152" customFormat="1" ht="14.25" spans="1:8">
      <c r="A278" s="159" t="s">
        <v>39</v>
      </c>
      <c r="B278" s="159"/>
      <c r="C278" s="1"/>
      <c r="D278" s="213">
        <v>1793866.92</v>
      </c>
      <c r="E278" s="176"/>
      <c r="F278" s="185">
        <v>348</v>
      </c>
      <c r="G278" s="1"/>
      <c r="H278" s="185">
        <v>0</v>
      </c>
    </row>
    <row r="279" s="152" customFormat="1" ht="14.25" spans="1:8">
      <c r="A279" s="159" t="s">
        <v>40</v>
      </c>
      <c r="B279" s="159"/>
      <c r="C279" s="1"/>
      <c r="D279" s="213">
        <v>2517673.32</v>
      </c>
      <c r="E279" s="176"/>
      <c r="F279" s="185">
        <v>524</v>
      </c>
      <c r="G279" s="1"/>
      <c r="H279" s="185">
        <v>0</v>
      </c>
    </row>
    <row r="280" s="152" customFormat="1" spans="1:8">
      <c r="A280" s="177" t="s">
        <v>13</v>
      </c>
      <c r="B280" s="177"/>
      <c r="C280" s="153"/>
      <c r="D280" s="214">
        <v>19599602.16</v>
      </c>
      <c r="E280" s="179"/>
      <c r="F280" s="180">
        <v>3057</v>
      </c>
      <c r="G280" s="153"/>
      <c r="H280" s="180">
        <v>22</v>
      </c>
    </row>
    <row r="281" s="152" customFormat="1" ht="14.25" spans="1:8">
      <c r="A281" s="177"/>
      <c r="B281" s="177"/>
      <c r="C281" s="153"/>
      <c r="D281" s="238"/>
      <c r="E281" s="153"/>
      <c r="F281" s="181" t="s">
        <v>14</v>
      </c>
      <c r="G281" s="182"/>
      <c r="H281" s="183">
        <v>3079</v>
      </c>
    </row>
    <row r="282" s="152" customFormat="1" ht="14.25" spans="1:8">
      <c r="A282" s="1"/>
      <c r="B282" s="1"/>
      <c r="C282" s="1"/>
      <c r="D282" s="239"/>
      <c r="E282" s="1"/>
      <c r="F282" s="1"/>
      <c r="G282" s="1"/>
      <c r="H282" s="1"/>
    </row>
    <row r="283" s="152" customFormat="1" spans="1:8">
      <c r="A283" s="153" t="s">
        <v>15</v>
      </c>
      <c r="B283" s="1"/>
      <c r="C283" s="1"/>
      <c r="D283" s="230">
        <f>D264-D280</f>
        <v>-11763602.16</v>
      </c>
      <c r="E283" s="154"/>
      <c r="F283" s="170">
        <v>2097</v>
      </c>
      <c r="G283" s="1"/>
      <c r="H283" s="1"/>
    </row>
  </sheetData>
  <mergeCells count="140">
    <mergeCell ref="B2:H2"/>
    <mergeCell ref="C4:D4"/>
    <mergeCell ref="C5:D5"/>
    <mergeCell ref="C6:D6"/>
    <mergeCell ref="A7:B7"/>
    <mergeCell ref="A11:B11"/>
    <mergeCell ref="A12:B12"/>
    <mergeCell ref="B20:H20"/>
    <mergeCell ref="C22:D22"/>
    <mergeCell ref="C23:D23"/>
    <mergeCell ref="A24:B24"/>
    <mergeCell ref="A28:B28"/>
    <mergeCell ref="A29:B29"/>
    <mergeCell ref="C36:D36"/>
    <mergeCell ref="A37:B37"/>
    <mergeCell ref="A41:B41"/>
    <mergeCell ref="C48:D48"/>
    <mergeCell ref="A49:B49"/>
    <mergeCell ref="A53:B53"/>
    <mergeCell ref="A54:B54"/>
    <mergeCell ref="A55:B55"/>
    <mergeCell ref="C60:D60"/>
    <mergeCell ref="C61:D61"/>
    <mergeCell ref="A62:B62"/>
    <mergeCell ref="A66:B66"/>
    <mergeCell ref="A67:B67"/>
    <mergeCell ref="A68:B68"/>
    <mergeCell ref="C75:D75"/>
    <mergeCell ref="C76:D76"/>
    <mergeCell ref="A77:B77"/>
    <mergeCell ref="A81:B81"/>
    <mergeCell ref="A82:B82"/>
    <mergeCell ref="C92:D92"/>
    <mergeCell ref="C93:D93"/>
    <mergeCell ref="A94:B94"/>
    <mergeCell ref="A98:B98"/>
    <mergeCell ref="A99:B99"/>
    <mergeCell ref="A100:B100"/>
    <mergeCell ref="A101:B101"/>
    <mergeCell ref="C108:D108"/>
    <mergeCell ref="A109:B109"/>
    <mergeCell ref="A113:B113"/>
    <mergeCell ref="A114:B114"/>
    <mergeCell ref="A119:B119"/>
    <mergeCell ref="C127:D127"/>
    <mergeCell ref="A128:B128"/>
    <mergeCell ref="A132:B132"/>
    <mergeCell ref="A133:B133"/>
    <mergeCell ref="C142:D142"/>
    <mergeCell ref="C143:D143"/>
    <mergeCell ref="A144:B144"/>
    <mergeCell ref="A148:B148"/>
    <mergeCell ref="A149:B149"/>
    <mergeCell ref="A150:B150"/>
    <mergeCell ref="A151:B151"/>
    <mergeCell ref="A152:B152"/>
    <mergeCell ref="B159:H159"/>
    <mergeCell ref="C161:D161"/>
    <mergeCell ref="C162:D162"/>
    <mergeCell ref="C163:D163"/>
    <mergeCell ref="A164:B164"/>
    <mergeCell ref="A168:B168"/>
    <mergeCell ref="A169:B169"/>
    <mergeCell ref="A170:B170"/>
    <mergeCell ref="C177:D177"/>
    <mergeCell ref="C178:D178"/>
    <mergeCell ref="A179:B179"/>
    <mergeCell ref="A183:B183"/>
    <mergeCell ref="A184:B184"/>
    <mergeCell ref="A185:B185"/>
    <mergeCell ref="A186:B186"/>
    <mergeCell ref="A187:B187"/>
    <mergeCell ref="C196:D196"/>
    <mergeCell ref="C197:D197"/>
    <mergeCell ref="C198:D198"/>
    <mergeCell ref="C199:D199"/>
    <mergeCell ref="A200:B200"/>
    <mergeCell ref="A204:B204"/>
    <mergeCell ref="A205:B205"/>
    <mergeCell ref="A206:B206"/>
    <mergeCell ref="C215:D215"/>
    <mergeCell ref="C216:D216"/>
    <mergeCell ref="A217:B217"/>
    <mergeCell ref="A221:B221"/>
    <mergeCell ref="A222:B222"/>
    <mergeCell ref="A223:B223"/>
    <mergeCell ref="A224:B224"/>
    <mergeCell ref="A225:B225"/>
    <mergeCell ref="A232:B232"/>
    <mergeCell ref="A234:B234"/>
    <mergeCell ref="B237:H237"/>
    <mergeCell ref="C239:D239"/>
    <mergeCell ref="C240:D240"/>
    <mergeCell ref="C241:D241"/>
    <mergeCell ref="A242:B242"/>
    <mergeCell ref="A246:B246"/>
    <mergeCell ref="A247:B247"/>
    <mergeCell ref="A248:B248"/>
    <mergeCell ref="A249:B249"/>
    <mergeCell ref="B257:H257"/>
    <mergeCell ref="C259:D259"/>
    <mergeCell ref="C260:D260"/>
    <mergeCell ref="C261:D261"/>
    <mergeCell ref="A262:B262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5:A6"/>
    <mergeCell ref="A75:A76"/>
    <mergeCell ref="A142:A143"/>
    <mergeCell ref="A162:A163"/>
    <mergeCell ref="A177:A178"/>
    <mergeCell ref="A197:A199"/>
    <mergeCell ref="A215:A216"/>
    <mergeCell ref="A240:A241"/>
    <mergeCell ref="A260:A261"/>
    <mergeCell ref="B5:B6"/>
    <mergeCell ref="B75:B76"/>
    <mergeCell ref="B142:B143"/>
    <mergeCell ref="B162:B163"/>
    <mergeCell ref="B177:B178"/>
    <mergeCell ref="B197:B199"/>
    <mergeCell ref="B215:B216"/>
    <mergeCell ref="B240:B241"/>
    <mergeCell ref="B260:B261"/>
    <mergeCell ref="E75:E76"/>
    <mergeCell ref="F75:F76"/>
    <mergeCell ref="G75:G76"/>
    <mergeCell ref="H75:H7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M1048576"/>
  <sheetViews>
    <sheetView workbookViewId="0">
      <selection activeCell="A1" sqref="$A1:$XFD1048576"/>
    </sheetView>
  </sheetViews>
  <sheetFormatPr defaultColWidth="9.14166666666667" defaultRowHeight="18" customHeight="1"/>
  <cols>
    <col min="1" max="1" width="9" style="15"/>
    <col min="2" max="3" width="9.25" style="15"/>
    <col min="4" max="9" width="9" style="15"/>
    <col min="10" max="10" width="11.625" style="15" customWidth="1"/>
    <col min="11" max="11" width="9" style="15"/>
    <col min="12" max="12" width="10.125" style="15"/>
    <col min="13" max="13" width="17.625" style="15" customWidth="1"/>
    <col min="14" max="14" width="3.70833333333333" style="16" customWidth="1"/>
    <col min="15" max="76" width="3.56666666666667" style="14" hidden="1" customWidth="1" outlineLevel="1"/>
    <col min="77" max="77" width="7.56666666666667" style="17" hidden="1" customWidth="1" collapsed="1"/>
    <col min="78" max="78" width="7.56666666666667" style="17" hidden="1" customWidth="1"/>
    <col min="79" max="79" width="7.56666666666667" style="18" hidden="1" customWidth="1"/>
    <col min="80" max="81" width="9.14166666666667" style="14"/>
    <col min="82" max="82" width="13.625" style="14"/>
    <col min="83" max="83" width="23.375" style="14"/>
    <col min="84" max="84" width="10.375" style="14"/>
    <col min="85" max="85" width="9.25" style="14"/>
    <col min="86" max="86" width="9.14166666666667" style="14"/>
    <col min="87" max="87" width="8" style="19"/>
    <col min="88" max="88" width="9.25" style="19"/>
    <col min="89" max="16384" width="9.14166666666667" style="14"/>
  </cols>
  <sheetData>
    <row r="1" s="1" customFormat="1" ht="22.5" customHeight="1" spans="1:88">
      <c r="A1" s="20" t="s">
        <v>41</v>
      </c>
      <c r="B1" s="21" t="s">
        <v>42</v>
      </c>
      <c r="C1" s="21" t="s">
        <v>43</v>
      </c>
      <c r="D1" s="21" t="s">
        <v>44</v>
      </c>
      <c r="E1" s="21" t="s">
        <v>45</v>
      </c>
      <c r="F1" s="21" t="s">
        <v>46</v>
      </c>
      <c r="G1" s="21" t="s">
        <v>47</v>
      </c>
      <c r="H1" s="21" t="s">
        <v>48</v>
      </c>
      <c r="I1" s="21" t="s">
        <v>49</v>
      </c>
      <c r="J1" s="21" t="s">
        <v>50</v>
      </c>
      <c r="K1" s="21" t="s">
        <v>51</v>
      </c>
      <c r="L1" s="21" t="s">
        <v>52</v>
      </c>
      <c r="M1" s="29" t="s">
        <v>53</v>
      </c>
      <c r="N1" s="30"/>
      <c r="BY1" s="68"/>
      <c r="BZ1" s="68"/>
      <c r="CA1" s="69"/>
      <c r="CI1" s="85"/>
      <c r="CJ1" s="85"/>
    </row>
    <row r="2" s="1" customFormat="1" ht="22.5" customHeight="1" spans="1:88">
      <c r="A2" s="22">
        <v>1433980</v>
      </c>
      <c r="B2" s="23">
        <f t="shared" ref="B2:B65" si="0">+C2-E2</f>
        <v>43497</v>
      </c>
      <c r="C2" s="24">
        <v>43498</v>
      </c>
      <c r="D2" s="25" t="s">
        <v>54</v>
      </c>
      <c r="E2" s="26">
        <v>1</v>
      </c>
      <c r="F2" s="26">
        <v>2</v>
      </c>
      <c r="G2" s="26"/>
      <c r="H2" s="27">
        <f t="shared" ref="H2:H65" si="1">(F2*E2)+(E2*G2)</f>
        <v>2</v>
      </c>
      <c r="I2" s="31"/>
      <c r="J2" s="32">
        <v>7820</v>
      </c>
      <c r="K2" s="32"/>
      <c r="L2" s="33"/>
      <c r="M2" s="34">
        <f t="shared" ref="M2:M65" si="2">+(E2*F2*J2)+(E2*G2*K2)+L2</f>
        <v>15640</v>
      </c>
      <c r="N2" s="30"/>
      <c r="O2" s="35"/>
      <c r="P2" s="35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X2" s="56"/>
      <c r="BY2" s="70"/>
      <c r="BZ2" s="70"/>
      <c r="CA2" s="70"/>
      <c r="CI2" s="86"/>
      <c r="CJ2" s="19"/>
    </row>
    <row r="3" s="1" customFormat="1" customHeight="1" spans="1:88">
      <c r="A3" s="22">
        <v>1435336</v>
      </c>
      <c r="B3" s="23">
        <f t="shared" si="0"/>
        <v>43497</v>
      </c>
      <c r="C3" s="24">
        <v>43498</v>
      </c>
      <c r="D3" s="25" t="s">
        <v>55</v>
      </c>
      <c r="E3" s="26">
        <v>1</v>
      </c>
      <c r="F3" s="26">
        <v>1</v>
      </c>
      <c r="G3" s="26"/>
      <c r="H3" s="27">
        <f t="shared" si="1"/>
        <v>1</v>
      </c>
      <c r="I3" s="31"/>
      <c r="J3" s="32">
        <v>6715</v>
      </c>
      <c r="K3" s="33"/>
      <c r="L3" s="33"/>
      <c r="M3" s="34">
        <f t="shared" si="2"/>
        <v>6715</v>
      </c>
      <c r="N3" s="30"/>
      <c r="CI3" s="86"/>
      <c r="CJ3" s="19"/>
    </row>
    <row r="4" s="1" customFormat="1" ht="16.9" customHeight="1" spans="1:88">
      <c r="A4" s="22">
        <v>1441492</v>
      </c>
      <c r="B4" s="23">
        <f t="shared" si="0"/>
        <v>43497</v>
      </c>
      <c r="C4" s="24">
        <v>43498</v>
      </c>
      <c r="D4" s="25" t="s">
        <v>56</v>
      </c>
      <c r="E4" s="26">
        <v>1</v>
      </c>
      <c r="F4" s="26">
        <v>1</v>
      </c>
      <c r="G4" s="26"/>
      <c r="H4" s="27">
        <f t="shared" si="1"/>
        <v>1</v>
      </c>
      <c r="I4" s="31"/>
      <c r="J4" s="32">
        <v>6715</v>
      </c>
      <c r="K4" s="33"/>
      <c r="L4" s="33"/>
      <c r="M4" s="34">
        <f t="shared" si="2"/>
        <v>6715</v>
      </c>
      <c r="N4" s="30"/>
      <c r="O4" s="36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57"/>
      <c r="AT4" s="58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71"/>
      <c r="BY4" s="72"/>
      <c r="BZ4" s="72"/>
      <c r="CA4" s="73"/>
      <c r="CI4" s="86"/>
      <c r="CJ4" s="19"/>
    </row>
    <row r="5" s="2" customFormat="1" ht="35.25" customHeight="1" spans="1:88">
      <c r="A5" s="22">
        <v>1425395</v>
      </c>
      <c r="B5" s="23">
        <f t="shared" si="0"/>
        <v>43497</v>
      </c>
      <c r="C5" s="24">
        <v>43498</v>
      </c>
      <c r="D5" s="25" t="s">
        <v>57</v>
      </c>
      <c r="E5" s="26">
        <v>1</v>
      </c>
      <c r="F5" s="26">
        <v>1</v>
      </c>
      <c r="G5" s="26"/>
      <c r="H5" s="27">
        <f t="shared" si="1"/>
        <v>1</v>
      </c>
      <c r="I5" s="31"/>
      <c r="J5" s="32">
        <v>5695</v>
      </c>
      <c r="K5" s="33"/>
      <c r="L5" s="33"/>
      <c r="M5" s="34">
        <f t="shared" si="2"/>
        <v>5695</v>
      </c>
      <c r="O5" s="38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60"/>
      <c r="AT5" s="38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74"/>
      <c r="BZ5" s="74"/>
      <c r="CA5" s="75"/>
      <c r="CI5" s="86"/>
      <c r="CJ5" s="19"/>
    </row>
    <row r="6" s="3" customFormat="1" customHeight="1" spans="1:90">
      <c r="A6" s="22">
        <v>1435670</v>
      </c>
      <c r="B6" s="23">
        <f t="shared" si="0"/>
        <v>43497</v>
      </c>
      <c r="C6" s="24">
        <v>43498</v>
      </c>
      <c r="D6" s="25" t="s">
        <v>58</v>
      </c>
      <c r="E6" s="26">
        <v>1</v>
      </c>
      <c r="F6" s="26">
        <v>1</v>
      </c>
      <c r="G6" s="26"/>
      <c r="H6" s="27">
        <f t="shared" si="1"/>
        <v>1</v>
      </c>
      <c r="I6" s="31"/>
      <c r="J6" s="32">
        <v>6715</v>
      </c>
      <c r="K6" s="33"/>
      <c r="L6" s="33"/>
      <c r="M6" s="34">
        <f t="shared" si="2"/>
        <v>6715</v>
      </c>
      <c r="O6" s="40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61"/>
      <c r="AT6" s="40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51"/>
      <c r="BY6" s="76"/>
      <c r="BZ6" s="76"/>
      <c r="CA6" s="77"/>
      <c r="CD6" s="87"/>
      <c r="CE6" s="87"/>
      <c r="CF6" s="87"/>
      <c r="CI6" s="86"/>
      <c r="CJ6" s="19"/>
      <c r="CL6" s="22"/>
    </row>
    <row r="7" s="4" customFormat="1" customHeight="1" spans="1:91">
      <c r="A7" s="22">
        <v>1435843</v>
      </c>
      <c r="B7" s="23">
        <f t="shared" si="0"/>
        <v>43497</v>
      </c>
      <c r="C7" s="24">
        <v>43498</v>
      </c>
      <c r="D7" s="25" t="s">
        <v>59</v>
      </c>
      <c r="E7" s="26">
        <v>1</v>
      </c>
      <c r="F7" s="26">
        <v>2</v>
      </c>
      <c r="G7" s="26"/>
      <c r="H7" s="27">
        <f t="shared" si="1"/>
        <v>2</v>
      </c>
      <c r="I7" s="31"/>
      <c r="J7" s="32">
        <v>6715</v>
      </c>
      <c r="K7" s="33"/>
      <c r="L7" s="33"/>
      <c r="M7" s="34">
        <f t="shared" si="2"/>
        <v>13430</v>
      </c>
      <c r="N7" s="3"/>
      <c r="O7" s="40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61"/>
      <c r="AT7" s="40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51"/>
      <c r="BY7" s="78"/>
      <c r="BZ7" s="78"/>
      <c r="CA7" s="79"/>
      <c r="CB7" s="3"/>
      <c r="CC7" s="3"/>
      <c r="CD7" s="87"/>
      <c r="CE7" s="87"/>
      <c r="CF7" s="87"/>
      <c r="CG7" s="3"/>
      <c r="CI7" s="86"/>
      <c r="CJ7" s="19"/>
      <c r="CL7" s="22"/>
      <c r="CM7" s="3"/>
    </row>
    <row r="8" s="5" customFormat="1" customHeight="1" spans="1:91">
      <c r="A8" s="22">
        <v>1441471</v>
      </c>
      <c r="B8" s="23">
        <f t="shared" si="0"/>
        <v>43497</v>
      </c>
      <c r="C8" s="24">
        <v>43498</v>
      </c>
      <c r="D8" s="25" t="s">
        <v>60</v>
      </c>
      <c r="E8" s="26">
        <v>1</v>
      </c>
      <c r="F8" s="26">
        <v>1</v>
      </c>
      <c r="G8" s="26"/>
      <c r="H8" s="27">
        <f t="shared" si="1"/>
        <v>1</v>
      </c>
      <c r="I8" s="31"/>
      <c r="J8" s="32">
        <v>6715</v>
      </c>
      <c r="K8" s="33"/>
      <c r="L8" s="33"/>
      <c r="M8" s="34">
        <f t="shared" si="2"/>
        <v>6715</v>
      </c>
      <c r="N8" s="3"/>
      <c r="O8" s="40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61"/>
      <c r="AT8" s="40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51"/>
      <c r="BY8" s="76"/>
      <c r="BZ8" s="76"/>
      <c r="CA8" s="77"/>
      <c r="CB8" s="3"/>
      <c r="CC8" s="3"/>
      <c r="CD8" s="87"/>
      <c r="CE8" s="87"/>
      <c r="CF8" s="87"/>
      <c r="CG8" s="3"/>
      <c r="CI8" s="86"/>
      <c r="CJ8" s="19"/>
      <c r="CL8" s="22"/>
      <c r="CM8" s="3"/>
    </row>
    <row r="9" s="5" customFormat="1" customHeight="1" spans="1:91">
      <c r="A9" s="22">
        <v>1426612</v>
      </c>
      <c r="B9" s="23">
        <f t="shared" si="0"/>
        <v>43497</v>
      </c>
      <c r="C9" s="24">
        <v>43498</v>
      </c>
      <c r="D9" s="25" t="s">
        <v>61</v>
      </c>
      <c r="E9" s="26">
        <v>1</v>
      </c>
      <c r="F9" s="26">
        <v>1</v>
      </c>
      <c r="G9" s="26"/>
      <c r="H9" s="27">
        <f t="shared" si="1"/>
        <v>1</v>
      </c>
      <c r="I9" s="31"/>
      <c r="J9" s="32">
        <v>5695</v>
      </c>
      <c r="K9" s="33"/>
      <c r="L9" s="33"/>
      <c r="M9" s="34">
        <f t="shared" si="2"/>
        <v>5695</v>
      </c>
      <c r="N9" s="3"/>
      <c r="O9" s="40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61"/>
      <c r="AT9" s="40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51"/>
      <c r="BY9" s="76"/>
      <c r="BZ9" s="76"/>
      <c r="CA9" s="77"/>
      <c r="CB9" s="3"/>
      <c r="CC9" s="3"/>
      <c r="CD9" s="87"/>
      <c r="CE9" s="87"/>
      <c r="CF9" s="87"/>
      <c r="CG9" s="3"/>
      <c r="CI9" s="86"/>
      <c r="CJ9" s="19"/>
      <c r="CL9" s="22"/>
      <c r="CM9" s="3"/>
    </row>
    <row r="10" s="6" customFormat="1" customHeight="1" spans="1:91">
      <c r="A10" s="22">
        <v>1434444</v>
      </c>
      <c r="B10" s="23">
        <f t="shared" si="0"/>
        <v>43497</v>
      </c>
      <c r="C10" s="24">
        <v>43498</v>
      </c>
      <c r="D10" s="25" t="s">
        <v>62</v>
      </c>
      <c r="E10" s="26">
        <v>1</v>
      </c>
      <c r="F10" s="26">
        <v>1</v>
      </c>
      <c r="G10" s="26"/>
      <c r="H10" s="27">
        <f t="shared" si="1"/>
        <v>1</v>
      </c>
      <c r="I10" s="31"/>
      <c r="J10" s="32">
        <v>5270</v>
      </c>
      <c r="K10" s="33"/>
      <c r="L10" s="33"/>
      <c r="M10" s="34">
        <f t="shared" si="2"/>
        <v>5270</v>
      </c>
      <c r="N10" s="3"/>
      <c r="O10" s="40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61"/>
      <c r="AT10" s="40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51"/>
      <c r="BY10" s="80"/>
      <c r="BZ10" s="80"/>
      <c r="CA10" s="81"/>
      <c r="CB10" s="3"/>
      <c r="CC10" s="3"/>
      <c r="CD10" s="87"/>
      <c r="CE10" s="87"/>
      <c r="CF10" s="87"/>
      <c r="CG10" s="3"/>
      <c r="CI10" s="86"/>
      <c r="CJ10" s="19"/>
      <c r="CL10" s="22"/>
      <c r="CM10" s="3"/>
    </row>
    <row r="11" s="7" customFormat="1" customHeight="1" spans="1:91">
      <c r="A11" s="22">
        <v>1433790</v>
      </c>
      <c r="B11" s="23">
        <f t="shared" si="0"/>
        <v>43497</v>
      </c>
      <c r="C11" s="24">
        <v>43498</v>
      </c>
      <c r="D11" s="25" t="s">
        <v>63</v>
      </c>
      <c r="E11" s="26">
        <v>1</v>
      </c>
      <c r="F11" s="26">
        <v>1</v>
      </c>
      <c r="G11" s="26"/>
      <c r="H11" s="27">
        <f t="shared" si="1"/>
        <v>1</v>
      </c>
      <c r="I11" s="31"/>
      <c r="J11" s="32">
        <v>5695</v>
      </c>
      <c r="K11" s="33"/>
      <c r="L11" s="33"/>
      <c r="M11" s="34">
        <f t="shared" si="2"/>
        <v>5695</v>
      </c>
      <c r="N11" s="3"/>
      <c r="O11" s="40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61"/>
      <c r="AT11" s="40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51"/>
      <c r="BY11" s="82"/>
      <c r="BZ11" s="82"/>
      <c r="CA11" s="83"/>
      <c r="CB11" s="3"/>
      <c r="CC11" s="3"/>
      <c r="CD11" s="87"/>
      <c r="CE11" s="87"/>
      <c r="CF11" s="87"/>
      <c r="CG11" s="3"/>
      <c r="CI11" s="86"/>
      <c r="CJ11" s="19"/>
      <c r="CL11" s="22"/>
      <c r="CM11" s="3"/>
    </row>
    <row r="12" s="5" customFormat="1" customHeight="1" spans="1:91">
      <c r="A12" s="22">
        <v>1439938</v>
      </c>
      <c r="B12" s="23">
        <f t="shared" si="0"/>
        <v>43497</v>
      </c>
      <c r="C12" s="24">
        <v>43498</v>
      </c>
      <c r="D12" s="25" t="s">
        <v>64</v>
      </c>
      <c r="E12" s="26">
        <v>1</v>
      </c>
      <c r="F12" s="26">
        <v>1</v>
      </c>
      <c r="G12" s="26"/>
      <c r="H12" s="27">
        <f t="shared" si="1"/>
        <v>1</v>
      </c>
      <c r="I12" s="31"/>
      <c r="J12" s="32">
        <v>5695</v>
      </c>
      <c r="K12" s="33"/>
      <c r="L12" s="33"/>
      <c r="M12" s="34">
        <f t="shared" si="2"/>
        <v>5695</v>
      </c>
      <c r="N12" s="3"/>
      <c r="O12" s="40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61"/>
      <c r="AT12" s="40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51"/>
      <c r="BY12" s="76"/>
      <c r="BZ12" s="76"/>
      <c r="CA12" s="77"/>
      <c r="CB12" s="3"/>
      <c r="CC12" s="3"/>
      <c r="CD12" s="87"/>
      <c r="CE12" s="87"/>
      <c r="CF12" s="87"/>
      <c r="CG12" s="3"/>
      <c r="CI12" s="86"/>
      <c r="CJ12" s="19"/>
      <c r="CL12" s="22"/>
      <c r="CM12" s="3"/>
    </row>
    <row r="13" s="7" customFormat="1" customHeight="1" spans="1:91">
      <c r="A13" s="22">
        <v>1422358</v>
      </c>
      <c r="B13" s="23">
        <f t="shared" si="0"/>
        <v>43497</v>
      </c>
      <c r="C13" s="24">
        <v>43498</v>
      </c>
      <c r="D13" s="25" t="s">
        <v>65</v>
      </c>
      <c r="E13" s="26">
        <v>1</v>
      </c>
      <c r="F13" s="26">
        <v>1</v>
      </c>
      <c r="G13" s="26"/>
      <c r="H13" s="27">
        <f t="shared" si="1"/>
        <v>1</v>
      </c>
      <c r="I13" s="31"/>
      <c r="J13" s="32">
        <v>6885</v>
      </c>
      <c r="K13" s="33"/>
      <c r="L13" s="33"/>
      <c r="M13" s="34">
        <f t="shared" si="2"/>
        <v>6885</v>
      </c>
      <c r="N13" s="3"/>
      <c r="O13" s="40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61"/>
      <c r="AT13" s="40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51"/>
      <c r="BY13" s="82"/>
      <c r="BZ13" s="82"/>
      <c r="CA13" s="83"/>
      <c r="CB13" s="3"/>
      <c r="CC13" s="3"/>
      <c r="CD13" s="87"/>
      <c r="CE13" s="87"/>
      <c r="CF13" s="87"/>
      <c r="CG13" s="3"/>
      <c r="CI13" s="86"/>
      <c r="CJ13" s="19"/>
      <c r="CL13" s="22"/>
      <c r="CM13" s="3"/>
    </row>
    <row r="14" s="6" customFormat="1" customHeight="1" spans="1:91">
      <c r="A14" s="22">
        <v>1429420</v>
      </c>
      <c r="B14" s="23">
        <f t="shared" si="0"/>
        <v>43497</v>
      </c>
      <c r="C14" s="24">
        <v>43498</v>
      </c>
      <c r="D14" s="25" t="s">
        <v>66</v>
      </c>
      <c r="E14" s="26">
        <v>1</v>
      </c>
      <c r="F14" s="26">
        <v>1</v>
      </c>
      <c r="G14" s="26"/>
      <c r="H14" s="27">
        <f t="shared" si="1"/>
        <v>1</v>
      </c>
      <c r="I14" s="31"/>
      <c r="J14" s="32">
        <v>5270</v>
      </c>
      <c r="K14" s="33"/>
      <c r="L14" s="33"/>
      <c r="M14" s="34">
        <f t="shared" si="2"/>
        <v>5270</v>
      </c>
      <c r="O14" s="40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61"/>
      <c r="AT14" s="40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51"/>
      <c r="BY14" s="80"/>
      <c r="BZ14" s="80"/>
      <c r="CA14" s="81"/>
      <c r="CB14" s="3"/>
      <c r="CC14" s="3"/>
      <c r="CD14" s="87"/>
      <c r="CE14" s="87"/>
      <c r="CF14" s="87"/>
      <c r="CG14" s="3"/>
      <c r="CI14" s="86"/>
      <c r="CJ14" s="19"/>
      <c r="CL14" s="22"/>
      <c r="CM14" s="3"/>
    </row>
    <row r="15" s="6" customFormat="1" customHeight="1" spans="1:91">
      <c r="A15" s="22">
        <v>1418687</v>
      </c>
      <c r="B15" s="23">
        <f t="shared" si="0"/>
        <v>43497</v>
      </c>
      <c r="C15" s="24">
        <v>43498</v>
      </c>
      <c r="D15" s="25" t="s">
        <v>67</v>
      </c>
      <c r="E15" s="26">
        <v>1</v>
      </c>
      <c r="F15" s="26">
        <v>1</v>
      </c>
      <c r="G15" s="26"/>
      <c r="H15" s="27">
        <f t="shared" si="1"/>
        <v>1</v>
      </c>
      <c r="I15" s="31"/>
      <c r="J15" s="32">
        <v>5695</v>
      </c>
      <c r="K15" s="33"/>
      <c r="L15" s="33"/>
      <c r="M15" s="34">
        <f t="shared" si="2"/>
        <v>5695</v>
      </c>
      <c r="O15" s="40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61"/>
      <c r="AT15" s="40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51"/>
      <c r="BY15" s="80"/>
      <c r="BZ15" s="80"/>
      <c r="CA15" s="81"/>
      <c r="CB15" s="3"/>
      <c r="CC15" s="3"/>
      <c r="CD15" s="87"/>
      <c r="CE15" s="87"/>
      <c r="CF15" s="87"/>
      <c r="CG15" s="3"/>
      <c r="CI15" s="86"/>
      <c r="CJ15" s="19"/>
      <c r="CL15" s="22"/>
      <c r="CM15" s="3"/>
    </row>
    <row r="16" s="5" customFormat="1" customHeight="1" spans="1:91">
      <c r="A16" s="22">
        <v>1431509</v>
      </c>
      <c r="B16" s="23">
        <f t="shared" si="0"/>
        <v>43497</v>
      </c>
      <c r="C16" s="24">
        <v>43498</v>
      </c>
      <c r="D16" s="25" t="s">
        <v>68</v>
      </c>
      <c r="E16" s="26">
        <v>1</v>
      </c>
      <c r="F16" s="26">
        <v>1</v>
      </c>
      <c r="G16" s="26"/>
      <c r="H16" s="27">
        <f t="shared" si="1"/>
        <v>1</v>
      </c>
      <c r="I16" s="31"/>
      <c r="J16" s="32">
        <v>7820</v>
      </c>
      <c r="K16" s="33"/>
      <c r="L16" s="33"/>
      <c r="M16" s="34">
        <f t="shared" si="2"/>
        <v>7820</v>
      </c>
      <c r="O16" s="40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61"/>
      <c r="AT16" s="40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51"/>
      <c r="BY16" s="76"/>
      <c r="BZ16" s="76"/>
      <c r="CA16" s="77"/>
      <c r="CB16" s="3"/>
      <c r="CC16" s="3"/>
      <c r="CD16" s="87"/>
      <c r="CE16" s="87"/>
      <c r="CF16" s="87"/>
      <c r="CG16" s="3"/>
      <c r="CI16" s="86"/>
      <c r="CJ16" s="19"/>
      <c r="CL16" s="22"/>
      <c r="CM16" s="3"/>
    </row>
    <row r="17" s="5" customFormat="1" customHeight="1" spans="1:91">
      <c r="A17" s="22">
        <v>1424618</v>
      </c>
      <c r="B17" s="23">
        <f t="shared" si="0"/>
        <v>43497</v>
      </c>
      <c r="C17" s="24">
        <v>43498</v>
      </c>
      <c r="D17" s="25" t="s">
        <v>69</v>
      </c>
      <c r="E17" s="26">
        <v>1</v>
      </c>
      <c r="F17" s="26">
        <v>1</v>
      </c>
      <c r="G17" s="26"/>
      <c r="H17" s="27">
        <f t="shared" si="1"/>
        <v>1</v>
      </c>
      <c r="I17" s="31"/>
      <c r="J17" s="32">
        <v>5695</v>
      </c>
      <c r="K17" s="33"/>
      <c r="L17" s="33"/>
      <c r="M17" s="34">
        <f t="shared" si="2"/>
        <v>5695</v>
      </c>
      <c r="O17" s="40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61"/>
      <c r="AT17" s="40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51"/>
      <c r="BY17" s="76"/>
      <c r="BZ17" s="76"/>
      <c r="CA17" s="77"/>
      <c r="CB17" s="3"/>
      <c r="CC17" s="3"/>
      <c r="CD17" s="87"/>
      <c r="CE17" s="87"/>
      <c r="CF17" s="87"/>
      <c r="CG17" s="3"/>
      <c r="CI17" s="86"/>
      <c r="CJ17" s="19"/>
      <c r="CL17" s="22"/>
      <c r="CM17" s="3"/>
    </row>
    <row r="18" s="5" customFormat="1" customHeight="1" spans="1:91">
      <c r="A18" s="22">
        <v>1438471</v>
      </c>
      <c r="B18" s="23">
        <f t="shared" si="0"/>
        <v>43497</v>
      </c>
      <c r="C18" s="24">
        <v>43498</v>
      </c>
      <c r="D18" s="25" t="s">
        <v>70</v>
      </c>
      <c r="E18" s="26">
        <v>1</v>
      </c>
      <c r="F18" s="26">
        <v>1</v>
      </c>
      <c r="G18" s="26"/>
      <c r="H18" s="27">
        <f t="shared" si="1"/>
        <v>1</v>
      </c>
      <c r="I18" s="31"/>
      <c r="J18" s="32">
        <v>7310</v>
      </c>
      <c r="K18" s="33"/>
      <c r="L18" s="33"/>
      <c r="M18" s="34">
        <f t="shared" si="2"/>
        <v>7310</v>
      </c>
      <c r="O18" s="40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61"/>
      <c r="AT18" s="40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51"/>
      <c r="BY18" s="76"/>
      <c r="BZ18" s="76"/>
      <c r="CA18" s="77"/>
      <c r="CB18" s="3"/>
      <c r="CC18" s="3"/>
      <c r="CD18" s="87"/>
      <c r="CE18" s="87"/>
      <c r="CF18" s="87"/>
      <c r="CG18" s="3"/>
      <c r="CI18" s="86"/>
      <c r="CJ18" s="19"/>
      <c r="CL18" s="22"/>
      <c r="CM18" s="3"/>
    </row>
    <row r="19" s="5" customFormat="1" customHeight="1" spans="1:91">
      <c r="A19" s="22">
        <v>1431770</v>
      </c>
      <c r="B19" s="23">
        <f t="shared" si="0"/>
        <v>43497</v>
      </c>
      <c r="C19" s="24">
        <v>43498</v>
      </c>
      <c r="D19" s="25" t="s">
        <v>71</v>
      </c>
      <c r="E19" s="26">
        <v>1</v>
      </c>
      <c r="F19" s="26">
        <v>1</v>
      </c>
      <c r="G19" s="26"/>
      <c r="H19" s="27">
        <f t="shared" si="1"/>
        <v>1</v>
      </c>
      <c r="I19" s="31"/>
      <c r="J19" s="32">
        <v>5695</v>
      </c>
      <c r="K19" s="33"/>
      <c r="L19" s="33"/>
      <c r="M19" s="34">
        <f t="shared" si="2"/>
        <v>5695</v>
      </c>
      <c r="O19" s="40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61"/>
      <c r="AT19" s="40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51"/>
      <c r="BY19" s="76"/>
      <c r="BZ19" s="76"/>
      <c r="CA19" s="77"/>
      <c r="CB19" s="3"/>
      <c r="CC19" s="3"/>
      <c r="CD19" s="87"/>
      <c r="CE19" s="87"/>
      <c r="CF19" s="87"/>
      <c r="CG19" s="3"/>
      <c r="CI19" s="86"/>
      <c r="CJ19" s="19"/>
      <c r="CL19" s="22"/>
      <c r="CM19" s="3"/>
    </row>
    <row r="20" s="5" customFormat="1" customHeight="1" spans="1:91">
      <c r="A20" s="22">
        <v>1431764</v>
      </c>
      <c r="B20" s="23">
        <f t="shared" si="0"/>
        <v>43497</v>
      </c>
      <c r="C20" s="24">
        <v>43498</v>
      </c>
      <c r="D20" s="25" t="s">
        <v>72</v>
      </c>
      <c r="E20" s="26">
        <v>1</v>
      </c>
      <c r="F20" s="26">
        <v>1</v>
      </c>
      <c r="G20" s="26"/>
      <c r="H20" s="27">
        <f t="shared" si="1"/>
        <v>1</v>
      </c>
      <c r="I20" s="31"/>
      <c r="J20" s="32">
        <v>5695</v>
      </c>
      <c r="K20" s="33"/>
      <c r="L20" s="33"/>
      <c r="M20" s="34">
        <f t="shared" si="2"/>
        <v>5695</v>
      </c>
      <c r="O20" s="40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61"/>
      <c r="AT20" s="40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51"/>
      <c r="BY20" s="76"/>
      <c r="BZ20" s="76"/>
      <c r="CA20" s="77"/>
      <c r="CB20" s="3"/>
      <c r="CC20" s="3"/>
      <c r="CD20" s="87"/>
      <c r="CE20" s="87"/>
      <c r="CF20" s="87"/>
      <c r="CG20" s="3"/>
      <c r="CI20" s="86"/>
      <c r="CJ20" s="19"/>
      <c r="CL20" s="22"/>
      <c r="CM20" s="3"/>
    </row>
    <row r="21" s="5" customFormat="1" customHeight="1" spans="1:91">
      <c r="A21" s="22">
        <v>1439227</v>
      </c>
      <c r="B21" s="23">
        <f t="shared" si="0"/>
        <v>43497</v>
      </c>
      <c r="C21" s="24">
        <v>43498</v>
      </c>
      <c r="D21" s="25" t="s">
        <v>73</v>
      </c>
      <c r="E21" s="26">
        <v>1</v>
      </c>
      <c r="F21" s="26">
        <v>1</v>
      </c>
      <c r="G21" s="26"/>
      <c r="H21" s="27">
        <f t="shared" si="1"/>
        <v>1</v>
      </c>
      <c r="I21" s="31"/>
      <c r="J21" s="32">
        <v>5695</v>
      </c>
      <c r="K21" s="33"/>
      <c r="L21" s="33"/>
      <c r="M21" s="34">
        <f t="shared" si="2"/>
        <v>5695</v>
      </c>
      <c r="O21" s="40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61"/>
      <c r="AT21" s="40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51"/>
      <c r="BY21" s="76"/>
      <c r="BZ21" s="76"/>
      <c r="CA21" s="77"/>
      <c r="CB21" s="3"/>
      <c r="CC21" s="3"/>
      <c r="CD21" s="87"/>
      <c r="CE21" s="87"/>
      <c r="CF21" s="87"/>
      <c r="CG21" s="3"/>
      <c r="CI21" s="86"/>
      <c r="CJ21" s="19"/>
      <c r="CL21" s="22"/>
      <c r="CM21" s="3"/>
    </row>
    <row r="22" s="5" customFormat="1" customHeight="1" spans="1:91">
      <c r="A22" s="22">
        <v>1433375</v>
      </c>
      <c r="B22" s="23">
        <f t="shared" si="0"/>
        <v>43497</v>
      </c>
      <c r="C22" s="24">
        <v>43498</v>
      </c>
      <c r="D22" s="25" t="s">
        <v>74</v>
      </c>
      <c r="E22" s="26">
        <v>1</v>
      </c>
      <c r="F22" s="26">
        <v>1</v>
      </c>
      <c r="G22" s="26"/>
      <c r="H22" s="27">
        <f t="shared" si="1"/>
        <v>1</v>
      </c>
      <c r="I22" s="31"/>
      <c r="J22" s="32">
        <v>5695</v>
      </c>
      <c r="K22" s="33"/>
      <c r="L22" s="33"/>
      <c r="M22" s="34">
        <f t="shared" si="2"/>
        <v>5695</v>
      </c>
      <c r="O22" s="40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61"/>
      <c r="AT22" s="40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51"/>
      <c r="BY22" s="76"/>
      <c r="BZ22" s="76"/>
      <c r="CA22" s="77"/>
      <c r="CB22" s="3"/>
      <c r="CC22" s="3"/>
      <c r="CD22" s="87"/>
      <c r="CE22" s="87"/>
      <c r="CF22" s="87"/>
      <c r="CG22" s="3"/>
      <c r="CI22" s="86"/>
      <c r="CJ22" s="19"/>
      <c r="CL22" s="22"/>
      <c r="CM22" s="3"/>
    </row>
    <row r="23" s="5" customFormat="1" customHeight="1" spans="1:91">
      <c r="A23" s="22">
        <v>1438912</v>
      </c>
      <c r="B23" s="23">
        <f t="shared" si="0"/>
        <v>43497</v>
      </c>
      <c r="C23" s="24">
        <v>43498</v>
      </c>
      <c r="D23" s="25" t="s">
        <v>75</v>
      </c>
      <c r="E23" s="26">
        <v>1</v>
      </c>
      <c r="F23" s="26">
        <v>1</v>
      </c>
      <c r="G23" s="26"/>
      <c r="H23" s="27">
        <f t="shared" si="1"/>
        <v>1</v>
      </c>
      <c r="I23" s="31"/>
      <c r="J23" s="32">
        <v>5695</v>
      </c>
      <c r="K23" s="33"/>
      <c r="L23" s="33"/>
      <c r="M23" s="34">
        <f t="shared" si="2"/>
        <v>5695</v>
      </c>
      <c r="O23" s="40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61"/>
      <c r="AT23" s="40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51"/>
      <c r="BY23" s="76"/>
      <c r="BZ23" s="76"/>
      <c r="CA23" s="77"/>
      <c r="CB23" s="3"/>
      <c r="CC23" s="3"/>
      <c r="CD23" s="87"/>
      <c r="CE23" s="87"/>
      <c r="CF23" s="87"/>
      <c r="CG23" s="3"/>
      <c r="CI23" s="86"/>
      <c r="CJ23" s="19"/>
      <c r="CL23" s="22"/>
      <c r="CM23" s="3"/>
    </row>
    <row r="24" s="5" customFormat="1" customHeight="1" spans="1:91">
      <c r="A24" s="22">
        <v>1425497</v>
      </c>
      <c r="B24" s="23">
        <f t="shared" si="0"/>
        <v>43497</v>
      </c>
      <c r="C24" s="24">
        <v>43498</v>
      </c>
      <c r="D24" s="25" t="s">
        <v>76</v>
      </c>
      <c r="E24" s="26">
        <v>1</v>
      </c>
      <c r="F24" s="26">
        <v>1</v>
      </c>
      <c r="G24" s="26"/>
      <c r="H24" s="27">
        <f t="shared" si="1"/>
        <v>1</v>
      </c>
      <c r="I24" s="31"/>
      <c r="J24" s="32">
        <v>5695</v>
      </c>
      <c r="K24" s="33"/>
      <c r="L24" s="33"/>
      <c r="M24" s="34">
        <f t="shared" si="2"/>
        <v>5695</v>
      </c>
      <c r="O24" s="40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61"/>
      <c r="AT24" s="40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51"/>
      <c r="BY24" s="76"/>
      <c r="BZ24" s="76"/>
      <c r="CA24" s="77"/>
      <c r="CB24" s="3"/>
      <c r="CC24" s="3"/>
      <c r="CD24" s="87"/>
      <c r="CE24" s="87"/>
      <c r="CF24" s="87"/>
      <c r="CG24" s="3"/>
      <c r="CI24" s="86"/>
      <c r="CJ24" s="19"/>
      <c r="CL24" s="22"/>
      <c r="CM24" s="3"/>
    </row>
    <row r="25" s="5" customFormat="1" customHeight="1" spans="1:91">
      <c r="A25" s="22">
        <v>1431659</v>
      </c>
      <c r="B25" s="23">
        <f t="shared" si="0"/>
        <v>43497</v>
      </c>
      <c r="C25" s="24">
        <v>43498</v>
      </c>
      <c r="D25" s="25" t="s">
        <v>77</v>
      </c>
      <c r="E25" s="26">
        <v>1</v>
      </c>
      <c r="F25" s="26">
        <v>1</v>
      </c>
      <c r="G25" s="26"/>
      <c r="H25" s="27">
        <f t="shared" si="1"/>
        <v>1</v>
      </c>
      <c r="I25" s="31"/>
      <c r="J25" s="32">
        <v>7820</v>
      </c>
      <c r="K25" s="33"/>
      <c r="L25" s="33"/>
      <c r="M25" s="34">
        <f t="shared" si="2"/>
        <v>7820</v>
      </c>
      <c r="O25" s="40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61"/>
      <c r="AT25" s="40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51"/>
      <c r="BY25" s="76"/>
      <c r="BZ25" s="76"/>
      <c r="CA25" s="77"/>
      <c r="CB25" s="3"/>
      <c r="CC25" s="3"/>
      <c r="CD25" s="87"/>
      <c r="CE25" s="87"/>
      <c r="CF25" s="87"/>
      <c r="CG25" s="3"/>
      <c r="CI25" s="86"/>
      <c r="CJ25" s="19"/>
      <c r="CL25" s="22"/>
      <c r="CM25" s="3"/>
    </row>
    <row r="26" s="6" customFormat="1" customHeight="1" spans="1:91">
      <c r="A26" s="22">
        <v>1431068</v>
      </c>
      <c r="B26" s="23">
        <f t="shared" si="0"/>
        <v>43497</v>
      </c>
      <c r="C26" s="24">
        <v>43498</v>
      </c>
      <c r="D26" s="25" t="s">
        <v>78</v>
      </c>
      <c r="E26" s="26">
        <v>1</v>
      </c>
      <c r="F26" s="26">
        <v>2</v>
      </c>
      <c r="G26" s="26"/>
      <c r="H26" s="27">
        <f t="shared" si="1"/>
        <v>2</v>
      </c>
      <c r="I26" s="31"/>
      <c r="J26" s="32">
        <v>5695</v>
      </c>
      <c r="K26" s="33"/>
      <c r="L26" s="33"/>
      <c r="M26" s="34">
        <f t="shared" si="2"/>
        <v>11390</v>
      </c>
      <c r="O26" s="40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61"/>
      <c r="AT26" s="40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51"/>
      <c r="BY26" s="80"/>
      <c r="BZ26" s="80"/>
      <c r="CA26" s="81"/>
      <c r="CB26" s="3"/>
      <c r="CC26" s="3"/>
      <c r="CD26" s="87"/>
      <c r="CE26" s="87"/>
      <c r="CF26" s="87"/>
      <c r="CG26" s="3"/>
      <c r="CI26" s="86"/>
      <c r="CJ26" s="19"/>
      <c r="CL26" s="22"/>
      <c r="CM26" s="3"/>
    </row>
    <row r="27" s="6" customFormat="1" customHeight="1" spans="1:91">
      <c r="A27" s="22">
        <v>1439938</v>
      </c>
      <c r="B27" s="23">
        <f t="shared" si="0"/>
        <v>43497</v>
      </c>
      <c r="C27" s="24">
        <v>43498</v>
      </c>
      <c r="D27" s="25" t="s">
        <v>79</v>
      </c>
      <c r="E27" s="26">
        <v>1</v>
      </c>
      <c r="F27" s="26">
        <v>1</v>
      </c>
      <c r="G27" s="26"/>
      <c r="H27" s="27">
        <f t="shared" si="1"/>
        <v>1</v>
      </c>
      <c r="I27" s="31"/>
      <c r="J27" s="32">
        <v>5695</v>
      </c>
      <c r="K27" s="33"/>
      <c r="L27" s="33">
        <v>325</v>
      </c>
      <c r="M27" s="34">
        <f t="shared" si="2"/>
        <v>6020</v>
      </c>
      <c r="O27" s="40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61"/>
      <c r="AT27" s="40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51"/>
      <c r="BY27" s="80"/>
      <c r="BZ27" s="80"/>
      <c r="CA27" s="81"/>
      <c r="CB27" s="3"/>
      <c r="CC27" s="3"/>
      <c r="CD27" s="87"/>
      <c r="CE27" s="87"/>
      <c r="CF27" s="87"/>
      <c r="CG27" s="3"/>
      <c r="CI27" s="86"/>
      <c r="CJ27" s="19"/>
      <c r="CL27" s="22"/>
      <c r="CM27" s="3"/>
    </row>
    <row r="28" s="5" customFormat="1" customHeight="1" spans="1:91">
      <c r="A28" s="22">
        <v>1433711</v>
      </c>
      <c r="B28" s="23">
        <f t="shared" si="0"/>
        <v>43497</v>
      </c>
      <c r="C28" s="24">
        <v>43498</v>
      </c>
      <c r="D28" s="25" t="s">
        <v>80</v>
      </c>
      <c r="E28" s="26">
        <v>1</v>
      </c>
      <c r="F28" s="26">
        <v>2</v>
      </c>
      <c r="G28" s="26"/>
      <c r="H28" s="27">
        <f t="shared" si="1"/>
        <v>2</v>
      </c>
      <c r="I28" s="31"/>
      <c r="J28" s="32">
        <v>5270</v>
      </c>
      <c r="K28" s="33"/>
      <c r="L28" s="33"/>
      <c r="M28" s="34">
        <f t="shared" si="2"/>
        <v>10540</v>
      </c>
      <c r="O28" s="40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61"/>
      <c r="AT28" s="40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51"/>
      <c r="BY28" s="76"/>
      <c r="BZ28" s="76"/>
      <c r="CA28" s="77"/>
      <c r="CB28" s="3"/>
      <c r="CC28" s="3"/>
      <c r="CD28" s="87"/>
      <c r="CE28" s="87"/>
      <c r="CF28" s="87"/>
      <c r="CG28" s="3"/>
      <c r="CI28" s="86"/>
      <c r="CJ28" s="19"/>
      <c r="CL28" s="22"/>
      <c r="CM28" s="3"/>
    </row>
    <row r="29" s="5" customFormat="1" customHeight="1" spans="1:91">
      <c r="A29" s="22">
        <v>1431513</v>
      </c>
      <c r="B29" s="23">
        <f t="shared" si="0"/>
        <v>43497</v>
      </c>
      <c r="C29" s="24">
        <v>43498</v>
      </c>
      <c r="D29" s="25" t="s">
        <v>81</v>
      </c>
      <c r="E29" s="26">
        <v>1</v>
      </c>
      <c r="F29" s="26">
        <v>1</v>
      </c>
      <c r="G29" s="26"/>
      <c r="H29" s="27">
        <f t="shared" si="1"/>
        <v>1</v>
      </c>
      <c r="I29" s="31"/>
      <c r="J29" s="32">
        <v>7820</v>
      </c>
      <c r="K29" s="33"/>
      <c r="L29" s="33"/>
      <c r="M29" s="34">
        <f t="shared" si="2"/>
        <v>7820</v>
      </c>
      <c r="O29" s="40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61"/>
      <c r="AT29" s="40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51"/>
      <c r="BY29" s="76"/>
      <c r="BZ29" s="76"/>
      <c r="CA29" s="77"/>
      <c r="CB29" s="3"/>
      <c r="CC29" s="3"/>
      <c r="CD29" s="87"/>
      <c r="CE29" s="87"/>
      <c r="CF29" s="87"/>
      <c r="CG29" s="3"/>
      <c r="CI29" s="86"/>
      <c r="CJ29" s="19"/>
      <c r="CL29" s="22"/>
      <c r="CM29" s="3"/>
    </row>
    <row r="30" s="6" customFormat="1" customHeight="1" spans="1:91">
      <c r="A30" s="22">
        <v>1438912</v>
      </c>
      <c r="B30" s="23">
        <f t="shared" si="0"/>
        <v>43497</v>
      </c>
      <c r="C30" s="24">
        <v>43498</v>
      </c>
      <c r="D30" s="25" t="s">
        <v>82</v>
      </c>
      <c r="E30" s="26">
        <v>1</v>
      </c>
      <c r="F30" s="26">
        <v>1</v>
      </c>
      <c r="G30" s="26"/>
      <c r="H30" s="27">
        <f t="shared" si="1"/>
        <v>1</v>
      </c>
      <c r="I30" s="31"/>
      <c r="J30" s="32">
        <v>5695</v>
      </c>
      <c r="K30" s="33"/>
      <c r="L30" s="33"/>
      <c r="M30" s="34">
        <f t="shared" si="2"/>
        <v>5695</v>
      </c>
      <c r="O30" s="42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62"/>
      <c r="AT30" s="42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9"/>
      <c r="BY30" s="80"/>
      <c r="BZ30" s="80"/>
      <c r="CA30" s="81"/>
      <c r="CB30" s="3"/>
      <c r="CC30" s="3"/>
      <c r="CD30" s="87"/>
      <c r="CE30" s="87"/>
      <c r="CF30" s="87"/>
      <c r="CG30" s="3"/>
      <c r="CI30" s="86"/>
      <c r="CJ30" s="19"/>
      <c r="CL30" s="22"/>
      <c r="CM30" s="3"/>
    </row>
    <row r="31" s="6" customFormat="1" customHeight="1" spans="1:91">
      <c r="A31" s="22">
        <v>1430152</v>
      </c>
      <c r="B31" s="23">
        <f t="shared" si="0"/>
        <v>43497</v>
      </c>
      <c r="C31" s="24">
        <v>43498</v>
      </c>
      <c r="D31" s="25" t="s">
        <v>83</v>
      </c>
      <c r="E31" s="26">
        <v>1</v>
      </c>
      <c r="F31" s="26">
        <v>1</v>
      </c>
      <c r="G31" s="26"/>
      <c r="H31" s="27">
        <f t="shared" si="1"/>
        <v>1</v>
      </c>
      <c r="I31" s="31"/>
      <c r="J31" s="32">
        <v>5695</v>
      </c>
      <c r="K31" s="33"/>
      <c r="L31" s="33"/>
      <c r="M31" s="34">
        <f t="shared" si="2"/>
        <v>5695</v>
      </c>
      <c r="O31" s="44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63"/>
      <c r="AT31" s="44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84"/>
      <c r="BY31" s="80"/>
      <c r="BZ31" s="80"/>
      <c r="CA31" s="81"/>
      <c r="CB31" s="3"/>
      <c r="CC31" s="3"/>
      <c r="CD31" s="87"/>
      <c r="CE31" s="87"/>
      <c r="CF31" s="87"/>
      <c r="CG31" s="3"/>
      <c r="CI31" s="86"/>
      <c r="CJ31" s="19"/>
      <c r="CL31" s="22"/>
      <c r="CM31" s="3"/>
    </row>
    <row r="32" s="6" customFormat="1" customHeight="1" spans="1:91">
      <c r="A32" s="22">
        <v>1440936</v>
      </c>
      <c r="B32" s="23">
        <f t="shared" si="0"/>
        <v>43497</v>
      </c>
      <c r="C32" s="24">
        <v>43498</v>
      </c>
      <c r="D32" s="25" t="s">
        <v>84</v>
      </c>
      <c r="E32" s="26">
        <v>1</v>
      </c>
      <c r="F32" s="26">
        <v>1</v>
      </c>
      <c r="G32" s="26"/>
      <c r="H32" s="27">
        <f t="shared" si="1"/>
        <v>1</v>
      </c>
      <c r="I32" s="31"/>
      <c r="J32" s="32">
        <v>5695</v>
      </c>
      <c r="K32" s="33"/>
      <c r="L32" s="33"/>
      <c r="M32" s="34">
        <f t="shared" si="2"/>
        <v>5695</v>
      </c>
      <c r="O32" s="42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62"/>
      <c r="AT32" s="42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9"/>
      <c r="BY32" s="80"/>
      <c r="BZ32" s="80"/>
      <c r="CA32" s="81"/>
      <c r="CB32" s="3"/>
      <c r="CC32" s="3"/>
      <c r="CD32" s="87"/>
      <c r="CE32" s="87"/>
      <c r="CF32" s="87"/>
      <c r="CG32" s="3"/>
      <c r="CI32" s="86"/>
      <c r="CJ32" s="19"/>
      <c r="CL32" s="22"/>
      <c r="CM32" s="3"/>
    </row>
    <row r="33" s="6" customFormat="1" customHeight="1" spans="1:91">
      <c r="A33" s="22">
        <v>1434348</v>
      </c>
      <c r="B33" s="23">
        <f t="shared" si="0"/>
        <v>43497</v>
      </c>
      <c r="C33" s="24">
        <v>43498</v>
      </c>
      <c r="D33" s="25" t="s">
        <v>85</v>
      </c>
      <c r="E33" s="26">
        <v>1</v>
      </c>
      <c r="F33" s="26">
        <v>1</v>
      </c>
      <c r="G33" s="26"/>
      <c r="H33" s="27">
        <f t="shared" si="1"/>
        <v>1</v>
      </c>
      <c r="I33" s="31"/>
      <c r="J33" s="32">
        <v>5270</v>
      </c>
      <c r="K33" s="33"/>
      <c r="L33" s="33"/>
      <c r="M33" s="34">
        <f t="shared" si="2"/>
        <v>5270</v>
      </c>
      <c r="O33" s="42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62"/>
      <c r="AT33" s="42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9"/>
      <c r="BY33" s="80"/>
      <c r="BZ33" s="80"/>
      <c r="CA33" s="81"/>
      <c r="CB33" s="3"/>
      <c r="CC33" s="3"/>
      <c r="CD33" s="87"/>
      <c r="CE33" s="87"/>
      <c r="CF33" s="87"/>
      <c r="CG33" s="3"/>
      <c r="CI33" s="86"/>
      <c r="CJ33" s="19"/>
      <c r="CL33" s="22"/>
      <c r="CM33" s="3"/>
    </row>
    <row r="34" s="6" customFormat="1" customHeight="1" spans="1:91">
      <c r="A34" s="22">
        <v>1427915</v>
      </c>
      <c r="B34" s="23">
        <f t="shared" si="0"/>
        <v>43497</v>
      </c>
      <c r="C34" s="24">
        <v>43498</v>
      </c>
      <c r="D34" s="25" t="s">
        <v>86</v>
      </c>
      <c r="E34" s="26">
        <v>1</v>
      </c>
      <c r="F34" s="26">
        <v>1</v>
      </c>
      <c r="G34" s="26"/>
      <c r="H34" s="27">
        <f t="shared" si="1"/>
        <v>1</v>
      </c>
      <c r="I34" s="31"/>
      <c r="J34" s="32">
        <v>5695</v>
      </c>
      <c r="K34" s="33"/>
      <c r="L34" s="33"/>
      <c r="M34" s="34">
        <f t="shared" si="2"/>
        <v>5695</v>
      </c>
      <c r="O34" s="42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62"/>
      <c r="AT34" s="42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9"/>
      <c r="BY34" s="80"/>
      <c r="BZ34" s="80"/>
      <c r="CA34" s="81"/>
      <c r="CB34" s="3"/>
      <c r="CC34" s="3"/>
      <c r="CD34" s="87"/>
      <c r="CE34" s="87"/>
      <c r="CF34" s="87"/>
      <c r="CG34" s="3"/>
      <c r="CI34" s="86"/>
      <c r="CJ34" s="19"/>
      <c r="CL34" s="22"/>
      <c r="CM34" s="3"/>
    </row>
    <row r="35" s="6" customFormat="1" customHeight="1" spans="1:91">
      <c r="A35" s="28">
        <v>1434687</v>
      </c>
      <c r="B35" s="23">
        <f t="shared" si="0"/>
        <v>43497</v>
      </c>
      <c r="C35" s="24">
        <v>43498</v>
      </c>
      <c r="D35" s="25" t="s">
        <v>87</v>
      </c>
      <c r="E35" s="26">
        <v>1</v>
      </c>
      <c r="F35" s="26">
        <v>2</v>
      </c>
      <c r="G35" s="26"/>
      <c r="H35" s="27">
        <f t="shared" si="1"/>
        <v>2</v>
      </c>
      <c r="I35" s="31"/>
      <c r="J35" s="32">
        <v>7820</v>
      </c>
      <c r="K35" s="33"/>
      <c r="L35" s="33"/>
      <c r="M35" s="34">
        <f t="shared" si="2"/>
        <v>15640</v>
      </c>
      <c r="O35" s="42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62"/>
      <c r="AT35" s="42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9"/>
      <c r="BY35" s="80"/>
      <c r="BZ35" s="80"/>
      <c r="CA35" s="81"/>
      <c r="CB35" s="3"/>
      <c r="CC35" s="3"/>
      <c r="CD35" s="87"/>
      <c r="CE35" s="87"/>
      <c r="CF35" s="87"/>
      <c r="CG35" s="3"/>
      <c r="CI35" s="86"/>
      <c r="CJ35" s="19"/>
      <c r="CL35" s="22"/>
      <c r="CM35" s="3"/>
    </row>
    <row r="36" s="6" customFormat="1" customHeight="1" spans="1:91">
      <c r="A36" s="28">
        <v>1443320</v>
      </c>
      <c r="B36" s="23">
        <f t="shared" si="0"/>
        <v>43497</v>
      </c>
      <c r="C36" s="24">
        <v>43498</v>
      </c>
      <c r="D36" s="25" t="s">
        <v>88</v>
      </c>
      <c r="E36" s="26">
        <v>1</v>
      </c>
      <c r="F36" s="26">
        <v>1</v>
      </c>
      <c r="G36" s="26"/>
      <c r="H36" s="27">
        <f t="shared" si="1"/>
        <v>1</v>
      </c>
      <c r="I36" s="31"/>
      <c r="J36" s="32">
        <v>7820</v>
      </c>
      <c r="K36" s="33"/>
      <c r="L36" s="33"/>
      <c r="M36" s="34">
        <f t="shared" si="2"/>
        <v>7820</v>
      </c>
      <c r="O36" s="44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63"/>
      <c r="AT36" s="44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84"/>
      <c r="BY36" s="80"/>
      <c r="BZ36" s="80"/>
      <c r="CA36" s="81"/>
      <c r="CB36" s="3"/>
      <c r="CC36" s="3"/>
      <c r="CD36" s="87"/>
      <c r="CE36" s="87"/>
      <c r="CF36" s="87"/>
      <c r="CG36" s="3"/>
      <c r="CI36" s="86"/>
      <c r="CJ36" s="19"/>
      <c r="CL36" s="22"/>
      <c r="CM36" s="3"/>
    </row>
    <row r="37" s="6" customFormat="1" customHeight="1" spans="1:91">
      <c r="A37" s="28">
        <v>1443328</v>
      </c>
      <c r="B37" s="23">
        <f t="shared" si="0"/>
        <v>43497</v>
      </c>
      <c r="C37" s="24">
        <v>43498</v>
      </c>
      <c r="D37" s="25" t="s">
        <v>89</v>
      </c>
      <c r="E37" s="26">
        <v>1</v>
      </c>
      <c r="F37" s="26">
        <v>1</v>
      </c>
      <c r="G37" s="26"/>
      <c r="H37" s="27">
        <f t="shared" si="1"/>
        <v>1</v>
      </c>
      <c r="I37" s="31"/>
      <c r="J37" s="32">
        <v>5270</v>
      </c>
      <c r="K37" s="33"/>
      <c r="L37" s="33"/>
      <c r="M37" s="34">
        <f t="shared" si="2"/>
        <v>5270</v>
      </c>
      <c r="O37" s="46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64"/>
      <c r="AT37" s="46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80"/>
      <c r="BZ37" s="80"/>
      <c r="CA37" s="81"/>
      <c r="CB37" s="3"/>
      <c r="CC37" s="3"/>
      <c r="CD37" s="87"/>
      <c r="CE37" s="87"/>
      <c r="CF37" s="87"/>
      <c r="CG37" s="3"/>
      <c r="CI37" s="86"/>
      <c r="CJ37" s="19"/>
      <c r="CL37" s="22"/>
      <c r="CM37" s="3"/>
    </row>
    <row r="38" s="4" customFormat="1" customHeight="1" spans="1:91">
      <c r="A38" s="28">
        <v>1443313</v>
      </c>
      <c r="B38" s="23">
        <f t="shared" si="0"/>
        <v>43497</v>
      </c>
      <c r="C38" s="24">
        <v>43498</v>
      </c>
      <c r="D38" s="25" t="s">
        <v>90</v>
      </c>
      <c r="E38" s="26">
        <v>1</v>
      </c>
      <c r="F38" s="26">
        <v>1</v>
      </c>
      <c r="G38" s="26"/>
      <c r="H38" s="27">
        <f t="shared" si="1"/>
        <v>1</v>
      </c>
      <c r="I38" s="31"/>
      <c r="J38" s="32">
        <v>5695</v>
      </c>
      <c r="K38" s="33"/>
      <c r="L38" s="33"/>
      <c r="M38" s="34">
        <f t="shared" si="2"/>
        <v>5695</v>
      </c>
      <c r="O38" s="46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64"/>
      <c r="AT38" s="46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78"/>
      <c r="BZ38" s="78"/>
      <c r="CA38" s="79"/>
      <c r="CB38" s="3"/>
      <c r="CC38" s="3"/>
      <c r="CD38" s="87"/>
      <c r="CE38" s="87"/>
      <c r="CF38" s="87"/>
      <c r="CG38" s="3"/>
      <c r="CI38" s="86"/>
      <c r="CJ38" s="19"/>
      <c r="CL38" s="22"/>
      <c r="CM38" s="3"/>
    </row>
    <row r="39" s="6" customFormat="1" customHeight="1" spans="1:91">
      <c r="A39" s="28">
        <v>1434750</v>
      </c>
      <c r="B39" s="23">
        <f t="shared" si="0"/>
        <v>43497</v>
      </c>
      <c r="C39" s="24">
        <v>43498</v>
      </c>
      <c r="D39" s="25" t="s">
        <v>91</v>
      </c>
      <c r="E39" s="26">
        <v>1</v>
      </c>
      <c r="F39" s="26">
        <v>1</v>
      </c>
      <c r="G39" s="26"/>
      <c r="H39" s="27">
        <f t="shared" si="1"/>
        <v>1</v>
      </c>
      <c r="I39" s="31"/>
      <c r="J39" s="32">
        <v>6715</v>
      </c>
      <c r="K39" s="33"/>
      <c r="L39" s="33"/>
      <c r="M39" s="34">
        <f t="shared" si="2"/>
        <v>6715</v>
      </c>
      <c r="O39" s="46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64"/>
      <c r="AT39" s="46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80"/>
      <c r="BZ39" s="80"/>
      <c r="CA39" s="81"/>
      <c r="CD39" s="87"/>
      <c r="CE39" s="87"/>
      <c r="CF39" s="87"/>
      <c r="CG39" s="3"/>
      <c r="CI39" s="86"/>
      <c r="CJ39" s="19"/>
      <c r="CL39" s="22"/>
      <c r="CM39" s="3"/>
    </row>
    <row r="40" s="6" customFormat="1" customHeight="1" spans="1:91">
      <c r="A40" s="28">
        <v>1434737</v>
      </c>
      <c r="B40" s="23">
        <f t="shared" si="0"/>
        <v>43497</v>
      </c>
      <c r="C40" s="24">
        <v>43498</v>
      </c>
      <c r="D40" s="25" t="s">
        <v>92</v>
      </c>
      <c r="E40" s="26">
        <v>1</v>
      </c>
      <c r="F40" s="26">
        <v>2</v>
      </c>
      <c r="G40" s="26"/>
      <c r="H40" s="27">
        <f t="shared" si="1"/>
        <v>2</v>
      </c>
      <c r="I40" s="31"/>
      <c r="J40" s="32">
        <v>6715</v>
      </c>
      <c r="K40" s="33"/>
      <c r="L40" s="33"/>
      <c r="M40" s="34">
        <f t="shared" si="2"/>
        <v>13430</v>
      </c>
      <c r="O40" s="48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65"/>
      <c r="AT40" s="48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80"/>
      <c r="BZ40" s="80"/>
      <c r="CA40" s="81"/>
      <c r="CD40" s="87"/>
      <c r="CE40" s="87"/>
      <c r="CF40" s="87"/>
      <c r="CG40" s="3"/>
      <c r="CI40" s="86"/>
      <c r="CJ40" s="19"/>
      <c r="CL40" s="22"/>
      <c r="CM40" s="3"/>
    </row>
    <row r="41" s="6" customFormat="1" customHeight="1" spans="1:91">
      <c r="A41" s="28">
        <v>1434756</v>
      </c>
      <c r="B41" s="23">
        <f t="shared" si="0"/>
        <v>43497</v>
      </c>
      <c r="C41" s="24">
        <v>43498</v>
      </c>
      <c r="D41" s="25" t="s">
        <v>93</v>
      </c>
      <c r="E41" s="26">
        <v>1</v>
      </c>
      <c r="F41" s="26">
        <v>1</v>
      </c>
      <c r="G41" s="26"/>
      <c r="H41" s="27">
        <f t="shared" si="1"/>
        <v>1</v>
      </c>
      <c r="I41" s="31"/>
      <c r="J41" s="32">
        <v>6715</v>
      </c>
      <c r="K41" s="33"/>
      <c r="L41" s="33"/>
      <c r="M41" s="34">
        <f t="shared" si="2"/>
        <v>6715</v>
      </c>
      <c r="O41" s="48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65"/>
      <c r="AT41" s="48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80"/>
      <c r="BZ41" s="80"/>
      <c r="CA41" s="81"/>
      <c r="CD41" s="87"/>
      <c r="CE41" s="87"/>
      <c r="CF41" s="87"/>
      <c r="CG41" s="3"/>
      <c r="CI41" s="86"/>
      <c r="CJ41" s="19"/>
      <c r="CL41" s="22"/>
      <c r="CM41" s="3"/>
    </row>
    <row r="42" s="6" customFormat="1" customHeight="1" spans="1:91">
      <c r="A42" s="28">
        <v>1434717</v>
      </c>
      <c r="B42" s="23">
        <f t="shared" si="0"/>
        <v>43497</v>
      </c>
      <c r="C42" s="24">
        <v>43498</v>
      </c>
      <c r="D42" s="25" t="s">
        <v>94</v>
      </c>
      <c r="E42" s="26">
        <v>1</v>
      </c>
      <c r="F42" s="26">
        <v>1</v>
      </c>
      <c r="G42" s="26"/>
      <c r="H42" s="27">
        <f t="shared" si="1"/>
        <v>1</v>
      </c>
      <c r="I42" s="31"/>
      <c r="J42" s="32">
        <v>6715</v>
      </c>
      <c r="K42" s="33"/>
      <c r="L42" s="33"/>
      <c r="M42" s="34">
        <f t="shared" si="2"/>
        <v>6715</v>
      </c>
      <c r="O42" s="48"/>
      <c r="P42" s="49"/>
      <c r="Q42" s="49"/>
      <c r="R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65"/>
      <c r="AT42" s="48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80"/>
      <c r="BZ42" s="80"/>
      <c r="CA42" s="81"/>
      <c r="CD42" s="87"/>
      <c r="CE42" s="87"/>
      <c r="CF42" s="87"/>
      <c r="CG42" s="3"/>
      <c r="CI42" s="86"/>
      <c r="CJ42" s="19"/>
      <c r="CL42" s="22"/>
      <c r="CM42" s="3"/>
    </row>
    <row r="43" s="8" customFormat="1" customHeight="1" spans="1:91">
      <c r="A43" s="28">
        <v>1443324</v>
      </c>
      <c r="B43" s="23">
        <f t="shared" si="0"/>
        <v>43497</v>
      </c>
      <c r="C43" s="24">
        <v>43498</v>
      </c>
      <c r="D43" s="25" t="s">
        <v>95</v>
      </c>
      <c r="E43" s="26">
        <v>1</v>
      </c>
      <c r="F43" s="26">
        <v>1</v>
      </c>
      <c r="G43" s="26"/>
      <c r="H43" s="27">
        <f t="shared" si="1"/>
        <v>1</v>
      </c>
      <c r="I43" s="31"/>
      <c r="J43" s="32">
        <v>6715</v>
      </c>
      <c r="K43" s="33"/>
      <c r="L43" s="33"/>
      <c r="M43" s="34">
        <f t="shared" si="2"/>
        <v>6715</v>
      </c>
      <c r="O43" s="46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64"/>
      <c r="AT43" s="46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78"/>
      <c r="BZ43" s="78"/>
      <c r="CA43" s="79"/>
      <c r="CD43" s="87"/>
      <c r="CE43" s="87"/>
      <c r="CF43" s="87"/>
      <c r="CG43" s="3"/>
      <c r="CI43" s="86"/>
      <c r="CJ43" s="19"/>
      <c r="CL43" s="22"/>
      <c r="CM43" s="3"/>
    </row>
    <row r="44" s="9" customFormat="1" customHeight="1" spans="1:91">
      <c r="A44" s="28">
        <v>1434744</v>
      </c>
      <c r="B44" s="23">
        <f t="shared" si="0"/>
        <v>43497</v>
      </c>
      <c r="C44" s="24">
        <v>43498</v>
      </c>
      <c r="D44" s="25" t="s">
        <v>96</v>
      </c>
      <c r="E44" s="26">
        <v>1</v>
      </c>
      <c r="F44" s="26">
        <v>1</v>
      </c>
      <c r="G44" s="26"/>
      <c r="H44" s="27">
        <f t="shared" si="1"/>
        <v>1</v>
      </c>
      <c r="I44" s="31"/>
      <c r="J44" s="32">
        <v>5695</v>
      </c>
      <c r="K44" s="33"/>
      <c r="L44" s="33"/>
      <c r="M44" s="34">
        <f t="shared" si="2"/>
        <v>5695</v>
      </c>
      <c r="O44" s="48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65"/>
      <c r="AT44" s="48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76"/>
      <c r="BZ44" s="76"/>
      <c r="CA44" s="77"/>
      <c r="CD44" s="87"/>
      <c r="CE44" s="87"/>
      <c r="CF44" s="87"/>
      <c r="CG44" s="3"/>
      <c r="CI44" s="86"/>
      <c r="CJ44" s="19"/>
      <c r="CL44" s="22"/>
      <c r="CM44" s="3"/>
    </row>
    <row r="45" s="9" customFormat="1" customHeight="1" spans="1:88">
      <c r="A45" s="28">
        <v>1434685</v>
      </c>
      <c r="B45" s="23">
        <f t="shared" si="0"/>
        <v>43497</v>
      </c>
      <c r="C45" s="24">
        <v>43498</v>
      </c>
      <c r="D45" s="25" t="s">
        <v>97</v>
      </c>
      <c r="E45" s="26">
        <v>1</v>
      </c>
      <c r="F45" s="26">
        <v>1</v>
      </c>
      <c r="G45" s="26"/>
      <c r="H45" s="27">
        <f t="shared" si="1"/>
        <v>1</v>
      </c>
      <c r="I45" s="31"/>
      <c r="J45" s="32">
        <v>5695</v>
      </c>
      <c r="K45" s="33"/>
      <c r="L45" s="33"/>
      <c r="M45" s="34">
        <f t="shared" si="2"/>
        <v>5695</v>
      </c>
      <c r="O45" s="46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64"/>
      <c r="AT45" s="46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76"/>
      <c r="BZ45" s="76"/>
      <c r="CA45" s="77"/>
      <c r="CD45" s="87"/>
      <c r="CE45" s="87"/>
      <c r="CF45" s="87"/>
      <c r="CG45" s="3"/>
      <c r="CI45" s="86"/>
      <c r="CJ45" s="19"/>
    </row>
    <row r="46" s="9" customFormat="1" customHeight="1" spans="1:88">
      <c r="A46" s="28">
        <v>1434787</v>
      </c>
      <c r="B46" s="23">
        <f t="shared" si="0"/>
        <v>43497</v>
      </c>
      <c r="C46" s="24">
        <v>43498</v>
      </c>
      <c r="D46" s="25" t="s">
        <v>98</v>
      </c>
      <c r="E46" s="26">
        <v>1</v>
      </c>
      <c r="F46" s="26">
        <v>1</v>
      </c>
      <c r="G46" s="26"/>
      <c r="H46" s="27">
        <f t="shared" si="1"/>
        <v>1</v>
      </c>
      <c r="I46" s="31"/>
      <c r="J46" s="32">
        <v>5695</v>
      </c>
      <c r="K46" s="33"/>
      <c r="L46" s="33"/>
      <c r="M46" s="34">
        <f t="shared" si="2"/>
        <v>5695</v>
      </c>
      <c r="O46" s="48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65"/>
      <c r="AT46" s="48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76"/>
      <c r="BZ46" s="76"/>
      <c r="CA46" s="77"/>
      <c r="CD46" s="87"/>
      <c r="CE46" s="87"/>
      <c r="CF46" s="87"/>
      <c r="CG46" s="3"/>
      <c r="CI46" s="86"/>
      <c r="CJ46" s="19"/>
    </row>
    <row r="47" s="10" customFormat="1" customHeight="1" spans="1:88">
      <c r="A47" s="28">
        <v>1434781</v>
      </c>
      <c r="B47" s="23">
        <f t="shared" si="0"/>
        <v>43497</v>
      </c>
      <c r="C47" s="24">
        <v>43498</v>
      </c>
      <c r="D47" s="25" t="s">
        <v>99</v>
      </c>
      <c r="E47" s="26">
        <v>1</v>
      </c>
      <c r="F47" s="26">
        <v>1</v>
      </c>
      <c r="G47" s="26"/>
      <c r="H47" s="27">
        <f t="shared" si="1"/>
        <v>1</v>
      </c>
      <c r="I47" s="31"/>
      <c r="J47" s="32">
        <v>6715</v>
      </c>
      <c r="K47" s="33"/>
      <c r="L47" s="33"/>
      <c r="M47" s="34">
        <f t="shared" si="2"/>
        <v>6715</v>
      </c>
      <c r="O47" s="48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65"/>
      <c r="AT47" s="48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80"/>
      <c r="BZ47" s="80"/>
      <c r="CA47" s="81"/>
      <c r="CD47" s="87"/>
      <c r="CE47" s="87"/>
      <c r="CF47" s="87"/>
      <c r="CG47" s="3"/>
      <c r="CI47" s="86"/>
      <c r="CJ47" s="19"/>
    </row>
    <row r="48" s="10" customFormat="1" customHeight="1" spans="1:88">
      <c r="A48" s="28">
        <v>1420724</v>
      </c>
      <c r="B48" s="23">
        <f t="shared" si="0"/>
        <v>43497</v>
      </c>
      <c r="C48" s="24">
        <v>43498</v>
      </c>
      <c r="D48" s="25" t="s">
        <v>100</v>
      </c>
      <c r="E48" s="26">
        <v>1</v>
      </c>
      <c r="F48" s="26">
        <v>1</v>
      </c>
      <c r="G48" s="26"/>
      <c r="H48" s="27">
        <f t="shared" si="1"/>
        <v>1</v>
      </c>
      <c r="I48" s="31"/>
      <c r="J48" s="32">
        <v>6885</v>
      </c>
      <c r="K48" s="33"/>
      <c r="L48" s="33"/>
      <c r="M48" s="34">
        <f t="shared" si="2"/>
        <v>6885</v>
      </c>
      <c r="O48" s="48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65"/>
      <c r="AT48" s="48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80"/>
      <c r="BZ48" s="80"/>
      <c r="CA48" s="81"/>
      <c r="CD48" s="87"/>
      <c r="CE48" s="87"/>
      <c r="CF48" s="87"/>
      <c r="CG48" s="3"/>
      <c r="CI48" s="86"/>
      <c r="CJ48" s="19"/>
    </row>
    <row r="49" s="10" customFormat="1" customHeight="1" spans="1:88">
      <c r="A49" s="28">
        <v>1434801</v>
      </c>
      <c r="B49" s="23">
        <f t="shared" si="0"/>
        <v>43497</v>
      </c>
      <c r="C49" s="24">
        <v>43498</v>
      </c>
      <c r="D49" s="25" t="s">
        <v>101</v>
      </c>
      <c r="E49" s="26">
        <v>1</v>
      </c>
      <c r="F49" s="26">
        <v>1</v>
      </c>
      <c r="G49" s="26"/>
      <c r="H49" s="27">
        <f t="shared" si="1"/>
        <v>1</v>
      </c>
      <c r="I49" s="31"/>
      <c r="J49" s="32">
        <v>6885</v>
      </c>
      <c r="K49" s="33"/>
      <c r="L49" s="33"/>
      <c r="M49" s="34">
        <f t="shared" si="2"/>
        <v>6885</v>
      </c>
      <c r="O49" s="48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65"/>
      <c r="AT49" s="48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80"/>
      <c r="BZ49" s="80"/>
      <c r="CA49" s="81"/>
      <c r="CD49" s="87"/>
      <c r="CE49" s="87"/>
      <c r="CF49" s="87"/>
      <c r="CG49" s="3"/>
      <c r="CI49" s="86"/>
      <c r="CJ49" s="19"/>
    </row>
    <row r="50" s="9" customFormat="1" customHeight="1" spans="1:88">
      <c r="A50" s="28">
        <v>1443949</v>
      </c>
      <c r="B50" s="23">
        <f t="shared" si="0"/>
        <v>43497</v>
      </c>
      <c r="C50" s="24">
        <v>43498</v>
      </c>
      <c r="D50" s="25" t="s">
        <v>102</v>
      </c>
      <c r="E50" s="26">
        <v>1</v>
      </c>
      <c r="F50" s="26">
        <v>1</v>
      </c>
      <c r="G50" s="26"/>
      <c r="H50" s="27">
        <f t="shared" si="1"/>
        <v>1</v>
      </c>
      <c r="I50" s="31"/>
      <c r="J50" s="32">
        <v>7310</v>
      </c>
      <c r="K50" s="33"/>
      <c r="L50" s="33"/>
      <c r="M50" s="34">
        <f t="shared" si="2"/>
        <v>7310</v>
      </c>
      <c r="O50" s="48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65"/>
      <c r="AT50" s="48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76"/>
      <c r="BZ50" s="76"/>
      <c r="CA50" s="77"/>
      <c r="CD50" s="87"/>
      <c r="CE50" s="87"/>
      <c r="CF50" s="87"/>
      <c r="CG50" s="3"/>
      <c r="CI50" s="86"/>
      <c r="CJ50" s="19"/>
    </row>
    <row r="51" s="10" customFormat="1" customHeight="1" spans="1:88">
      <c r="A51" s="28">
        <v>1434700</v>
      </c>
      <c r="B51" s="23">
        <f t="shared" si="0"/>
        <v>43497</v>
      </c>
      <c r="C51" s="24">
        <v>43498</v>
      </c>
      <c r="D51" s="25" t="s">
        <v>103</v>
      </c>
      <c r="E51" s="26">
        <v>1</v>
      </c>
      <c r="F51" s="26">
        <v>1</v>
      </c>
      <c r="G51" s="26"/>
      <c r="H51" s="27">
        <f t="shared" si="1"/>
        <v>1</v>
      </c>
      <c r="I51" s="31"/>
      <c r="J51" s="32">
        <v>8330</v>
      </c>
      <c r="K51" s="33"/>
      <c r="L51" s="33"/>
      <c r="M51" s="34">
        <f t="shared" si="2"/>
        <v>8330</v>
      </c>
      <c r="O51" s="50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66"/>
      <c r="AT51" s="50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80"/>
      <c r="BZ51" s="80"/>
      <c r="CA51" s="81"/>
      <c r="CD51" s="87"/>
      <c r="CE51" s="87"/>
      <c r="CF51" s="87"/>
      <c r="CG51" s="3"/>
      <c r="CI51" s="86"/>
      <c r="CJ51" s="19"/>
    </row>
    <row r="52" s="9" customFormat="1" customHeight="1" spans="1:88">
      <c r="A52" s="28">
        <v>1443951</v>
      </c>
      <c r="B52" s="23">
        <f t="shared" si="0"/>
        <v>43497</v>
      </c>
      <c r="C52" s="24">
        <v>43498</v>
      </c>
      <c r="D52" s="25" t="s">
        <v>104</v>
      </c>
      <c r="E52" s="26">
        <v>1</v>
      </c>
      <c r="F52" s="26">
        <v>1</v>
      </c>
      <c r="G52" s="26"/>
      <c r="H52" s="27">
        <f t="shared" si="1"/>
        <v>1</v>
      </c>
      <c r="I52" s="31"/>
      <c r="J52" s="32">
        <v>5695</v>
      </c>
      <c r="K52" s="33"/>
      <c r="L52" s="33"/>
      <c r="M52" s="34">
        <f t="shared" si="2"/>
        <v>5695</v>
      </c>
      <c r="O52" s="50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66"/>
      <c r="AT52" s="50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76"/>
      <c r="BZ52" s="76"/>
      <c r="CA52" s="77"/>
      <c r="CD52" s="87"/>
      <c r="CE52" s="87"/>
      <c r="CF52" s="87"/>
      <c r="CG52" s="3"/>
      <c r="CI52" s="86"/>
      <c r="CJ52" s="19"/>
    </row>
    <row r="53" s="10" customFormat="1" customHeight="1" spans="1:88">
      <c r="A53" s="28">
        <v>1434730</v>
      </c>
      <c r="B53" s="23">
        <f t="shared" si="0"/>
        <v>43497</v>
      </c>
      <c r="C53" s="24">
        <v>43498</v>
      </c>
      <c r="D53" s="25" t="s">
        <v>105</v>
      </c>
      <c r="E53" s="26">
        <v>1</v>
      </c>
      <c r="F53" s="26">
        <v>1</v>
      </c>
      <c r="G53" s="26"/>
      <c r="H53" s="27">
        <f t="shared" si="1"/>
        <v>1</v>
      </c>
      <c r="I53" s="31"/>
      <c r="J53" s="32">
        <v>5695</v>
      </c>
      <c r="K53" s="33"/>
      <c r="L53" s="33"/>
      <c r="M53" s="34">
        <f t="shared" si="2"/>
        <v>5695</v>
      </c>
      <c r="O53" s="50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66"/>
      <c r="AT53" s="50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80"/>
      <c r="BZ53" s="80"/>
      <c r="CA53" s="81"/>
      <c r="CD53" s="87"/>
      <c r="CE53" s="87"/>
      <c r="CF53" s="87"/>
      <c r="CG53" s="3"/>
      <c r="CI53" s="86"/>
      <c r="CJ53" s="19"/>
    </row>
    <row r="54" s="10" customFormat="1" customHeight="1" spans="1:88">
      <c r="A54" s="28">
        <v>1443318</v>
      </c>
      <c r="B54" s="23">
        <f t="shared" si="0"/>
        <v>43497</v>
      </c>
      <c r="C54" s="24">
        <v>43498</v>
      </c>
      <c r="D54" s="25" t="s">
        <v>106</v>
      </c>
      <c r="E54" s="26">
        <v>1</v>
      </c>
      <c r="F54" s="26">
        <v>1</v>
      </c>
      <c r="G54" s="26"/>
      <c r="H54" s="27">
        <f t="shared" si="1"/>
        <v>1</v>
      </c>
      <c r="I54" s="31"/>
      <c r="J54" s="32">
        <v>7820</v>
      </c>
      <c r="K54" s="33"/>
      <c r="L54" s="33"/>
      <c r="M54" s="34">
        <f t="shared" si="2"/>
        <v>7820</v>
      </c>
      <c r="O54" s="50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66"/>
      <c r="AT54" s="50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80"/>
      <c r="BZ54" s="80"/>
      <c r="CA54" s="81"/>
      <c r="CD54" s="87"/>
      <c r="CE54" s="87"/>
      <c r="CF54" s="87"/>
      <c r="CG54" s="3"/>
      <c r="CI54" s="86"/>
      <c r="CJ54" s="19"/>
    </row>
    <row r="55" s="10" customFormat="1" customHeight="1" spans="1:88">
      <c r="A55" s="28">
        <v>1434798</v>
      </c>
      <c r="B55" s="23">
        <f t="shared" si="0"/>
        <v>43497</v>
      </c>
      <c r="C55" s="24">
        <v>43498</v>
      </c>
      <c r="D55" s="25" t="s">
        <v>107</v>
      </c>
      <c r="E55" s="26">
        <v>1</v>
      </c>
      <c r="F55" s="26">
        <v>1</v>
      </c>
      <c r="G55" s="26"/>
      <c r="H55" s="27">
        <f t="shared" si="1"/>
        <v>1</v>
      </c>
      <c r="I55" s="31"/>
      <c r="J55" s="32">
        <v>5695</v>
      </c>
      <c r="K55" s="33"/>
      <c r="L55" s="33">
        <v>325</v>
      </c>
      <c r="M55" s="34">
        <f t="shared" si="2"/>
        <v>6020</v>
      </c>
      <c r="O55" s="50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66"/>
      <c r="AT55" s="50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80"/>
      <c r="BZ55" s="80"/>
      <c r="CA55" s="81"/>
      <c r="CD55" s="87"/>
      <c r="CE55" s="87"/>
      <c r="CF55" s="87"/>
      <c r="CG55" s="3"/>
      <c r="CI55" s="86"/>
      <c r="CJ55" s="19"/>
    </row>
    <row r="56" s="10" customFormat="1" customHeight="1" spans="1:88">
      <c r="A56" s="22">
        <v>1422966</v>
      </c>
      <c r="B56" s="23">
        <f t="shared" si="0"/>
        <v>43497</v>
      </c>
      <c r="C56" s="24">
        <v>43498</v>
      </c>
      <c r="D56" s="25" t="s">
        <v>108</v>
      </c>
      <c r="E56" s="26">
        <v>1</v>
      </c>
      <c r="F56" s="26">
        <v>2</v>
      </c>
      <c r="G56" s="26"/>
      <c r="H56" s="27">
        <f t="shared" si="1"/>
        <v>2</v>
      </c>
      <c r="I56" s="31"/>
      <c r="J56" s="52">
        <v>5695</v>
      </c>
      <c r="K56" s="53"/>
      <c r="L56" s="53"/>
      <c r="M56" s="34">
        <f t="shared" si="2"/>
        <v>11390</v>
      </c>
      <c r="O56" s="50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66"/>
      <c r="AT56" s="50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80"/>
      <c r="BZ56" s="80"/>
      <c r="CA56" s="81"/>
      <c r="CD56" s="87"/>
      <c r="CE56" s="87"/>
      <c r="CF56" s="87"/>
      <c r="CG56" s="3"/>
      <c r="CI56" s="86"/>
      <c r="CJ56" s="19"/>
    </row>
    <row r="57" s="10" customFormat="1" customHeight="1" spans="1:88">
      <c r="A57" s="22">
        <v>1437747</v>
      </c>
      <c r="B57" s="23">
        <f t="shared" si="0"/>
        <v>43497</v>
      </c>
      <c r="C57" s="24">
        <v>43498</v>
      </c>
      <c r="D57" s="25" t="s">
        <v>109</v>
      </c>
      <c r="E57" s="26">
        <v>1</v>
      </c>
      <c r="F57" s="26">
        <v>2</v>
      </c>
      <c r="G57" s="26"/>
      <c r="H57" s="27">
        <f t="shared" si="1"/>
        <v>2</v>
      </c>
      <c r="I57" s="31"/>
      <c r="J57" s="52">
        <v>5695</v>
      </c>
      <c r="K57" s="53"/>
      <c r="L57" s="53"/>
      <c r="M57" s="34">
        <f t="shared" si="2"/>
        <v>11390</v>
      </c>
      <c r="O57" s="54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67"/>
      <c r="AT57" s="54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80"/>
      <c r="BZ57" s="80"/>
      <c r="CA57" s="81"/>
      <c r="CD57" s="87"/>
      <c r="CE57" s="87"/>
      <c r="CF57" s="87"/>
      <c r="CG57" s="3"/>
      <c r="CI57" s="86"/>
      <c r="CJ57" s="19"/>
    </row>
    <row r="58" s="3" customFormat="1" customHeight="1" spans="1:88">
      <c r="A58" s="22">
        <v>1438108</v>
      </c>
      <c r="B58" s="23">
        <f t="shared" si="0"/>
        <v>43497</v>
      </c>
      <c r="C58" s="24">
        <v>43498</v>
      </c>
      <c r="D58" s="25" t="s">
        <v>110</v>
      </c>
      <c r="E58" s="26">
        <v>1</v>
      </c>
      <c r="F58" s="26">
        <v>1</v>
      </c>
      <c r="G58" s="26"/>
      <c r="H58" s="27">
        <f t="shared" si="1"/>
        <v>1</v>
      </c>
      <c r="I58" s="31"/>
      <c r="J58" s="52">
        <v>6120</v>
      </c>
      <c r="K58" s="53"/>
      <c r="L58" s="53"/>
      <c r="M58" s="34">
        <f t="shared" si="2"/>
        <v>6120</v>
      </c>
      <c r="O58" s="50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66"/>
      <c r="AT58" s="50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76"/>
      <c r="BZ58" s="76"/>
      <c r="CA58" s="77"/>
      <c r="CD58" s="87"/>
      <c r="CE58" s="87"/>
      <c r="CF58" s="87"/>
      <c r="CI58" s="86"/>
      <c r="CJ58" s="19"/>
    </row>
    <row r="59" s="3" customFormat="1" customHeight="1" spans="1:88">
      <c r="A59" s="28">
        <v>1434791</v>
      </c>
      <c r="B59" s="23">
        <f t="shared" si="0"/>
        <v>43497</v>
      </c>
      <c r="C59" s="24">
        <v>43498</v>
      </c>
      <c r="D59" s="25" t="s">
        <v>111</v>
      </c>
      <c r="E59" s="26">
        <v>1</v>
      </c>
      <c r="F59" s="26">
        <v>1</v>
      </c>
      <c r="G59" s="26"/>
      <c r="H59" s="27">
        <f t="shared" si="1"/>
        <v>1</v>
      </c>
      <c r="I59" s="31"/>
      <c r="J59" s="52">
        <v>7820</v>
      </c>
      <c r="K59" s="53"/>
      <c r="L59" s="53"/>
      <c r="M59" s="34">
        <f t="shared" si="2"/>
        <v>7820</v>
      </c>
      <c r="O59" s="50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66"/>
      <c r="AT59" s="50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76"/>
      <c r="BZ59" s="76"/>
      <c r="CA59" s="77"/>
      <c r="CD59" s="87"/>
      <c r="CE59" s="87"/>
      <c r="CF59" s="87"/>
      <c r="CI59" s="86"/>
      <c r="CJ59" s="19"/>
    </row>
    <row r="60" s="3" customFormat="1" customHeight="1" spans="1:88">
      <c r="A60" s="28">
        <v>1434705</v>
      </c>
      <c r="B60" s="23">
        <f t="shared" si="0"/>
        <v>43497</v>
      </c>
      <c r="C60" s="24">
        <v>43498</v>
      </c>
      <c r="D60" s="25" t="s">
        <v>112</v>
      </c>
      <c r="E60" s="26">
        <v>1</v>
      </c>
      <c r="F60" s="26">
        <v>1</v>
      </c>
      <c r="G60" s="26"/>
      <c r="H60" s="27">
        <f t="shared" si="1"/>
        <v>1</v>
      </c>
      <c r="I60" s="31"/>
      <c r="J60" s="52">
        <v>5695</v>
      </c>
      <c r="K60" s="53"/>
      <c r="L60" s="53"/>
      <c r="M60" s="34">
        <f t="shared" si="2"/>
        <v>5695</v>
      </c>
      <c r="O60" s="50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66"/>
      <c r="AT60" s="50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76"/>
      <c r="BZ60" s="76"/>
      <c r="CA60" s="77"/>
      <c r="CD60" s="87"/>
      <c r="CE60" s="87"/>
      <c r="CF60" s="87"/>
      <c r="CI60" s="86"/>
      <c r="CJ60" s="19"/>
    </row>
    <row r="61" s="3" customFormat="1" customHeight="1" spans="1:88">
      <c r="A61" s="28">
        <v>1434703</v>
      </c>
      <c r="B61" s="23">
        <f t="shared" si="0"/>
        <v>43497</v>
      </c>
      <c r="C61" s="24">
        <v>43498</v>
      </c>
      <c r="D61" s="25" t="s">
        <v>113</v>
      </c>
      <c r="E61" s="26">
        <v>1</v>
      </c>
      <c r="F61" s="26">
        <v>1</v>
      </c>
      <c r="G61" s="26"/>
      <c r="H61" s="27">
        <f t="shared" si="1"/>
        <v>1</v>
      </c>
      <c r="I61" s="31"/>
      <c r="J61" s="52">
        <v>6120</v>
      </c>
      <c r="K61" s="53"/>
      <c r="L61" s="53"/>
      <c r="M61" s="34">
        <f t="shared" si="2"/>
        <v>6120</v>
      </c>
      <c r="O61" s="50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66"/>
      <c r="AT61" s="50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76"/>
      <c r="BZ61" s="76"/>
      <c r="CA61" s="77"/>
      <c r="CD61" s="87"/>
      <c r="CE61" s="87"/>
      <c r="CF61" s="87"/>
      <c r="CI61" s="86"/>
      <c r="CJ61" s="19"/>
    </row>
    <row r="62" s="3" customFormat="1" customHeight="1" spans="1:88">
      <c r="A62" s="28">
        <v>1443334</v>
      </c>
      <c r="B62" s="23">
        <f t="shared" si="0"/>
        <v>43497</v>
      </c>
      <c r="C62" s="24">
        <v>43498</v>
      </c>
      <c r="D62" s="25" t="s">
        <v>114</v>
      </c>
      <c r="E62" s="26">
        <v>1</v>
      </c>
      <c r="F62" s="26">
        <v>1</v>
      </c>
      <c r="G62" s="26"/>
      <c r="H62" s="27">
        <f t="shared" si="1"/>
        <v>1</v>
      </c>
      <c r="I62" s="31"/>
      <c r="J62" s="52">
        <v>9435</v>
      </c>
      <c r="K62" s="53"/>
      <c r="L62" s="53"/>
      <c r="M62" s="34">
        <f t="shared" si="2"/>
        <v>9435</v>
      </c>
      <c r="O62" s="50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66"/>
      <c r="AT62" s="50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76"/>
      <c r="BZ62" s="76"/>
      <c r="CA62" s="77"/>
      <c r="CD62" s="87"/>
      <c r="CE62" s="87"/>
      <c r="CF62" s="87"/>
      <c r="CI62" s="86"/>
      <c r="CJ62" s="19"/>
    </row>
    <row r="63" s="3" customFormat="1" customHeight="1" spans="1:88">
      <c r="A63" s="28">
        <v>1434746</v>
      </c>
      <c r="B63" s="23">
        <f t="shared" si="0"/>
        <v>43497</v>
      </c>
      <c r="C63" s="24">
        <v>43498</v>
      </c>
      <c r="D63" s="25" t="s">
        <v>115</v>
      </c>
      <c r="E63" s="26">
        <v>1</v>
      </c>
      <c r="F63" s="26">
        <v>1</v>
      </c>
      <c r="G63" s="26"/>
      <c r="H63" s="27">
        <f t="shared" si="1"/>
        <v>1</v>
      </c>
      <c r="I63" s="31"/>
      <c r="J63" s="52">
        <v>5695</v>
      </c>
      <c r="K63" s="53"/>
      <c r="L63" s="53"/>
      <c r="M63" s="34">
        <f t="shared" si="2"/>
        <v>5695</v>
      </c>
      <c r="O63" s="50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66"/>
      <c r="AT63" s="50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76"/>
      <c r="BZ63" s="76"/>
      <c r="CA63" s="77"/>
      <c r="CD63" s="87"/>
      <c r="CE63" s="87"/>
      <c r="CF63" s="87"/>
      <c r="CI63" s="86"/>
      <c r="CJ63" s="19"/>
    </row>
    <row r="64" s="11" customFormat="1" customHeight="1" spans="1:88">
      <c r="A64" s="28">
        <v>1434711</v>
      </c>
      <c r="B64" s="23">
        <f t="shared" si="0"/>
        <v>43497</v>
      </c>
      <c r="C64" s="24">
        <v>43498</v>
      </c>
      <c r="D64" s="25" t="s">
        <v>116</v>
      </c>
      <c r="E64" s="26">
        <v>1</v>
      </c>
      <c r="F64" s="26">
        <v>1</v>
      </c>
      <c r="G64" s="26"/>
      <c r="H64" s="27">
        <f t="shared" si="1"/>
        <v>1</v>
      </c>
      <c r="I64" s="31"/>
      <c r="J64" s="52">
        <v>5695</v>
      </c>
      <c r="K64" s="53"/>
      <c r="L64" s="53"/>
      <c r="M64" s="34">
        <f t="shared" si="2"/>
        <v>5695</v>
      </c>
      <c r="O64" s="50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66"/>
      <c r="AT64" s="50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82"/>
      <c r="BZ64" s="82"/>
      <c r="CA64" s="83"/>
      <c r="CD64" s="87"/>
      <c r="CE64" s="87"/>
      <c r="CF64" s="87"/>
      <c r="CG64" s="3"/>
      <c r="CI64" s="86"/>
      <c r="CJ64" s="19"/>
    </row>
    <row r="65" s="3" customFormat="1" customHeight="1" spans="1:88">
      <c r="A65" s="28">
        <v>1434707</v>
      </c>
      <c r="B65" s="23">
        <f t="shared" si="0"/>
        <v>43497</v>
      </c>
      <c r="C65" s="24">
        <v>43498</v>
      </c>
      <c r="D65" s="25" t="s">
        <v>117</v>
      </c>
      <c r="E65" s="26">
        <v>1</v>
      </c>
      <c r="F65" s="26">
        <v>1</v>
      </c>
      <c r="G65" s="26"/>
      <c r="H65" s="27">
        <f t="shared" si="1"/>
        <v>1</v>
      </c>
      <c r="I65" s="31"/>
      <c r="J65" s="52">
        <v>5695</v>
      </c>
      <c r="K65" s="53"/>
      <c r="L65" s="53"/>
      <c r="M65" s="34">
        <f t="shared" si="2"/>
        <v>5695</v>
      </c>
      <c r="O65" s="50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66"/>
      <c r="AT65" s="50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76"/>
      <c r="BZ65" s="76"/>
      <c r="CA65" s="77"/>
      <c r="CD65" s="87"/>
      <c r="CE65" s="87"/>
      <c r="CF65" s="87"/>
      <c r="CI65" s="86"/>
      <c r="CJ65" s="19"/>
    </row>
    <row r="66" s="3" customFormat="1" customHeight="1" spans="1:88">
      <c r="A66" s="28">
        <v>1434754</v>
      </c>
      <c r="B66" s="23">
        <f t="shared" ref="B66:B101" si="3">+C66-E66</f>
        <v>43497</v>
      </c>
      <c r="C66" s="24">
        <v>43498</v>
      </c>
      <c r="D66" s="25" t="s">
        <v>118</v>
      </c>
      <c r="E66" s="26">
        <v>1</v>
      </c>
      <c r="F66" s="26">
        <v>2</v>
      </c>
      <c r="G66" s="26"/>
      <c r="H66" s="27">
        <f t="shared" ref="H66:H101" si="4">(F66*E66)+(E66*G66)</f>
        <v>2</v>
      </c>
      <c r="I66" s="31"/>
      <c r="J66" s="52">
        <v>5695</v>
      </c>
      <c r="K66" s="53"/>
      <c r="L66" s="53"/>
      <c r="M66" s="34">
        <f t="shared" ref="M66:M101" si="5">+(E66*F66*J66)+(E66*G66*K66)+L66</f>
        <v>11390</v>
      </c>
      <c r="O66" s="50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66"/>
      <c r="AT66" s="50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76"/>
      <c r="BZ66" s="76"/>
      <c r="CA66" s="77"/>
      <c r="CD66" s="87"/>
      <c r="CE66" s="87"/>
      <c r="CF66" s="87"/>
      <c r="CI66" s="86"/>
      <c r="CJ66" s="19"/>
    </row>
    <row r="67" s="3" customFormat="1" customHeight="1" spans="1:88">
      <c r="A67" s="28">
        <v>1443309</v>
      </c>
      <c r="B67" s="23">
        <f t="shared" si="3"/>
        <v>43497</v>
      </c>
      <c r="C67" s="24">
        <v>43498</v>
      </c>
      <c r="D67" s="25" t="s">
        <v>119</v>
      </c>
      <c r="E67" s="26">
        <v>1</v>
      </c>
      <c r="F67" s="26">
        <v>2</v>
      </c>
      <c r="G67" s="26"/>
      <c r="H67" s="27">
        <f t="shared" si="4"/>
        <v>2</v>
      </c>
      <c r="I67" s="31"/>
      <c r="J67" s="52">
        <v>5695</v>
      </c>
      <c r="K67" s="53"/>
      <c r="L67" s="53"/>
      <c r="M67" s="34">
        <f t="shared" si="5"/>
        <v>11390</v>
      </c>
      <c r="O67" s="50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66"/>
      <c r="AT67" s="50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76"/>
      <c r="BZ67" s="76"/>
      <c r="CA67" s="77"/>
      <c r="CD67" s="87"/>
      <c r="CE67" s="87"/>
      <c r="CF67" s="87"/>
      <c r="CI67" s="86"/>
      <c r="CJ67" s="19"/>
    </row>
    <row r="68" s="3" customFormat="1" customHeight="1" spans="1:88">
      <c r="A68" s="28">
        <v>1443326</v>
      </c>
      <c r="B68" s="23">
        <f t="shared" si="3"/>
        <v>43497</v>
      </c>
      <c r="C68" s="24">
        <v>43498</v>
      </c>
      <c r="D68" s="25" t="s">
        <v>120</v>
      </c>
      <c r="E68" s="26">
        <v>1</v>
      </c>
      <c r="F68" s="26">
        <v>1</v>
      </c>
      <c r="G68" s="26"/>
      <c r="H68" s="27">
        <f t="shared" si="4"/>
        <v>1</v>
      </c>
      <c r="I68" s="31"/>
      <c r="J68" s="52">
        <v>6120</v>
      </c>
      <c r="K68" s="53"/>
      <c r="L68" s="53"/>
      <c r="M68" s="34">
        <f t="shared" si="5"/>
        <v>6120</v>
      </c>
      <c r="O68" s="50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66"/>
      <c r="AT68" s="50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76"/>
      <c r="BZ68" s="76"/>
      <c r="CA68" s="77"/>
      <c r="CD68" s="87"/>
      <c r="CE68" s="87"/>
      <c r="CF68" s="87"/>
      <c r="CI68" s="86"/>
      <c r="CJ68" s="19"/>
    </row>
    <row r="69" s="3" customFormat="1" customHeight="1" spans="1:88">
      <c r="A69" s="22">
        <v>1433140</v>
      </c>
      <c r="B69" s="23">
        <f t="shared" si="3"/>
        <v>43497</v>
      </c>
      <c r="C69" s="24">
        <v>43498</v>
      </c>
      <c r="D69" s="25" t="s">
        <v>121</v>
      </c>
      <c r="E69" s="26">
        <v>1</v>
      </c>
      <c r="F69" s="26">
        <v>1</v>
      </c>
      <c r="G69" s="26"/>
      <c r="H69" s="27">
        <f t="shared" si="4"/>
        <v>1</v>
      </c>
      <c r="I69" s="31"/>
      <c r="J69" s="52">
        <v>5695</v>
      </c>
      <c r="K69" s="53"/>
      <c r="L69" s="53"/>
      <c r="M69" s="34">
        <f t="shared" si="5"/>
        <v>5695</v>
      </c>
      <c r="O69" s="50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66"/>
      <c r="AT69" s="50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76"/>
      <c r="BZ69" s="76"/>
      <c r="CA69" s="77"/>
      <c r="CD69" s="87"/>
      <c r="CE69" s="87"/>
      <c r="CF69" s="87"/>
      <c r="CI69" s="86"/>
      <c r="CJ69" s="19"/>
    </row>
    <row r="70" s="3" customFormat="1" customHeight="1" spans="1:88">
      <c r="A70" s="22">
        <v>1437974</v>
      </c>
      <c r="B70" s="23">
        <f t="shared" si="3"/>
        <v>43497</v>
      </c>
      <c r="C70" s="24">
        <v>43498</v>
      </c>
      <c r="D70" s="25" t="s">
        <v>122</v>
      </c>
      <c r="E70" s="26">
        <v>1</v>
      </c>
      <c r="F70" s="26">
        <v>1</v>
      </c>
      <c r="G70" s="26"/>
      <c r="H70" s="27">
        <f t="shared" si="4"/>
        <v>1</v>
      </c>
      <c r="I70" s="31"/>
      <c r="J70" s="52">
        <v>5695</v>
      </c>
      <c r="K70" s="53"/>
      <c r="L70" s="53"/>
      <c r="M70" s="34">
        <f t="shared" si="5"/>
        <v>5695</v>
      </c>
      <c r="O70" s="50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66"/>
      <c r="AT70" s="50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76"/>
      <c r="BZ70" s="76"/>
      <c r="CA70" s="77"/>
      <c r="CD70" s="87"/>
      <c r="CE70" s="87"/>
      <c r="CF70" s="87"/>
      <c r="CI70" s="86"/>
      <c r="CJ70" s="19"/>
    </row>
    <row r="71" s="3" customFormat="1" customHeight="1" spans="1:88">
      <c r="A71" s="22">
        <v>1432708</v>
      </c>
      <c r="B71" s="23">
        <f t="shared" si="3"/>
        <v>43497</v>
      </c>
      <c r="C71" s="24">
        <v>43498</v>
      </c>
      <c r="D71" s="25" t="s">
        <v>123</v>
      </c>
      <c r="E71" s="26">
        <v>1</v>
      </c>
      <c r="F71" s="26">
        <v>2</v>
      </c>
      <c r="G71" s="26"/>
      <c r="H71" s="27">
        <f t="shared" si="4"/>
        <v>2</v>
      </c>
      <c r="I71" s="31"/>
      <c r="J71" s="52">
        <v>5695</v>
      </c>
      <c r="K71" s="53"/>
      <c r="L71" s="53"/>
      <c r="M71" s="34">
        <f t="shared" si="5"/>
        <v>11390</v>
      </c>
      <c r="O71" s="50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66"/>
      <c r="AT71" s="50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76"/>
      <c r="BZ71" s="76"/>
      <c r="CA71" s="77"/>
      <c r="CD71" s="87"/>
      <c r="CE71" s="87"/>
      <c r="CF71" s="87"/>
      <c r="CI71" s="86"/>
      <c r="CJ71" s="19"/>
    </row>
    <row r="72" s="3" customFormat="1" customHeight="1" spans="1:88">
      <c r="A72" s="22">
        <v>1429289</v>
      </c>
      <c r="B72" s="23">
        <f t="shared" si="3"/>
        <v>43497</v>
      </c>
      <c r="C72" s="24">
        <v>43498</v>
      </c>
      <c r="D72" s="25" t="s">
        <v>124</v>
      </c>
      <c r="E72" s="26">
        <v>1</v>
      </c>
      <c r="F72" s="26">
        <v>1</v>
      </c>
      <c r="G72" s="26"/>
      <c r="H72" s="27">
        <f t="shared" si="4"/>
        <v>1</v>
      </c>
      <c r="I72" s="31"/>
      <c r="J72" s="52">
        <v>5695</v>
      </c>
      <c r="K72" s="53"/>
      <c r="L72" s="53"/>
      <c r="M72" s="34">
        <f t="shared" si="5"/>
        <v>5695</v>
      </c>
      <c r="O72" s="50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66"/>
      <c r="AT72" s="50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76"/>
      <c r="BZ72" s="76"/>
      <c r="CA72" s="77"/>
      <c r="CD72" s="87"/>
      <c r="CE72" s="87"/>
      <c r="CF72" s="87"/>
      <c r="CI72" s="86"/>
      <c r="CJ72" s="19"/>
    </row>
    <row r="73" s="3" customFormat="1" customHeight="1" spans="1:88">
      <c r="A73" s="22">
        <v>1428409</v>
      </c>
      <c r="B73" s="23">
        <f t="shared" si="3"/>
        <v>43497</v>
      </c>
      <c r="C73" s="24">
        <v>43498</v>
      </c>
      <c r="D73" s="25" t="s">
        <v>125</v>
      </c>
      <c r="E73" s="26">
        <v>1</v>
      </c>
      <c r="F73" s="26">
        <v>1</v>
      </c>
      <c r="G73" s="26"/>
      <c r="H73" s="27">
        <f t="shared" si="4"/>
        <v>1</v>
      </c>
      <c r="I73" s="31"/>
      <c r="J73" s="52">
        <v>5695</v>
      </c>
      <c r="K73" s="53"/>
      <c r="L73" s="53"/>
      <c r="M73" s="34">
        <f t="shared" si="5"/>
        <v>5695</v>
      </c>
      <c r="O73" s="50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66"/>
      <c r="AT73" s="50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76"/>
      <c r="BZ73" s="76"/>
      <c r="CA73" s="77"/>
      <c r="CD73" s="87"/>
      <c r="CE73" s="87"/>
      <c r="CF73" s="87"/>
      <c r="CI73" s="86"/>
      <c r="CJ73" s="19"/>
    </row>
    <row r="74" s="3" customFormat="1" customHeight="1" spans="1:88">
      <c r="A74" s="22">
        <v>1436234</v>
      </c>
      <c r="B74" s="23">
        <f t="shared" si="3"/>
        <v>43497</v>
      </c>
      <c r="C74" s="24">
        <v>43498</v>
      </c>
      <c r="D74" s="25" t="s">
        <v>126</v>
      </c>
      <c r="E74" s="26">
        <v>1</v>
      </c>
      <c r="F74" s="26">
        <v>1</v>
      </c>
      <c r="G74" s="26"/>
      <c r="H74" s="27">
        <f t="shared" si="4"/>
        <v>1</v>
      </c>
      <c r="I74" s="31"/>
      <c r="J74" s="52">
        <v>9435</v>
      </c>
      <c r="K74" s="53"/>
      <c r="L74" s="53"/>
      <c r="M74" s="34">
        <f t="shared" si="5"/>
        <v>9435</v>
      </c>
      <c r="O74" s="50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66"/>
      <c r="AT74" s="50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76"/>
      <c r="BZ74" s="76"/>
      <c r="CA74" s="77"/>
      <c r="CD74" s="87"/>
      <c r="CE74" s="87"/>
      <c r="CF74" s="87"/>
      <c r="CI74" s="86"/>
      <c r="CJ74" s="19"/>
    </row>
    <row r="75" s="3" customFormat="1" customHeight="1" spans="1:88">
      <c r="A75" s="22">
        <v>1438798</v>
      </c>
      <c r="B75" s="23">
        <f t="shared" si="3"/>
        <v>43497</v>
      </c>
      <c r="C75" s="24">
        <v>43498</v>
      </c>
      <c r="D75" s="25" t="s">
        <v>127</v>
      </c>
      <c r="E75" s="26">
        <v>1</v>
      </c>
      <c r="F75" s="26">
        <v>2</v>
      </c>
      <c r="G75" s="26"/>
      <c r="H75" s="27">
        <f t="shared" si="4"/>
        <v>2</v>
      </c>
      <c r="I75" s="31"/>
      <c r="J75" s="52">
        <v>6120</v>
      </c>
      <c r="K75" s="53"/>
      <c r="L75" s="53"/>
      <c r="M75" s="34">
        <f t="shared" si="5"/>
        <v>12240</v>
      </c>
      <c r="O75" s="50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66"/>
      <c r="AT75" s="50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76"/>
      <c r="BZ75" s="76"/>
      <c r="CA75" s="77"/>
      <c r="CD75" s="87"/>
      <c r="CE75" s="87"/>
      <c r="CF75" s="87"/>
      <c r="CI75" s="86"/>
      <c r="CJ75" s="19"/>
    </row>
    <row r="76" s="3" customFormat="1" customHeight="1" spans="1:88">
      <c r="A76" s="22">
        <v>1419726</v>
      </c>
      <c r="B76" s="23">
        <f t="shared" si="3"/>
        <v>43497</v>
      </c>
      <c r="C76" s="24">
        <v>43498</v>
      </c>
      <c r="D76" s="25" t="s">
        <v>128</v>
      </c>
      <c r="E76" s="26">
        <v>1</v>
      </c>
      <c r="F76" s="26">
        <v>1</v>
      </c>
      <c r="G76" s="26"/>
      <c r="H76" s="27">
        <f t="shared" si="4"/>
        <v>1</v>
      </c>
      <c r="I76" s="31"/>
      <c r="J76" s="52">
        <v>6715</v>
      </c>
      <c r="K76" s="53"/>
      <c r="L76" s="53"/>
      <c r="M76" s="34">
        <f t="shared" si="5"/>
        <v>6715</v>
      </c>
      <c r="O76" s="50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66"/>
      <c r="AT76" s="50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76"/>
      <c r="BZ76" s="76"/>
      <c r="CA76" s="77"/>
      <c r="CD76" s="87"/>
      <c r="CE76" s="87"/>
      <c r="CF76" s="87"/>
      <c r="CI76" s="86"/>
      <c r="CJ76" s="19"/>
    </row>
    <row r="77" s="3" customFormat="1" customHeight="1" spans="1:88">
      <c r="A77" s="22">
        <v>1434993</v>
      </c>
      <c r="B77" s="23">
        <f t="shared" si="3"/>
        <v>43497</v>
      </c>
      <c r="C77" s="24">
        <v>43498</v>
      </c>
      <c r="D77" s="25" t="s">
        <v>129</v>
      </c>
      <c r="E77" s="26">
        <v>1</v>
      </c>
      <c r="F77" s="26">
        <v>1</v>
      </c>
      <c r="G77" s="26"/>
      <c r="H77" s="27">
        <f t="shared" si="4"/>
        <v>1</v>
      </c>
      <c r="I77" s="31"/>
      <c r="J77" s="52">
        <v>7310</v>
      </c>
      <c r="K77" s="53"/>
      <c r="L77" s="53"/>
      <c r="M77" s="34">
        <f t="shared" si="5"/>
        <v>7310</v>
      </c>
      <c r="O77" s="50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66"/>
      <c r="AT77" s="50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76"/>
      <c r="BZ77" s="76"/>
      <c r="CA77" s="77"/>
      <c r="CD77" s="87"/>
      <c r="CE77" s="87"/>
      <c r="CF77" s="87"/>
      <c r="CI77" s="86"/>
      <c r="CJ77" s="19"/>
    </row>
    <row r="78" s="3" customFormat="1" customHeight="1" spans="1:88">
      <c r="A78" s="22">
        <v>1433795</v>
      </c>
      <c r="B78" s="23">
        <f t="shared" si="3"/>
        <v>43497</v>
      </c>
      <c r="C78" s="24">
        <v>43498</v>
      </c>
      <c r="D78" s="25" t="s">
        <v>130</v>
      </c>
      <c r="E78" s="26">
        <v>1</v>
      </c>
      <c r="F78" s="26">
        <v>2</v>
      </c>
      <c r="G78" s="26"/>
      <c r="H78" s="27">
        <f t="shared" si="4"/>
        <v>2</v>
      </c>
      <c r="I78" s="31"/>
      <c r="J78" s="52">
        <v>6715</v>
      </c>
      <c r="K78" s="53"/>
      <c r="L78" s="53"/>
      <c r="M78" s="34">
        <f t="shared" si="5"/>
        <v>13430</v>
      </c>
      <c r="O78" s="50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66"/>
      <c r="AT78" s="50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76"/>
      <c r="BZ78" s="76"/>
      <c r="CA78" s="77"/>
      <c r="CD78" s="87"/>
      <c r="CE78" s="87"/>
      <c r="CF78" s="87"/>
      <c r="CI78" s="86"/>
      <c r="CJ78" s="19"/>
    </row>
    <row r="79" s="3" customFormat="1" customHeight="1" spans="1:88">
      <c r="A79" s="22">
        <v>1435130</v>
      </c>
      <c r="B79" s="23">
        <f t="shared" si="3"/>
        <v>43497</v>
      </c>
      <c r="C79" s="24">
        <v>43498</v>
      </c>
      <c r="D79" s="25" t="s">
        <v>131</v>
      </c>
      <c r="E79" s="26">
        <v>1</v>
      </c>
      <c r="F79" s="26">
        <v>1</v>
      </c>
      <c r="G79" s="26"/>
      <c r="H79" s="27">
        <f t="shared" si="4"/>
        <v>1</v>
      </c>
      <c r="I79" s="31"/>
      <c r="J79" s="52">
        <v>6120</v>
      </c>
      <c r="K79" s="53"/>
      <c r="L79" s="53"/>
      <c r="M79" s="34">
        <f t="shared" si="5"/>
        <v>6120</v>
      </c>
      <c r="O79" s="50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66"/>
      <c r="AT79" s="50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76"/>
      <c r="BZ79" s="76"/>
      <c r="CA79" s="77"/>
      <c r="CD79" s="87"/>
      <c r="CE79" s="87"/>
      <c r="CF79" s="87"/>
      <c r="CI79" s="86"/>
      <c r="CJ79" s="19"/>
    </row>
    <row r="80" s="3" customFormat="1" customHeight="1" spans="1:88">
      <c r="A80" s="22">
        <v>1435151</v>
      </c>
      <c r="B80" s="23">
        <f t="shared" si="3"/>
        <v>43497</v>
      </c>
      <c r="C80" s="24">
        <v>43498</v>
      </c>
      <c r="D80" s="25" t="s">
        <v>132</v>
      </c>
      <c r="E80" s="26">
        <v>1</v>
      </c>
      <c r="F80" s="26">
        <v>2</v>
      </c>
      <c r="G80" s="26"/>
      <c r="H80" s="27">
        <f t="shared" si="4"/>
        <v>2</v>
      </c>
      <c r="I80" s="31"/>
      <c r="J80" s="52">
        <v>5695</v>
      </c>
      <c r="K80" s="53"/>
      <c r="L80" s="53"/>
      <c r="M80" s="34">
        <f t="shared" si="5"/>
        <v>11390</v>
      </c>
      <c r="O80" s="50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66"/>
      <c r="AT80" s="50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76"/>
      <c r="BZ80" s="76"/>
      <c r="CA80" s="77"/>
      <c r="CD80" s="87"/>
      <c r="CE80" s="87"/>
      <c r="CF80" s="87"/>
      <c r="CI80" s="86"/>
      <c r="CJ80" s="19"/>
    </row>
    <row r="81" s="3" customFormat="1" customHeight="1" spans="1:88">
      <c r="A81" s="22">
        <v>1424457</v>
      </c>
      <c r="B81" s="23">
        <f t="shared" si="3"/>
        <v>43497</v>
      </c>
      <c r="C81" s="24">
        <v>43498</v>
      </c>
      <c r="D81" s="25" t="s">
        <v>133</v>
      </c>
      <c r="E81" s="26">
        <v>1</v>
      </c>
      <c r="F81" s="26">
        <v>2</v>
      </c>
      <c r="G81" s="26"/>
      <c r="H81" s="27">
        <f t="shared" si="4"/>
        <v>2</v>
      </c>
      <c r="I81" s="31"/>
      <c r="J81" s="52">
        <v>5695</v>
      </c>
      <c r="K81" s="53"/>
      <c r="L81" s="53"/>
      <c r="M81" s="34">
        <f t="shared" si="5"/>
        <v>11390</v>
      </c>
      <c r="O81" s="50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66"/>
      <c r="AT81" s="50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76"/>
      <c r="BZ81" s="76"/>
      <c r="CA81" s="77"/>
      <c r="CD81" s="87"/>
      <c r="CE81" s="87"/>
      <c r="CF81" s="87"/>
      <c r="CI81" s="86"/>
      <c r="CJ81" s="19"/>
    </row>
    <row r="82" s="3" customFormat="1" customHeight="1" spans="1:88">
      <c r="A82" s="22">
        <v>1426576</v>
      </c>
      <c r="B82" s="23">
        <f t="shared" si="3"/>
        <v>43497</v>
      </c>
      <c r="C82" s="24">
        <v>43498</v>
      </c>
      <c r="D82" s="25" t="s">
        <v>134</v>
      </c>
      <c r="E82" s="26">
        <v>1</v>
      </c>
      <c r="F82" s="26">
        <v>1</v>
      </c>
      <c r="G82" s="26"/>
      <c r="H82" s="27">
        <f t="shared" si="4"/>
        <v>1</v>
      </c>
      <c r="I82" s="31"/>
      <c r="J82" s="52">
        <v>5695</v>
      </c>
      <c r="K82" s="53"/>
      <c r="L82" s="53"/>
      <c r="M82" s="34">
        <f t="shared" si="5"/>
        <v>5695</v>
      </c>
      <c r="O82" s="50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66"/>
      <c r="AT82" s="50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76"/>
      <c r="BZ82" s="76"/>
      <c r="CA82" s="77"/>
      <c r="CD82" s="87"/>
      <c r="CE82" s="87"/>
      <c r="CF82" s="87"/>
      <c r="CI82" s="86"/>
      <c r="CJ82" s="19"/>
    </row>
    <row r="83" s="3" customFormat="1" customHeight="1" spans="1:88">
      <c r="A83" s="28">
        <v>1435833</v>
      </c>
      <c r="B83" s="23">
        <f t="shared" si="3"/>
        <v>43497</v>
      </c>
      <c r="C83" s="24">
        <v>43498</v>
      </c>
      <c r="D83" s="25" t="s">
        <v>135</v>
      </c>
      <c r="E83" s="26">
        <v>1</v>
      </c>
      <c r="F83" s="26">
        <v>1</v>
      </c>
      <c r="G83" s="26"/>
      <c r="H83" s="27">
        <f t="shared" si="4"/>
        <v>1</v>
      </c>
      <c r="I83" s="31"/>
      <c r="J83" s="52">
        <v>6715</v>
      </c>
      <c r="K83" s="53"/>
      <c r="L83" s="53"/>
      <c r="M83" s="34">
        <f t="shared" si="5"/>
        <v>6715</v>
      </c>
      <c r="O83" s="50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66"/>
      <c r="AT83" s="50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76"/>
      <c r="BZ83" s="76"/>
      <c r="CA83" s="77"/>
      <c r="CD83" s="87"/>
      <c r="CE83" s="87"/>
      <c r="CF83" s="87"/>
      <c r="CI83" s="86"/>
      <c r="CJ83" s="19"/>
    </row>
    <row r="84" s="3" customFormat="1" customHeight="1" spans="1:88">
      <c r="A84" s="28">
        <v>1434689</v>
      </c>
      <c r="B84" s="23">
        <f t="shared" si="3"/>
        <v>43497</v>
      </c>
      <c r="C84" s="24">
        <v>43498</v>
      </c>
      <c r="D84" s="25" t="s">
        <v>136</v>
      </c>
      <c r="E84" s="26">
        <v>1</v>
      </c>
      <c r="F84" s="26">
        <v>1</v>
      </c>
      <c r="G84" s="26"/>
      <c r="H84" s="27">
        <f t="shared" si="4"/>
        <v>1</v>
      </c>
      <c r="I84" s="31"/>
      <c r="J84" s="52">
        <v>8330</v>
      </c>
      <c r="K84" s="53"/>
      <c r="L84" s="53"/>
      <c r="M84" s="34">
        <f t="shared" si="5"/>
        <v>8330</v>
      </c>
      <c r="O84" s="50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66"/>
      <c r="AT84" s="50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76"/>
      <c r="BZ84" s="76"/>
      <c r="CA84" s="77"/>
      <c r="CD84" s="87"/>
      <c r="CE84" s="87"/>
      <c r="CF84" s="87"/>
      <c r="CI84" s="86"/>
      <c r="CJ84" s="19"/>
    </row>
    <row r="85" s="3" customFormat="1" customHeight="1" spans="1:88">
      <c r="A85" s="28">
        <v>1434689</v>
      </c>
      <c r="B85" s="23">
        <f t="shared" si="3"/>
        <v>43497</v>
      </c>
      <c r="C85" s="24">
        <v>43498</v>
      </c>
      <c r="D85" s="25" t="s">
        <v>136</v>
      </c>
      <c r="E85" s="26">
        <v>1</v>
      </c>
      <c r="F85" s="26">
        <v>1</v>
      </c>
      <c r="G85" s="26"/>
      <c r="H85" s="27">
        <f t="shared" si="4"/>
        <v>1</v>
      </c>
      <c r="I85" s="31"/>
      <c r="J85" s="52">
        <v>11861.53</v>
      </c>
      <c r="K85" s="53"/>
      <c r="L85" s="53"/>
      <c r="M85" s="34">
        <f t="shared" si="5"/>
        <v>11861.53</v>
      </c>
      <c r="O85" s="50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66"/>
      <c r="AT85" s="50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76"/>
      <c r="BZ85" s="76"/>
      <c r="CA85" s="77"/>
      <c r="CD85" s="87"/>
      <c r="CE85" s="87"/>
      <c r="CF85" s="87"/>
      <c r="CI85" s="86"/>
      <c r="CJ85" s="19"/>
    </row>
    <row r="86" s="3" customFormat="1" customHeight="1" spans="1:88">
      <c r="A86" s="28">
        <v>1443311</v>
      </c>
      <c r="B86" s="23">
        <f t="shared" si="3"/>
        <v>43497</v>
      </c>
      <c r="C86" s="24">
        <v>43498</v>
      </c>
      <c r="D86" s="25" t="s">
        <v>137</v>
      </c>
      <c r="E86" s="26">
        <v>1</v>
      </c>
      <c r="F86" s="26">
        <v>1</v>
      </c>
      <c r="G86" s="26"/>
      <c r="H86" s="27">
        <f t="shared" si="4"/>
        <v>1</v>
      </c>
      <c r="I86" s="31"/>
      <c r="J86" s="52">
        <v>5695</v>
      </c>
      <c r="K86" s="53"/>
      <c r="L86" s="53"/>
      <c r="M86" s="34">
        <f t="shared" si="5"/>
        <v>5695</v>
      </c>
      <c r="O86" s="50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66"/>
      <c r="AT86" s="50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76"/>
      <c r="BZ86" s="76"/>
      <c r="CA86" s="77"/>
      <c r="CD86" s="87"/>
      <c r="CE86" s="87"/>
      <c r="CF86" s="87"/>
      <c r="CI86" s="86"/>
      <c r="CJ86" s="19"/>
    </row>
    <row r="87" s="3" customFormat="1" customHeight="1" spans="1:88">
      <c r="A87" s="28">
        <v>1434697</v>
      </c>
      <c r="B87" s="23">
        <f t="shared" si="3"/>
        <v>43497</v>
      </c>
      <c r="C87" s="24">
        <v>43498</v>
      </c>
      <c r="D87" s="25" t="s">
        <v>138</v>
      </c>
      <c r="E87" s="26">
        <v>1</v>
      </c>
      <c r="F87" s="26">
        <v>1</v>
      </c>
      <c r="G87" s="26"/>
      <c r="H87" s="27">
        <f t="shared" si="4"/>
        <v>1</v>
      </c>
      <c r="I87" s="31"/>
      <c r="J87" s="52">
        <v>8330</v>
      </c>
      <c r="K87" s="53"/>
      <c r="L87" s="53"/>
      <c r="M87" s="34">
        <f t="shared" si="5"/>
        <v>8330</v>
      </c>
      <c r="O87" s="50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66"/>
      <c r="AT87" s="50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76"/>
      <c r="BZ87" s="76"/>
      <c r="CA87" s="77"/>
      <c r="CD87" s="87"/>
      <c r="CE87" s="87"/>
      <c r="CF87" s="87"/>
      <c r="CI87" s="86"/>
      <c r="CJ87" s="19"/>
    </row>
    <row r="88" s="3" customFormat="1" customHeight="1" spans="1:88">
      <c r="A88" s="28">
        <v>1443315</v>
      </c>
      <c r="B88" s="23">
        <f t="shared" si="3"/>
        <v>43497</v>
      </c>
      <c r="C88" s="24">
        <v>43498</v>
      </c>
      <c r="D88" s="25" t="s">
        <v>139</v>
      </c>
      <c r="E88" s="26">
        <v>1</v>
      </c>
      <c r="F88" s="26">
        <v>1</v>
      </c>
      <c r="G88" s="26"/>
      <c r="H88" s="27">
        <f t="shared" si="4"/>
        <v>1</v>
      </c>
      <c r="I88" s="31"/>
      <c r="J88" s="52">
        <v>7310</v>
      </c>
      <c r="K88" s="53"/>
      <c r="L88" s="53"/>
      <c r="M88" s="34">
        <f t="shared" si="5"/>
        <v>7310</v>
      </c>
      <c r="O88" s="50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66"/>
      <c r="AT88" s="50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76"/>
      <c r="BZ88" s="76"/>
      <c r="CA88" s="77"/>
      <c r="CD88" s="87"/>
      <c r="CE88" s="87"/>
      <c r="CF88" s="87"/>
      <c r="CI88" s="86"/>
      <c r="CJ88" s="19"/>
    </row>
    <row r="89" s="3" customFormat="1" customHeight="1" spans="1:88">
      <c r="A89" s="28">
        <v>1433429</v>
      </c>
      <c r="B89" s="23">
        <f t="shared" si="3"/>
        <v>43497</v>
      </c>
      <c r="C89" s="24">
        <v>43498</v>
      </c>
      <c r="D89" s="25" t="s">
        <v>140</v>
      </c>
      <c r="E89" s="26">
        <v>1</v>
      </c>
      <c r="F89" s="26">
        <v>2</v>
      </c>
      <c r="G89" s="26"/>
      <c r="H89" s="27">
        <f t="shared" si="4"/>
        <v>2</v>
      </c>
      <c r="I89" s="31"/>
      <c r="J89" s="52">
        <v>7820</v>
      </c>
      <c r="K89" s="53"/>
      <c r="L89" s="53"/>
      <c r="M89" s="34">
        <f t="shared" si="5"/>
        <v>15640</v>
      </c>
      <c r="O89" s="50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66"/>
      <c r="AT89" s="50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76"/>
      <c r="BZ89" s="76"/>
      <c r="CA89" s="77"/>
      <c r="CD89" s="87"/>
      <c r="CE89" s="87"/>
      <c r="CF89" s="87"/>
      <c r="CI89" s="86"/>
      <c r="CJ89" s="19"/>
    </row>
    <row r="90" s="3" customFormat="1" customHeight="1" spans="1:88">
      <c r="A90" s="28">
        <v>1434779</v>
      </c>
      <c r="B90" s="23">
        <f t="shared" si="3"/>
        <v>43497</v>
      </c>
      <c r="C90" s="24">
        <v>43498</v>
      </c>
      <c r="D90" s="25" t="s">
        <v>141</v>
      </c>
      <c r="E90" s="26">
        <v>1</v>
      </c>
      <c r="F90" s="26">
        <v>2</v>
      </c>
      <c r="G90" s="26"/>
      <c r="H90" s="27">
        <f t="shared" si="4"/>
        <v>2</v>
      </c>
      <c r="I90" s="31"/>
      <c r="J90" s="52">
        <v>5695</v>
      </c>
      <c r="K90" s="53"/>
      <c r="L90" s="53"/>
      <c r="M90" s="34">
        <f t="shared" si="5"/>
        <v>11390</v>
      </c>
      <c r="O90" s="50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66"/>
      <c r="AT90" s="50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76"/>
      <c r="BZ90" s="76"/>
      <c r="CA90" s="77"/>
      <c r="CD90" s="87"/>
      <c r="CE90" s="87"/>
      <c r="CF90" s="87"/>
      <c r="CI90" s="86"/>
      <c r="CJ90" s="19"/>
    </row>
    <row r="91" s="3" customFormat="1" customHeight="1" spans="1:88">
      <c r="A91" s="28">
        <v>1434783</v>
      </c>
      <c r="B91" s="23">
        <f t="shared" si="3"/>
        <v>43497</v>
      </c>
      <c r="C91" s="24">
        <v>43498</v>
      </c>
      <c r="D91" s="25" t="s">
        <v>142</v>
      </c>
      <c r="E91" s="26">
        <v>1</v>
      </c>
      <c r="F91" s="26">
        <v>1</v>
      </c>
      <c r="G91" s="26"/>
      <c r="H91" s="27">
        <f t="shared" si="4"/>
        <v>1</v>
      </c>
      <c r="I91" s="31"/>
      <c r="J91" s="52">
        <v>5695</v>
      </c>
      <c r="K91" s="53"/>
      <c r="L91" s="53"/>
      <c r="M91" s="34">
        <f t="shared" si="5"/>
        <v>5695</v>
      </c>
      <c r="O91" s="50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66"/>
      <c r="AT91" s="50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76"/>
      <c r="BZ91" s="76"/>
      <c r="CA91" s="77"/>
      <c r="CD91" s="87"/>
      <c r="CE91" s="87"/>
      <c r="CF91" s="87"/>
      <c r="CI91" s="86"/>
      <c r="CJ91" s="19"/>
    </row>
    <row r="92" s="3" customFormat="1" customHeight="1" spans="1:88">
      <c r="A92" s="22">
        <v>1431628</v>
      </c>
      <c r="B92" s="23">
        <f t="shared" si="3"/>
        <v>43497</v>
      </c>
      <c r="C92" s="24">
        <v>43498</v>
      </c>
      <c r="D92" s="25" t="s">
        <v>143</v>
      </c>
      <c r="E92" s="26">
        <v>1</v>
      </c>
      <c r="F92" s="26">
        <v>2</v>
      </c>
      <c r="G92" s="26"/>
      <c r="H92" s="27">
        <f t="shared" si="4"/>
        <v>2</v>
      </c>
      <c r="I92" s="31"/>
      <c r="J92" s="32">
        <v>6715</v>
      </c>
      <c r="K92" s="33"/>
      <c r="L92" s="33"/>
      <c r="M92" s="34">
        <f t="shared" si="5"/>
        <v>13430</v>
      </c>
      <c r="O92" s="50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66"/>
      <c r="AT92" s="50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76"/>
      <c r="BZ92" s="76"/>
      <c r="CA92" s="77"/>
      <c r="CD92" s="87"/>
      <c r="CE92" s="87"/>
      <c r="CF92" s="87"/>
      <c r="CI92" s="86"/>
      <c r="CJ92" s="19"/>
    </row>
    <row r="93" s="3" customFormat="1" customHeight="1" spans="1:88">
      <c r="A93" s="22">
        <v>1424777</v>
      </c>
      <c r="B93" s="23">
        <f t="shared" si="3"/>
        <v>43497</v>
      </c>
      <c r="C93" s="24">
        <v>43498</v>
      </c>
      <c r="D93" s="25" t="s">
        <v>144</v>
      </c>
      <c r="E93" s="26">
        <v>1</v>
      </c>
      <c r="F93" s="26">
        <v>1</v>
      </c>
      <c r="G93" s="26"/>
      <c r="H93" s="27">
        <f t="shared" si="4"/>
        <v>1</v>
      </c>
      <c r="I93" s="31"/>
      <c r="J93" s="32">
        <v>5695</v>
      </c>
      <c r="K93" s="33"/>
      <c r="L93" s="33"/>
      <c r="M93" s="34">
        <f t="shared" si="5"/>
        <v>5695</v>
      </c>
      <c r="O93" s="50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66"/>
      <c r="AT93" s="50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76"/>
      <c r="BZ93" s="76"/>
      <c r="CA93" s="77"/>
      <c r="CD93" s="87"/>
      <c r="CE93" s="87"/>
      <c r="CF93" s="87"/>
      <c r="CI93" s="86"/>
      <c r="CJ93" s="19"/>
    </row>
    <row r="94" s="3" customFormat="1" customHeight="1" spans="1:88">
      <c r="A94" s="88">
        <v>1443321</v>
      </c>
      <c r="B94" s="23">
        <f t="shared" si="3"/>
        <v>43496</v>
      </c>
      <c r="C94" s="24">
        <v>43498</v>
      </c>
      <c r="D94" s="25" t="s">
        <v>145</v>
      </c>
      <c r="E94" s="26">
        <v>2</v>
      </c>
      <c r="F94" s="26">
        <v>1</v>
      </c>
      <c r="G94" s="26"/>
      <c r="H94" s="27">
        <f t="shared" si="4"/>
        <v>2</v>
      </c>
      <c r="I94" s="31"/>
      <c r="J94" s="32">
        <v>6715</v>
      </c>
      <c r="K94" s="33"/>
      <c r="L94" s="33">
        <v>1900</v>
      </c>
      <c r="M94" s="34">
        <f t="shared" si="5"/>
        <v>15330</v>
      </c>
      <c r="O94" s="50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66"/>
      <c r="AT94" s="50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76"/>
      <c r="BZ94" s="76"/>
      <c r="CA94" s="77"/>
      <c r="CD94" s="87"/>
      <c r="CE94" s="87"/>
      <c r="CF94" s="87"/>
      <c r="CI94" s="86"/>
      <c r="CJ94" s="19"/>
    </row>
    <row r="95" s="3" customFormat="1" customHeight="1" spans="1:88">
      <c r="A95" s="88">
        <v>1434692</v>
      </c>
      <c r="B95" s="23">
        <f t="shared" si="3"/>
        <v>43495</v>
      </c>
      <c r="C95" s="24">
        <v>43498</v>
      </c>
      <c r="D95" s="25" t="s">
        <v>146</v>
      </c>
      <c r="E95" s="26">
        <v>3</v>
      </c>
      <c r="F95" s="26">
        <v>1</v>
      </c>
      <c r="G95" s="26"/>
      <c r="H95" s="27">
        <f t="shared" si="4"/>
        <v>3</v>
      </c>
      <c r="I95" s="31"/>
      <c r="J95" s="32">
        <v>5695</v>
      </c>
      <c r="K95" s="33"/>
      <c r="L95" s="33"/>
      <c r="M95" s="34">
        <f t="shared" si="5"/>
        <v>17085</v>
      </c>
      <c r="O95" s="50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66"/>
      <c r="AT95" s="50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76"/>
      <c r="BZ95" s="76"/>
      <c r="CA95" s="77"/>
      <c r="CD95" s="87"/>
      <c r="CE95" s="87"/>
      <c r="CF95" s="87"/>
      <c r="CI95" s="86"/>
      <c r="CJ95" s="19"/>
    </row>
    <row r="96" s="3" customFormat="1" customHeight="1" spans="1:88">
      <c r="A96" s="88">
        <v>1429108</v>
      </c>
      <c r="B96" s="23">
        <f t="shared" si="3"/>
        <v>43494</v>
      </c>
      <c r="C96" s="24">
        <v>43498</v>
      </c>
      <c r="D96" s="25" t="s">
        <v>147</v>
      </c>
      <c r="E96" s="26">
        <v>4</v>
      </c>
      <c r="F96" s="26">
        <v>1</v>
      </c>
      <c r="G96" s="26"/>
      <c r="H96" s="27">
        <f t="shared" si="4"/>
        <v>4</v>
      </c>
      <c r="I96" s="31"/>
      <c r="J96" s="32">
        <v>8500</v>
      </c>
      <c r="K96" s="33"/>
      <c r="L96" s="33"/>
      <c r="M96" s="34">
        <f t="shared" si="5"/>
        <v>34000</v>
      </c>
      <c r="O96" s="50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66"/>
      <c r="AT96" s="50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76"/>
      <c r="BZ96" s="76"/>
      <c r="CA96" s="77"/>
      <c r="CD96" s="87"/>
      <c r="CE96" s="87"/>
      <c r="CF96" s="87"/>
      <c r="CI96" s="86"/>
      <c r="CJ96" s="19"/>
    </row>
    <row r="97" s="3" customFormat="1" customHeight="1" spans="1:88">
      <c r="A97" s="22">
        <v>1434893</v>
      </c>
      <c r="B97" s="23">
        <f t="shared" si="3"/>
        <v>43497</v>
      </c>
      <c r="C97" s="24">
        <v>43498</v>
      </c>
      <c r="D97" s="25" t="s">
        <v>148</v>
      </c>
      <c r="E97" s="26">
        <v>1</v>
      </c>
      <c r="F97" s="26">
        <v>1</v>
      </c>
      <c r="G97" s="26"/>
      <c r="H97" s="27">
        <f t="shared" si="4"/>
        <v>1</v>
      </c>
      <c r="I97" s="31"/>
      <c r="J97" s="32">
        <v>7820</v>
      </c>
      <c r="K97" s="33"/>
      <c r="L97" s="33"/>
      <c r="M97" s="34">
        <f t="shared" si="5"/>
        <v>7820</v>
      </c>
      <c r="O97" s="50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66"/>
      <c r="AT97" s="50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76"/>
      <c r="BZ97" s="76"/>
      <c r="CA97" s="77"/>
      <c r="CD97" s="87"/>
      <c r="CE97" s="87"/>
      <c r="CF97" s="87"/>
      <c r="CI97" s="86"/>
      <c r="CJ97" s="19"/>
    </row>
    <row r="98" s="3" customFormat="1" customHeight="1" spans="1:88">
      <c r="A98" s="89">
        <v>1434712</v>
      </c>
      <c r="B98" s="23">
        <f t="shared" si="3"/>
        <v>43495</v>
      </c>
      <c r="C98" s="24">
        <v>43498</v>
      </c>
      <c r="D98" s="25" t="s">
        <v>149</v>
      </c>
      <c r="E98" s="26">
        <v>3</v>
      </c>
      <c r="F98" s="26">
        <v>1</v>
      </c>
      <c r="G98" s="26"/>
      <c r="H98" s="27">
        <f t="shared" si="4"/>
        <v>3</v>
      </c>
      <c r="I98" s="31"/>
      <c r="J98" s="32">
        <v>7820</v>
      </c>
      <c r="K98" s="33"/>
      <c r="L98" s="33"/>
      <c r="M98" s="34">
        <f t="shared" si="5"/>
        <v>23460</v>
      </c>
      <c r="O98" s="50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66"/>
      <c r="AT98" s="50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76"/>
      <c r="BZ98" s="76"/>
      <c r="CA98" s="77"/>
      <c r="CD98" s="87"/>
      <c r="CE98" s="87"/>
      <c r="CF98" s="87"/>
      <c r="CI98" s="86"/>
      <c r="CJ98" s="19"/>
    </row>
    <row r="99" s="3" customFormat="1" customHeight="1" spans="1:88">
      <c r="A99" s="22">
        <v>1430014</v>
      </c>
      <c r="B99" s="23">
        <f t="shared" si="3"/>
        <v>43497</v>
      </c>
      <c r="C99" s="24">
        <v>43498</v>
      </c>
      <c r="D99" s="25" t="s">
        <v>150</v>
      </c>
      <c r="E99" s="26">
        <v>1</v>
      </c>
      <c r="F99" s="26">
        <v>1</v>
      </c>
      <c r="G99" s="26"/>
      <c r="H99" s="27">
        <f t="shared" si="4"/>
        <v>1</v>
      </c>
      <c r="I99" s="31"/>
      <c r="J99" s="32">
        <v>5695</v>
      </c>
      <c r="K99" s="33"/>
      <c r="L99" s="33"/>
      <c r="M99" s="34">
        <f t="shared" si="5"/>
        <v>5695</v>
      </c>
      <c r="O99" s="50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66"/>
      <c r="AT99" s="50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76"/>
      <c r="BZ99" s="76"/>
      <c r="CA99" s="77"/>
      <c r="CD99" s="87"/>
      <c r="CE99" s="87"/>
      <c r="CF99" s="87"/>
      <c r="CI99" s="86"/>
      <c r="CJ99" s="19"/>
    </row>
    <row r="100" s="3" customFormat="1" customHeight="1" spans="1:88">
      <c r="A100" s="88">
        <v>1434758</v>
      </c>
      <c r="B100" s="90">
        <f t="shared" si="3"/>
        <v>43496</v>
      </c>
      <c r="C100" s="24">
        <v>43498</v>
      </c>
      <c r="D100" s="25" t="s">
        <v>151</v>
      </c>
      <c r="E100" s="26">
        <v>2</v>
      </c>
      <c r="F100" s="26">
        <v>1</v>
      </c>
      <c r="G100" s="26"/>
      <c r="H100" s="27">
        <f t="shared" si="4"/>
        <v>2</v>
      </c>
      <c r="I100" s="31"/>
      <c r="J100" s="52">
        <v>5695</v>
      </c>
      <c r="K100" s="53"/>
      <c r="L100" s="53"/>
      <c r="M100" s="34">
        <f t="shared" si="5"/>
        <v>11390</v>
      </c>
      <c r="O100" s="50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66"/>
      <c r="AT100" s="50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76"/>
      <c r="BZ100" s="76"/>
      <c r="CA100" s="77"/>
      <c r="CD100" s="87"/>
      <c r="CE100" s="87"/>
      <c r="CF100" s="87"/>
      <c r="CI100" s="86"/>
      <c r="CJ100" s="19"/>
    </row>
    <row r="101" s="3" customFormat="1" customHeight="1" spans="1:88">
      <c r="A101" s="22">
        <v>1428554</v>
      </c>
      <c r="B101" s="23">
        <f t="shared" si="3"/>
        <v>43497</v>
      </c>
      <c r="C101" s="24">
        <v>43498</v>
      </c>
      <c r="D101" s="25" t="s">
        <v>152</v>
      </c>
      <c r="E101" s="26">
        <v>1</v>
      </c>
      <c r="F101" s="26">
        <v>2</v>
      </c>
      <c r="G101" s="26"/>
      <c r="H101" s="27">
        <f t="shared" si="4"/>
        <v>2</v>
      </c>
      <c r="I101" s="31"/>
      <c r="J101" s="52">
        <v>5695</v>
      </c>
      <c r="K101" s="53"/>
      <c r="L101" s="53"/>
      <c r="M101" s="34">
        <f t="shared" si="5"/>
        <v>11390</v>
      </c>
      <c r="O101" s="50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66"/>
      <c r="AT101" s="50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76"/>
      <c r="BZ101" s="76"/>
      <c r="CA101" s="77"/>
      <c r="CD101" s="87"/>
      <c r="CE101" s="87"/>
      <c r="CF101" s="87"/>
      <c r="CI101" s="86"/>
      <c r="CJ101" s="19"/>
    </row>
    <row r="102" s="3" customFormat="1" customHeight="1" spans="1:88">
      <c r="A102" s="91" t="s">
        <v>153</v>
      </c>
      <c r="B102" s="92"/>
      <c r="C102" s="92"/>
      <c r="D102" s="93"/>
      <c r="E102" s="27">
        <f t="shared" ref="E102:M102" si="6">SUM(E2:E101)</f>
        <v>109</v>
      </c>
      <c r="F102" s="94">
        <f t="shared" si="6"/>
        <v>119</v>
      </c>
      <c r="G102" s="94">
        <f t="shared" si="6"/>
        <v>0</v>
      </c>
      <c r="H102" s="94">
        <f t="shared" si="6"/>
        <v>128</v>
      </c>
      <c r="I102" s="94">
        <f t="shared" si="6"/>
        <v>0</v>
      </c>
      <c r="J102" s="95">
        <f t="shared" si="6"/>
        <v>643581.53</v>
      </c>
      <c r="K102" s="95">
        <f t="shared" si="6"/>
        <v>0</v>
      </c>
      <c r="L102" s="95">
        <f t="shared" si="6"/>
        <v>2550</v>
      </c>
      <c r="M102" s="96">
        <f t="shared" si="6"/>
        <v>829731.53</v>
      </c>
      <c r="O102" s="50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66"/>
      <c r="AT102" s="50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76"/>
      <c r="BZ102" s="76"/>
      <c r="CA102" s="77"/>
      <c r="CD102" s="87"/>
      <c r="CE102" s="87"/>
      <c r="CF102" s="87"/>
      <c r="CI102" s="86"/>
      <c r="CJ102" s="19"/>
    </row>
    <row r="103" s="3" customFormat="1" customHeight="1" spans="1:88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O103" s="50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66"/>
      <c r="AT103" s="50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76"/>
      <c r="BZ103" s="76"/>
      <c r="CA103" s="77"/>
      <c r="CD103" s="87"/>
      <c r="CE103" s="87"/>
      <c r="CF103" s="87"/>
      <c r="CI103" s="86"/>
      <c r="CJ103" s="19"/>
    </row>
    <row r="104" s="3" customFormat="1" customHeight="1" spans="1:88">
      <c r="A104" s="22">
        <v>1422966</v>
      </c>
      <c r="B104" s="23">
        <f t="shared" ref="B104:B167" si="7">+C104-E104</f>
        <v>43498</v>
      </c>
      <c r="C104" s="24">
        <v>43499</v>
      </c>
      <c r="D104" s="25" t="s">
        <v>108</v>
      </c>
      <c r="E104" s="26">
        <v>1</v>
      </c>
      <c r="F104" s="26">
        <v>2</v>
      </c>
      <c r="G104" s="26"/>
      <c r="H104" s="27">
        <f t="shared" ref="H104:H167" si="8">(F104*E104)+(E104*G104)</f>
        <v>2</v>
      </c>
      <c r="I104" s="31"/>
      <c r="J104" s="52">
        <v>9300</v>
      </c>
      <c r="K104" s="53"/>
      <c r="L104" s="53"/>
      <c r="M104" s="34">
        <f t="shared" ref="M104:M167" si="9">+(E104*F104*J104)+(E104*G104*K104)+L104</f>
        <v>18600</v>
      </c>
      <c r="O104" s="50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66"/>
      <c r="AT104" s="50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76"/>
      <c r="BZ104" s="76"/>
      <c r="CA104" s="77"/>
      <c r="CD104" s="87"/>
      <c r="CE104" s="87"/>
      <c r="CF104" s="87"/>
      <c r="CI104" s="86"/>
      <c r="CJ104" s="19"/>
    </row>
    <row r="105" s="3" customFormat="1" customHeight="1" spans="1:88">
      <c r="A105" s="22">
        <v>1437747</v>
      </c>
      <c r="B105" s="23">
        <f t="shared" si="7"/>
        <v>43498</v>
      </c>
      <c r="C105" s="24">
        <v>43499</v>
      </c>
      <c r="D105" s="25" t="s">
        <v>109</v>
      </c>
      <c r="E105" s="26">
        <v>1</v>
      </c>
      <c r="F105" s="26">
        <v>2</v>
      </c>
      <c r="G105" s="26"/>
      <c r="H105" s="27">
        <f t="shared" si="8"/>
        <v>2</v>
      </c>
      <c r="I105" s="31"/>
      <c r="J105" s="52">
        <v>8500</v>
      </c>
      <c r="K105" s="53"/>
      <c r="L105" s="53"/>
      <c r="M105" s="34">
        <f t="shared" si="9"/>
        <v>17000</v>
      </c>
      <c r="O105" s="50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66"/>
      <c r="AT105" s="50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76"/>
      <c r="BZ105" s="76"/>
      <c r="CA105" s="77"/>
      <c r="CD105" s="87"/>
      <c r="CE105" s="87"/>
      <c r="CF105" s="87"/>
      <c r="CI105" s="86"/>
      <c r="CJ105" s="19"/>
    </row>
    <row r="106" s="3" customFormat="1" customHeight="1" spans="1:88">
      <c r="A106" s="22">
        <v>1438108</v>
      </c>
      <c r="B106" s="23">
        <f t="shared" si="7"/>
        <v>43498</v>
      </c>
      <c r="C106" s="24">
        <v>43499</v>
      </c>
      <c r="D106" s="25" t="s">
        <v>110</v>
      </c>
      <c r="E106" s="26">
        <v>1</v>
      </c>
      <c r="F106" s="26">
        <v>1</v>
      </c>
      <c r="G106" s="26"/>
      <c r="H106" s="27">
        <f t="shared" si="8"/>
        <v>1</v>
      </c>
      <c r="I106" s="31"/>
      <c r="J106" s="52">
        <v>9000</v>
      </c>
      <c r="K106" s="53"/>
      <c r="L106" s="53"/>
      <c r="M106" s="34">
        <f t="shared" si="9"/>
        <v>9000</v>
      </c>
      <c r="O106" s="50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66"/>
      <c r="AT106" s="50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76"/>
      <c r="BZ106" s="76"/>
      <c r="CA106" s="77"/>
      <c r="CD106" s="87"/>
      <c r="CE106" s="87"/>
      <c r="CF106" s="87"/>
      <c r="CI106" s="86"/>
      <c r="CJ106" s="19"/>
    </row>
    <row r="107" s="3" customFormat="1" customHeight="1" spans="1:88">
      <c r="A107" s="28">
        <v>1434791</v>
      </c>
      <c r="B107" s="23">
        <f t="shared" si="7"/>
        <v>43498</v>
      </c>
      <c r="C107" s="24">
        <v>43499</v>
      </c>
      <c r="D107" s="25" t="s">
        <v>111</v>
      </c>
      <c r="E107" s="26">
        <v>1</v>
      </c>
      <c r="F107" s="26">
        <v>1</v>
      </c>
      <c r="G107" s="26"/>
      <c r="H107" s="27">
        <f t="shared" si="8"/>
        <v>1</v>
      </c>
      <c r="I107" s="31"/>
      <c r="J107" s="52">
        <v>11800</v>
      </c>
      <c r="K107" s="53"/>
      <c r="L107" s="53"/>
      <c r="M107" s="34">
        <f t="shared" si="9"/>
        <v>11800</v>
      </c>
      <c r="O107" s="50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66"/>
      <c r="AT107" s="50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76"/>
      <c r="BZ107" s="76"/>
      <c r="CA107" s="77"/>
      <c r="CD107" s="87"/>
      <c r="CE107" s="87"/>
      <c r="CF107" s="87"/>
      <c r="CI107" s="86"/>
      <c r="CJ107" s="19"/>
    </row>
    <row r="108" s="3" customFormat="1" customHeight="1" spans="1:88">
      <c r="A108" s="28">
        <v>1434705</v>
      </c>
      <c r="B108" s="23">
        <f t="shared" si="7"/>
        <v>43498</v>
      </c>
      <c r="C108" s="24">
        <v>43499</v>
      </c>
      <c r="D108" s="25" t="s">
        <v>112</v>
      </c>
      <c r="E108" s="26">
        <v>1</v>
      </c>
      <c r="F108" s="26">
        <v>1</v>
      </c>
      <c r="G108" s="26"/>
      <c r="H108" s="27">
        <f t="shared" si="8"/>
        <v>1</v>
      </c>
      <c r="I108" s="31"/>
      <c r="J108" s="52">
        <v>8023.57</v>
      </c>
      <c r="K108" s="53"/>
      <c r="L108" s="53"/>
      <c r="M108" s="34">
        <f t="shared" si="9"/>
        <v>8023.57</v>
      </c>
      <c r="O108" s="50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66"/>
      <c r="AT108" s="50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76"/>
      <c r="BZ108" s="76"/>
      <c r="CA108" s="77"/>
      <c r="CD108" s="87"/>
      <c r="CE108" s="87"/>
      <c r="CF108" s="87"/>
      <c r="CI108" s="86"/>
      <c r="CJ108" s="19"/>
    </row>
    <row r="109" s="3" customFormat="1" customHeight="1" spans="1:88">
      <c r="A109" s="28">
        <v>1434703</v>
      </c>
      <c r="B109" s="23">
        <f t="shared" si="7"/>
        <v>43498</v>
      </c>
      <c r="C109" s="24">
        <v>43499</v>
      </c>
      <c r="D109" s="25" t="s">
        <v>113</v>
      </c>
      <c r="E109" s="26">
        <v>1</v>
      </c>
      <c r="F109" s="26">
        <v>1</v>
      </c>
      <c r="G109" s="26"/>
      <c r="H109" s="27">
        <f t="shared" si="8"/>
        <v>1</v>
      </c>
      <c r="I109" s="31"/>
      <c r="J109" s="52">
        <v>8423.54</v>
      </c>
      <c r="K109" s="53"/>
      <c r="L109" s="53"/>
      <c r="M109" s="34">
        <f t="shared" si="9"/>
        <v>8423.54</v>
      </c>
      <c r="O109" s="50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66"/>
      <c r="AT109" s="50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76"/>
      <c r="BZ109" s="76"/>
      <c r="CA109" s="77"/>
      <c r="CD109" s="87"/>
      <c r="CE109" s="87"/>
      <c r="CF109" s="87"/>
      <c r="CI109" s="86"/>
      <c r="CJ109" s="19"/>
    </row>
    <row r="110" s="3" customFormat="1" customHeight="1" spans="1:88">
      <c r="A110" s="28">
        <v>1443334</v>
      </c>
      <c r="B110" s="23">
        <f t="shared" si="7"/>
        <v>43498</v>
      </c>
      <c r="C110" s="24">
        <v>43499</v>
      </c>
      <c r="D110" s="25" t="s">
        <v>114</v>
      </c>
      <c r="E110" s="26">
        <v>1</v>
      </c>
      <c r="F110" s="26">
        <v>1</v>
      </c>
      <c r="G110" s="26"/>
      <c r="H110" s="27">
        <f t="shared" si="8"/>
        <v>1</v>
      </c>
      <c r="I110" s="31"/>
      <c r="J110" s="52">
        <v>13700</v>
      </c>
      <c r="K110" s="53"/>
      <c r="L110" s="53"/>
      <c r="M110" s="34">
        <f t="shared" si="9"/>
        <v>13700</v>
      </c>
      <c r="O110" s="50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66"/>
      <c r="AT110" s="50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76"/>
      <c r="BZ110" s="76"/>
      <c r="CA110" s="77"/>
      <c r="CD110" s="87"/>
      <c r="CE110" s="87"/>
      <c r="CF110" s="87"/>
      <c r="CI110" s="86"/>
      <c r="CJ110" s="19"/>
    </row>
    <row r="111" s="3" customFormat="1" customHeight="1" spans="1:88">
      <c r="A111" s="28">
        <v>1434746</v>
      </c>
      <c r="B111" s="23">
        <f t="shared" si="7"/>
        <v>43498</v>
      </c>
      <c r="C111" s="24">
        <v>43499</v>
      </c>
      <c r="D111" s="25" t="s">
        <v>115</v>
      </c>
      <c r="E111" s="26">
        <v>1</v>
      </c>
      <c r="F111" s="26">
        <v>1</v>
      </c>
      <c r="G111" s="26"/>
      <c r="H111" s="27">
        <f t="shared" si="8"/>
        <v>1</v>
      </c>
      <c r="I111" s="31"/>
      <c r="J111" s="52">
        <v>7331.12</v>
      </c>
      <c r="K111" s="53"/>
      <c r="L111" s="53"/>
      <c r="M111" s="34">
        <f t="shared" si="9"/>
        <v>7331.12</v>
      </c>
      <c r="O111" s="50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66"/>
      <c r="AT111" s="50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76"/>
      <c r="BZ111" s="76"/>
      <c r="CA111" s="77"/>
      <c r="CD111" s="87"/>
      <c r="CE111" s="87"/>
      <c r="CF111" s="87"/>
      <c r="CI111" s="86"/>
      <c r="CJ111" s="19"/>
    </row>
    <row r="112" s="3" customFormat="1" customHeight="1" spans="1:88">
      <c r="A112" s="28">
        <v>1434711</v>
      </c>
      <c r="B112" s="23">
        <f t="shared" si="7"/>
        <v>43498</v>
      </c>
      <c r="C112" s="24">
        <v>43499</v>
      </c>
      <c r="D112" s="25" t="s">
        <v>116</v>
      </c>
      <c r="E112" s="26">
        <v>1</v>
      </c>
      <c r="F112" s="26">
        <v>1</v>
      </c>
      <c r="G112" s="26"/>
      <c r="H112" s="27">
        <f t="shared" si="8"/>
        <v>1</v>
      </c>
      <c r="I112" s="31"/>
      <c r="J112" s="52">
        <v>8044.33</v>
      </c>
      <c r="K112" s="53"/>
      <c r="L112" s="53"/>
      <c r="M112" s="34">
        <f t="shared" si="9"/>
        <v>8044.33</v>
      </c>
      <c r="O112" s="50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66"/>
      <c r="AT112" s="50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76"/>
      <c r="BZ112" s="76"/>
      <c r="CA112" s="77"/>
      <c r="CD112" s="87"/>
      <c r="CE112" s="87"/>
      <c r="CF112" s="87"/>
      <c r="CI112" s="86"/>
      <c r="CJ112" s="19"/>
    </row>
    <row r="113" s="3" customFormat="1" customHeight="1" spans="1:88">
      <c r="A113" s="28">
        <v>1434707</v>
      </c>
      <c r="B113" s="23">
        <f t="shared" si="7"/>
        <v>43498</v>
      </c>
      <c r="C113" s="24">
        <v>43499</v>
      </c>
      <c r="D113" s="25" t="s">
        <v>117</v>
      </c>
      <c r="E113" s="26">
        <v>1</v>
      </c>
      <c r="F113" s="26">
        <v>1</v>
      </c>
      <c r="G113" s="26"/>
      <c r="H113" s="27">
        <f t="shared" si="8"/>
        <v>1</v>
      </c>
      <c r="I113" s="31"/>
      <c r="J113" s="52">
        <v>8023.57</v>
      </c>
      <c r="K113" s="53"/>
      <c r="L113" s="53"/>
      <c r="M113" s="34">
        <f t="shared" si="9"/>
        <v>8023.57</v>
      </c>
      <c r="O113" s="50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66"/>
      <c r="AT113" s="50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76"/>
      <c r="BZ113" s="76"/>
      <c r="CA113" s="77"/>
      <c r="CD113" s="87"/>
      <c r="CE113" s="87"/>
      <c r="CF113" s="87"/>
      <c r="CI113" s="86"/>
      <c r="CJ113" s="19"/>
    </row>
    <row r="114" s="3" customFormat="1" customHeight="1" spans="1:88">
      <c r="A114" s="28">
        <v>1434754</v>
      </c>
      <c r="B114" s="23">
        <f t="shared" si="7"/>
        <v>43498</v>
      </c>
      <c r="C114" s="24">
        <v>43499</v>
      </c>
      <c r="D114" s="25" t="s">
        <v>118</v>
      </c>
      <c r="E114" s="26">
        <v>1</v>
      </c>
      <c r="F114" s="26">
        <v>2</v>
      </c>
      <c r="G114" s="26"/>
      <c r="H114" s="27">
        <f t="shared" si="8"/>
        <v>2</v>
      </c>
      <c r="I114" s="31"/>
      <c r="J114" s="52">
        <v>7331.12</v>
      </c>
      <c r="K114" s="53"/>
      <c r="L114" s="53"/>
      <c r="M114" s="34">
        <f t="shared" si="9"/>
        <v>14662.24</v>
      </c>
      <c r="O114" s="50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66"/>
      <c r="AT114" s="50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76"/>
      <c r="BZ114" s="76"/>
      <c r="CA114" s="77"/>
      <c r="CD114" s="87"/>
      <c r="CE114" s="87"/>
      <c r="CF114" s="87"/>
      <c r="CI114" s="86"/>
      <c r="CJ114" s="19"/>
    </row>
    <row r="115" s="3" customFormat="1" customHeight="1" spans="1:88">
      <c r="A115" s="28">
        <v>1443309</v>
      </c>
      <c r="B115" s="23">
        <f t="shared" si="7"/>
        <v>43498</v>
      </c>
      <c r="C115" s="24">
        <v>43499</v>
      </c>
      <c r="D115" s="25" t="s">
        <v>119</v>
      </c>
      <c r="E115" s="26">
        <v>1</v>
      </c>
      <c r="F115" s="26">
        <v>2</v>
      </c>
      <c r="G115" s="26"/>
      <c r="H115" s="27">
        <f t="shared" si="8"/>
        <v>2</v>
      </c>
      <c r="I115" s="31"/>
      <c r="J115" s="52">
        <v>5435.16</v>
      </c>
      <c r="K115" s="53"/>
      <c r="L115" s="53"/>
      <c r="M115" s="34">
        <f t="shared" si="9"/>
        <v>10870.32</v>
      </c>
      <c r="O115" s="50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66"/>
      <c r="AT115" s="50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76"/>
      <c r="BZ115" s="76"/>
      <c r="CA115" s="77"/>
      <c r="CD115" s="87"/>
      <c r="CE115" s="87"/>
      <c r="CF115" s="87"/>
      <c r="CI115" s="86"/>
      <c r="CJ115" s="19"/>
    </row>
    <row r="116" s="3" customFormat="1" customHeight="1" spans="1:88">
      <c r="A116" s="28">
        <v>1443326</v>
      </c>
      <c r="B116" s="23">
        <f t="shared" si="7"/>
        <v>43498</v>
      </c>
      <c r="C116" s="24">
        <v>43499</v>
      </c>
      <c r="D116" s="25" t="s">
        <v>120</v>
      </c>
      <c r="E116" s="26">
        <v>1</v>
      </c>
      <c r="F116" s="26">
        <v>1</v>
      </c>
      <c r="G116" s="26"/>
      <c r="H116" s="27">
        <f t="shared" si="8"/>
        <v>1</v>
      </c>
      <c r="I116" s="31"/>
      <c r="J116" s="52">
        <v>9000</v>
      </c>
      <c r="K116" s="53"/>
      <c r="L116" s="53"/>
      <c r="M116" s="34">
        <f t="shared" si="9"/>
        <v>9000</v>
      </c>
      <c r="O116" s="50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66"/>
      <c r="AT116" s="50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76"/>
      <c r="BZ116" s="76"/>
      <c r="CA116" s="77"/>
      <c r="CD116" s="87"/>
      <c r="CE116" s="87"/>
      <c r="CF116" s="87"/>
      <c r="CI116" s="86"/>
      <c r="CJ116" s="19"/>
    </row>
    <row r="117" s="3" customFormat="1" customHeight="1" spans="1:88">
      <c r="A117" s="22">
        <v>1433140</v>
      </c>
      <c r="B117" s="23">
        <f t="shared" si="7"/>
        <v>43498</v>
      </c>
      <c r="C117" s="24">
        <v>43499</v>
      </c>
      <c r="D117" s="25" t="s">
        <v>121</v>
      </c>
      <c r="E117" s="26">
        <v>1</v>
      </c>
      <c r="F117" s="26">
        <v>1</v>
      </c>
      <c r="G117" s="26"/>
      <c r="H117" s="27">
        <f t="shared" si="8"/>
        <v>1</v>
      </c>
      <c r="I117" s="31"/>
      <c r="J117" s="52">
        <v>8074.62</v>
      </c>
      <c r="K117" s="53"/>
      <c r="L117" s="53"/>
      <c r="M117" s="34">
        <f t="shared" si="9"/>
        <v>8074.62</v>
      </c>
      <c r="O117" s="50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66"/>
      <c r="AT117" s="50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76"/>
      <c r="BZ117" s="76"/>
      <c r="CA117" s="77"/>
      <c r="CD117" s="87"/>
      <c r="CE117" s="87"/>
      <c r="CF117" s="87"/>
      <c r="CI117" s="86"/>
      <c r="CJ117" s="19"/>
    </row>
    <row r="118" s="3" customFormat="1" customHeight="1" spans="1:88">
      <c r="A118" s="22">
        <v>1437974</v>
      </c>
      <c r="B118" s="23">
        <f t="shared" si="7"/>
        <v>43498</v>
      </c>
      <c r="C118" s="24">
        <v>43499</v>
      </c>
      <c r="D118" s="25" t="s">
        <v>122</v>
      </c>
      <c r="E118" s="26">
        <v>1</v>
      </c>
      <c r="F118" s="26">
        <v>1</v>
      </c>
      <c r="G118" s="26"/>
      <c r="H118" s="27">
        <f t="shared" si="8"/>
        <v>1</v>
      </c>
      <c r="I118" s="31"/>
      <c r="J118" s="52">
        <v>8500</v>
      </c>
      <c r="K118" s="53"/>
      <c r="L118" s="53"/>
      <c r="M118" s="34">
        <f t="shared" si="9"/>
        <v>8500</v>
      </c>
      <c r="O118" s="50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66"/>
      <c r="AT118" s="50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76"/>
      <c r="BZ118" s="76"/>
      <c r="CA118" s="77"/>
      <c r="CD118" s="87"/>
      <c r="CE118" s="87"/>
      <c r="CF118" s="87"/>
      <c r="CI118" s="86"/>
      <c r="CJ118" s="19"/>
    </row>
    <row r="119" s="3" customFormat="1" customHeight="1" spans="1:88">
      <c r="A119" s="22">
        <v>1432708</v>
      </c>
      <c r="B119" s="23">
        <f t="shared" si="7"/>
        <v>43498</v>
      </c>
      <c r="C119" s="24">
        <v>43499</v>
      </c>
      <c r="D119" s="25" t="s">
        <v>123</v>
      </c>
      <c r="E119" s="26">
        <v>1</v>
      </c>
      <c r="F119" s="26">
        <v>2</v>
      </c>
      <c r="G119" s="26"/>
      <c r="H119" s="27">
        <f t="shared" si="8"/>
        <v>2</v>
      </c>
      <c r="I119" s="31"/>
      <c r="J119" s="52">
        <v>7976.98</v>
      </c>
      <c r="K119" s="53"/>
      <c r="L119" s="53"/>
      <c r="M119" s="34">
        <f t="shared" si="9"/>
        <v>15953.96</v>
      </c>
      <c r="O119" s="50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66"/>
      <c r="AT119" s="50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76"/>
      <c r="BZ119" s="76"/>
      <c r="CA119" s="77"/>
      <c r="CD119" s="87"/>
      <c r="CE119" s="87"/>
      <c r="CF119" s="87"/>
      <c r="CI119" s="86"/>
      <c r="CJ119" s="19"/>
    </row>
    <row r="120" s="3" customFormat="1" customHeight="1" spans="1:88">
      <c r="A120" s="22">
        <v>1429289</v>
      </c>
      <c r="B120" s="23">
        <f t="shared" si="7"/>
        <v>43498</v>
      </c>
      <c r="C120" s="24">
        <v>43499</v>
      </c>
      <c r="D120" s="25" t="s">
        <v>124</v>
      </c>
      <c r="E120" s="26">
        <v>1</v>
      </c>
      <c r="F120" s="26">
        <v>1</v>
      </c>
      <c r="G120" s="26"/>
      <c r="H120" s="27">
        <f t="shared" si="8"/>
        <v>1</v>
      </c>
      <c r="I120" s="31"/>
      <c r="J120" s="52">
        <v>8069.92</v>
      </c>
      <c r="K120" s="53"/>
      <c r="L120" s="53"/>
      <c r="M120" s="34">
        <f t="shared" si="9"/>
        <v>8069.92</v>
      </c>
      <c r="O120" s="50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66"/>
      <c r="AT120" s="50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76"/>
      <c r="BZ120" s="76"/>
      <c r="CA120" s="77"/>
      <c r="CD120" s="87"/>
      <c r="CE120" s="87"/>
      <c r="CF120" s="87"/>
      <c r="CI120" s="86"/>
      <c r="CJ120" s="19"/>
    </row>
    <row r="121" s="3" customFormat="1" customHeight="1" spans="1:88">
      <c r="A121" s="22">
        <v>1428409</v>
      </c>
      <c r="B121" s="23">
        <f t="shared" si="7"/>
        <v>43498</v>
      </c>
      <c r="C121" s="24">
        <v>43499</v>
      </c>
      <c r="D121" s="25" t="s">
        <v>125</v>
      </c>
      <c r="E121" s="26">
        <v>1</v>
      </c>
      <c r="F121" s="26">
        <v>1</v>
      </c>
      <c r="G121" s="26"/>
      <c r="H121" s="27">
        <f t="shared" si="8"/>
        <v>1</v>
      </c>
      <c r="I121" s="31"/>
      <c r="J121" s="52">
        <v>7954.18</v>
      </c>
      <c r="K121" s="53"/>
      <c r="L121" s="53"/>
      <c r="M121" s="34">
        <f t="shared" si="9"/>
        <v>7954.18</v>
      </c>
      <c r="O121" s="50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66"/>
      <c r="AT121" s="50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76"/>
      <c r="BZ121" s="76"/>
      <c r="CA121" s="77"/>
      <c r="CD121" s="87"/>
      <c r="CE121" s="87"/>
      <c r="CF121" s="87"/>
      <c r="CI121" s="86"/>
      <c r="CJ121" s="19"/>
    </row>
    <row r="122" s="3" customFormat="1" customHeight="1" spans="1:88">
      <c r="A122" s="22">
        <v>1436234</v>
      </c>
      <c r="B122" s="23">
        <f t="shared" si="7"/>
        <v>43498</v>
      </c>
      <c r="C122" s="24">
        <v>43499</v>
      </c>
      <c r="D122" s="25" t="s">
        <v>126</v>
      </c>
      <c r="E122" s="26">
        <v>1</v>
      </c>
      <c r="F122" s="26">
        <v>1</v>
      </c>
      <c r="G122" s="26"/>
      <c r="H122" s="27">
        <f t="shared" si="8"/>
        <v>1</v>
      </c>
      <c r="I122" s="31"/>
      <c r="J122" s="52">
        <v>13700</v>
      </c>
      <c r="K122" s="53"/>
      <c r="L122" s="53"/>
      <c r="M122" s="34">
        <f t="shared" si="9"/>
        <v>13700</v>
      </c>
      <c r="O122" s="50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66"/>
      <c r="AT122" s="50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76"/>
      <c r="BZ122" s="76"/>
      <c r="CA122" s="77"/>
      <c r="CD122" s="87"/>
      <c r="CE122" s="87"/>
      <c r="CF122" s="87"/>
      <c r="CI122" s="86"/>
      <c r="CJ122" s="19"/>
    </row>
    <row r="123" s="3" customFormat="1" customHeight="1" spans="1:88">
      <c r="A123" s="22">
        <v>1431670</v>
      </c>
      <c r="B123" s="23">
        <f t="shared" si="7"/>
        <v>43498</v>
      </c>
      <c r="C123" s="24">
        <v>43499</v>
      </c>
      <c r="D123" s="25" t="s">
        <v>77</v>
      </c>
      <c r="E123" s="26">
        <v>1</v>
      </c>
      <c r="F123" s="26">
        <v>1</v>
      </c>
      <c r="G123" s="26"/>
      <c r="H123" s="27">
        <f t="shared" si="8"/>
        <v>1</v>
      </c>
      <c r="I123" s="31"/>
      <c r="J123" s="52">
        <v>11800</v>
      </c>
      <c r="K123" s="53"/>
      <c r="L123" s="53"/>
      <c r="M123" s="34">
        <f t="shared" si="9"/>
        <v>11800</v>
      </c>
      <c r="O123" s="50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66"/>
      <c r="AT123" s="50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76"/>
      <c r="BZ123" s="76"/>
      <c r="CA123" s="77"/>
      <c r="CD123" s="87"/>
      <c r="CE123" s="87"/>
      <c r="CF123" s="87"/>
      <c r="CI123" s="86"/>
      <c r="CJ123" s="19"/>
    </row>
    <row r="124" s="3" customFormat="1" customHeight="1" spans="1:88">
      <c r="A124" s="22">
        <v>1433992</v>
      </c>
      <c r="B124" s="23">
        <f t="shared" si="7"/>
        <v>43498</v>
      </c>
      <c r="C124" s="24">
        <v>43499</v>
      </c>
      <c r="D124" s="25" t="s">
        <v>154</v>
      </c>
      <c r="E124" s="26">
        <v>1</v>
      </c>
      <c r="F124" s="26">
        <v>2</v>
      </c>
      <c r="G124" s="26"/>
      <c r="H124" s="27">
        <f t="shared" si="8"/>
        <v>2</v>
      </c>
      <c r="I124" s="31"/>
      <c r="J124" s="52">
        <v>11800</v>
      </c>
      <c r="K124" s="53"/>
      <c r="L124" s="53"/>
      <c r="M124" s="34">
        <f t="shared" si="9"/>
        <v>23600</v>
      </c>
      <c r="O124" s="50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66"/>
      <c r="AT124" s="50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76"/>
      <c r="BZ124" s="76"/>
      <c r="CA124" s="77"/>
      <c r="CD124" s="87"/>
      <c r="CE124" s="87"/>
      <c r="CF124" s="87"/>
      <c r="CI124" s="86"/>
      <c r="CJ124" s="19"/>
    </row>
    <row r="125" s="3" customFormat="1" customHeight="1" spans="1:88">
      <c r="A125" s="22">
        <v>1441975</v>
      </c>
      <c r="B125" s="23">
        <f t="shared" si="7"/>
        <v>43498</v>
      </c>
      <c r="C125" s="24">
        <v>43499</v>
      </c>
      <c r="D125" s="25" t="s">
        <v>155</v>
      </c>
      <c r="E125" s="26">
        <v>1</v>
      </c>
      <c r="F125" s="26">
        <v>1</v>
      </c>
      <c r="G125" s="26"/>
      <c r="H125" s="27">
        <f t="shared" si="8"/>
        <v>1</v>
      </c>
      <c r="I125" s="31"/>
      <c r="J125" s="52">
        <v>5417.32</v>
      </c>
      <c r="K125" s="53"/>
      <c r="L125" s="53"/>
      <c r="M125" s="34">
        <f t="shared" si="9"/>
        <v>5417.32</v>
      </c>
      <c r="O125" s="50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66"/>
      <c r="AT125" s="50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76"/>
      <c r="BZ125" s="76"/>
      <c r="CA125" s="77"/>
      <c r="CD125" s="87"/>
      <c r="CE125" s="87"/>
      <c r="CF125" s="87"/>
      <c r="CI125" s="86"/>
      <c r="CJ125" s="19"/>
    </row>
    <row r="126" s="3" customFormat="1" customHeight="1" spans="1:88">
      <c r="A126" s="22">
        <v>1438798</v>
      </c>
      <c r="B126" s="23">
        <f t="shared" si="7"/>
        <v>43498</v>
      </c>
      <c r="C126" s="24">
        <v>43499</v>
      </c>
      <c r="D126" s="25" t="s">
        <v>127</v>
      </c>
      <c r="E126" s="26">
        <v>1</v>
      </c>
      <c r="F126" s="26">
        <v>2</v>
      </c>
      <c r="G126" s="26"/>
      <c r="H126" s="27">
        <f t="shared" si="8"/>
        <v>2</v>
      </c>
      <c r="I126" s="31"/>
      <c r="J126" s="52">
        <v>9000</v>
      </c>
      <c r="K126" s="53"/>
      <c r="L126" s="53"/>
      <c r="M126" s="34">
        <f t="shared" si="9"/>
        <v>18000</v>
      </c>
      <c r="O126" s="50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66"/>
      <c r="AT126" s="50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76"/>
      <c r="BZ126" s="76"/>
      <c r="CA126" s="77"/>
      <c r="CD126" s="87"/>
      <c r="CE126" s="87"/>
      <c r="CF126" s="87"/>
      <c r="CI126" s="86"/>
      <c r="CJ126" s="19"/>
    </row>
    <row r="127" s="3" customFormat="1" customHeight="1" spans="1:88">
      <c r="A127" s="22">
        <v>1428311</v>
      </c>
      <c r="B127" s="23">
        <f t="shared" si="7"/>
        <v>43499</v>
      </c>
      <c r="C127" s="24">
        <v>43500</v>
      </c>
      <c r="D127" s="25" t="s">
        <v>156</v>
      </c>
      <c r="E127" s="26">
        <v>1</v>
      </c>
      <c r="F127" s="26">
        <v>1</v>
      </c>
      <c r="G127" s="26"/>
      <c r="H127" s="27">
        <f t="shared" si="8"/>
        <v>1</v>
      </c>
      <c r="I127" s="31"/>
      <c r="J127" s="52">
        <v>8396.4</v>
      </c>
      <c r="K127" s="53"/>
      <c r="L127" s="53"/>
      <c r="M127" s="34">
        <f t="shared" si="9"/>
        <v>8396.4</v>
      </c>
      <c r="O127" s="50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66"/>
      <c r="AT127" s="50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76"/>
      <c r="BZ127" s="76"/>
      <c r="CA127" s="77"/>
      <c r="CD127" s="87"/>
      <c r="CE127" s="87"/>
      <c r="CF127" s="87"/>
      <c r="CI127" s="86"/>
      <c r="CJ127" s="19"/>
    </row>
    <row r="128" s="3" customFormat="1" customHeight="1" spans="1:88">
      <c r="A128" s="22">
        <v>1428311</v>
      </c>
      <c r="B128" s="23">
        <f t="shared" si="7"/>
        <v>43500</v>
      </c>
      <c r="C128" s="24">
        <v>43501</v>
      </c>
      <c r="D128" s="25" t="s">
        <v>156</v>
      </c>
      <c r="E128" s="26">
        <v>1</v>
      </c>
      <c r="F128" s="26">
        <v>1</v>
      </c>
      <c r="G128" s="26"/>
      <c r="H128" s="27">
        <f t="shared" si="8"/>
        <v>1</v>
      </c>
      <c r="I128" s="31"/>
      <c r="J128" s="52">
        <v>9800</v>
      </c>
      <c r="K128" s="53"/>
      <c r="L128" s="53"/>
      <c r="M128" s="34">
        <f t="shared" si="9"/>
        <v>9800</v>
      </c>
      <c r="O128" s="50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66"/>
      <c r="AT128" s="50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76"/>
      <c r="BZ128" s="76"/>
      <c r="CA128" s="77"/>
      <c r="CD128" s="87"/>
      <c r="CE128" s="87"/>
      <c r="CF128" s="87"/>
      <c r="CI128" s="86"/>
      <c r="CJ128" s="19"/>
    </row>
    <row r="129" s="3" customFormat="1" customHeight="1" spans="1:88">
      <c r="A129" s="22">
        <v>1419726</v>
      </c>
      <c r="B129" s="23">
        <f t="shared" si="7"/>
        <v>43498</v>
      </c>
      <c r="C129" s="24">
        <v>43500</v>
      </c>
      <c r="D129" s="25" t="s">
        <v>128</v>
      </c>
      <c r="E129" s="26">
        <v>2</v>
      </c>
      <c r="F129" s="26">
        <v>1</v>
      </c>
      <c r="G129" s="26"/>
      <c r="H129" s="27">
        <f t="shared" si="8"/>
        <v>2</v>
      </c>
      <c r="I129" s="31"/>
      <c r="J129" s="52">
        <v>8628.47</v>
      </c>
      <c r="K129" s="53"/>
      <c r="L129" s="53"/>
      <c r="M129" s="34">
        <f t="shared" si="9"/>
        <v>17256.94</v>
      </c>
      <c r="O129" s="50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66"/>
      <c r="AT129" s="50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76"/>
      <c r="BZ129" s="76"/>
      <c r="CA129" s="77"/>
      <c r="CD129" s="87"/>
      <c r="CE129" s="87"/>
      <c r="CF129" s="87"/>
      <c r="CI129" s="86"/>
      <c r="CJ129" s="19"/>
    </row>
    <row r="130" s="3" customFormat="1" customHeight="1" spans="1:88">
      <c r="A130" s="22">
        <v>1439795</v>
      </c>
      <c r="B130" s="23">
        <f t="shared" si="7"/>
        <v>43498</v>
      </c>
      <c r="C130" s="24">
        <v>43500</v>
      </c>
      <c r="D130" s="25" t="s">
        <v>157</v>
      </c>
      <c r="E130" s="26">
        <v>2</v>
      </c>
      <c r="F130" s="26">
        <v>2</v>
      </c>
      <c r="G130" s="26"/>
      <c r="H130" s="27">
        <f t="shared" si="8"/>
        <v>4</v>
      </c>
      <c r="I130" s="31"/>
      <c r="J130" s="52">
        <v>7934.54</v>
      </c>
      <c r="K130" s="53"/>
      <c r="L130" s="53"/>
      <c r="M130" s="34">
        <f t="shared" si="9"/>
        <v>31738.16</v>
      </c>
      <c r="O130" s="50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66"/>
      <c r="AT130" s="50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76"/>
      <c r="BZ130" s="76"/>
      <c r="CA130" s="77"/>
      <c r="CD130" s="87"/>
      <c r="CE130" s="87"/>
      <c r="CF130" s="87"/>
      <c r="CI130" s="86"/>
      <c r="CJ130" s="19"/>
    </row>
    <row r="131" s="3" customFormat="1" customHeight="1" spans="1:88">
      <c r="A131" s="22">
        <v>1431687</v>
      </c>
      <c r="B131" s="23">
        <f t="shared" si="7"/>
        <v>43499</v>
      </c>
      <c r="C131" s="24">
        <v>43500</v>
      </c>
      <c r="D131" s="25" t="s">
        <v>77</v>
      </c>
      <c r="E131" s="26">
        <v>1</v>
      </c>
      <c r="F131" s="26">
        <v>1</v>
      </c>
      <c r="G131" s="26"/>
      <c r="H131" s="27">
        <f t="shared" si="8"/>
        <v>1</v>
      </c>
      <c r="I131" s="31"/>
      <c r="J131" s="52">
        <v>11800</v>
      </c>
      <c r="K131" s="53"/>
      <c r="L131" s="53"/>
      <c r="M131" s="34">
        <f t="shared" si="9"/>
        <v>11800</v>
      </c>
      <c r="O131" s="50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66"/>
      <c r="AT131" s="50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76"/>
      <c r="BZ131" s="76"/>
      <c r="CA131" s="77"/>
      <c r="CD131" s="87"/>
      <c r="CE131" s="87"/>
      <c r="CF131" s="87"/>
      <c r="CI131" s="86"/>
      <c r="CJ131" s="19"/>
    </row>
    <row r="132" s="3" customFormat="1" customHeight="1" spans="1:88">
      <c r="A132" s="22">
        <v>1437228</v>
      </c>
      <c r="B132" s="23">
        <f t="shared" si="7"/>
        <v>43499</v>
      </c>
      <c r="C132" s="24">
        <v>43500</v>
      </c>
      <c r="D132" s="25" t="s">
        <v>158</v>
      </c>
      <c r="E132" s="26">
        <v>1</v>
      </c>
      <c r="F132" s="26">
        <v>1</v>
      </c>
      <c r="G132" s="26"/>
      <c r="H132" s="27">
        <f t="shared" si="8"/>
        <v>1</v>
      </c>
      <c r="I132" s="31"/>
      <c r="J132" s="52">
        <v>8277.27</v>
      </c>
      <c r="K132" s="53"/>
      <c r="L132" s="53"/>
      <c r="M132" s="34">
        <f t="shared" si="9"/>
        <v>8277.27</v>
      </c>
      <c r="O132" s="50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66"/>
      <c r="AT132" s="50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76"/>
      <c r="BZ132" s="76"/>
      <c r="CA132" s="77"/>
      <c r="CD132" s="87"/>
      <c r="CE132" s="87"/>
      <c r="CF132" s="87"/>
      <c r="CI132" s="86"/>
      <c r="CJ132" s="19"/>
    </row>
    <row r="133" s="3" customFormat="1" customHeight="1" spans="1:88">
      <c r="A133" s="22">
        <v>1434993</v>
      </c>
      <c r="B133" s="23">
        <f t="shared" si="7"/>
        <v>43498</v>
      </c>
      <c r="C133" s="24">
        <v>43500</v>
      </c>
      <c r="D133" s="25" t="s">
        <v>129</v>
      </c>
      <c r="E133" s="26">
        <v>2</v>
      </c>
      <c r="F133" s="26">
        <v>1</v>
      </c>
      <c r="G133" s="26"/>
      <c r="H133" s="27">
        <f t="shared" si="8"/>
        <v>2</v>
      </c>
      <c r="I133" s="31"/>
      <c r="J133" s="52">
        <v>11200</v>
      </c>
      <c r="K133" s="53"/>
      <c r="L133" s="53"/>
      <c r="M133" s="34">
        <f t="shared" si="9"/>
        <v>22400</v>
      </c>
      <c r="O133" s="50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66"/>
      <c r="AT133" s="50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76"/>
      <c r="BZ133" s="76"/>
      <c r="CA133" s="77"/>
      <c r="CD133" s="87"/>
      <c r="CE133" s="87"/>
      <c r="CF133" s="87"/>
      <c r="CI133" s="86"/>
      <c r="CJ133" s="19"/>
    </row>
    <row r="134" s="3" customFormat="1" customHeight="1" spans="1:88">
      <c r="A134" s="22">
        <v>1441804</v>
      </c>
      <c r="B134" s="23">
        <f t="shared" si="7"/>
        <v>43499</v>
      </c>
      <c r="C134" s="24">
        <v>43500</v>
      </c>
      <c r="D134" s="25" t="s">
        <v>159</v>
      </c>
      <c r="E134" s="26">
        <v>1</v>
      </c>
      <c r="F134" s="26">
        <v>2</v>
      </c>
      <c r="G134" s="26"/>
      <c r="H134" s="27">
        <f t="shared" si="8"/>
        <v>2</v>
      </c>
      <c r="I134" s="31"/>
      <c r="J134" s="52">
        <v>5459.78</v>
      </c>
      <c r="K134" s="53"/>
      <c r="L134" s="53"/>
      <c r="M134" s="34">
        <f t="shared" si="9"/>
        <v>10919.56</v>
      </c>
      <c r="O134" s="50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66"/>
      <c r="AT134" s="50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76"/>
      <c r="BZ134" s="76"/>
      <c r="CA134" s="77"/>
      <c r="CD134" s="87"/>
      <c r="CE134" s="87"/>
      <c r="CF134" s="87"/>
      <c r="CI134" s="86"/>
      <c r="CJ134" s="19"/>
    </row>
    <row r="135" s="3" customFormat="1" customHeight="1" spans="1:88">
      <c r="A135" s="22">
        <v>1433795</v>
      </c>
      <c r="B135" s="23">
        <f t="shared" si="7"/>
        <v>43498</v>
      </c>
      <c r="C135" s="24">
        <v>43500</v>
      </c>
      <c r="D135" s="25" t="s">
        <v>130</v>
      </c>
      <c r="E135" s="26">
        <v>2</v>
      </c>
      <c r="F135" s="26">
        <v>2</v>
      </c>
      <c r="G135" s="26"/>
      <c r="H135" s="27">
        <f t="shared" si="8"/>
        <v>4</v>
      </c>
      <c r="I135" s="31"/>
      <c r="J135" s="52">
        <v>9666.45</v>
      </c>
      <c r="K135" s="53"/>
      <c r="L135" s="53"/>
      <c r="M135" s="34">
        <f t="shared" si="9"/>
        <v>38665.8</v>
      </c>
      <c r="O135" s="50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66"/>
      <c r="AT135" s="50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76"/>
      <c r="BZ135" s="76"/>
      <c r="CA135" s="77"/>
      <c r="CD135" s="87"/>
      <c r="CE135" s="87"/>
      <c r="CF135" s="87"/>
      <c r="CI135" s="86"/>
      <c r="CJ135" s="19"/>
    </row>
    <row r="136" s="3" customFormat="1" customHeight="1" spans="1:88">
      <c r="A136" s="22">
        <v>1430804</v>
      </c>
      <c r="B136" s="23">
        <f t="shared" si="7"/>
        <v>43498</v>
      </c>
      <c r="C136" s="24">
        <v>43500</v>
      </c>
      <c r="D136" s="25" t="s">
        <v>160</v>
      </c>
      <c r="E136" s="26">
        <v>2</v>
      </c>
      <c r="F136" s="26">
        <v>1</v>
      </c>
      <c r="G136" s="26"/>
      <c r="H136" s="27">
        <f t="shared" si="8"/>
        <v>2</v>
      </c>
      <c r="I136" s="31"/>
      <c r="J136" s="52">
        <v>7673.22</v>
      </c>
      <c r="K136" s="53"/>
      <c r="L136" s="53"/>
      <c r="M136" s="34">
        <f t="shared" si="9"/>
        <v>15346.44</v>
      </c>
      <c r="O136" s="50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66"/>
      <c r="AT136" s="50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76"/>
      <c r="BZ136" s="76"/>
      <c r="CA136" s="77"/>
      <c r="CD136" s="87"/>
      <c r="CE136" s="87"/>
      <c r="CF136" s="87"/>
      <c r="CI136" s="86"/>
      <c r="CJ136" s="19"/>
    </row>
    <row r="137" s="3" customFormat="1" customHeight="1" spans="1:88">
      <c r="A137" s="22">
        <v>1435130</v>
      </c>
      <c r="B137" s="23">
        <f t="shared" si="7"/>
        <v>43498</v>
      </c>
      <c r="C137" s="24">
        <v>43500</v>
      </c>
      <c r="D137" s="25" t="s">
        <v>131</v>
      </c>
      <c r="E137" s="26">
        <v>2</v>
      </c>
      <c r="F137" s="26">
        <v>1</v>
      </c>
      <c r="G137" s="26"/>
      <c r="H137" s="27">
        <f t="shared" si="8"/>
        <v>2</v>
      </c>
      <c r="I137" s="31"/>
      <c r="J137" s="52">
        <v>9800</v>
      </c>
      <c r="K137" s="53"/>
      <c r="L137" s="53"/>
      <c r="M137" s="34">
        <f t="shared" si="9"/>
        <v>19600</v>
      </c>
      <c r="O137" s="50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66"/>
      <c r="AT137" s="50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76"/>
      <c r="BZ137" s="76"/>
      <c r="CA137" s="77"/>
      <c r="CD137" s="87"/>
      <c r="CE137" s="87"/>
      <c r="CF137" s="87"/>
      <c r="CI137" s="86"/>
      <c r="CJ137" s="19"/>
    </row>
    <row r="138" s="3" customFormat="1" customHeight="1" spans="1:88">
      <c r="A138" s="22">
        <v>1435151</v>
      </c>
      <c r="B138" s="23">
        <f t="shared" si="7"/>
        <v>43498</v>
      </c>
      <c r="C138" s="24">
        <v>43500</v>
      </c>
      <c r="D138" s="25" t="s">
        <v>132</v>
      </c>
      <c r="E138" s="26">
        <v>2</v>
      </c>
      <c r="F138" s="26">
        <v>2</v>
      </c>
      <c r="G138" s="26"/>
      <c r="H138" s="27">
        <f t="shared" si="8"/>
        <v>4</v>
      </c>
      <c r="I138" s="31"/>
      <c r="J138" s="52">
        <v>8072.59</v>
      </c>
      <c r="K138" s="53"/>
      <c r="L138" s="53"/>
      <c r="M138" s="34">
        <f t="shared" si="9"/>
        <v>32290.36</v>
      </c>
      <c r="O138" s="50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66"/>
      <c r="AT138" s="50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76"/>
      <c r="BZ138" s="76"/>
      <c r="CA138" s="77"/>
      <c r="CD138" s="87"/>
      <c r="CE138" s="87"/>
      <c r="CF138" s="87"/>
      <c r="CI138" s="86"/>
      <c r="CJ138" s="19"/>
    </row>
    <row r="139" s="3" customFormat="1" customHeight="1" spans="1:88">
      <c r="A139" s="22">
        <v>1424457</v>
      </c>
      <c r="B139" s="23">
        <f t="shared" si="7"/>
        <v>43498</v>
      </c>
      <c r="C139" s="24">
        <v>43500</v>
      </c>
      <c r="D139" s="25" t="s">
        <v>133</v>
      </c>
      <c r="E139" s="26">
        <v>2</v>
      </c>
      <c r="F139" s="26">
        <v>2</v>
      </c>
      <c r="G139" s="26"/>
      <c r="H139" s="27">
        <f t="shared" si="8"/>
        <v>4</v>
      </c>
      <c r="I139" s="31"/>
      <c r="J139" s="52">
        <v>7493.21</v>
      </c>
      <c r="K139" s="53"/>
      <c r="L139" s="53"/>
      <c r="M139" s="34">
        <f t="shared" si="9"/>
        <v>29972.84</v>
      </c>
      <c r="O139" s="50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66"/>
      <c r="AT139" s="50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76"/>
      <c r="BZ139" s="76"/>
      <c r="CA139" s="77"/>
      <c r="CD139" s="87"/>
      <c r="CE139" s="87"/>
      <c r="CF139" s="87"/>
      <c r="CI139" s="86"/>
      <c r="CJ139" s="19"/>
    </row>
    <row r="140" s="3" customFormat="1" customHeight="1" spans="1:88">
      <c r="A140" s="22">
        <v>1426576</v>
      </c>
      <c r="B140" s="23">
        <f t="shared" si="7"/>
        <v>43498</v>
      </c>
      <c r="C140" s="24">
        <v>43500</v>
      </c>
      <c r="D140" s="25" t="s">
        <v>134</v>
      </c>
      <c r="E140" s="26">
        <v>2</v>
      </c>
      <c r="F140" s="26">
        <v>1</v>
      </c>
      <c r="G140" s="26"/>
      <c r="H140" s="27">
        <f t="shared" si="8"/>
        <v>2</v>
      </c>
      <c r="I140" s="31"/>
      <c r="J140" s="52">
        <v>7921.19</v>
      </c>
      <c r="K140" s="53"/>
      <c r="L140" s="53"/>
      <c r="M140" s="34">
        <f t="shared" si="9"/>
        <v>15842.38</v>
      </c>
      <c r="O140" s="50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66"/>
      <c r="AT140" s="50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76"/>
      <c r="BZ140" s="76"/>
      <c r="CA140" s="77"/>
      <c r="CD140" s="87"/>
      <c r="CE140" s="87"/>
      <c r="CF140" s="87"/>
      <c r="CI140" s="86"/>
      <c r="CJ140" s="19"/>
    </row>
    <row r="141" s="3" customFormat="1" customHeight="1" spans="1:88">
      <c r="A141" s="22">
        <v>1442296</v>
      </c>
      <c r="B141" s="23">
        <f t="shared" si="7"/>
        <v>43499</v>
      </c>
      <c r="C141" s="24">
        <v>43500</v>
      </c>
      <c r="D141" s="25" t="s">
        <v>155</v>
      </c>
      <c r="E141" s="26">
        <v>1</v>
      </c>
      <c r="F141" s="26">
        <v>1</v>
      </c>
      <c r="G141" s="26"/>
      <c r="H141" s="27">
        <f t="shared" si="8"/>
        <v>1</v>
      </c>
      <c r="I141" s="31"/>
      <c r="J141" s="52">
        <v>5434.25</v>
      </c>
      <c r="K141" s="53"/>
      <c r="L141" s="53"/>
      <c r="M141" s="34">
        <f t="shared" si="9"/>
        <v>5434.25</v>
      </c>
      <c r="O141" s="50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66"/>
      <c r="AT141" s="50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76"/>
      <c r="BZ141" s="76"/>
      <c r="CA141" s="77"/>
      <c r="CD141" s="87"/>
      <c r="CE141" s="87"/>
      <c r="CF141" s="87"/>
      <c r="CI141" s="86"/>
      <c r="CJ141" s="19"/>
    </row>
    <row r="142" s="3" customFormat="1" customHeight="1" spans="1:88">
      <c r="A142" s="22">
        <v>1423720</v>
      </c>
      <c r="B142" s="23">
        <f t="shared" si="7"/>
        <v>43499</v>
      </c>
      <c r="C142" s="24">
        <v>43500</v>
      </c>
      <c r="D142" s="25" t="s">
        <v>161</v>
      </c>
      <c r="E142" s="26">
        <v>1</v>
      </c>
      <c r="F142" s="26">
        <v>1</v>
      </c>
      <c r="G142" s="26"/>
      <c r="H142" s="27">
        <f t="shared" si="8"/>
        <v>1</v>
      </c>
      <c r="I142" s="31"/>
      <c r="J142" s="52">
        <v>6715</v>
      </c>
      <c r="K142" s="53"/>
      <c r="L142" s="53"/>
      <c r="M142" s="34">
        <f t="shared" si="9"/>
        <v>6715</v>
      </c>
      <c r="O142" s="50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66"/>
      <c r="AT142" s="50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76"/>
      <c r="BZ142" s="76"/>
      <c r="CA142" s="77"/>
      <c r="CD142" s="87"/>
      <c r="CE142" s="87"/>
      <c r="CF142" s="87"/>
      <c r="CI142" s="86"/>
      <c r="CJ142" s="19"/>
    </row>
    <row r="143" s="3" customFormat="1" customHeight="1" spans="1:88">
      <c r="A143" s="28">
        <v>1435833</v>
      </c>
      <c r="B143" s="23">
        <f t="shared" si="7"/>
        <v>43498</v>
      </c>
      <c r="C143" s="24">
        <v>43499</v>
      </c>
      <c r="D143" s="25" t="s">
        <v>135</v>
      </c>
      <c r="E143" s="26">
        <v>1</v>
      </c>
      <c r="F143" s="26">
        <v>1</v>
      </c>
      <c r="G143" s="26"/>
      <c r="H143" s="27">
        <f t="shared" si="8"/>
        <v>1</v>
      </c>
      <c r="I143" s="31"/>
      <c r="J143" s="52">
        <v>9650.52</v>
      </c>
      <c r="K143" s="53"/>
      <c r="L143" s="53"/>
      <c r="M143" s="34">
        <f t="shared" si="9"/>
        <v>9650.52</v>
      </c>
      <c r="O143" s="50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66"/>
      <c r="AT143" s="50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76"/>
      <c r="BZ143" s="76"/>
      <c r="CA143" s="77"/>
      <c r="CD143" s="87"/>
      <c r="CE143" s="87"/>
      <c r="CF143" s="87"/>
      <c r="CI143" s="86"/>
      <c r="CJ143" s="19"/>
    </row>
    <row r="144" s="3" customFormat="1" customHeight="1" spans="1:88">
      <c r="A144" s="28">
        <v>1435833</v>
      </c>
      <c r="B144" s="23">
        <f t="shared" si="7"/>
        <v>43499</v>
      </c>
      <c r="C144" s="24">
        <v>43500</v>
      </c>
      <c r="D144" s="25" t="s">
        <v>135</v>
      </c>
      <c r="E144" s="26">
        <v>1</v>
      </c>
      <c r="F144" s="26">
        <v>1</v>
      </c>
      <c r="G144" s="26"/>
      <c r="H144" s="27">
        <f t="shared" si="8"/>
        <v>1</v>
      </c>
      <c r="I144" s="31"/>
      <c r="J144" s="52">
        <v>10735</v>
      </c>
      <c r="K144" s="53"/>
      <c r="L144" s="53"/>
      <c r="M144" s="34">
        <f t="shared" si="9"/>
        <v>10735</v>
      </c>
      <c r="O144" s="50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66"/>
      <c r="AT144" s="50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76"/>
      <c r="BZ144" s="76"/>
      <c r="CA144" s="77"/>
      <c r="CD144" s="87"/>
      <c r="CE144" s="87"/>
      <c r="CF144" s="87"/>
      <c r="CI144" s="86"/>
      <c r="CJ144" s="19"/>
    </row>
    <row r="145" s="3" customFormat="1" customHeight="1" spans="1:88">
      <c r="A145" s="28">
        <v>1434689</v>
      </c>
      <c r="B145" s="23">
        <f t="shared" si="7"/>
        <v>43499</v>
      </c>
      <c r="C145" s="24">
        <v>43500</v>
      </c>
      <c r="D145" s="25" t="s">
        <v>136</v>
      </c>
      <c r="E145" s="26">
        <v>1</v>
      </c>
      <c r="F145" s="26">
        <v>1</v>
      </c>
      <c r="G145" s="26"/>
      <c r="H145" s="27">
        <f t="shared" si="8"/>
        <v>1</v>
      </c>
      <c r="I145" s="31"/>
      <c r="J145" s="52">
        <v>13200</v>
      </c>
      <c r="K145" s="53"/>
      <c r="L145" s="53"/>
      <c r="M145" s="34">
        <f t="shared" si="9"/>
        <v>13200</v>
      </c>
      <c r="O145" s="50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66"/>
      <c r="AT145" s="50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76"/>
      <c r="BZ145" s="76"/>
      <c r="CA145" s="77"/>
      <c r="CD145" s="87"/>
      <c r="CE145" s="87"/>
      <c r="CF145" s="87"/>
      <c r="CI145" s="86"/>
      <c r="CJ145" s="19"/>
    </row>
    <row r="146" s="3" customFormat="1" customHeight="1" spans="1:88">
      <c r="A146" s="28">
        <v>1443311</v>
      </c>
      <c r="B146" s="23">
        <f t="shared" si="7"/>
        <v>43498</v>
      </c>
      <c r="C146" s="24">
        <v>43500</v>
      </c>
      <c r="D146" s="25" t="s">
        <v>137</v>
      </c>
      <c r="E146" s="26">
        <v>2</v>
      </c>
      <c r="F146" s="26">
        <v>1</v>
      </c>
      <c r="G146" s="26"/>
      <c r="H146" s="27">
        <f t="shared" si="8"/>
        <v>2</v>
      </c>
      <c r="I146" s="31"/>
      <c r="J146" s="52">
        <v>5480.59</v>
      </c>
      <c r="K146" s="53"/>
      <c r="L146" s="53"/>
      <c r="M146" s="34">
        <f t="shared" si="9"/>
        <v>10961.18</v>
      </c>
      <c r="O146" s="50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66"/>
      <c r="AT146" s="50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76"/>
      <c r="BZ146" s="76"/>
      <c r="CA146" s="77"/>
      <c r="CD146" s="87"/>
      <c r="CE146" s="87"/>
      <c r="CF146" s="87"/>
      <c r="CI146" s="86"/>
      <c r="CJ146" s="19"/>
    </row>
    <row r="147" s="3" customFormat="1" customHeight="1" spans="1:88">
      <c r="A147" s="28">
        <v>1434697</v>
      </c>
      <c r="B147" s="23">
        <f t="shared" si="7"/>
        <v>43498</v>
      </c>
      <c r="C147" s="24">
        <v>43499</v>
      </c>
      <c r="D147" s="25" t="s">
        <v>138</v>
      </c>
      <c r="E147" s="26">
        <v>1</v>
      </c>
      <c r="F147" s="26">
        <v>1</v>
      </c>
      <c r="G147" s="26"/>
      <c r="H147" s="27">
        <f t="shared" si="8"/>
        <v>1</v>
      </c>
      <c r="I147" s="31"/>
      <c r="J147" s="52">
        <v>11861.53</v>
      </c>
      <c r="K147" s="53"/>
      <c r="L147" s="53"/>
      <c r="M147" s="34">
        <f t="shared" si="9"/>
        <v>11861.53</v>
      </c>
      <c r="O147" s="50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66"/>
      <c r="AT147" s="50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76"/>
      <c r="BZ147" s="76"/>
      <c r="CA147" s="77"/>
      <c r="CD147" s="87"/>
      <c r="CE147" s="87"/>
      <c r="CF147" s="87"/>
      <c r="CI147" s="86"/>
      <c r="CJ147" s="19"/>
    </row>
    <row r="148" s="3" customFormat="1" customHeight="1" spans="1:88">
      <c r="A148" s="28">
        <v>1434697</v>
      </c>
      <c r="B148" s="23">
        <f t="shared" si="7"/>
        <v>43499</v>
      </c>
      <c r="C148" s="24">
        <v>43500</v>
      </c>
      <c r="D148" s="25" t="s">
        <v>139</v>
      </c>
      <c r="E148" s="26">
        <v>1</v>
      </c>
      <c r="F148" s="26">
        <v>1</v>
      </c>
      <c r="G148" s="26"/>
      <c r="H148" s="27">
        <f t="shared" si="8"/>
        <v>1</v>
      </c>
      <c r="I148" s="31"/>
      <c r="J148" s="52">
        <v>13200</v>
      </c>
      <c r="K148" s="53"/>
      <c r="L148" s="53"/>
      <c r="M148" s="34">
        <f t="shared" si="9"/>
        <v>13200</v>
      </c>
      <c r="O148" s="50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66"/>
      <c r="AT148" s="50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76"/>
      <c r="BZ148" s="76"/>
      <c r="CA148" s="77"/>
      <c r="CD148" s="87"/>
      <c r="CE148" s="87"/>
      <c r="CF148" s="87"/>
      <c r="CI148" s="86"/>
      <c r="CJ148" s="19"/>
    </row>
    <row r="149" s="3" customFormat="1" customHeight="1" spans="1:88">
      <c r="A149" s="28">
        <v>1443315</v>
      </c>
      <c r="B149" s="23">
        <f t="shared" si="7"/>
        <v>43498</v>
      </c>
      <c r="C149" s="24">
        <v>43500</v>
      </c>
      <c r="D149" s="25" t="s">
        <v>139</v>
      </c>
      <c r="E149" s="26">
        <v>2</v>
      </c>
      <c r="F149" s="26">
        <v>1</v>
      </c>
      <c r="G149" s="26"/>
      <c r="H149" s="27">
        <f t="shared" si="8"/>
        <v>2</v>
      </c>
      <c r="I149" s="31"/>
      <c r="J149" s="52">
        <v>8900</v>
      </c>
      <c r="K149" s="53"/>
      <c r="L149" s="53"/>
      <c r="M149" s="34">
        <f t="shared" si="9"/>
        <v>17800</v>
      </c>
      <c r="O149" s="50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66"/>
      <c r="AT149" s="50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76"/>
      <c r="BZ149" s="76"/>
      <c r="CA149" s="77"/>
      <c r="CD149" s="87"/>
      <c r="CE149" s="87"/>
      <c r="CF149" s="87"/>
      <c r="CI149" s="86"/>
      <c r="CJ149" s="19"/>
    </row>
    <row r="150" s="3" customFormat="1" customHeight="1" spans="1:88">
      <c r="A150" s="28">
        <v>1433429</v>
      </c>
      <c r="B150" s="23">
        <f t="shared" si="7"/>
        <v>43498</v>
      </c>
      <c r="C150" s="24">
        <v>43500</v>
      </c>
      <c r="D150" s="25" t="s">
        <v>140</v>
      </c>
      <c r="E150" s="26">
        <v>2</v>
      </c>
      <c r="F150" s="26">
        <v>2</v>
      </c>
      <c r="G150" s="26"/>
      <c r="H150" s="27">
        <f t="shared" si="8"/>
        <v>4</v>
      </c>
      <c r="I150" s="31"/>
      <c r="J150" s="52">
        <v>11800</v>
      </c>
      <c r="K150" s="53"/>
      <c r="L150" s="53"/>
      <c r="M150" s="34">
        <f t="shared" si="9"/>
        <v>47200</v>
      </c>
      <c r="O150" s="50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66"/>
      <c r="AT150" s="50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76"/>
      <c r="BZ150" s="76"/>
      <c r="CA150" s="77"/>
      <c r="CD150" s="87"/>
      <c r="CE150" s="87"/>
      <c r="CF150" s="87"/>
      <c r="CI150" s="86"/>
      <c r="CJ150" s="19"/>
    </row>
    <row r="151" s="3" customFormat="1" customHeight="1" spans="1:88">
      <c r="A151" s="28">
        <v>1434779</v>
      </c>
      <c r="B151" s="23">
        <f t="shared" si="7"/>
        <v>43498</v>
      </c>
      <c r="C151" s="24">
        <v>43500</v>
      </c>
      <c r="D151" s="25" t="s">
        <v>141</v>
      </c>
      <c r="E151" s="26">
        <v>2</v>
      </c>
      <c r="F151" s="26">
        <v>2</v>
      </c>
      <c r="G151" s="26"/>
      <c r="H151" s="27">
        <f t="shared" si="8"/>
        <v>4</v>
      </c>
      <c r="I151" s="31"/>
      <c r="J151" s="52">
        <v>7921.19</v>
      </c>
      <c r="K151" s="53"/>
      <c r="L151" s="53"/>
      <c r="M151" s="34">
        <f t="shared" si="9"/>
        <v>31684.76</v>
      </c>
      <c r="O151" s="50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66"/>
      <c r="AT151" s="50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76"/>
      <c r="BZ151" s="76"/>
      <c r="CA151" s="77"/>
      <c r="CD151" s="87"/>
      <c r="CE151" s="87"/>
      <c r="CF151" s="87"/>
      <c r="CI151" s="86"/>
      <c r="CJ151" s="19"/>
    </row>
    <row r="152" s="3" customFormat="1" customHeight="1" spans="1:88">
      <c r="A152" s="28">
        <v>1434783</v>
      </c>
      <c r="B152" s="23">
        <f t="shared" si="7"/>
        <v>43498</v>
      </c>
      <c r="C152" s="24">
        <v>43500</v>
      </c>
      <c r="D152" s="25" t="s">
        <v>142</v>
      </c>
      <c r="E152" s="26">
        <v>2</v>
      </c>
      <c r="F152" s="26">
        <v>1</v>
      </c>
      <c r="G152" s="26"/>
      <c r="H152" s="27">
        <f t="shared" si="8"/>
        <v>2</v>
      </c>
      <c r="I152" s="31"/>
      <c r="J152" s="52">
        <v>7774.14</v>
      </c>
      <c r="K152" s="53"/>
      <c r="L152" s="53"/>
      <c r="M152" s="34">
        <f t="shared" si="9"/>
        <v>15548.28</v>
      </c>
      <c r="O152" s="50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66"/>
      <c r="AT152" s="50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76"/>
      <c r="BZ152" s="76"/>
      <c r="CA152" s="77"/>
      <c r="CD152" s="87"/>
      <c r="CE152" s="87"/>
      <c r="CF152" s="87"/>
      <c r="CI152" s="86"/>
      <c r="CJ152" s="19"/>
    </row>
    <row r="153" s="3" customFormat="1" customHeight="1" spans="1:88">
      <c r="A153" s="22">
        <v>1442632</v>
      </c>
      <c r="B153" s="23">
        <f t="shared" si="7"/>
        <v>43500</v>
      </c>
      <c r="C153" s="24">
        <v>43501</v>
      </c>
      <c r="D153" s="25" t="s">
        <v>162</v>
      </c>
      <c r="E153" s="26">
        <v>1</v>
      </c>
      <c r="F153" s="26">
        <v>1</v>
      </c>
      <c r="G153" s="26"/>
      <c r="H153" s="27">
        <f t="shared" si="8"/>
        <v>1</v>
      </c>
      <c r="I153" s="31"/>
      <c r="J153" s="32">
        <v>5828.16</v>
      </c>
      <c r="K153" s="32"/>
      <c r="L153" s="33"/>
      <c r="M153" s="34">
        <f t="shared" si="9"/>
        <v>5828.16</v>
      </c>
      <c r="O153" s="50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66"/>
      <c r="AT153" s="50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76"/>
      <c r="BZ153" s="76"/>
      <c r="CA153" s="77"/>
      <c r="CD153" s="87"/>
      <c r="CE153" s="87"/>
      <c r="CF153" s="87"/>
      <c r="CI153" s="86"/>
      <c r="CJ153" s="19"/>
    </row>
    <row r="154" s="3" customFormat="1" customHeight="1" spans="1:88">
      <c r="A154" s="22">
        <v>1431628</v>
      </c>
      <c r="B154" s="23">
        <f t="shared" si="7"/>
        <v>43498</v>
      </c>
      <c r="C154" s="24">
        <v>43501</v>
      </c>
      <c r="D154" s="25" t="s">
        <v>143</v>
      </c>
      <c r="E154" s="26">
        <v>3</v>
      </c>
      <c r="F154" s="26">
        <v>2</v>
      </c>
      <c r="G154" s="26"/>
      <c r="H154" s="27">
        <f t="shared" si="8"/>
        <v>6</v>
      </c>
      <c r="I154" s="31"/>
      <c r="J154" s="32">
        <v>9774.56</v>
      </c>
      <c r="K154" s="33"/>
      <c r="L154" s="33"/>
      <c r="M154" s="34">
        <f t="shared" si="9"/>
        <v>58647.36</v>
      </c>
      <c r="O154" s="50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66"/>
      <c r="AT154" s="50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76"/>
      <c r="BZ154" s="76"/>
      <c r="CA154" s="77"/>
      <c r="CD154" s="87"/>
      <c r="CE154" s="87"/>
      <c r="CF154" s="87"/>
      <c r="CI154" s="86"/>
      <c r="CJ154" s="19"/>
    </row>
    <row r="155" s="3" customFormat="1" customHeight="1" spans="1:88">
      <c r="A155" s="22">
        <v>1424777</v>
      </c>
      <c r="B155" s="23">
        <f t="shared" si="7"/>
        <v>43498</v>
      </c>
      <c r="C155" s="24">
        <v>43500</v>
      </c>
      <c r="D155" s="25" t="s">
        <v>144</v>
      </c>
      <c r="E155" s="26">
        <v>2</v>
      </c>
      <c r="F155" s="26">
        <v>1</v>
      </c>
      <c r="G155" s="26"/>
      <c r="H155" s="27">
        <f t="shared" si="8"/>
        <v>2</v>
      </c>
      <c r="I155" s="31"/>
      <c r="J155" s="32">
        <v>7470.96</v>
      </c>
      <c r="K155" s="33"/>
      <c r="L155" s="33"/>
      <c r="M155" s="34">
        <f t="shared" si="9"/>
        <v>14941.92</v>
      </c>
      <c r="O155" s="50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66"/>
      <c r="AT155" s="50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76"/>
      <c r="BZ155" s="76"/>
      <c r="CA155" s="77"/>
      <c r="CD155" s="87"/>
      <c r="CE155" s="87"/>
      <c r="CF155" s="87"/>
      <c r="CI155" s="86"/>
      <c r="CJ155" s="19"/>
    </row>
    <row r="156" s="3" customFormat="1" customHeight="1" spans="1:88">
      <c r="A156" s="22">
        <v>1424777</v>
      </c>
      <c r="B156" s="23">
        <f t="shared" si="7"/>
        <v>43500</v>
      </c>
      <c r="C156" s="24">
        <v>43501</v>
      </c>
      <c r="D156" s="25" t="s">
        <v>144</v>
      </c>
      <c r="E156" s="26">
        <v>1</v>
      </c>
      <c r="F156" s="26">
        <v>1</v>
      </c>
      <c r="G156" s="26"/>
      <c r="H156" s="27">
        <f t="shared" si="8"/>
        <v>1</v>
      </c>
      <c r="I156" s="31"/>
      <c r="J156" s="32">
        <v>9300</v>
      </c>
      <c r="K156" s="33"/>
      <c r="L156" s="33"/>
      <c r="M156" s="34">
        <f t="shared" si="9"/>
        <v>9300</v>
      </c>
      <c r="O156" s="50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66"/>
      <c r="AT156" s="50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76"/>
      <c r="BZ156" s="76"/>
      <c r="CA156" s="77"/>
      <c r="CD156" s="87"/>
      <c r="CE156" s="87"/>
      <c r="CF156" s="87"/>
      <c r="CI156" s="86"/>
      <c r="CJ156" s="19"/>
    </row>
    <row r="157" s="3" customFormat="1" customHeight="1" spans="1:88">
      <c r="A157" s="22">
        <v>1438092</v>
      </c>
      <c r="B157" s="23">
        <f t="shared" si="7"/>
        <v>43499</v>
      </c>
      <c r="C157" s="24">
        <v>43501</v>
      </c>
      <c r="D157" s="25" t="s">
        <v>163</v>
      </c>
      <c r="E157" s="26">
        <v>2</v>
      </c>
      <c r="F157" s="26">
        <v>1</v>
      </c>
      <c r="G157" s="26"/>
      <c r="H157" s="27">
        <f t="shared" si="8"/>
        <v>2</v>
      </c>
      <c r="I157" s="31"/>
      <c r="J157" s="32">
        <v>8334.55</v>
      </c>
      <c r="K157" s="33"/>
      <c r="L157" s="33"/>
      <c r="M157" s="34">
        <f t="shared" si="9"/>
        <v>16669.1</v>
      </c>
      <c r="O157" s="50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66"/>
      <c r="AT157" s="50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76"/>
      <c r="BZ157" s="76"/>
      <c r="CA157" s="77"/>
      <c r="CD157" s="87"/>
      <c r="CE157" s="87"/>
      <c r="CF157" s="87"/>
      <c r="CI157" s="86"/>
      <c r="CJ157" s="19"/>
    </row>
    <row r="158" s="3" customFormat="1" customHeight="1" spans="1:88">
      <c r="A158" s="22">
        <v>1437832</v>
      </c>
      <c r="B158" s="23">
        <f t="shared" si="7"/>
        <v>43498</v>
      </c>
      <c r="C158" s="24">
        <v>43501</v>
      </c>
      <c r="D158" s="25" t="s">
        <v>164</v>
      </c>
      <c r="E158" s="26">
        <v>3</v>
      </c>
      <c r="F158" s="26">
        <v>1</v>
      </c>
      <c r="G158" s="26"/>
      <c r="H158" s="27">
        <f t="shared" si="8"/>
        <v>3</v>
      </c>
      <c r="I158" s="31"/>
      <c r="J158" s="32">
        <v>8345.34</v>
      </c>
      <c r="K158" s="33"/>
      <c r="L158" s="33"/>
      <c r="M158" s="34">
        <f t="shared" si="9"/>
        <v>25036.02</v>
      </c>
      <c r="O158" s="50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66"/>
      <c r="AT158" s="50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76"/>
      <c r="BZ158" s="76"/>
      <c r="CA158" s="77"/>
      <c r="CD158" s="87"/>
      <c r="CE158" s="87"/>
      <c r="CF158" s="87"/>
      <c r="CI158" s="86"/>
      <c r="CJ158" s="19"/>
    </row>
    <row r="159" s="3" customFormat="1" customHeight="1" spans="1:88">
      <c r="A159" s="88">
        <v>1443322</v>
      </c>
      <c r="B159" s="23">
        <f t="shared" si="7"/>
        <v>43498</v>
      </c>
      <c r="C159" s="24">
        <v>43501</v>
      </c>
      <c r="D159" s="25" t="s">
        <v>145</v>
      </c>
      <c r="E159" s="26">
        <v>3</v>
      </c>
      <c r="F159" s="26">
        <v>1</v>
      </c>
      <c r="G159" s="26"/>
      <c r="H159" s="27">
        <f t="shared" si="8"/>
        <v>3</v>
      </c>
      <c r="I159" s="31"/>
      <c r="J159" s="32">
        <v>8746.79</v>
      </c>
      <c r="K159" s="33"/>
      <c r="L159" s="33">
        <f>1900*3</f>
        <v>5700</v>
      </c>
      <c r="M159" s="34">
        <f t="shared" si="9"/>
        <v>31940.37</v>
      </c>
      <c r="O159" s="50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66"/>
      <c r="AT159" s="50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76"/>
      <c r="BZ159" s="76"/>
      <c r="CA159" s="77"/>
      <c r="CD159" s="87"/>
      <c r="CE159" s="87"/>
      <c r="CF159" s="87"/>
      <c r="CI159" s="86"/>
      <c r="CJ159" s="19"/>
    </row>
    <row r="160" s="3" customFormat="1" customHeight="1" spans="1:88">
      <c r="A160" s="88">
        <v>1434693</v>
      </c>
      <c r="B160" s="23">
        <f t="shared" si="7"/>
        <v>43498</v>
      </c>
      <c r="C160" s="24">
        <v>43499</v>
      </c>
      <c r="D160" s="25" t="s">
        <v>146</v>
      </c>
      <c r="E160" s="26">
        <v>1</v>
      </c>
      <c r="F160" s="26">
        <v>1</v>
      </c>
      <c r="G160" s="26"/>
      <c r="H160" s="27">
        <f t="shared" si="8"/>
        <v>1</v>
      </c>
      <c r="I160" s="31"/>
      <c r="J160" s="32">
        <v>7979.9</v>
      </c>
      <c r="K160" s="33"/>
      <c r="L160" s="33"/>
      <c r="M160" s="34">
        <f t="shared" si="9"/>
        <v>7979.9</v>
      </c>
      <c r="O160" s="50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66"/>
      <c r="AT160" s="50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76"/>
      <c r="BZ160" s="76"/>
      <c r="CA160" s="77"/>
      <c r="CD160" s="87"/>
      <c r="CE160" s="87"/>
      <c r="CF160" s="87"/>
      <c r="CI160" s="86"/>
      <c r="CJ160" s="19"/>
    </row>
    <row r="161" s="3" customFormat="1" customHeight="1" spans="1:88">
      <c r="A161" s="88">
        <v>1434693</v>
      </c>
      <c r="B161" s="23">
        <f t="shared" si="7"/>
        <v>43499</v>
      </c>
      <c r="C161" s="24">
        <v>43501</v>
      </c>
      <c r="D161" s="25" t="s">
        <v>146</v>
      </c>
      <c r="E161" s="26">
        <v>2</v>
      </c>
      <c r="F161" s="26">
        <v>1</v>
      </c>
      <c r="G161" s="26"/>
      <c r="H161" s="27">
        <f t="shared" si="8"/>
        <v>2</v>
      </c>
      <c r="I161" s="31"/>
      <c r="J161" s="32">
        <v>7955.5</v>
      </c>
      <c r="K161" s="33"/>
      <c r="L161" s="33"/>
      <c r="M161" s="34">
        <f t="shared" si="9"/>
        <v>15911</v>
      </c>
      <c r="O161" s="50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66"/>
      <c r="AT161" s="50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76"/>
      <c r="BZ161" s="76"/>
      <c r="CA161" s="77"/>
      <c r="CD161" s="87"/>
      <c r="CE161" s="87"/>
      <c r="CF161" s="87"/>
      <c r="CI161" s="86"/>
      <c r="CJ161" s="19"/>
    </row>
    <row r="162" s="3" customFormat="1" customHeight="1" spans="1:88">
      <c r="A162" s="88">
        <v>1429109</v>
      </c>
      <c r="B162" s="23">
        <f t="shared" si="7"/>
        <v>43498</v>
      </c>
      <c r="C162" s="24">
        <v>43501</v>
      </c>
      <c r="D162" s="25" t="s">
        <v>147</v>
      </c>
      <c r="E162" s="26">
        <v>3</v>
      </c>
      <c r="F162" s="26">
        <v>1</v>
      </c>
      <c r="G162" s="26"/>
      <c r="H162" s="27">
        <f t="shared" si="8"/>
        <v>3</v>
      </c>
      <c r="I162" s="31"/>
      <c r="J162" s="32">
        <v>11011.76</v>
      </c>
      <c r="K162" s="33"/>
      <c r="L162" s="33"/>
      <c r="M162" s="34">
        <f t="shared" si="9"/>
        <v>33035.28</v>
      </c>
      <c r="O162" s="50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66"/>
      <c r="AT162" s="50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76"/>
      <c r="BZ162" s="76"/>
      <c r="CA162" s="77"/>
      <c r="CD162" s="87"/>
      <c r="CE162" s="87"/>
      <c r="CF162" s="87"/>
      <c r="CI162" s="86"/>
      <c r="CJ162" s="19"/>
    </row>
    <row r="163" s="3" customFormat="1" customHeight="1" spans="1:88">
      <c r="A163" s="22">
        <v>1442616</v>
      </c>
      <c r="B163" s="23">
        <f t="shared" si="7"/>
        <v>43500</v>
      </c>
      <c r="C163" s="24">
        <v>43501</v>
      </c>
      <c r="D163" s="25" t="s">
        <v>155</v>
      </c>
      <c r="E163" s="26">
        <v>1</v>
      </c>
      <c r="F163" s="26">
        <v>1</v>
      </c>
      <c r="G163" s="26"/>
      <c r="H163" s="27">
        <f t="shared" si="8"/>
        <v>1</v>
      </c>
      <c r="I163" s="31"/>
      <c r="J163" s="32">
        <v>5435.43</v>
      </c>
      <c r="K163" s="33"/>
      <c r="L163" s="33"/>
      <c r="M163" s="34">
        <f t="shared" si="9"/>
        <v>5435.43</v>
      </c>
      <c r="O163" s="50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66"/>
      <c r="AT163" s="50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76"/>
      <c r="BZ163" s="76"/>
      <c r="CA163" s="77"/>
      <c r="CD163" s="87"/>
      <c r="CE163" s="87"/>
      <c r="CF163" s="87"/>
      <c r="CI163" s="86"/>
      <c r="CJ163" s="19"/>
    </row>
    <row r="164" s="3" customFormat="1" customHeight="1" spans="1:88">
      <c r="A164" s="22">
        <v>1420395</v>
      </c>
      <c r="B164" s="23">
        <f t="shared" si="7"/>
        <v>43499</v>
      </c>
      <c r="C164" s="24">
        <v>43501</v>
      </c>
      <c r="D164" s="25" t="s">
        <v>165</v>
      </c>
      <c r="E164" s="26">
        <v>2</v>
      </c>
      <c r="F164" s="26">
        <v>1</v>
      </c>
      <c r="G164" s="26"/>
      <c r="H164" s="27">
        <f t="shared" si="8"/>
        <v>2</v>
      </c>
      <c r="I164" s="31"/>
      <c r="J164" s="32">
        <v>7850.27</v>
      </c>
      <c r="K164" s="33"/>
      <c r="L164" s="33"/>
      <c r="M164" s="34">
        <f t="shared" si="9"/>
        <v>15700.54</v>
      </c>
      <c r="O164" s="50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66"/>
      <c r="AT164" s="50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76"/>
      <c r="BZ164" s="76"/>
      <c r="CA164" s="77"/>
      <c r="CD164" s="87"/>
      <c r="CE164" s="87"/>
      <c r="CF164" s="87"/>
      <c r="CI164" s="86"/>
      <c r="CJ164" s="19"/>
    </row>
    <row r="165" s="3" customFormat="1" customHeight="1" spans="1:88">
      <c r="A165" s="22">
        <v>1434893</v>
      </c>
      <c r="B165" s="23">
        <f t="shared" si="7"/>
        <v>43498</v>
      </c>
      <c r="C165" s="24">
        <v>43501</v>
      </c>
      <c r="D165" s="25" t="s">
        <v>148</v>
      </c>
      <c r="E165" s="26">
        <v>3</v>
      </c>
      <c r="F165" s="26">
        <v>1</v>
      </c>
      <c r="G165" s="26"/>
      <c r="H165" s="27">
        <f t="shared" si="8"/>
        <v>3</v>
      </c>
      <c r="I165" s="31"/>
      <c r="J165" s="32">
        <v>11800</v>
      </c>
      <c r="K165" s="33"/>
      <c r="L165" s="33"/>
      <c r="M165" s="34">
        <f t="shared" si="9"/>
        <v>35400</v>
      </c>
      <c r="O165" s="50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66"/>
      <c r="AT165" s="50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76"/>
      <c r="BZ165" s="76"/>
      <c r="CA165" s="77"/>
      <c r="CD165" s="87"/>
      <c r="CE165" s="87"/>
      <c r="CF165" s="87"/>
      <c r="CI165" s="86"/>
      <c r="CJ165" s="19"/>
    </row>
    <row r="166" s="3" customFormat="1" customHeight="1" spans="1:88">
      <c r="A166" s="89">
        <v>1434713</v>
      </c>
      <c r="B166" s="23">
        <f t="shared" si="7"/>
        <v>43498</v>
      </c>
      <c r="C166" s="24">
        <v>43501</v>
      </c>
      <c r="D166" s="25" t="s">
        <v>149</v>
      </c>
      <c r="E166" s="26">
        <v>3</v>
      </c>
      <c r="F166" s="26">
        <v>1</v>
      </c>
      <c r="G166" s="26"/>
      <c r="H166" s="27">
        <f t="shared" si="8"/>
        <v>3</v>
      </c>
      <c r="I166" s="31"/>
      <c r="J166" s="32">
        <v>11800</v>
      </c>
      <c r="K166" s="33"/>
      <c r="L166" s="33"/>
      <c r="M166" s="34">
        <f t="shared" si="9"/>
        <v>35400</v>
      </c>
      <c r="O166" s="50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66"/>
      <c r="AT166" s="50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76"/>
      <c r="BZ166" s="76"/>
      <c r="CA166" s="77"/>
      <c r="CD166" s="87"/>
      <c r="CE166" s="87"/>
      <c r="CF166" s="87"/>
      <c r="CI166" s="86"/>
      <c r="CJ166" s="19"/>
    </row>
    <row r="167" s="3" customFormat="1" customHeight="1" spans="1:88">
      <c r="A167" s="22">
        <v>1442314</v>
      </c>
      <c r="B167" s="23">
        <f t="shared" si="7"/>
        <v>43499</v>
      </c>
      <c r="C167" s="24">
        <v>43501</v>
      </c>
      <c r="D167" s="25" t="s">
        <v>166</v>
      </c>
      <c r="E167" s="26">
        <v>2</v>
      </c>
      <c r="F167" s="26">
        <v>1</v>
      </c>
      <c r="G167" s="26"/>
      <c r="H167" s="27">
        <f t="shared" si="8"/>
        <v>2</v>
      </c>
      <c r="I167" s="31"/>
      <c r="J167" s="32">
        <v>5410.37</v>
      </c>
      <c r="K167" s="33"/>
      <c r="L167" s="33"/>
      <c r="M167" s="34">
        <f t="shared" si="9"/>
        <v>10820.74</v>
      </c>
      <c r="O167" s="50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66"/>
      <c r="AT167" s="50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76"/>
      <c r="BZ167" s="76"/>
      <c r="CA167" s="77"/>
      <c r="CD167" s="87"/>
      <c r="CE167" s="87"/>
      <c r="CF167" s="87"/>
      <c r="CI167" s="86"/>
      <c r="CJ167" s="19"/>
    </row>
    <row r="168" s="3" customFormat="1" customHeight="1" spans="1:88">
      <c r="A168" s="22">
        <v>1430014</v>
      </c>
      <c r="B168" s="23">
        <f t="shared" ref="B168:B173" si="10">+C168-E168</f>
        <v>43498</v>
      </c>
      <c r="C168" s="24">
        <v>43501</v>
      </c>
      <c r="D168" s="25" t="s">
        <v>150</v>
      </c>
      <c r="E168" s="26">
        <v>3</v>
      </c>
      <c r="F168" s="26">
        <v>1</v>
      </c>
      <c r="G168" s="26"/>
      <c r="H168" s="27">
        <f t="shared" ref="H168:H173" si="11">(F168*E168)+(E168*G168)</f>
        <v>3</v>
      </c>
      <c r="I168" s="31"/>
      <c r="J168" s="32">
        <v>7994.48</v>
      </c>
      <c r="K168" s="33"/>
      <c r="L168" s="33"/>
      <c r="M168" s="34">
        <f t="shared" ref="M168:M173" si="12">+(E168*F168*J168)+(E168*G168*K168)+L168</f>
        <v>23983.44</v>
      </c>
      <c r="O168" s="50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66"/>
      <c r="AT168" s="50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76"/>
      <c r="BZ168" s="76"/>
      <c r="CA168" s="77"/>
      <c r="CD168" s="87"/>
      <c r="CE168" s="87"/>
      <c r="CF168" s="87"/>
      <c r="CI168" s="86"/>
      <c r="CJ168" s="19"/>
    </row>
    <row r="169" s="3" customFormat="1" customHeight="1" spans="1:88">
      <c r="A169" s="22">
        <v>1442589</v>
      </c>
      <c r="B169" s="23">
        <f t="shared" si="10"/>
        <v>43500</v>
      </c>
      <c r="C169" s="24">
        <v>43501</v>
      </c>
      <c r="D169" s="25" t="s">
        <v>167</v>
      </c>
      <c r="E169" s="26">
        <v>1</v>
      </c>
      <c r="F169" s="26">
        <v>2</v>
      </c>
      <c r="G169" s="26"/>
      <c r="H169" s="27">
        <f t="shared" si="11"/>
        <v>2</v>
      </c>
      <c r="I169" s="31"/>
      <c r="J169" s="52">
        <v>5435.43</v>
      </c>
      <c r="K169" s="53"/>
      <c r="L169" s="53"/>
      <c r="M169" s="34">
        <f t="shared" si="12"/>
        <v>10870.86</v>
      </c>
      <c r="O169" s="50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66"/>
      <c r="AT169" s="50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76"/>
      <c r="BZ169" s="76"/>
      <c r="CA169" s="77"/>
      <c r="CD169" s="87"/>
      <c r="CE169" s="87"/>
      <c r="CF169" s="87"/>
      <c r="CI169" s="86"/>
      <c r="CJ169" s="19"/>
    </row>
    <row r="170" s="3" customFormat="1" customHeight="1" spans="1:88">
      <c r="A170" s="88">
        <v>1434757</v>
      </c>
      <c r="B170" s="90">
        <f t="shared" si="10"/>
        <v>43498</v>
      </c>
      <c r="C170" s="24">
        <v>43501</v>
      </c>
      <c r="D170" s="25" t="s">
        <v>151</v>
      </c>
      <c r="E170" s="26">
        <v>3</v>
      </c>
      <c r="F170" s="26">
        <v>1</v>
      </c>
      <c r="G170" s="26"/>
      <c r="H170" s="27">
        <f t="shared" si="11"/>
        <v>3</v>
      </c>
      <c r="I170" s="31"/>
      <c r="J170" s="52">
        <v>7493.21</v>
      </c>
      <c r="K170" s="53"/>
      <c r="L170" s="53"/>
      <c r="M170" s="34">
        <f t="shared" si="12"/>
        <v>22479.63</v>
      </c>
      <c r="O170" s="50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66"/>
      <c r="AT170" s="50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76"/>
      <c r="BZ170" s="76"/>
      <c r="CA170" s="77"/>
      <c r="CD170" s="87"/>
      <c r="CE170" s="87"/>
      <c r="CF170" s="87"/>
      <c r="CI170" s="86"/>
      <c r="CJ170" s="19"/>
    </row>
    <row r="171" s="3" customFormat="1" customHeight="1" spans="1:88">
      <c r="A171" s="22">
        <v>1420408</v>
      </c>
      <c r="B171" s="23">
        <f t="shared" si="10"/>
        <v>43498</v>
      </c>
      <c r="C171" s="24">
        <v>43501</v>
      </c>
      <c r="D171" s="25" t="s">
        <v>168</v>
      </c>
      <c r="E171" s="26">
        <v>3</v>
      </c>
      <c r="F171" s="26">
        <v>1</v>
      </c>
      <c r="G171" s="26"/>
      <c r="H171" s="27">
        <f t="shared" si="11"/>
        <v>3</v>
      </c>
      <c r="I171" s="31"/>
      <c r="J171" s="52">
        <v>7850.27</v>
      </c>
      <c r="K171" s="53"/>
      <c r="L171" s="53"/>
      <c r="M171" s="34">
        <f t="shared" si="12"/>
        <v>23550.81</v>
      </c>
      <c r="O171" s="50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66"/>
      <c r="AT171" s="50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76"/>
      <c r="BZ171" s="76"/>
      <c r="CA171" s="77"/>
      <c r="CD171" s="87"/>
      <c r="CE171" s="87"/>
      <c r="CF171" s="87"/>
      <c r="CI171" s="86"/>
      <c r="CJ171" s="19"/>
    </row>
    <row r="172" s="3" customFormat="1" customHeight="1" spans="1:88">
      <c r="A172" s="22">
        <v>1428554</v>
      </c>
      <c r="B172" s="23">
        <f t="shared" si="10"/>
        <v>43498</v>
      </c>
      <c r="C172" s="24">
        <v>43501</v>
      </c>
      <c r="D172" s="25" t="s">
        <v>152</v>
      </c>
      <c r="E172" s="26">
        <v>3</v>
      </c>
      <c r="F172" s="26">
        <v>2</v>
      </c>
      <c r="G172" s="26"/>
      <c r="H172" s="27">
        <f t="shared" si="11"/>
        <v>6</v>
      </c>
      <c r="I172" s="31"/>
      <c r="J172" s="52">
        <v>7950.3</v>
      </c>
      <c r="K172" s="53"/>
      <c r="L172" s="53"/>
      <c r="M172" s="34">
        <f t="shared" si="12"/>
        <v>47701.8</v>
      </c>
      <c r="O172" s="50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66"/>
      <c r="AT172" s="50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76"/>
      <c r="BZ172" s="76"/>
      <c r="CA172" s="77"/>
      <c r="CD172" s="87"/>
      <c r="CE172" s="87"/>
      <c r="CF172" s="87"/>
      <c r="CI172" s="86"/>
      <c r="CJ172" s="19"/>
    </row>
    <row r="173" s="3" customFormat="1" customHeight="1" spans="1:88">
      <c r="A173" s="88">
        <v>1434690</v>
      </c>
      <c r="B173" s="23">
        <f t="shared" si="10"/>
        <v>43498</v>
      </c>
      <c r="C173" s="24">
        <v>43501</v>
      </c>
      <c r="D173" s="25" t="s">
        <v>169</v>
      </c>
      <c r="E173" s="26">
        <v>3</v>
      </c>
      <c r="F173" s="26">
        <v>1</v>
      </c>
      <c r="G173" s="26"/>
      <c r="H173" s="27">
        <f t="shared" si="11"/>
        <v>3</v>
      </c>
      <c r="I173" s="31"/>
      <c r="J173" s="52">
        <v>6715</v>
      </c>
      <c r="K173" s="53"/>
      <c r="L173" s="53"/>
      <c r="M173" s="34">
        <f t="shared" si="12"/>
        <v>20145</v>
      </c>
      <c r="O173" s="50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66"/>
      <c r="AT173" s="50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76"/>
      <c r="BZ173" s="76"/>
      <c r="CA173" s="77"/>
      <c r="CD173" s="87"/>
      <c r="CE173" s="87"/>
      <c r="CF173" s="87"/>
      <c r="CI173" s="86"/>
      <c r="CJ173" s="19"/>
    </row>
    <row r="174" s="3" customFormat="1" customHeight="1" spans="1:88">
      <c r="A174" s="88">
        <v>1434691</v>
      </c>
      <c r="B174" s="97"/>
      <c r="C174" s="98"/>
      <c r="D174" s="99"/>
      <c r="E174" s="26"/>
      <c r="F174" s="26"/>
      <c r="G174" s="26"/>
      <c r="H174" s="27"/>
      <c r="I174" s="31"/>
      <c r="J174" s="52"/>
      <c r="K174" s="53"/>
      <c r="L174" s="53"/>
      <c r="M174" s="34"/>
      <c r="O174" s="50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66"/>
      <c r="AT174" s="50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76"/>
      <c r="BZ174" s="76"/>
      <c r="CA174" s="77"/>
      <c r="CD174" s="87"/>
      <c r="CE174" s="87"/>
      <c r="CF174" s="87"/>
      <c r="CI174" s="86"/>
      <c r="CJ174" s="19"/>
    </row>
    <row r="175" s="3" customFormat="1" customHeight="1" spans="1:88">
      <c r="A175" s="91" t="s">
        <v>153</v>
      </c>
      <c r="B175" s="92"/>
      <c r="C175" s="92"/>
      <c r="D175" s="93"/>
      <c r="E175" s="27">
        <f t="shared" ref="E175:M175" si="13">SUM(E104:E173)</f>
        <v>111</v>
      </c>
      <c r="F175" s="94">
        <f t="shared" si="13"/>
        <v>87</v>
      </c>
      <c r="G175" s="94">
        <f t="shared" si="13"/>
        <v>0</v>
      </c>
      <c r="H175" s="94">
        <f t="shared" si="13"/>
        <v>138</v>
      </c>
      <c r="I175" s="94">
        <f t="shared" si="13"/>
        <v>0</v>
      </c>
      <c r="J175" s="95">
        <f t="shared" si="13"/>
        <v>611483.05</v>
      </c>
      <c r="K175" s="95">
        <f t="shared" si="13"/>
        <v>0</v>
      </c>
      <c r="L175" s="95">
        <f t="shared" si="13"/>
        <v>5700</v>
      </c>
      <c r="M175" s="96">
        <f t="shared" si="13"/>
        <v>1202622.72</v>
      </c>
      <c r="O175" s="50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66"/>
      <c r="AT175" s="50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76"/>
      <c r="BZ175" s="76"/>
      <c r="CA175" s="77"/>
      <c r="CD175" s="87"/>
      <c r="CE175" s="87"/>
      <c r="CF175" s="87"/>
      <c r="CI175" s="86"/>
      <c r="CJ175" s="19"/>
    </row>
    <row r="176" s="3" customFormat="1" customHeight="1" spans="1:88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O176" s="50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66"/>
      <c r="AT176" s="50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41"/>
      <c r="BZ176" s="41"/>
      <c r="CA176" s="100"/>
      <c r="CD176" s="87"/>
      <c r="CE176" s="87"/>
      <c r="CF176" s="87"/>
      <c r="CI176" s="86"/>
      <c r="CJ176" s="19"/>
    </row>
    <row r="177" s="3" customFormat="1" customHeight="1" spans="1:88">
      <c r="A177" s="20" t="s">
        <v>41</v>
      </c>
      <c r="B177" s="21" t="s">
        <v>42</v>
      </c>
      <c r="C177" s="21" t="s">
        <v>43</v>
      </c>
      <c r="D177" s="21" t="s">
        <v>44</v>
      </c>
      <c r="E177" s="21" t="s">
        <v>45</v>
      </c>
      <c r="F177" s="21" t="s">
        <v>46</v>
      </c>
      <c r="G177" s="21" t="s">
        <v>47</v>
      </c>
      <c r="H177" s="21" t="s">
        <v>48</v>
      </c>
      <c r="I177" s="21" t="s">
        <v>49</v>
      </c>
      <c r="J177" s="21" t="s">
        <v>50</v>
      </c>
      <c r="K177" s="21" t="s">
        <v>51</v>
      </c>
      <c r="L177" s="21" t="s">
        <v>52</v>
      </c>
      <c r="M177" s="29" t="s">
        <v>53</v>
      </c>
      <c r="O177" s="50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66"/>
      <c r="AT177" s="50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101"/>
      <c r="BZ177" s="101"/>
      <c r="CA177" s="102"/>
      <c r="CD177" s="87"/>
      <c r="CE177" s="87"/>
      <c r="CF177" s="87"/>
      <c r="CI177" s="86"/>
      <c r="CJ177" s="19"/>
    </row>
    <row r="178" s="3" customFormat="1" customHeight="1" spans="1:88">
      <c r="A178" s="22">
        <v>1435812</v>
      </c>
      <c r="B178" s="23">
        <f t="shared" ref="B178:B194" si="14">+C178-E178</f>
        <v>43497</v>
      </c>
      <c r="C178" s="24">
        <v>43498</v>
      </c>
      <c r="D178" s="25" t="s">
        <v>170</v>
      </c>
      <c r="E178" s="26">
        <v>1</v>
      </c>
      <c r="F178" s="26">
        <v>1</v>
      </c>
      <c r="G178" s="26"/>
      <c r="H178" s="27">
        <f t="shared" ref="H178:H194" si="15">(F178*E178)+(E178*G178)</f>
        <v>1</v>
      </c>
      <c r="I178" s="31"/>
      <c r="J178" s="32">
        <v>5695</v>
      </c>
      <c r="K178" s="33"/>
      <c r="L178" s="33">
        <v>325</v>
      </c>
      <c r="M178" s="34">
        <f t="shared" ref="M178:M194" si="16">+(E178*F178*J178)+(E178*G178*K178)+L178</f>
        <v>6020</v>
      </c>
      <c r="O178" s="50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66"/>
      <c r="AT178" s="50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103"/>
      <c r="BZ178" s="103"/>
      <c r="CA178" s="104"/>
      <c r="CD178" s="87"/>
      <c r="CE178" s="87"/>
      <c r="CF178" s="87"/>
      <c r="CI178" s="86"/>
      <c r="CJ178" s="19"/>
    </row>
    <row r="179" s="3" customFormat="1" customHeight="1" spans="1:88">
      <c r="A179" s="22">
        <v>1427500</v>
      </c>
      <c r="B179" s="23">
        <f t="shared" si="14"/>
        <v>43497</v>
      </c>
      <c r="C179" s="24">
        <v>43498</v>
      </c>
      <c r="D179" s="25" t="s">
        <v>171</v>
      </c>
      <c r="E179" s="26">
        <v>1</v>
      </c>
      <c r="F179" s="26">
        <v>1</v>
      </c>
      <c r="G179" s="26"/>
      <c r="H179" s="27">
        <f t="shared" si="15"/>
        <v>1</v>
      </c>
      <c r="I179" s="31"/>
      <c r="J179" s="32">
        <v>5695</v>
      </c>
      <c r="K179" s="33"/>
      <c r="L179" s="33"/>
      <c r="M179" s="34">
        <f t="shared" si="16"/>
        <v>5695</v>
      </c>
      <c r="N179" s="2"/>
      <c r="O179" s="38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60"/>
      <c r="AT179" s="38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9"/>
      <c r="BQ179" s="39"/>
      <c r="BR179" s="39"/>
      <c r="BS179" s="39"/>
      <c r="BT179" s="39"/>
      <c r="BU179" s="39"/>
      <c r="BV179" s="39"/>
      <c r="BW179" s="39"/>
      <c r="BX179" s="39"/>
      <c r="BY179" s="74"/>
      <c r="BZ179" s="74"/>
      <c r="CA179" s="75"/>
      <c r="CD179" s="87"/>
      <c r="CE179" s="87"/>
      <c r="CF179" s="87"/>
      <c r="CI179" s="86"/>
      <c r="CJ179" s="19"/>
    </row>
    <row r="180" s="3" customFormat="1" customHeight="1" spans="1:88">
      <c r="A180" s="22">
        <v>1422561</v>
      </c>
      <c r="B180" s="23">
        <f t="shared" si="14"/>
        <v>43497</v>
      </c>
      <c r="C180" s="24">
        <v>43498</v>
      </c>
      <c r="D180" s="25" t="s">
        <v>172</v>
      </c>
      <c r="E180" s="26">
        <v>1</v>
      </c>
      <c r="F180" s="26">
        <v>2</v>
      </c>
      <c r="G180" s="26"/>
      <c r="H180" s="27">
        <f t="shared" si="15"/>
        <v>2</v>
      </c>
      <c r="I180" s="31"/>
      <c r="J180" s="32">
        <v>5695</v>
      </c>
      <c r="K180" s="33"/>
      <c r="L180" s="33"/>
      <c r="M180" s="34">
        <f t="shared" si="16"/>
        <v>11390</v>
      </c>
      <c r="O180" s="40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61"/>
      <c r="AT180" s="40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51"/>
      <c r="BY180" s="76"/>
      <c r="BZ180" s="76"/>
      <c r="CA180" s="77"/>
      <c r="CD180" s="87"/>
      <c r="CE180" s="87"/>
      <c r="CF180" s="87"/>
      <c r="CI180" s="86"/>
      <c r="CJ180" s="19"/>
    </row>
    <row r="181" s="3" customFormat="1" customHeight="1" spans="1:88">
      <c r="A181" s="22">
        <v>1434108</v>
      </c>
      <c r="B181" s="23">
        <f t="shared" si="14"/>
        <v>43497</v>
      </c>
      <c r="C181" s="24">
        <v>43498</v>
      </c>
      <c r="D181" s="25" t="s">
        <v>173</v>
      </c>
      <c r="E181" s="26">
        <v>1</v>
      </c>
      <c r="F181" s="26">
        <v>3</v>
      </c>
      <c r="G181" s="26"/>
      <c r="H181" s="27">
        <f t="shared" si="15"/>
        <v>3</v>
      </c>
      <c r="I181" s="31"/>
      <c r="J181" s="32">
        <v>5695</v>
      </c>
      <c r="K181" s="33"/>
      <c r="L181" s="33"/>
      <c r="M181" s="34">
        <f t="shared" si="16"/>
        <v>17085</v>
      </c>
      <c r="O181" s="40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61"/>
      <c r="AT181" s="40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51"/>
      <c r="BY181" s="78"/>
      <c r="BZ181" s="78"/>
      <c r="CA181" s="79"/>
      <c r="CD181" s="87"/>
      <c r="CE181" s="87"/>
      <c r="CF181" s="87"/>
      <c r="CI181" s="86"/>
      <c r="CJ181" s="19"/>
    </row>
    <row r="182" s="3" customFormat="1" customHeight="1" spans="1:88">
      <c r="A182" s="22">
        <v>1435082</v>
      </c>
      <c r="B182" s="23">
        <f t="shared" si="14"/>
        <v>43497</v>
      </c>
      <c r="C182" s="24">
        <v>43498</v>
      </c>
      <c r="D182" s="25" t="s">
        <v>174</v>
      </c>
      <c r="E182" s="26">
        <v>1</v>
      </c>
      <c r="F182" s="26">
        <v>1</v>
      </c>
      <c r="G182" s="26"/>
      <c r="H182" s="27">
        <f t="shared" si="15"/>
        <v>1</v>
      </c>
      <c r="I182" s="31"/>
      <c r="J182" s="32">
        <v>6120</v>
      </c>
      <c r="K182" s="33"/>
      <c r="L182" s="33"/>
      <c r="M182" s="34">
        <f t="shared" si="16"/>
        <v>6120</v>
      </c>
      <c r="O182" s="40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61"/>
      <c r="AT182" s="40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51"/>
      <c r="BY182" s="76"/>
      <c r="BZ182" s="76"/>
      <c r="CA182" s="77"/>
      <c r="CD182" s="87"/>
      <c r="CE182" s="87"/>
      <c r="CF182" s="87"/>
      <c r="CI182" s="86"/>
      <c r="CJ182" s="19"/>
    </row>
    <row r="183" s="3" customFormat="1" customHeight="1" spans="1:88">
      <c r="A183" s="88">
        <v>1434761</v>
      </c>
      <c r="B183" s="23">
        <f t="shared" si="14"/>
        <v>43495</v>
      </c>
      <c r="C183" s="24">
        <v>43498</v>
      </c>
      <c r="D183" s="25" t="s">
        <v>175</v>
      </c>
      <c r="E183" s="26">
        <v>3</v>
      </c>
      <c r="F183" s="26">
        <v>3</v>
      </c>
      <c r="G183" s="26"/>
      <c r="H183" s="27">
        <f t="shared" si="15"/>
        <v>9</v>
      </c>
      <c r="I183" s="31"/>
      <c r="J183" s="32">
        <v>5695</v>
      </c>
      <c r="K183" s="33"/>
      <c r="L183" s="33"/>
      <c r="M183" s="34">
        <f t="shared" si="16"/>
        <v>51255</v>
      </c>
      <c r="O183" s="40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61"/>
      <c r="AT183" s="40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51"/>
      <c r="BY183" s="76"/>
      <c r="BZ183" s="76"/>
      <c r="CA183" s="77"/>
      <c r="CD183" s="87"/>
      <c r="CE183" s="87"/>
      <c r="CF183" s="87"/>
      <c r="CI183" s="86"/>
      <c r="CJ183" s="19"/>
    </row>
    <row r="184" s="3" customFormat="1" customHeight="1" spans="1:88">
      <c r="A184" s="22">
        <v>1435077</v>
      </c>
      <c r="B184" s="23">
        <f t="shared" si="14"/>
        <v>43497</v>
      </c>
      <c r="C184" s="24">
        <v>43498</v>
      </c>
      <c r="D184" s="25" t="s">
        <v>176</v>
      </c>
      <c r="E184" s="26">
        <v>1</v>
      </c>
      <c r="F184" s="26">
        <v>1</v>
      </c>
      <c r="G184" s="26"/>
      <c r="H184" s="27">
        <f t="shared" si="15"/>
        <v>1</v>
      </c>
      <c r="I184" s="31"/>
      <c r="J184" s="32">
        <v>5695</v>
      </c>
      <c r="K184" s="33"/>
      <c r="L184" s="33"/>
      <c r="M184" s="34">
        <f t="shared" si="16"/>
        <v>5695</v>
      </c>
      <c r="O184" s="40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61"/>
      <c r="AT184" s="40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51"/>
      <c r="BY184" s="80"/>
      <c r="BZ184" s="80"/>
      <c r="CA184" s="81"/>
      <c r="CD184" s="87"/>
      <c r="CE184" s="87"/>
      <c r="CF184" s="87"/>
      <c r="CI184" s="86"/>
      <c r="CJ184" s="19"/>
    </row>
    <row r="185" s="12" customFormat="1" customHeight="1" spans="1:88">
      <c r="A185" s="22">
        <v>1440755</v>
      </c>
      <c r="B185" s="23">
        <f t="shared" si="14"/>
        <v>43497</v>
      </c>
      <c r="C185" s="24">
        <v>43498</v>
      </c>
      <c r="D185" s="25" t="s">
        <v>177</v>
      </c>
      <c r="E185" s="26">
        <v>1</v>
      </c>
      <c r="F185" s="26">
        <v>3</v>
      </c>
      <c r="G185" s="26"/>
      <c r="H185" s="27">
        <f t="shared" si="15"/>
        <v>3</v>
      </c>
      <c r="I185" s="31"/>
      <c r="J185" s="32">
        <v>5695</v>
      </c>
      <c r="K185" s="33"/>
      <c r="L185" s="33"/>
      <c r="M185" s="34">
        <f t="shared" si="16"/>
        <v>17085</v>
      </c>
      <c r="N185" s="3"/>
      <c r="O185" s="40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61"/>
      <c r="AT185" s="40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51"/>
      <c r="BY185" s="82"/>
      <c r="BZ185" s="82"/>
      <c r="CA185" s="83"/>
      <c r="CD185" s="87"/>
      <c r="CE185" s="87"/>
      <c r="CF185" s="87"/>
      <c r="CG185" s="3"/>
      <c r="CI185" s="86"/>
      <c r="CJ185" s="19"/>
    </row>
    <row r="186" s="13" customFormat="1" customHeight="1" spans="1:88">
      <c r="A186" s="88">
        <v>1443331</v>
      </c>
      <c r="B186" s="23">
        <f t="shared" si="14"/>
        <v>43495</v>
      </c>
      <c r="C186" s="24">
        <v>43498</v>
      </c>
      <c r="D186" s="25" t="s">
        <v>178</v>
      </c>
      <c r="E186" s="26">
        <v>3</v>
      </c>
      <c r="F186" s="26">
        <v>2</v>
      </c>
      <c r="G186" s="26"/>
      <c r="H186" s="27">
        <f t="shared" si="15"/>
        <v>6</v>
      </c>
      <c r="I186" s="31"/>
      <c r="J186" s="32">
        <v>5695</v>
      </c>
      <c r="K186" s="33"/>
      <c r="L186" s="33"/>
      <c r="M186" s="34">
        <f t="shared" si="16"/>
        <v>34170</v>
      </c>
      <c r="N186" s="3"/>
      <c r="O186" s="40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61"/>
      <c r="AT186" s="40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51"/>
      <c r="BY186" s="76"/>
      <c r="BZ186" s="76"/>
      <c r="CA186" s="77"/>
      <c r="CD186" s="87"/>
      <c r="CE186" s="87"/>
      <c r="CF186" s="87"/>
      <c r="CG186" s="3"/>
      <c r="CI186" s="86"/>
      <c r="CJ186" s="19"/>
    </row>
    <row r="187" s="13" customFormat="1" customHeight="1" spans="1:88">
      <c r="A187" s="88">
        <v>1434738</v>
      </c>
      <c r="B187" s="23">
        <f t="shared" si="14"/>
        <v>43496</v>
      </c>
      <c r="C187" s="24">
        <v>43498</v>
      </c>
      <c r="D187" s="25" t="s">
        <v>179</v>
      </c>
      <c r="E187" s="26">
        <v>2</v>
      </c>
      <c r="F187" s="26">
        <v>2</v>
      </c>
      <c r="G187" s="26"/>
      <c r="H187" s="27">
        <f t="shared" si="15"/>
        <v>4</v>
      </c>
      <c r="I187" s="31"/>
      <c r="J187" s="32">
        <v>5695</v>
      </c>
      <c r="K187" s="33"/>
      <c r="L187" s="33"/>
      <c r="M187" s="34">
        <f t="shared" si="16"/>
        <v>22780</v>
      </c>
      <c r="N187" s="3"/>
      <c r="O187" s="40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61"/>
      <c r="AT187" s="40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51"/>
      <c r="BY187" s="82"/>
      <c r="BZ187" s="82"/>
      <c r="CA187" s="83"/>
      <c r="CD187" s="87"/>
      <c r="CE187" s="87"/>
      <c r="CF187" s="87"/>
      <c r="CG187" s="3"/>
      <c r="CI187" s="86"/>
      <c r="CJ187" s="19"/>
    </row>
    <row r="188" s="13" customFormat="1" customHeight="1" spans="1:88">
      <c r="A188" s="22">
        <v>1441185</v>
      </c>
      <c r="B188" s="23">
        <f t="shared" si="14"/>
        <v>43497</v>
      </c>
      <c r="C188" s="24">
        <v>43498</v>
      </c>
      <c r="D188" s="25" t="s">
        <v>180</v>
      </c>
      <c r="E188" s="26">
        <v>1</v>
      </c>
      <c r="F188" s="26">
        <v>1</v>
      </c>
      <c r="G188" s="26"/>
      <c r="H188" s="27">
        <f t="shared" si="15"/>
        <v>1</v>
      </c>
      <c r="I188" s="31"/>
      <c r="J188" s="32">
        <v>5695</v>
      </c>
      <c r="K188" s="33"/>
      <c r="L188" s="33"/>
      <c r="M188" s="34">
        <f t="shared" si="16"/>
        <v>5695</v>
      </c>
      <c r="N188" s="6"/>
      <c r="O188" s="40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61"/>
      <c r="AT188" s="40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51"/>
      <c r="BY188" s="80"/>
      <c r="BZ188" s="80"/>
      <c r="CA188" s="81"/>
      <c r="CD188" s="87"/>
      <c r="CE188" s="87"/>
      <c r="CF188" s="87"/>
      <c r="CG188" s="3"/>
      <c r="CI188" s="86"/>
      <c r="CJ188" s="19"/>
    </row>
    <row r="189" s="13" customFormat="1" customHeight="1" spans="1:88">
      <c r="A189" s="22">
        <v>1438035</v>
      </c>
      <c r="B189" s="23">
        <f t="shared" si="14"/>
        <v>43497</v>
      </c>
      <c r="C189" s="24">
        <v>43498</v>
      </c>
      <c r="D189" s="25" t="s">
        <v>181</v>
      </c>
      <c r="E189" s="26">
        <v>1</v>
      </c>
      <c r="F189" s="26">
        <v>1</v>
      </c>
      <c r="G189" s="26"/>
      <c r="H189" s="27">
        <f t="shared" si="15"/>
        <v>1</v>
      </c>
      <c r="I189" s="31"/>
      <c r="J189" s="32">
        <v>6120</v>
      </c>
      <c r="K189" s="33"/>
      <c r="L189" s="33"/>
      <c r="M189" s="34">
        <f t="shared" si="16"/>
        <v>6120</v>
      </c>
      <c r="N189" s="6"/>
      <c r="O189" s="40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61"/>
      <c r="AT189" s="40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51"/>
      <c r="BY189" s="80"/>
      <c r="BZ189" s="80"/>
      <c r="CA189" s="81"/>
      <c r="CD189" s="87"/>
      <c r="CE189" s="87"/>
      <c r="CF189" s="87"/>
      <c r="CG189" s="3"/>
      <c r="CI189" s="86"/>
      <c r="CJ189" s="19"/>
    </row>
    <row r="190" s="13" customFormat="1" customHeight="1" spans="1:88">
      <c r="A190" s="22">
        <v>1431884</v>
      </c>
      <c r="B190" s="23">
        <f t="shared" si="14"/>
        <v>43497</v>
      </c>
      <c r="C190" s="24">
        <v>43498</v>
      </c>
      <c r="D190" s="25" t="s">
        <v>182</v>
      </c>
      <c r="E190" s="26">
        <v>1</v>
      </c>
      <c r="F190" s="26">
        <v>2</v>
      </c>
      <c r="G190" s="26"/>
      <c r="H190" s="27">
        <f t="shared" si="15"/>
        <v>2</v>
      </c>
      <c r="I190" s="31"/>
      <c r="J190" s="52">
        <v>8381.91</v>
      </c>
      <c r="K190" s="53"/>
      <c r="L190" s="53"/>
      <c r="M190" s="34">
        <f t="shared" si="16"/>
        <v>16763.82</v>
      </c>
      <c r="N190" s="5"/>
      <c r="O190" s="40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61"/>
      <c r="AT190" s="40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51"/>
      <c r="BY190" s="76"/>
      <c r="BZ190" s="76"/>
      <c r="CA190" s="77"/>
      <c r="CD190" s="87"/>
      <c r="CE190" s="87"/>
      <c r="CF190" s="87"/>
      <c r="CG190" s="3"/>
      <c r="CI190" s="86"/>
      <c r="CJ190" s="19"/>
    </row>
    <row r="191" s="13" customFormat="1" customHeight="1" spans="1:88">
      <c r="A191" s="88">
        <v>1440537</v>
      </c>
      <c r="B191" s="23">
        <f t="shared" si="14"/>
        <v>43496</v>
      </c>
      <c r="C191" s="24">
        <v>43498</v>
      </c>
      <c r="D191" s="25" t="s">
        <v>183</v>
      </c>
      <c r="E191" s="26">
        <v>2</v>
      </c>
      <c r="F191" s="26">
        <v>1</v>
      </c>
      <c r="G191" s="26"/>
      <c r="H191" s="27">
        <f t="shared" si="15"/>
        <v>2</v>
      </c>
      <c r="I191" s="31"/>
      <c r="J191" s="52">
        <v>6120</v>
      </c>
      <c r="K191" s="53"/>
      <c r="L191" s="53"/>
      <c r="M191" s="34">
        <f t="shared" si="16"/>
        <v>12240</v>
      </c>
      <c r="N191" s="5"/>
      <c r="O191" s="40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61"/>
      <c r="AT191" s="40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51"/>
      <c r="BY191" s="76"/>
      <c r="BZ191" s="76"/>
      <c r="CA191" s="77"/>
      <c r="CD191" s="87"/>
      <c r="CE191" s="87"/>
      <c r="CF191" s="87"/>
      <c r="CG191" s="3"/>
      <c r="CI191" s="86"/>
      <c r="CJ191" s="19"/>
    </row>
    <row r="192" s="13" customFormat="1" customHeight="1" spans="1:88">
      <c r="A192" s="22">
        <v>1427282</v>
      </c>
      <c r="B192" s="23">
        <f t="shared" si="14"/>
        <v>43497</v>
      </c>
      <c r="C192" s="24">
        <v>43498</v>
      </c>
      <c r="D192" s="25" t="s">
        <v>184</v>
      </c>
      <c r="E192" s="26">
        <v>1</v>
      </c>
      <c r="F192" s="26">
        <v>2</v>
      </c>
      <c r="G192" s="26"/>
      <c r="H192" s="27">
        <f t="shared" si="15"/>
        <v>2</v>
      </c>
      <c r="I192" s="31"/>
      <c r="J192" s="52">
        <v>6120</v>
      </c>
      <c r="K192" s="53"/>
      <c r="L192" s="53"/>
      <c r="M192" s="34">
        <f t="shared" si="16"/>
        <v>12240</v>
      </c>
      <c r="N192" s="5"/>
      <c r="O192" s="40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61"/>
      <c r="AT192" s="40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51"/>
      <c r="BY192" s="76"/>
      <c r="BZ192" s="76"/>
      <c r="CA192" s="77"/>
      <c r="CD192" s="87"/>
      <c r="CE192" s="87"/>
      <c r="CF192" s="87"/>
      <c r="CG192" s="3"/>
      <c r="CI192" s="86"/>
      <c r="CJ192" s="19"/>
    </row>
    <row r="193" s="13" customFormat="1" customHeight="1" spans="1:88">
      <c r="A193" s="22">
        <v>1421337</v>
      </c>
      <c r="B193" s="23">
        <f t="shared" si="14"/>
        <v>43497</v>
      </c>
      <c r="C193" s="24">
        <v>43498</v>
      </c>
      <c r="D193" s="25" t="s">
        <v>185</v>
      </c>
      <c r="E193" s="26">
        <v>1</v>
      </c>
      <c r="F193" s="26">
        <v>1</v>
      </c>
      <c r="G193" s="26"/>
      <c r="H193" s="27">
        <f t="shared" si="15"/>
        <v>1</v>
      </c>
      <c r="I193" s="31"/>
      <c r="J193" s="52">
        <v>5695</v>
      </c>
      <c r="K193" s="53"/>
      <c r="L193" s="53"/>
      <c r="M193" s="34">
        <f t="shared" si="16"/>
        <v>5695</v>
      </c>
      <c r="N193" s="5"/>
      <c r="O193" s="40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61"/>
      <c r="AT193" s="40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51"/>
      <c r="BY193" s="76"/>
      <c r="BZ193" s="76"/>
      <c r="CA193" s="77"/>
      <c r="CD193" s="87"/>
      <c r="CE193" s="87"/>
      <c r="CF193" s="87"/>
      <c r="CG193" s="3"/>
      <c r="CI193" s="86"/>
      <c r="CJ193" s="19"/>
    </row>
    <row r="194" s="13" customFormat="1" customHeight="1" spans="1:88">
      <c r="A194" s="22">
        <v>1429006</v>
      </c>
      <c r="B194" s="23">
        <f t="shared" si="14"/>
        <v>43497</v>
      </c>
      <c r="C194" s="24">
        <v>43498</v>
      </c>
      <c r="D194" s="25" t="s">
        <v>186</v>
      </c>
      <c r="E194" s="26">
        <v>1</v>
      </c>
      <c r="F194" s="26">
        <v>1</v>
      </c>
      <c r="G194" s="26"/>
      <c r="H194" s="27">
        <f t="shared" si="15"/>
        <v>1</v>
      </c>
      <c r="I194" s="31"/>
      <c r="J194" s="52">
        <v>5695</v>
      </c>
      <c r="K194" s="53"/>
      <c r="L194" s="53"/>
      <c r="M194" s="34">
        <f t="shared" si="16"/>
        <v>5695</v>
      </c>
      <c r="N194" s="5"/>
      <c r="O194" s="40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61"/>
      <c r="AT194" s="40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51"/>
      <c r="BY194" s="76"/>
      <c r="BZ194" s="76"/>
      <c r="CA194" s="77"/>
      <c r="CD194" s="87"/>
      <c r="CE194" s="87"/>
      <c r="CF194" s="87"/>
      <c r="CG194" s="3"/>
      <c r="CI194" s="86"/>
      <c r="CJ194" s="19"/>
    </row>
    <row r="195" s="13" customFormat="1" customHeight="1" spans="1:88">
      <c r="A195" s="91"/>
      <c r="B195" s="92"/>
      <c r="C195" s="92"/>
      <c r="D195" s="93"/>
      <c r="E195" s="27">
        <f t="shared" ref="E195:M195" si="17">SUM(E178:E194)</f>
        <v>23</v>
      </c>
      <c r="F195" s="94">
        <f t="shared" si="17"/>
        <v>28</v>
      </c>
      <c r="G195" s="94">
        <f t="shared" si="17"/>
        <v>0</v>
      </c>
      <c r="H195" s="94">
        <f t="shared" si="17"/>
        <v>41</v>
      </c>
      <c r="I195" s="94">
        <f t="shared" si="17"/>
        <v>0</v>
      </c>
      <c r="J195" s="95">
        <f t="shared" si="17"/>
        <v>101201.91</v>
      </c>
      <c r="K195" s="95">
        <f t="shared" si="17"/>
        <v>0</v>
      </c>
      <c r="L195" s="95">
        <f t="shared" si="17"/>
        <v>325</v>
      </c>
      <c r="M195" s="96">
        <f t="shared" si="17"/>
        <v>241743.82</v>
      </c>
      <c r="N195" s="5"/>
      <c r="O195" s="40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61"/>
      <c r="AT195" s="40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51"/>
      <c r="BY195" s="76"/>
      <c r="BZ195" s="76"/>
      <c r="CA195" s="77"/>
      <c r="CD195" s="87"/>
      <c r="CE195" s="87"/>
      <c r="CF195" s="87"/>
      <c r="CG195" s="3"/>
      <c r="CI195" s="86"/>
      <c r="CJ195" s="19"/>
    </row>
    <row r="196" s="13" customFormat="1" customHeight="1" spans="1:88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5"/>
      <c r="O196" s="40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61"/>
      <c r="AT196" s="40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51"/>
      <c r="BY196" s="76"/>
      <c r="BZ196" s="76"/>
      <c r="CA196" s="77"/>
      <c r="CD196" s="87"/>
      <c r="CE196" s="87"/>
      <c r="CF196" s="87"/>
      <c r="CG196" s="3"/>
      <c r="CI196" s="86"/>
      <c r="CJ196" s="19"/>
    </row>
    <row r="197" s="13" customFormat="1" customHeight="1" spans="1:88">
      <c r="A197" s="20" t="s">
        <v>41</v>
      </c>
      <c r="B197" s="21" t="s">
        <v>42</v>
      </c>
      <c r="C197" s="21" t="s">
        <v>43</v>
      </c>
      <c r="D197" s="21" t="s">
        <v>44</v>
      </c>
      <c r="E197" s="21" t="s">
        <v>45</v>
      </c>
      <c r="F197" s="21" t="s">
        <v>46</v>
      </c>
      <c r="G197" s="21" t="s">
        <v>47</v>
      </c>
      <c r="H197" s="21" t="s">
        <v>48</v>
      </c>
      <c r="I197" s="21" t="s">
        <v>49</v>
      </c>
      <c r="J197" s="21" t="s">
        <v>50</v>
      </c>
      <c r="K197" s="21" t="s">
        <v>51</v>
      </c>
      <c r="L197" s="21" t="s">
        <v>52</v>
      </c>
      <c r="M197" s="29" t="s">
        <v>53</v>
      </c>
      <c r="N197" s="5"/>
      <c r="O197" s="40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61"/>
      <c r="AT197" s="40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51"/>
      <c r="BY197" s="76"/>
      <c r="BZ197" s="76"/>
      <c r="CA197" s="77"/>
      <c r="CD197" s="87"/>
      <c r="CE197" s="87"/>
      <c r="CF197" s="87"/>
      <c r="CG197" s="3"/>
      <c r="CI197" s="86"/>
      <c r="CJ197" s="19"/>
    </row>
    <row r="198" s="13" customFormat="1" customHeight="1" spans="1:88">
      <c r="A198" s="22">
        <v>1437467</v>
      </c>
      <c r="B198" s="23">
        <f t="shared" ref="B198:B261" si="18">+C198-E198</f>
        <v>43501</v>
      </c>
      <c r="C198" s="24">
        <v>43502</v>
      </c>
      <c r="D198" s="25" t="s">
        <v>187</v>
      </c>
      <c r="E198" s="26">
        <v>1</v>
      </c>
      <c r="F198" s="26">
        <v>1</v>
      </c>
      <c r="G198" s="26"/>
      <c r="H198" s="27">
        <f t="shared" ref="H198:H261" si="19">(F198*E198)+(E198*G198)</f>
        <v>1</v>
      </c>
      <c r="I198" s="31"/>
      <c r="J198" s="32">
        <v>9000</v>
      </c>
      <c r="K198" s="32"/>
      <c r="L198" s="33"/>
      <c r="M198" s="34">
        <f t="shared" ref="M198:M261" si="20">+(E198*F198*J198)+(E198*G198*K198)+L198</f>
        <v>9000</v>
      </c>
      <c r="N198" s="5"/>
      <c r="O198" s="40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61"/>
      <c r="AT198" s="40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51"/>
      <c r="BY198" s="76"/>
      <c r="BZ198" s="76"/>
      <c r="CA198" s="77"/>
      <c r="CD198" s="87"/>
      <c r="CE198" s="87"/>
      <c r="CF198" s="87"/>
      <c r="CG198" s="3"/>
      <c r="CI198" s="86"/>
      <c r="CJ198" s="19"/>
    </row>
    <row r="199" s="13" customFormat="1" customHeight="1" spans="1:88">
      <c r="A199" s="22">
        <v>1436662</v>
      </c>
      <c r="B199" s="23">
        <f t="shared" si="18"/>
        <v>43500</v>
      </c>
      <c r="C199" s="24">
        <v>43502</v>
      </c>
      <c r="D199" s="25" t="s">
        <v>188</v>
      </c>
      <c r="E199" s="26">
        <v>2</v>
      </c>
      <c r="F199" s="26">
        <v>1</v>
      </c>
      <c r="G199" s="26"/>
      <c r="H199" s="27">
        <f t="shared" si="19"/>
        <v>2</v>
      </c>
      <c r="I199" s="31"/>
      <c r="J199" s="32">
        <v>11200</v>
      </c>
      <c r="K199" s="33"/>
      <c r="L199" s="33"/>
      <c r="M199" s="34">
        <f t="shared" si="20"/>
        <v>22400</v>
      </c>
      <c r="N199" s="5"/>
      <c r="O199" s="40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61"/>
      <c r="AT199" s="40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51"/>
      <c r="BY199" s="76"/>
      <c r="BZ199" s="76"/>
      <c r="CA199" s="77"/>
      <c r="CD199" s="87"/>
      <c r="CE199" s="87"/>
      <c r="CF199" s="87"/>
      <c r="CG199" s="3"/>
      <c r="CI199" s="86"/>
      <c r="CJ199" s="19"/>
    </row>
    <row r="200" s="13" customFormat="1" customHeight="1" spans="1:88">
      <c r="A200" s="22">
        <v>1442659</v>
      </c>
      <c r="B200" s="23">
        <f t="shared" si="18"/>
        <v>43500</v>
      </c>
      <c r="C200" s="24">
        <v>43502</v>
      </c>
      <c r="D200" s="25" t="s">
        <v>189</v>
      </c>
      <c r="E200" s="26">
        <v>2</v>
      </c>
      <c r="F200" s="26">
        <v>2</v>
      </c>
      <c r="G200" s="26"/>
      <c r="H200" s="27">
        <f t="shared" si="19"/>
        <v>4</v>
      </c>
      <c r="I200" s="31"/>
      <c r="J200" s="32">
        <v>5828.16</v>
      </c>
      <c r="K200" s="33"/>
      <c r="L200" s="33"/>
      <c r="M200" s="34">
        <f t="shared" si="20"/>
        <v>23312.64</v>
      </c>
      <c r="N200" s="6"/>
      <c r="O200" s="40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61"/>
      <c r="AT200" s="40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51"/>
      <c r="BY200" s="80"/>
      <c r="BZ200" s="80"/>
      <c r="CA200" s="81"/>
      <c r="CD200" s="87"/>
      <c r="CE200" s="87"/>
      <c r="CF200" s="87"/>
      <c r="CG200" s="3"/>
      <c r="CI200" s="86"/>
      <c r="CJ200" s="19"/>
    </row>
    <row r="201" s="13" customFormat="1" customHeight="1" spans="1:88">
      <c r="A201" s="22">
        <v>1432649</v>
      </c>
      <c r="B201" s="23">
        <f t="shared" si="18"/>
        <v>43501</v>
      </c>
      <c r="C201" s="24">
        <v>43502</v>
      </c>
      <c r="D201" s="25" t="s">
        <v>190</v>
      </c>
      <c r="E201" s="26">
        <v>1</v>
      </c>
      <c r="F201" s="26">
        <v>1</v>
      </c>
      <c r="G201" s="26"/>
      <c r="H201" s="27">
        <f t="shared" si="19"/>
        <v>1</v>
      </c>
      <c r="I201" s="31"/>
      <c r="J201" s="32">
        <v>8432.1</v>
      </c>
      <c r="K201" s="33"/>
      <c r="L201" s="33"/>
      <c r="M201" s="34">
        <f t="shared" si="20"/>
        <v>8432.1</v>
      </c>
      <c r="N201" s="6"/>
      <c r="O201" s="40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61"/>
      <c r="AT201" s="40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51"/>
      <c r="BY201" s="80"/>
      <c r="BZ201" s="80"/>
      <c r="CA201" s="81"/>
      <c r="CD201" s="87"/>
      <c r="CE201" s="87"/>
      <c r="CF201" s="87"/>
      <c r="CG201" s="3"/>
      <c r="CI201" s="86"/>
      <c r="CJ201" s="19"/>
    </row>
    <row r="202" s="13" customFormat="1" customHeight="1" spans="1:88">
      <c r="A202" s="22">
        <v>1440991</v>
      </c>
      <c r="B202" s="23">
        <f t="shared" si="18"/>
        <v>43500</v>
      </c>
      <c r="C202" s="24">
        <v>43502</v>
      </c>
      <c r="D202" s="25" t="s">
        <v>191</v>
      </c>
      <c r="E202" s="26">
        <v>2</v>
      </c>
      <c r="F202" s="26">
        <v>2</v>
      </c>
      <c r="G202" s="26"/>
      <c r="H202" s="27">
        <f t="shared" si="19"/>
        <v>4</v>
      </c>
      <c r="I202" s="31"/>
      <c r="J202" s="32">
        <v>8153.92</v>
      </c>
      <c r="K202" s="33"/>
      <c r="L202" s="33">
        <v>650</v>
      </c>
      <c r="M202" s="34">
        <f t="shared" si="20"/>
        <v>33265.68</v>
      </c>
      <c r="N202" s="5"/>
      <c r="O202" s="40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61"/>
      <c r="AT202" s="40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51"/>
      <c r="BY202" s="76"/>
      <c r="BZ202" s="76"/>
      <c r="CA202" s="77"/>
      <c r="CD202" s="87"/>
      <c r="CE202" s="87"/>
      <c r="CF202" s="87"/>
      <c r="CG202" s="3"/>
      <c r="CI202" s="86"/>
      <c r="CJ202" s="19"/>
    </row>
    <row r="203" s="13" customFormat="1" customHeight="1" spans="1:88">
      <c r="A203" s="22">
        <v>1421736</v>
      </c>
      <c r="B203" s="23">
        <f t="shared" si="18"/>
        <v>43499</v>
      </c>
      <c r="C203" s="24">
        <v>43502</v>
      </c>
      <c r="D203" s="25" t="s">
        <v>192</v>
      </c>
      <c r="E203" s="26">
        <v>3</v>
      </c>
      <c r="F203" s="26">
        <v>1</v>
      </c>
      <c r="G203" s="26"/>
      <c r="H203" s="27">
        <f t="shared" si="19"/>
        <v>3</v>
      </c>
      <c r="I203" s="31"/>
      <c r="J203" s="32">
        <v>7853.11</v>
      </c>
      <c r="K203" s="33"/>
      <c r="L203" s="33"/>
      <c r="M203" s="34">
        <f t="shared" si="20"/>
        <v>23559.33</v>
      </c>
      <c r="N203" s="5"/>
      <c r="O203" s="40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61"/>
      <c r="AT203" s="40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51"/>
      <c r="BY203" s="76"/>
      <c r="BZ203" s="76"/>
      <c r="CA203" s="77"/>
      <c r="CD203" s="87"/>
      <c r="CE203" s="87"/>
      <c r="CF203" s="87"/>
      <c r="CG203" s="3"/>
      <c r="CI203" s="86"/>
      <c r="CJ203" s="19"/>
    </row>
    <row r="204" s="13" customFormat="1" customHeight="1" spans="1:88">
      <c r="A204" s="22">
        <v>1440525</v>
      </c>
      <c r="B204" s="23">
        <f t="shared" si="18"/>
        <v>43500</v>
      </c>
      <c r="C204" s="24">
        <v>43502</v>
      </c>
      <c r="D204" s="25" t="s">
        <v>193</v>
      </c>
      <c r="E204" s="26">
        <v>2</v>
      </c>
      <c r="F204" s="26">
        <v>2</v>
      </c>
      <c r="G204" s="26"/>
      <c r="H204" s="27">
        <f t="shared" si="19"/>
        <v>4</v>
      </c>
      <c r="I204" s="31"/>
      <c r="J204" s="32">
        <v>5478.88</v>
      </c>
      <c r="K204" s="33"/>
      <c r="L204" s="33"/>
      <c r="M204" s="34">
        <f t="shared" si="20"/>
        <v>21915.52</v>
      </c>
      <c r="N204" s="6"/>
      <c r="O204" s="42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62"/>
      <c r="AT204" s="42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9"/>
      <c r="BY204" s="80"/>
      <c r="BZ204" s="80"/>
      <c r="CA204" s="81"/>
      <c r="CD204" s="87"/>
      <c r="CE204" s="87"/>
      <c r="CF204" s="87"/>
      <c r="CG204" s="3"/>
      <c r="CI204" s="86"/>
      <c r="CJ204" s="19"/>
    </row>
    <row r="205" s="13" customFormat="1" customHeight="1" spans="1:88">
      <c r="A205" s="22">
        <v>1435812</v>
      </c>
      <c r="B205" s="23">
        <f t="shared" si="18"/>
        <v>43498</v>
      </c>
      <c r="C205" s="24">
        <v>43502</v>
      </c>
      <c r="D205" s="25" t="s">
        <v>170</v>
      </c>
      <c r="E205" s="26">
        <v>4</v>
      </c>
      <c r="F205" s="26">
        <v>1</v>
      </c>
      <c r="G205" s="26"/>
      <c r="H205" s="27">
        <f t="shared" si="19"/>
        <v>4</v>
      </c>
      <c r="I205" s="31"/>
      <c r="J205" s="32">
        <v>9300</v>
      </c>
      <c r="K205" s="33"/>
      <c r="L205" s="33">
        <f>325*4</f>
        <v>1300</v>
      </c>
      <c r="M205" s="34">
        <f t="shared" si="20"/>
        <v>38500</v>
      </c>
      <c r="N205" s="6"/>
      <c r="O205" s="44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63"/>
      <c r="AT205" s="44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  <c r="BF205" s="45"/>
      <c r="BG205" s="45"/>
      <c r="BH205" s="45"/>
      <c r="BI205" s="45"/>
      <c r="BJ205" s="45"/>
      <c r="BK205" s="45"/>
      <c r="BL205" s="45"/>
      <c r="BM205" s="45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84"/>
      <c r="BY205" s="80"/>
      <c r="BZ205" s="80"/>
      <c r="CA205" s="81"/>
      <c r="CD205" s="87"/>
      <c r="CE205" s="87"/>
      <c r="CF205" s="87"/>
      <c r="CG205" s="3"/>
      <c r="CI205" s="86"/>
      <c r="CJ205" s="19"/>
    </row>
    <row r="206" s="13" customFormat="1" customHeight="1" spans="1:88">
      <c r="A206" s="22">
        <v>1441796</v>
      </c>
      <c r="B206" s="23">
        <f t="shared" si="18"/>
        <v>43500</v>
      </c>
      <c r="C206" s="24">
        <v>43502</v>
      </c>
      <c r="D206" s="25" t="s">
        <v>194</v>
      </c>
      <c r="E206" s="26">
        <v>2</v>
      </c>
      <c r="F206" s="26">
        <v>2</v>
      </c>
      <c r="G206" s="26"/>
      <c r="H206" s="27">
        <f t="shared" si="19"/>
        <v>4</v>
      </c>
      <c r="I206" s="31"/>
      <c r="J206" s="32">
        <v>5451.41</v>
      </c>
      <c r="K206" s="33"/>
      <c r="L206" s="33"/>
      <c r="M206" s="34">
        <f t="shared" si="20"/>
        <v>21805.64</v>
      </c>
      <c r="N206" s="6"/>
      <c r="O206" s="42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62"/>
      <c r="AT206" s="42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9"/>
      <c r="BY206" s="80"/>
      <c r="BZ206" s="80"/>
      <c r="CA206" s="81"/>
      <c r="CD206" s="87"/>
      <c r="CE206" s="87"/>
      <c r="CF206" s="87"/>
      <c r="CG206" s="3"/>
      <c r="CI206" s="86"/>
      <c r="CJ206" s="19"/>
    </row>
    <row r="207" s="13" customFormat="1" customHeight="1" spans="1:88">
      <c r="A207" s="22">
        <v>1440341</v>
      </c>
      <c r="B207" s="23">
        <f t="shared" si="18"/>
        <v>43498</v>
      </c>
      <c r="C207" s="24">
        <v>43502</v>
      </c>
      <c r="D207" s="25" t="s">
        <v>195</v>
      </c>
      <c r="E207" s="26">
        <v>4</v>
      </c>
      <c r="F207" s="26">
        <v>1</v>
      </c>
      <c r="G207" s="26"/>
      <c r="H207" s="27">
        <f t="shared" si="19"/>
        <v>4</v>
      </c>
      <c r="I207" s="31"/>
      <c r="J207" s="32">
        <v>7000</v>
      </c>
      <c r="K207" s="33"/>
      <c r="L207" s="33"/>
      <c r="M207" s="34">
        <f t="shared" si="20"/>
        <v>28000</v>
      </c>
      <c r="N207" s="6"/>
      <c r="O207" s="42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62"/>
      <c r="AT207" s="42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9"/>
      <c r="BY207" s="80"/>
      <c r="BZ207" s="80"/>
      <c r="CA207" s="81"/>
      <c r="CD207" s="87"/>
      <c r="CE207" s="87"/>
      <c r="CF207" s="87"/>
      <c r="CG207" s="3"/>
      <c r="CI207" s="86"/>
      <c r="CJ207" s="19"/>
    </row>
    <row r="208" s="13" customFormat="1" customHeight="1" spans="1:88">
      <c r="A208" s="22">
        <v>1427500</v>
      </c>
      <c r="B208" s="23">
        <f t="shared" si="18"/>
        <v>43498</v>
      </c>
      <c r="C208" s="24">
        <v>43500</v>
      </c>
      <c r="D208" s="25" t="s">
        <v>171</v>
      </c>
      <c r="E208" s="26">
        <v>2</v>
      </c>
      <c r="F208" s="26">
        <v>1</v>
      </c>
      <c r="G208" s="26"/>
      <c r="H208" s="27">
        <f t="shared" si="19"/>
        <v>2</v>
      </c>
      <c r="I208" s="31"/>
      <c r="J208" s="32">
        <v>7943.81</v>
      </c>
      <c r="K208" s="33"/>
      <c r="L208" s="33"/>
      <c r="M208" s="34">
        <f t="shared" si="20"/>
        <v>15887.62</v>
      </c>
      <c r="N208" s="6"/>
      <c r="O208" s="42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62"/>
      <c r="AT208" s="42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9"/>
      <c r="BY208" s="80"/>
      <c r="BZ208" s="80"/>
      <c r="CA208" s="81"/>
      <c r="CD208" s="87"/>
      <c r="CE208" s="87"/>
      <c r="CF208" s="87"/>
      <c r="CG208" s="3"/>
      <c r="CI208" s="86"/>
      <c r="CJ208" s="19"/>
    </row>
    <row r="209" s="13" customFormat="1" customHeight="1" spans="1:88">
      <c r="A209" s="22">
        <v>1427500</v>
      </c>
      <c r="B209" s="23">
        <f t="shared" si="18"/>
        <v>43500</v>
      </c>
      <c r="C209" s="24">
        <v>43502</v>
      </c>
      <c r="D209" s="25" t="s">
        <v>171</v>
      </c>
      <c r="E209" s="26">
        <v>2</v>
      </c>
      <c r="F209" s="26">
        <v>1</v>
      </c>
      <c r="G209" s="26"/>
      <c r="H209" s="27">
        <f t="shared" si="19"/>
        <v>2</v>
      </c>
      <c r="I209" s="31"/>
      <c r="J209" s="32">
        <v>9300</v>
      </c>
      <c r="K209" s="33"/>
      <c r="L209" s="33"/>
      <c r="M209" s="34">
        <f t="shared" si="20"/>
        <v>18600</v>
      </c>
      <c r="N209" s="6"/>
      <c r="O209" s="42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62"/>
      <c r="AT209" s="42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9"/>
      <c r="BY209" s="80"/>
      <c r="BZ209" s="80"/>
      <c r="CA209" s="81"/>
      <c r="CD209" s="87"/>
      <c r="CE209" s="87"/>
      <c r="CF209" s="87"/>
      <c r="CG209" s="3"/>
      <c r="CI209" s="86"/>
      <c r="CJ209" s="19"/>
    </row>
    <row r="210" s="13" customFormat="1" customHeight="1" spans="1:88">
      <c r="A210" s="22">
        <v>1422561</v>
      </c>
      <c r="B210" s="23">
        <f t="shared" si="18"/>
        <v>43499</v>
      </c>
      <c r="C210" s="24">
        <v>43500</v>
      </c>
      <c r="D210" s="25" t="s">
        <v>172</v>
      </c>
      <c r="E210" s="26">
        <v>1</v>
      </c>
      <c r="F210" s="26">
        <v>2</v>
      </c>
      <c r="G210" s="26"/>
      <c r="H210" s="27">
        <f t="shared" si="19"/>
        <v>2</v>
      </c>
      <c r="I210" s="31"/>
      <c r="J210" s="32">
        <v>7066.85</v>
      </c>
      <c r="K210" s="33"/>
      <c r="L210" s="33"/>
      <c r="M210" s="34">
        <f t="shared" si="20"/>
        <v>14133.7</v>
      </c>
      <c r="N210" s="6"/>
      <c r="O210" s="44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63"/>
      <c r="AT210" s="44"/>
      <c r="AU210" s="45"/>
      <c r="AV210" s="45"/>
      <c r="AW210" s="45"/>
      <c r="AX210" s="45"/>
      <c r="AY210" s="45"/>
      <c r="AZ210" s="45"/>
      <c r="BA210" s="45"/>
      <c r="BB210" s="45"/>
      <c r="BC210" s="45"/>
      <c r="BD210" s="45"/>
      <c r="BE210" s="45"/>
      <c r="BF210" s="45"/>
      <c r="BG210" s="45"/>
      <c r="BH210" s="45"/>
      <c r="BI210" s="45"/>
      <c r="BJ210" s="45"/>
      <c r="BK210" s="45"/>
      <c r="BL210" s="45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84"/>
      <c r="BY210" s="80"/>
      <c r="BZ210" s="80"/>
      <c r="CA210" s="81"/>
      <c r="CD210" s="87"/>
      <c r="CE210" s="87"/>
      <c r="CF210" s="87"/>
      <c r="CG210" s="3"/>
      <c r="CI210" s="86"/>
      <c r="CJ210" s="19"/>
    </row>
    <row r="211" s="13" customFormat="1" customHeight="1" spans="1:88">
      <c r="A211" s="22">
        <v>1422561</v>
      </c>
      <c r="B211" s="23">
        <f t="shared" si="18"/>
        <v>43499</v>
      </c>
      <c r="C211" s="24">
        <v>43502</v>
      </c>
      <c r="D211" s="25" t="s">
        <v>172</v>
      </c>
      <c r="E211" s="26">
        <v>3</v>
      </c>
      <c r="F211" s="26">
        <v>2</v>
      </c>
      <c r="G211" s="26"/>
      <c r="H211" s="27">
        <f t="shared" si="19"/>
        <v>6</v>
      </c>
      <c r="I211" s="31"/>
      <c r="J211" s="32">
        <v>7300.02</v>
      </c>
      <c r="K211" s="33"/>
      <c r="L211" s="33"/>
      <c r="M211" s="34">
        <f t="shared" si="20"/>
        <v>43800.12</v>
      </c>
      <c r="N211" s="6"/>
      <c r="O211" s="46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64"/>
      <c r="AT211" s="46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80"/>
      <c r="BZ211" s="80"/>
      <c r="CA211" s="81"/>
      <c r="CD211" s="87"/>
      <c r="CE211" s="87"/>
      <c r="CF211" s="87"/>
      <c r="CG211" s="3"/>
      <c r="CI211" s="86"/>
      <c r="CJ211" s="19"/>
    </row>
    <row r="212" s="13" customFormat="1" customHeight="1" spans="1:88">
      <c r="A212" s="22">
        <v>1442544</v>
      </c>
      <c r="B212" s="23">
        <f t="shared" si="18"/>
        <v>43500</v>
      </c>
      <c r="C212" s="24">
        <v>43502</v>
      </c>
      <c r="D212" s="25" t="s">
        <v>196</v>
      </c>
      <c r="E212" s="26">
        <v>2</v>
      </c>
      <c r="F212" s="26">
        <v>2</v>
      </c>
      <c r="G212" s="26"/>
      <c r="H212" s="27">
        <f t="shared" si="19"/>
        <v>4</v>
      </c>
      <c r="I212" s="31"/>
      <c r="J212" s="32">
        <v>5803.09</v>
      </c>
      <c r="K212" s="33"/>
      <c r="L212" s="33"/>
      <c r="M212" s="34">
        <f t="shared" si="20"/>
        <v>23212.36</v>
      </c>
      <c r="N212" s="4"/>
      <c r="O212" s="46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64"/>
      <c r="AT212" s="46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78"/>
      <c r="BZ212" s="78"/>
      <c r="CA212" s="79"/>
      <c r="CD212" s="87"/>
      <c r="CE212" s="87"/>
      <c r="CF212" s="87"/>
      <c r="CG212" s="3"/>
      <c r="CI212" s="86"/>
      <c r="CJ212" s="19"/>
    </row>
    <row r="213" s="13" customFormat="1" customHeight="1" spans="1:88">
      <c r="A213" s="22">
        <v>1433435</v>
      </c>
      <c r="B213" s="23">
        <f t="shared" si="18"/>
        <v>43500</v>
      </c>
      <c r="C213" s="24">
        <v>43502</v>
      </c>
      <c r="D213" s="25" t="s">
        <v>197</v>
      </c>
      <c r="E213" s="26">
        <v>2</v>
      </c>
      <c r="F213" s="26">
        <v>1</v>
      </c>
      <c r="G213" s="26"/>
      <c r="H213" s="27">
        <f t="shared" si="19"/>
        <v>2</v>
      </c>
      <c r="I213" s="31"/>
      <c r="J213" s="32">
        <v>8033.4</v>
      </c>
      <c r="K213" s="33"/>
      <c r="L213" s="33"/>
      <c r="M213" s="34">
        <f t="shared" si="20"/>
        <v>16066.8</v>
      </c>
      <c r="N213" s="6"/>
      <c r="O213" s="46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64"/>
      <c r="AT213" s="46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80"/>
      <c r="BZ213" s="80"/>
      <c r="CA213" s="81"/>
      <c r="CD213" s="87"/>
      <c r="CE213" s="87"/>
      <c r="CF213" s="87"/>
      <c r="CG213" s="3"/>
      <c r="CI213" s="86"/>
      <c r="CJ213" s="19"/>
    </row>
    <row r="214" s="13" customFormat="1" customHeight="1" spans="1:88">
      <c r="A214" s="22">
        <v>1429230</v>
      </c>
      <c r="B214" s="23">
        <f t="shared" si="18"/>
        <v>43499</v>
      </c>
      <c r="C214" s="24">
        <v>43501</v>
      </c>
      <c r="D214" s="25" t="s">
        <v>198</v>
      </c>
      <c r="E214" s="26">
        <v>2</v>
      </c>
      <c r="F214" s="26">
        <v>2</v>
      </c>
      <c r="G214" s="26"/>
      <c r="H214" s="27">
        <f t="shared" si="19"/>
        <v>4</v>
      </c>
      <c r="I214" s="31"/>
      <c r="J214" s="32">
        <v>9719.73</v>
      </c>
      <c r="K214" s="33"/>
      <c r="L214" s="33"/>
      <c r="M214" s="34">
        <f t="shared" si="20"/>
        <v>38878.92</v>
      </c>
      <c r="N214" s="6"/>
      <c r="O214" s="48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65"/>
      <c r="AT214" s="48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80"/>
      <c r="BZ214" s="80"/>
      <c r="CA214" s="81"/>
      <c r="CD214" s="87"/>
      <c r="CE214" s="87"/>
      <c r="CF214" s="87"/>
      <c r="CG214" s="3"/>
      <c r="CI214" s="86"/>
      <c r="CJ214" s="19"/>
    </row>
    <row r="215" s="13" customFormat="1" customHeight="1" spans="1:88">
      <c r="A215" s="22">
        <v>1429230</v>
      </c>
      <c r="B215" s="23">
        <f t="shared" si="18"/>
        <v>43501</v>
      </c>
      <c r="C215" s="24">
        <v>43502</v>
      </c>
      <c r="D215" s="25" t="s">
        <v>198</v>
      </c>
      <c r="E215" s="26">
        <v>1</v>
      </c>
      <c r="F215" s="26">
        <v>2</v>
      </c>
      <c r="G215" s="26"/>
      <c r="H215" s="27">
        <f t="shared" si="19"/>
        <v>2</v>
      </c>
      <c r="I215" s="31"/>
      <c r="J215" s="32">
        <v>11300</v>
      </c>
      <c r="K215" s="33"/>
      <c r="L215" s="33"/>
      <c r="M215" s="34">
        <f t="shared" si="20"/>
        <v>22600</v>
      </c>
      <c r="N215" s="6"/>
      <c r="O215" s="48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65"/>
      <c r="AT215" s="48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80"/>
      <c r="BZ215" s="80"/>
      <c r="CA215" s="81"/>
      <c r="CD215" s="87"/>
      <c r="CE215" s="87"/>
      <c r="CF215" s="87"/>
      <c r="CG215" s="3"/>
      <c r="CI215" s="86"/>
      <c r="CJ215" s="19"/>
    </row>
    <row r="216" s="13" customFormat="1" customHeight="1" spans="1:88">
      <c r="A216" s="22">
        <v>1434108</v>
      </c>
      <c r="B216" s="23">
        <f t="shared" si="18"/>
        <v>43498</v>
      </c>
      <c r="C216" s="24">
        <v>43502</v>
      </c>
      <c r="D216" s="25" t="s">
        <v>173</v>
      </c>
      <c r="E216" s="26">
        <v>4</v>
      </c>
      <c r="F216" s="26">
        <v>3</v>
      </c>
      <c r="G216" s="26"/>
      <c r="H216" s="27">
        <f t="shared" si="19"/>
        <v>12</v>
      </c>
      <c r="I216" s="31"/>
      <c r="J216" s="32">
        <v>7754.59</v>
      </c>
      <c r="K216" s="33"/>
      <c r="L216" s="33"/>
      <c r="M216" s="34">
        <f t="shared" si="20"/>
        <v>93055.08</v>
      </c>
      <c r="N216" s="6"/>
      <c r="O216" s="48"/>
      <c r="P216" s="49"/>
      <c r="Q216" s="49"/>
      <c r="R216" s="49"/>
      <c r="S216" s="6"/>
      <c r="T216" s="6"/>
      <c r="U216" s="6"/>
      <c r="V216" s="6"/>
      <c r="W216" s="6"/>
      <c r="X216" s="6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65"/>
      <c r="AT216" s="48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80"/>
      <c r="BZ216" s="80"/>
      <c r="CA216" s="81"/>
      <c r="CD216" s="87"/>
      <c r="CE216" s="87"/>
      <c r="CF216" s="87"/>
      <c r="CG216" s="3"/>
      <c r="CI216" s="86"/>
      <c r="CJ216" s="19"/>
    </row>
    <row r="217" s="13" customFormat="1" customHeight="1" spans="1:88">
      <c r="A217" s="22">
        <v>1432206</v>
      </c>
      <c r="B217" s="23">
        <f t="shared" si="18"/>
        <v>43501</v>
      </c>
      <c r="C217" s="24">
        <v>43502</v>
      </c>
      <c r="D217" s="25" t="s">
        <v>199</v>
      </c>
      <c r="E217" s="26">
        <v>1</v>
      </c>
      <c r="F217" s="26">
        <v>1</v>
      </c>
      <c r="G217" s="26"/>
      <c r="H217" s="27">
        <f t="shared" si="19"/>
        <v>1</v>
      </c>
      <c r="I217" s="31"/>
      <c r="J217" s="32">
        <v>9733.05</v>
      </c>
      <c r="K217" s="33"/>
      <c r="L217" s="33"/>
      <c r="M217" s="34">
        <f t="shared" si="20"/>
        <v>9733.05</v>
      </c>
      <c r="N217" s="8"/>
      <c r="O217" s="46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64"/>
      <c r="AT217" s="46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78"/>
      <c r="BZ217" s="78"/>
      <c r="CA217" s="79"/>
      <c r="CD217" s="87"/>
      <c r="CE217" s="87"/>
      <c r="CF217" s="87"/>
      <c r="CG217" s="3"/>
      <c r="CI217" s="86"/>
      <c r="CJ217" s="19"/>
    </row>
    <row r="218" s="13" customFormat="1" customHeight="1" spans="1:88">
      <c r="A218" s="22">
        <v>1435082</v>
      </c>
      <c r="B218" s="23">
        <f t="shared" si="18"/>
        <v>43498</v>
      </c>
      <c r="C218" s="24">
        <v>43502</v>
      </c>
      <c r="D218" s="25" t="s">
        <v>174</v>
      </c>
      <c r="E218" s="26">
        <v>4</v>
      </c>
      <c r="F218" s="26">
        <v>1</v>
      </c>
      <c r="G218" s="26"/>
      <c r="H218" s="27">
        <f t="shared" si="19"/>
        <v>4</v>
      </c>
      <c r="I218" s="31"/>
      <c r="J218" s="32">
        <v>8199.05</v>
      </c>
      <c r="K218" s="33"/>
      <c r="L218" s="33"/>
      <c r="M218" s="34">
        <f t="shared" si="20"/>
        <v>32796.2</v>
      </c>
      <c r="N218" s="9"/>
      <c r="O218" s="48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65"/>
      <c r="AT218" s="48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76"/>
      <c r="BZ218" s="76"/>
      <c r="CA218" s="77"/>
      <c r="CD218" s="87"/>
      <c r="CE218" s="87"/>
      <c r="CF218" s="87"/>
      <c r="CG218" s="3"/>
      <c r="CI218" s="86"/>
      <c r="CJ218" s="19"/>
    </row>
    <row r="219" s="13" customFormat="1" customHeight="1" spans="1:88">
      <c r="A219" s="22">
        <v>1442642</v>
      </c>
      <c r="B219" s="23">
        <f t="shared" si="18"/>
        <v>43501</v>
      </c>
      <c r="C219" s="24">
        <v>43502</v>
      </c>
      <c r="D219" s="25" t="s">
        <v>162</v>
      </c>
      <c r="E219" s="26">
        <v>1</v>
      </c>
      <c r="F219" s="26">
        <v>1</v>
      </c>
      <c r="G219" s="26"/>
      <c r="H219" s="27">
        <f t="shared" si="19"/>
        <v>1</v>
      </c>
      <c r="I219" s="31"/>
      <c r="J219" s="32">
        <v>5828.16</v>
      </c>
      <c r="K219" s="33"/>
      <c r="L219" s="33"/>
      <c r="M219" s="34">
        <f t="shared" si="20"/>
        <v>5828.16</v>
      </c>
      <c r="N219" s="9"/>
      <c r="O219" s="46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64"/>
      <c r="AT219" s="46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76"/>
      <c r="BZ219" s="76"/>
      <c r="CA219" s="77"/>
      <c r="CD219" s="87"/>
      <c r="CE219" s="87"/>
      <c r="CF219" s="87"/>
      <c r="CG219" s="3"/>
      <c r="CI219" s="86"/>
      <c r="CJ219" s="19"/>
    </row>
    <row r="220" s="13" customFormat="1" customHeight="1" spans="1:88">
      <c r="A220" s="88">
        <v>1434760</v>
      </c>
      <c r="B220" s="23">
        <f t="shared" si="18"/>
        <v>43498</v>
      </c>
      <c r="C220" s="24">
        <v>43500</v>
      </c>
      <c r="D220" s="25" t="s">
        <v>175</v>
      </c>
      <c r="E220" s="26">
        <v>2</v>
      </c>
      <c r="F220" s="26">
        <v>3</v>
      </c>
      <c r="G220" s="26"/>
      <c r="H220" s="27">
        <f t="shared" si="19"/>
        <v>6</v>
      </c>
      <c r="I220" s="31"/>
      <c r="J220" s="32">
        <v>7496.86</v>
      </c>
      <c r="K220" s="33"/>
      <c r="L220" s="33"/>
      <c r="M220" s="34">
        <f t="shared" si="20"/>
        <v>44981.16</v>
      </c>
      <c r="N220" s="9"/>
      <c r="O220" s="48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65"/>
      <c r="AT220" s="48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76"/>
      <c r="BZ220" s="76"/>
      <c r="CA220" s="77"/>
      <c r="CD220" s="87"/>
      <c r="CE220" s="87"/>
      <c r="CF220" s="87"/>
      <c r="CG220" s="3"/>
      <c r="CI220" s="86"/>
      <c r="CJ220" s="19"/>
    </row>
    <row r="221" s="13" customFormat="1" customHeight="1" spans="1:88">
      <c r="A221" s="88">
        <v>1434760</v>
      </c>
      <c r="B221" s="23">
        <f t="shared" si="18"/>
        <v>43500</v>
      </c>
      <c r="C221" s="24">
        <v>43502</v>
      </c>
      <c r="D221" s="25" t="s">
        <v>175</v>
      </c>
      <c r="E221" s="26">
        <v>2</v>
      </c>
      <c r="F221" s="26">
        <v>3</v>
      </c>
      <c r="G221" s="26"/>
      <c r="H221" s="27">
        <f t="shared" si="19"/>
        <v>6</v>
      </c>
      <c r="I221" s="31"/>
      <c r="J221" s="32">
        <v>9300</v>
      </c>
      <c r="K221" s="33"/>
      <c r="L221" s="33"/>
      <c r="M221" s="34">
        <f t="shared" si="20"/>
        <v>55800</v>
      </c>
      <c r="N221" s="10"/>
      <c r="O221" s="48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65"/>
      <c r="AT221" s="48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80"/>
      <c r="BZ221" s="80"/>
      <c r="CA221" s="81"/>
      <c r="CD221" s="87"/>
      <c r="CE221" s="87"/>
      <c r="CF221" s="87"/>
      <c r="CG221" s="3"/>
      <c r="CI221" s="86"/>
      <c r="CJ221" s="19"/>
    </row>
    <row r="222" s="13" customFormat="1" customHeight="1" spans="1:88">
      <c r="A222" s="22">
        <v>1442681</v>
      </c>
      <c r="B222" s="23">
        <f t="shared" si="18"/>
        <v>43500</v>
      </c>
      <c r="C222" s="24">
        <v>43502</v>
      </c>
      <c r="D222" s="25" t="s">
        <v>200</v>
      </c>
      <c r="E222" s="26">
        <v>2</v>
      </c>
      <c r="F222" s="26">
        <v>2</v>
      </c>
      <c r="G222" s="26"/>
      <c r="H222" s="27">
        <f t="shared" si="19"/>
        <v>4</v>
      </c>
      <c r="I222" s="31"/>
      <c r="J222" s="32">
        <v>5828.33</v>
      </c>
      <c r="K222" s="33"/>
      <c r="L222" s="33"/>
      <c r="M222" s="34">
        <f t="shared" si="20"/>
        <v>23313.32</v>
      </c>
      <c r="N222" s="10"/>
      <c r="O222" s="48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65"/>
      <c r="AT222" s="48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80"/>
      <c r="BZ222" s="80"/>
      <c r="CA222" s="81"/>
      <c r="CD222" s="87"/>
      <c r="CE222" s="87"/>
      <c r="CF222" s="87"/>
      <c r="CG222" s="3"/>
      <c r="CI222" s="86"/>
      <c r="CJ222" s="19"/>
    </row>
    <row r="223" s="13" customFormat="1" customHeight="1" spans="1:88">
      <c r="A223" s="22">
        <v>1425333</v>
      </c>
      <c r="B223" s="23">
        <f t="shared" si="18"/>
        <v>43501</v>
      </c>
      <c r="C223" s="24">
        <v>43502</v>
      </c>
      <c r="D223" s="25" t="s">
        <v>201</v>
      </c>
      <c r="E223" s="26">
        <v>1</v>
      </c>
      <c r="F223" s="26">
        <v>2</v>
      </c>
      <c r="G223" s="26"/>
      <c r="H223" s="27">
        <f t="shared" si="19"/>
        <v>2</v>
      </c>
      <c r="I223" s="31"/>
      <c r="J223" s="32">
        <v>9800</v>
      </c>
      <c r="K223" s="33"/>
      <c r="L223" s="33"/>
      <c r="M223" s="34">
        <f t="shared" si="20"/>
        <v>19600</v>
      </c>
      <c r="N223" s="10"/>
      <c r="O223" s="48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65"/>
      <c r="AT223" s="48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80"/>
      <c r="BZ223" s="80"/>
      <c r="CA223" s="81"/>
      <c r="CD223" s="87"/>
      <c r="CE223" s="87"/>
      <c r="CF223" s="87"/>
      <c r="CG223" s="3"/>
      <c r="CI223" s="86"/>
      <c r="CJ223" s="19"/>
    </row>
    <row r="224" s="13" customFormat="1" customHeight="1" spans="1:88">
      <c r="A224" s="22">
        <v>1432342</v>
      </c>
      <c r="B224" s="23">
        <f t="shared" si="18"/>
        <v>43500</v>
      </c>
      <c r="C224" s="24">
        <v>43502</v>
      </c>
      <c r="D224" s="25" t="s">
        <v>202</v>
      </c>
      <c r="E224" s="26">
        <v>2</v>
      </c>
      <c r="F224" s="26">
        <v>1</v>
      </c>
      <c r="G224" s="26"/>
      <c r="H224" s="27">
        <f t="shared" si="19"/>
        <v>2</v>
      </c>
      <c r="I224" s="31"/>
      <c r="J224" s="32">
        <v>9733.05</v>
      </c>
      <c r="K224" s="33"/>
      <c r="L224" s="33"/>
      <c r="M224" s="34">
        <f t="shared" si="20"/>
        <v>19466.1</v>
      </c>
      <c r="N224" s="9"/>
      <c r="O224" s="48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65"/>
      <c r="AT224" s="48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76"/>
      <c r="BZ224" s="76"/>
      <c r="CA224" s="77"/>
      <c r="CD224" s="87"/>
      <c r="CE224" s="87"/>
      <c r="CF224" s="87"/>
      <c r="CG224" s="3"/>
      <c r="CI224" s="86"/>
      <c r="CJ224" s="19"/>
    </row>
    <row r="225" s="13" customFormat="1" customHeight="1" spans="1:88">
      <c r="A225" s="22">
        <v>1435077</v>
      </c>
      <c r="B225" s="23">
        <f t="shared" si="18"/>
        <v>43498</v>
      </c>
      <c r="C225" s="24">
        <v>43501</v>
      </c>
      <c r="D225" s="25" t="s">
        <v>176</v>
      </c>
      <c r="E225" s="26">
        <v>3</v>
      </c>
      <c r="F225" s="26">
        <v>1</v>
      </c>
      <c r="G225" s="26"/>
      <c r="H225" s="27">
        <f t="shared" si="19"/>
        <v>3</v>
      </c>
      <c r="I225" s="31"/>
      <c r="J225" s="32">
        <v>8072.59</v>
      </c>
      <c r="K225" s="33"/>
      <c r="L225" s="33"/>
      <c r="M225" s="34">
        <f t="shared" si="20"/>
        <v>24217.77</v>
      </c>
      <c r="N225" s="10"/>
      <c r="O225" s="50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66"/>
      <c r="AT225" s="50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80"/>
      <c r="BZ225" s="80"/>
      <c r="CA225" s="81"/>
      <c r="CD225" s="87"/>
      <c r="CE225" s="87"/>
      <c r="CF225" s="87"/>
      <c r="CG225" s="3"/>
      <c r="CI225" s="86"/>
      <c r="CJ225" s="19"/>
    </row>
    <row r="226" s="13" customFormat="1" customHeight="1" spans="1:88">
      <c r="A226" s="22">
        <v>1435077</v>
      </c>
      <c r="B226" s="23">
        <f t="shared" si="18"/>
        <v>43501</v>
      </c>
      <c r="C226" s="24">
        <v>43502</v>
      </c>
      <c r="D226" s="25" t="s">
        <v>176</v>
      </c>
      <c r="E226" s="26">
        <v>1</v>
      </c>
      <c r="F226" s="26">
        <v>1</v>
      </c>
      <c r="G226" s="26"/>
      <c r="H226" s="27">
        <f t="shared" si="19"/>
        <v>1</v>
      </c>
      <c r="I226" s="31"/>
      <c r="J226" s="32">
        <v>8131.61</v>
      </c>
      <c r="K226" s="33"/>
      <c r="L226" s="33"/>
      <c r="M226" s="34">
        <f t="shared" si="20"/>
        <v>8131.61</v>
      </c>
      <c r="N226" s="9"/>
      <c r="O226" s="50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66"/>
      <c r="AT226" s="50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76"/>
      <c r="BZ226" s="76"/>
      <c r="CA226" s="77"/>
      <c r="CD226" s="87"/>
      <c r="CE226" s="87"/>
      <c r="CF226" s="87"/>
      <c r="CG226" s="3"/>
      <c r="CI226" s="86"/>
      <c r="CJ226" s="19"/>
    </row>
    <row r="227" s="13" customFormat="1" customHeight="1" spans="1:88">
      <c r="A227" s="22">
        <v>1440755</v>
      </c>
      <c r="B227" s="23">
        <f t="shared" si="18"/>
        <v>43498</v>
      </c>
      <c r="C227" s="24">
        <v>43502</v>
      </c>
      <c r="D227" s="25" t="s">
        <v>177</v>
      </c>
      <c r="E227" s="26">
        <v>4</v>
      </c>
      <c r="F227" s="26">
        <v>3</v>
      </c>
      <c r="G227" s="26"/>
      <c r="H227" s="27">
        <f t="shared" si="19"/>
        <v>12</v>
      </c>
      <c r="I227" s="31"/>
      <c r="J227" s="32">
        <v>5459.09</v>
      </c>
      <c r="K227" s="33"/>
      <c r="L227" s="33"/>
      <c r="M227" s="34">
        <f t="shared" si="20"/>
        <v>65509.08</v>
      </c>
      <c r="N227" s="10"/>
      <c r="O227" s="50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66"/>
      <c r="AT227" s="50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80"/>
      <c r="BZ227" s="80"/>
      <c r="CA227" s="81"/>
      <c r="CD227" s="87"/>
      <c r="CE227" s="87"/>
      <c r="CF227" s="87"/>
      <c r="CG227" s="3"/>
      <c r="CI227" s="86"/>
      <c r="CJ227" s="19"/>
    </row>
    <row r="228" s="13" customFormat="1" customHeight="1" spans="1:88">
      <c r="A228" s="88">
        <v>1443330</v>
      </c>
      <c r="B228" s="23">
        <f t="shared" si="18"/>
        <v>43498</v>
      </c>
      <c r="C228" s="24">
        <v>43501</v>
      </c>
      <c r="D228" s="25" t="s">
        <v>178</v>
      </c>
      <c r="E228" s="26">
        <v>3</v>
      </c>
      <c r="F228" s="26">
        <v>2</v>
      </c>
      <c r="G228" s="26"/>
      <c r="H228" s="27">
        <f t="shared" si="19"/>
        <v>6</v>
      </c>
      <c r="I228" s="31"/>
      <c r="J228" s="32">
        <v>8072.59</v>
      </c>
      <c r="K228" s="33"/>
      <c r="L228" s="33"/>
      <c r="M228" s="34">
        <f t="shared" si="20"/>
        <v>48435.54</v>
      </c>
      <c r="N228" s="10"/>
      <c r="O228" s="50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66"/>
      <c r="AT228" s="50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80"/>
      <c r="BZ228" s="80"/>
      <c r="CA228" s="81"/>
      <c r="CD228" s="87"/>
      <c r="CE228" s="87"/>
      <c r="CF228" s="87"/>
      <c r="CG228" s="3"/>
      <c r="CI228" s="86"/>
      <c r="CJ228" s="19"/>
    </row>
    <row r="229" s="13" customFormat="1" customHeight="1" spans="1:88">
      <c r="A229" s="88">
        <v>1443330</v>
      </c>
      <c r="B229" s="23">
        <f t="shared" si="18"/>
        <v>43501</v>
      </c>
      <c r="C229" s="24">
        <v>43502</v>
      </c>
      <c r="D229" s="25" t="s">
        <v>178</v>
      </c>
      <c r="E229" s="26">
        <v>1</v>
      </c>
      <c r="F229" s="26">
        <v>2</v>
      </c>
      <c r="G229" s="26"/>
      <c r="H229" s="27">
        <f t="shared" si="19"/>
        <v>2</v>
      </c>
      <c r="I229" s="31"/>
      <c r="J229" s="32">
        <v>8131.61</v>
      </c>
      <c r="K229" s="33"/>
      <c r="L229" s="33"/>
      <c r="M229" s="34">
        <f t="shared" si="20"/>
        <v>16263.22</v>
      </c>
      <c r="N229" s="10"/>
      <c r="O229" s="50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66"/>
      <c r="AT229" s="50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80"/>
      <c r="BZ229" s="80"/>
      <c r="CA229" s="81"/>
      <c r="CD229" s="87"/>
      <c r="CE229" s="87"/>
      <c r="CF229" s="87"/>
      <c r="CG229" s="3"/>
      <c r="CI229" s="86"/>
      <c r="CJ229" s="19"/>
    </row>
    <row r="230" s="13" customFormat="1" customHeight="1" spans="1:88">
      <c r="A230" s="88">
        <v>1434739</v>
      </c>
      <c r="B230" s="23">
        <f t="shared" si="18"/>
        <v>43499</v>
      </c>
      <c r="C230" s="24">
        <v>43501</v>
      </c>
      <c r="D230" s="25" t="s">
        <v>179</v>
      </c>
      <c r="E230" s="26">
        <v>2</v>
      </c>
      <c r="F230" s="26">
        <v>2</v>
      </c>
      <c r="G230" s="26"/>
      <c r="H230" s="27">
        <f t="shared" si="19"/>
        <v>4</v>
      </c>
      <c r="I230" s="31"/>
      <c r="J230" s="32">
        <v>7921.19</v>
      </c>
      <c r="K230" s="33"/>
      <c r="L230" s="33"/>
      <c r="M230" s="34">
        <f t="shared" si="20"/>
        <v>31684.76</v>
      </c>
      <c r="N230" s="10"/>
      <c r="O230" s="50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66"/>
      <c r="AT230" s="50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80"/>
      <c r="BZ230" s="80"/>
      <c r="CA230" s="81"/>
      <c r="CD230" s="87"/>
      <c r="CE230" s="87"/>
      <c r="CF230" s="87"/>
      <c r="CG230" s="3"/>
      <c r="CI230" s="86"/>
      <c r="CJ230" s="19"/>
    </row>
    <row r="231" s="13" customFormat="1" customHeight="1" spans="1:88">
      <c r="A231" s="88">
        <v>1434739</v>
      </c>
      <c r="B231" s="23">
        <f t="shared" si="18"/>
        <v>43500</v>
      </c>
      <c r="C231" s="24">
        <v>43502</v>
      </c>
      <c r="D231" s="25" t="s">
        <v>179</v>
      </c>
      <c r="E231" s="26">
        <v>2</v>
      </c>
      <c r="F231" s="26">
        <v>2</v>
      </c>
      <c r="G231" s="26"/>
      <c r="H231" s="27">
        <f t="shared" si="19"/>
        <v>4</v>
      </c>
      <c r="I231" s="31"/>
      <c r="J231" s="32">
        <v>9300</v>
      </c>
      <c r="K231" s="33"/>
      <c r="L231" s="33"/>
      <c r="M231" s="34">
        <f t="shared" si="20"/>
        <v>37200</v>
      </c>
      <c r="N231" s="10"/>
      <c r="O231" s="54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55"/>
      <c r="AI231" s="55"/>
      <c r="AJ231" s="55"/>
      <c r="AK231" s="55"/>
      <c r="AL231" s="55"/>
      <c r="AM231" s="55"/>
      <c r="AN231" s="55"/>
      <c r="AO231" s="55"/>
      <c r="AP231" s="55"/>
      <c r="AQ231" s="55"/>
      <c r="AR231" s="55"/>
      <c r="AS231" s="67"/>
      <c r="AT231" s="54"/>
      <c r="AU231" s="55"/>
      <c r="AV231" s="55"/>
      <c r="AW231" s="55"/>
      <c r="AX231" s="55"/>
      <c r="AY231" s="55"/>
      <c r="AZ231" s="55"/>
      <c r="BA231" s="55"/>
      <c r="BB231" s="55"/>
      <c r="BC231" s="55"/>
      <c r="BD231" s="55"/>
      <c r="BE231" s="55"/>
      <c r="BF231" s="55"/>
      <c r="BG231" s="55"/>
      <c r="BH231" s="55"/>
      <c r="BI231" s="55"/>
      <c r="BJ231" s="55"/>
      <c r="BK231" s="55"/>
      <c r="BL231" s="55"/>
      <c r="BM231" s="55"/>
      <c r="BN231" s="55"/>
      <c r="BO231" s="55"/>
      <c r="BP231" s="55"/>
      <c r="BQ231" s="55"/>
      <c r="BR231" s="55"/>
      <c r="BS231" s="55"/>
      <c r="BT231" s="55"/>
      <c r="BU231" s="55"/>
      <c r="BV231" s="55"/>
      <c r="BW231" s="55"/>
      <c r="BX231" s="55"/>
      <c r="BY231" s="80"/>
      <c r="BZ231" s="80"/>
      <c r="CA231" s="81"/>
      <c r="CD231" s="87"/>
      <c r="CE231" s="87"/>
      <c r="CF231" s="87"/>
      <c r="CG231" s="3"/>
      <c r="CI231" s="86"/>
      <c r="CJ231" s="19"/>
    </row>
    <row r="232" s="13" customFormat="1" customHeight="1" spans="1:88">
      <c r="A232" s="22">
        <v>1441185</v>
      </c>
      <c r="B232" s="23">
        <f t="shared" si="18"/>
        <v>43498</v>
      </c>
      <c r="C232" s="24">
        <v>43502</v>
      </c>
      <c r="D232" s="25" t="s">
        <v>180</v>
      </c>
      <c r="E232" s="26">
        <v>4</v>
      </c>
      <c r="F232" s="26">
        <v>1</v>
      </c>
      <c r="G232" s="26"/>
      <c r="H232" s="27">
        <f t="shared" si="19"/>
        <v>4</v>
      </c>
      <c r="I232" s="31"/>
      <c r="J232" s="32">
        <v>5456.12</v>
      </c>
      <c r="K232" s="33"/>
      <c r="L232" s="33"/>
      <c r="M232" s="34">
        <f t="shared" si="20"/>
        <v>21824.48</v>
      </c>
      <c r="N232" s="3"/>
      <c r="O232" s="50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66"/>
      <c r="AT232" s="50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76"/>
      <c r="BZ232" s="76"/>
      <c r="CA232" s="77"/>
      <c r="CD232" s="87"/>
      <c r="CE232" s="87"/>
      <c r="CF232" s="87"/>
      <c r="CG232" s="3"/>
      <c r="CI232" s="86"/>
      <c r="CJ232" s="19"/>
    </row>
    <row r="233" s="13" customFormat="1" customHeight="1" spans="1:88">
      <c r="A233" s="22">
        <v>1438035</v>
      </c>
      <c r="B233" s="23">
        <f t="shared" si="18"/>
        <v>43498</v>
      </c>
      <c r="C233" s="24">
        <v>43502</v>
      </c>
      <c r="D233" s="25" t="s">
        <v>181</v>
      </c>
      <c r="E233" s="26">
        <v>4</v>
      </c>
      <c r="F233" s="26">
        <v>1</v>
      </c>
      <c r="G233" s="26"/>
      <c r="H233" s="27">
        <f t="shared" si="19"/>
        <v>4</v>
      </c>
      <c r="I233" s="31"/>
      <c r="J233" s="32">
        <v>8305.52</v>
      </c>
      <c r="K233" s="33"/>
      <c r="L233" s="33"/>
      <c r="M233" s="34">
        <f t="shared" si="20"/>
        <v>33222.08</v>
      </c>
      <c r="N233" s="3"/>
      <c r="O233" s="50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66"/>
      <c r="AT233" s="50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76"/>
      <c r="BZ233" s="76"/>
      <c r="CA233" s="77"/>
      <c r="CD233" s="87"/>
      <c r="CE233" s="87"/>
      <c r="CF233" s="87"/>
      <c r="CG233" s="3"/>
      <c r="CI233" s="86"/>
      <c r="CJ233" s="19"/>
    </row>
    <row r="234" s="13" customFormat="1" customHeight="1" spans="1:88">
      <c r="A234" s="22">
        <v>1442841</v>
      </c>
      <c r="B234" s="23">
        <f t="shared" si="18"/>
        <v>43501</v>
      </c>
      <c r="C234" s="24">
        <v>43502</v>
      </c>
      <c r="D234" s="25" t="s">
        <v>155</v>
      </c>
      <c r="E234" s="26">
        <v>1</v>
      </c>
      <c r="F234" s="26">
        <v>1</v>
      </c>
      <c r="G234" s="26"/>
      <c r="H234" s="27">
        <f t="shared" si="19"/>
        <v>1</v>
      </c>
      <c r="I234" s="31"/>
      <c r="J234" s="32">
        <v>5438.95</v>
      </c>
      <c r="K234" s="33"/>
      <c r="L234" s="33"/>
      <c r="M234" s="34">
        <f t="shared" si="20"/>
        <v>5438.95</v>
      </c>
      <c r="N234" s="3"/>
      <c r="O234" s="50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66"/>
      <c r="AT234" s="50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76"/>
      <c r="BZ234" s="76"/>
      <c r="CA234" s="77"/>
      <c r="CD234" s="87"/>
      <c r="CE234" s="87"/>
      <c r="CF234" s="87"/>
      <c r="CG234" s="3"/>
      <c r="CI234" s="86"/>
      <c r="CJ234" s="19"/>
    </row>
    <row r="235" s="13" customFormat="1" customHeight="1" spans="1:88">
      <c r="A235" s="22">
        <v>1440992</v>
      </c>
      <c r="B235" s="23">
        <f t="shared" si="18"/>
        <v>43501</v>
      </c>
      <c r="C235" s="24">
        <v>43503</v>
      </c>
      <c r="D235" s="25" t="s">
        <v>203</v>
      </c>
      <c r="E235" s="26">
        <v>2</v>
      </c>
      <c r="F235" s="26">
        <v>2</v>
      </c>
      <c r="G235" s="26"/>
      <c r="H235" s="27">
        <f t="shared" si="19"/>
        <v>4</v>
      </c>
      <c r="I235" s="31"/>
      <c r="J235" s="32">
        <v>9300</v>
      </c>
      <c r="K235" s="33"/>
      <c r="L235" s="33"/>
      <c r="M235" s="34">
        <f t="shared" si="20"/>
        <v>37200</v>
      </c>
      <c r="N235" s="3"/>
      <c r="O235" s="50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66"/>
      <c r="AT235" s="50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76"/>
      <c r="BZ235" s="76"/>
      <c r="CA235" s="77"/>
      <c r="CD235" s="87"/>
      <c r="CE235" s="87"/>
      <c r="CF235" s="87"/>
      <c r="CG235" s="3"/>
      <c r="CI235" s="86"/>
      <c r="CJ235" s="19"/>
    </row>
    <row r="236" s="13" customFormat="1" customHeight="1" spans="1:88">
      <c r="A236" s="22">
        <v>1421959</v>
      </c>
      <c r="B236" s="23">
        <f t="shared" si="18"/>
        <v>43499</v>
      </c>
      <c r="C236" s="24">
        <v>43503</v>
      </c>
      <c r="D236" s="25" t="s">
        <v>204</v>
      </c>
      <c r="E236" s="26">
        <v>4</v>
      </c>
      <c r="F236" s="26">
        <v>2</v>
      </c>
      <c r="G236" s="26"/>
      <c r="H236" s="27">
        <f t="shared" si="19"/>
        <v>8</v>
      </c>
      <c r="I236" s="31"/>
      <c r="J236" s="32">
        <v>7853.11</v>
      </c>
      <c r="K236" s="33"/>
      <c r="L236" s="33"/>
      <c r="M236" s="34">
        <f t="shared" si="20"/>
        <v>62824.88</v>
      </c>
      <c r="N236" s="3"/>
      <c r="O236" s="50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66"/>
      <c r="AT236" s="50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76"/>
      <c r="BZ236" s="76"/>
      <c r="CA236" s="77"/>
      <c r="CD236" s="87"/>
      <c r="CE236" s="87"/>
      <c r="CF236" s="87"/>
      <c r="CG236" s="3"/>
      <c r="CI236" s="86"/>
      <c r="CJ236" s="19"/>
    </row>
    <row r="237" s="13" customFormat="1" customHeight="1" spans="1:88">
      <c r="A237" s="22">
        <v>1435986</v>
      </c>
      <c r="B237" s="23">
        <f t="shared" si="18"/>
        <v>43498</v>
      </c>
      <c r="C237" s="24">
        <v>43503</v>
      </c>
      <c r="D237" s="25" t="s">
        <v>205</v>
      </c>
      <c r="E237" s="26">
        <v>5</v>
      </c>
      <c r="F237" s="26">
        <v>1</v>
      </c>
      <c r="G237" s="26"/>
      <c r="H237" s="27">
        <f t="shared" si="19"/>
        <v>5</v>
      </c>
      <c r="I237" s="31"/>
      <c r="J237" s="32">
        <v>9300</v>
      </c>
      <c r="K237" s="33"/>
      <c r="L237" s="33"/>
      <c r="M237" s="34">
        <f t="shared" si="20"/>
        <v>46500</v>
      </c>
      <c r="N237" s="3"/>
      <c r="O237" s="50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66"/>
      <c r="AT237" s="50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76"/>
      <c r="BZ237" s="76"/>
      <c r="CA237" s="77"/>
      <c r="CD237" s="87"/>
      <c r="CE237" s="87"/>
      <c r="CF237" s="87"/>
      <c r="CG237" s="3"/>
      <c r="CI237" s="86"/>
      <c r="CJ237" s="19"/>
    </row>
    <row r="238" s="13" customFormat="1" customHeight="1" spans="1:88">
      <c r="A238" s="22">
        <v>1441829</v>
      </c>
      <c r="B238" s="23">
        <f t="shared" si="18"/>
        <v>43501</v>
      </c>
      <c r="C238" s="24">
        <v>43503</v>
      </c>
      <c r="D238" s="25" t="s">
        <v>206</v>
      </c>
      <c r="E238" s="26">
        <v>2</v>
      </c>
      <c r="F238" s="26">
        <v>2</v>
      </c>
      <c r="G238" s="26"/>
      <c r="H238" s="27">
        <f t="shared" si="19"/>
        <v>4</v>
      </c>
      <c r="I238" s="31"/>
      <c r="J238" s="32">
        <v>5439.7</v>
      </c>
      <c r="K238" s="33"/>
      <c r="L238" s="33"/>
      <c r="M238" s="34">
        <f t="shared" si="20"/>
        <v>21758.8</v>
      </c>
      <c r="N238" s="11"/>
      <c r="O238" s="50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66"/>
      <c r="AT238" s="50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82"/>
      <c r="BZ238" s="82"/>
      <c r="CA238" s="83"/>
      <c r="CD238" s="87"/>
      <c r="CE238" s="87"/>
      <c r="CF238" s="87"/>
      <c r="CG238" s="3"/>
      <c r="CI238" s="86"/>
      <c r="CJ238" s="19"/>
    </row>
    <row r="239" s="13" customFormat="1" customHeight="1" spans="1:88">
      <c r="A239" s="22">
        <v>1422438</v>
      </c>
      <c r="B239" s="23">
        <f t="shared" si="18"/>
        <v>43498</v>
      </c>
      <c r="C239" s="24">
        <v>43503</v>
      </c>
      <c r="D239" s="25" t="s">
        <v>207</v>
      </c>
      <c r="E239" s="26">
        <v>5</v>
      </c>
      <c r="F239" s="26">
        <v>1</v>
      </c>
      <c r="G239" s="26"/>
      <c r="H239" s="27">
        <f t="shared" si="19"/>
        <v>5</v>
      </c>
      <c r="I239" s="31"/>
      <c r="J239" s="52">
        <v>11800</v>
      </c>
      <c r="K239" s="33"/>
      <c r="L239" s="33"/>
      <c r="M239" s="34">
        <f t="shared" si="20"/>
        <v>59000</v>
      </c>
      <c r="N239" s="3"/>
      <c r="O239" s="50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66"/>
      <c r="AT239" s="50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76"/>
      <c r="BZ239" s="76"/>
      <c r="CA239" s="77"/>
      <c r="CD239" s="87"/>
      <c r="CE239" s="87"/>
      <c r="CF239" s="87"/>
      <c r="CG239" s="3"/>
      <c r="CI239" s="86"/>
      <c r="CJ239" s="19"/>
    </row>
    <row r="240" s="13" customFormat="1" customHeight="1" spans="1:88">
      <c r="A240" s="22">
        <v>1431361</v>
      </c>
      <c r="B240" s="23">
        <f t="shared" si="18"/>
        <v>43501</v>
      </c>
      <c r="C240" s="24">
        <v>43502</v>
      </c>
      <c r="D240" s="25" t="s">
        <v>208</v>
      </c>
      <c r="E240" s="26">
        <v>1</v>
      </c>
      <c r="F240" s="26">
        <v>1</v>
      </c>
      <c r="G240" s="26"/>
      <c r="H240" s="27">
        <f t="shared" si="19"/>
        <v>1</v>
      </c>
      <c r="I240" s="31"/>
      <c r="J240" s="52">
        <v>7889.27</v>
      </c>
      <c r="K240" s="53"/>
      <c r="L240" s="53"/>
      <c r="M240" s="34">
        <f t="shared" si="20"/>
        <v>7889.27</v>
      </c>
      <c r="N240" s="3"/>
      <c r="O240" s="50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66"/>
      <c r="AT240" s="50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76"/>
      <c r="BZ240" s="76"/>
      <c r="CA240" s="77"/>
      <c r="CD240" s="87"/>
      <c r="CE240" s="87"/>
      <c r="CF240" s="87"/>
      <c r="CG240" s="3"/>
      <c r="CI240" s="86"/>
      <c r="CJ240" s="19"/>
    </row>
    <row r="241" s="13" customFormat="1" customHeight="1" spans="1:88">
      <c r="A241" s="22">
        <v>1431361</v>
      </c>
      <c r="B241" s="23">
        <f t="shared" si="18"/>
        <v>43502</v>
      </c>
      <c r="C241" s="24">
        <v>43503</v>
      </c>
      <c r="D241" s="25" t="s">
        <v>208</v>
      </c>
      <c r="E241" s="26">
        <v>1</v>
      </c>
      <c r="F241" s="26">
        <v>1</v>
      </c>
      <c r="G241" s="26"/>
      <c r="H241" s="27">
        <f t="shared" si="19"/>
        <v>1</v>
      </c>
      <c r="I241" s="31"/>
      <c r="J241" s="52">
        <v>7873.91</v>
      </c>
      <c r="K241" s="53"/>
      <c r="L241" s="53"/>
      <c r="M241" s="34">
        <f t="shared" si="20"/>
        <v>7873.91</v>
      </c>
      <c r="N241" s="3"/>
      <c r="O241" s="50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66"/>
      <c r="AT241" s="50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76"/>
      <c r="BZ241" s="76"/>
      <c r="CA241" s="77"/>
      <c r="CD241" s="87"/>
      <c r="CE241" s="87"/>
      <c r="CF241" s="87"/>
      <c r="CG241" s="3"/>
      <c r="CI241" s="86"/>
      <c r="CJ241" s="19"/>
    </row>
    <row r="242" s="13" customFormat="1" customHeight="1" spans="1:88">
      <c r="A242" s="22">
        <v>1437294</v>
      </c>
      <c r="B242" s="23">
        <f t="shared" si="18"/>
        <v>43499</v>
      </c>
      <c r="C242" s="24">
        <v>43503</v>
      </c>
      <c r="D242" s="25" t="s">
        <v>209</v>
      </c>
      <c r="E242" s="26">
        <v>4</v>
      </c>
      <c r="F242" s="26">
        <v>1</v>
      </c>
      <c r="G242" s="26"/>
      <c r="H242" s="27">
        <f t="shared" si="19"/>
        <v>4</v>
      </c>
      <c r="I242" s="31"/>
      <c r="J242" s="52">
        <v>11800</v>
      </c>
      <c r="K242" s="53"/>
      <c r="L242" s="53"/>
      <c r="M242" s="34">
        <f t="shared" si="20"/>
        <v>47200</v>
      </c>
      <c r="N242" s="3"/>
      <c r="O242" s="50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66"/>
      <c r="AT242" s="50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76"/>
      <c r="BZ242" s="76"/>
      <c r="CA242" s="77"/>
      <c r="CD242" s="87"/>
      <c r="CE242" s="87"/>
      <c r="CF242" s="87"/>
      <c r="CG242" s="3"/>
      <c r="CI242" s="86"/>
      <c r="CJ242" s="19"/>
    </row>
    <row r="243" s="13" customFormat="1" customHeight="1" spans="1:88">
      <c r="A243" s="22">
        <v>1434445</v>
      </c>
      <c r="B243" s="23">
        <f t="shared" si="18"/>
        <v>43499</v>
      </c>
      <c r="C243" s="24">
        <v>43503</v>
      </c>
      <c r="D243" s="25" t="s">
        <v>210</v>
      </c>
      <c r="E243" s="26">
        <v>4</v>
      </c>
      <c r="F243" s="26">
        <v>1</v>
      </c>
      <c r="G243" s="26"/>
      <c r="H243" s="27">
        <f t="shared" si="19"/>
        <v>4</v>
      </c>
      <c r="I243" s="31"/>
      <c r="J243" s="52">
        <v>11800</v>
      </c>
      <c r="K243" s="53"/>
      <c r="L243" s="53"/>
      <c r="M243" s="34">
        <f t="shared" si="20"/>
        <v>47200</v>
      </c>
      <c r="N243" s="3"/>
      <c r="O243" s="50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66"/>
      <c r="AT243" s="50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76"/>
      <c r="BZ243" s="76"/>
      <c r="CA243" s="77"/>
      <c r="CD243" s="87"/>
      <c r="CE243" s="87"/>
      <c r="CF243" s="87"/>
      <c r="CG243" s="3"/>
      <c r="CI243" s="86"/>
      <c r="CJ243" s="19"/>
    </row>
    <row r="244" s="13" customFormat="1" customHeight="1" spans="1:88">
      <c r="A244" s="22">
        <v>1428221</v>
      </c>
      <c r="B244" s="23">
        <f t="shared" si="18"/>
        <v>43500</v>
      </c>
      <c r="C244" s="24">
        <v>43503</v>
      </c>
      <c r="D244" s="25" t="s">
        <v>211</v>
      </c>
      <c r="E244" s="26">
        <v>3</v>
      </c>
      <c r="F244" s="26">
        <v>2</v>
      </c>
      <c r="G244" s="26"/>
      <c r="H244" s="27">
        <f t="shared" si="19"/>
        <v>6</v>
      </c>
      <c r="I244" s="31"/>
      <c r="J244" s="52">
        <v>9927.09</v>
      </c>
      <c r="K244" s="53"/>
      <c r="L244" s="53"/>
      <c r="M244" s="34">
        <f t="shared" si="20"/>
        <v>59562.54</v>
      </c>
      <c r="N244" s="3"/>
      <c r="O244" s="50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66"/>
      <c r="AT244" s="50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76"/>
      <c r="BZ244" s="76"/>
      <c r="CA244" s="77"/>
      <c r="CD244" s="87"/>
      <c r="CE244" s="87"/>
      <c r="CF244" s="87"/>
      <c r="CG244" s="3"/>
      <c r="CI244" s="86"/>
      <c r="CJ244" s="19"/>
    </row>
    <row r="245" s="13" customFormat="1" customHeight="1" spans="1:88">
      <c r="A245" s="22">
        <v>1431884</v>
      </c>
      <c r="B245" s="23">
        <f t="shared" si="18"/>
        <v>43498</v>
      </c>
      <c r="C245" s="24">
        <v>43500</v>
      </c>
      <c r="D245" s="25" t="s">
        <v>182</v>
      </c>
      <c r="E245" s="26">
        <v>2</v>
      </c>
      <c r="F245" s="26">
        <v>2</v>
      </c>
      <c r="G245" s="26"/>
      <c r="H245" s="27">
        <f t="shared" si="19"/>
        <v>4</v>
      </c>
      <c r="I245" s="31"/>
      <c r="J245" s="52">
        <v>8381.91</v>
      </c>
      <c r="K245" s="53"/>
      <c r="L245" s="53"/>
      <c r="M245" s="34">
        <f t="shared" si="20"/>
        <v>33527.64</v>
      </c>
      <c r="N245" s="3"/>
      <c r="O245" s="50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66"/>
      <c r="AT245" s="50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76"/>
      <c r="BZ245" s="76"/>
      <c r="CA245" s="77"/>
      <c r="CD245" s="87"/>
      <c r="CE245" s="87"/>
      <c r="CF245" s="87"/>
      <c r="CG245" s="3"/>
      <c r="CI245" s="86"/>
      <c r="CJ245" s="19"/>
    </row>
    <row r="246" s="13" customFormat="1" customHeight="1" spans="1:88">
      <c r="A246" s="22">
        <v>1431884</v>
      </c>
      <c r="B246" s="23">
        <f t="shared" si="18"/>
        <v>43500</v>
      </c>
      <c r="C246" s="24">
        <v>43501</v>
      </c>
      <c r="D246" s="25" t="s">
        <v>182</v>
      </c>
      <c r="E246" s="26">
        <v>1</v>
      </c>
      <c r="F246" s="26">
        <v>2</v>
      </c>
      <c r="G246" s="26"/>
      <c r="H246" s="27">
        <f t="shared" si="19"/>
        <v>2</v>
      </c>
      <c r="I246" s="31"/>
      <c r="J246" s="52">
        <v>8116.71</v>
      </c>
      <c r="K246" s="53"/>
      <c r="L246" s="53"/>
      <c r="M246" s="34">
        <f t="shared" si="20"/>
        <v>16233.42</v>
      </c>
      <c r="N246" s="3"/>
      <c r="O246" s="50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66"/>
      <c r="AT246" s="50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76"/>
      <c r="BZ246" s="76"/>
      <c r="CA246" s="77"/>
      <c r="CD246" s="87"/>
      <c r="CE246" s="87"/>
      <c r="CF246" s="87"/>
      <c r="CG246" s="3"/>
      <c r="CI246" s="86"/>
      <c r="CJ246" s="19"/>
    </row>
    <row r="247" s="13" customFormat="1" customHeight="1" spans="1:88">
      <c r="A247" s="22">
        <v>1431884</v>
      </c>
      <c r="B247" s="23">
        <f t="shared" si="18"/>
        <v>43502</v>
      </c>
      <c r="C247" s="24">
        <v>43503</v>
      </c>
      <c r="D247" s="25" t="s">
        <v>182</v>
      </c>
      <c r="E247" s="26">
        <v>1</v>
      </c>
      <c r="F247" s="26">
        <v>2</v>
      </c>
      <c r="G247" s="26"/>
      <c r="H247" s="27">
        <f t="shared" si="19"/>
        <v>2</v>
      </c>
      <c r="I247" s="31"/>
      <c r="J247" s="52">
        <v>8100.86</v>
      </c>
      <c r="K247" s="53"/>
      <c r="L247" s="53"/>
      <c r="M247" s="34">
        <f t="shared" si="20"/>
        <v>16201.72</v>
      </c>
      <c r="N247" s="3"/>
      <c r="O247" s="50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66"/>
      <c r="AT247" s="50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76"/>
      <c r="BZ247" s="76"/>
      <c r="CA247" s="77"/>
      <c r="CD247" s="87"/>
      <c r="CE247" s="87"/>
      <c r="CF247" s="87"/>
      <c r="CG247" s="3"/>
      <c r="CI247" s="86"/>
      <c r="CJ247" s="19"/>
    </row>
    <row r="248" s="13" customFormat="1" customHeight="1" spans="1:88">
      <c r="A248" s="22">
        <v>1442392</v>
      </c>
      <c r="B248" s="23">
        <f t="shared" si="18"/>
        <v>43501</v>
      </c>
      <c r="C248" s="24">
        <v>43503</v>
      </c>
      <c r="D248" s="25" t="s">
        <v>212</v>
      </c>
      <c r="E248" s="26">
        <v>2</v>
      </c>
      <c r="F248" s="26">
        <v>2</v>
      </c>
      <c r="G248" s="26"/>
      <c r="H248" s="27">
        <f t="shared" si="19"/>
        <v>4</v>
      </c>
      <c r="I248" s="31"/>
      <c r="J248" s="52">
        <v>5400.83</v>
      </c>
      <c r="K248" s="53"/>
      <c r="L248" s="53"/>
      <c r="M248" s="34">
        <f t="shared" si="20"/>
        <v>21603.32</v>
      </c>
      <c r="N248" s="3"/>
      <c r="O248" s="50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66"/>
      <c r="AT248" s="50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76"/>
      <c r="BZ248" s="76"/>
      <c r="CA248" s="77"/>
      <c r="CD248" s="87"/>
      <c r="CE248" s="87"/>
      <c r="CF248" s="87"/>
      <c r="CG248" s="3"/>
      <c r="CI248" s="86"/>
      <c r="CJ248" s="19"/>
    </row>
    <row r="249" s="13" customFormat="1" customHeight="1" spans="1:88">
      <c r="A249" s="22">
        <v>1422537</v>
      </c>
      <c r="B249" s="23">
        <f t="shared" si="18"/>
        <v>43501</v>
      </c>
      <c r="C249" s="24">
        <v>43503</v>
      </c>
      <c r="D249" s="25" t="s">
        <v>213</v>
      </c>
      <c r="E249" s="26">
        <v>2</v>
      </c>
      <c r="F249" s="26">
        <v>1</v>
      </c>
      <c r="G249" s="26"/>
      <c r="H249" s="27">
        <f t="shared" si="19"/>
        <v>2</v>
      </c>
      <c r="I249" s="31"/>
      <c r="J249" s="52">
        <v>7624.38</v>
      </c>
      <c r="K249" s="53"/>
      <c r="L249" s="53"/>
      <c r="M249" s="34">
        <f t="shared" si="20"/>
        <v>15248.76</v>
      </c>
      <c r="N249" s="3"/>
      <c r="O249" s="50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66"/>
      <c r="AT249" s="50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76"/>
      <c r="BZ249" s="76"/>
      <c r="CA249" s="77"/>
      <c r="CD249" s="87"/>
      <c r="CE249" s="87"/>
      <c r="CF249" s="87"/>
      <c r="CG249" s="3"/>
      <c r="CI249" s="86"/>
      <c r="CJ249" s="19"/>
    </row>
    <row r="250" s="13" customFormat="1" customHeight="1" spans="1:88">
      <c r="A250" s="22">
        <v>1439752</v>
      </c>
      <c r="B250" s="23">
        <f t="shared" si="18"/>
        <v>43501</v>
      </c>
      <c r="C250" s="24">
        <v>43503</v>
      </c>
      <c r="D250" s="25" t="s">
        <v>214</v>
      </c>
      <c r="E250" s="26">
        <v>2</v>
      </c>
      <c r="F250" s="26">
        <v>1</v>
      </c>
      <c r="G250" s="26"/>
      <c r="H250" s="27">
        <f t="shared" si="19"/>
        <v>2</v>
      </c>
      <c r="I250" s="31"/>
      <c r="J250" s="52">
        <v>9000</v>
      </c>
      <c r="K250" s="53"/>
      <c r="L250" s="53"/>
      <c r="M250" s="34">
        <f t="shared" si="20"/>
        <v>18000</v>
      </c>
      <c r="N250" s="3"/>
      <c r="O250" s="50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66"/>
      <c r="AT250" s="50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76"/>
      <c r="BZ250" s="76"/>
      <c r="CA250" s="77"/>
      <c r="CD250" s="87"/>
      <c r="CE250" s="87"/>
      <c r="CF250" s="87"/>
      <c r="CG250" s="3"/>
      <c r="CI250" s="86"/>
      <c r="CJ250" s="19"/>
    </row>
    <row r="251" s="13" customFormat="1" customHeight="1" spans="1:88">
      <c r="A251" s="22">
        <v>1428579</v>
      </c>
      <c r="B251" s="23">
        <f t="shared" si="18"/>
        <v>43501</v>
      </c>
      <c r="C251" s="24">
        <v>43503</v>
      </c>
      <c r="D251" s="25" t="s">
        <v>215</v>
      </c>
      <c r="E251" s="26">
        <v>2</v>
      </c>
      <c r="F251" s="26">
        <v>2</v>
      </c>
      <c r="G251" s="26"/>
      <c r="H251" s="27">
        <f t="shared" si="19"/>
        <v>4</v>
      </c>
      <c r="I251" s="31"/>
      <c r="J251" s="52">
        <v>7595.34</v>
      </c>
      <c r="K251" s="53"/>
      <c r="L251" s="53"/>
      <c r="M251" s="34">
        <f t="shared" si="20"/>
        <v>30381.36</v>
      </c>
      <c r="N251" s="3"/>
      <c r="O251" s="50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66"/>
      <c r="AT251" s="50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76"/>
      <c r="BZ251" s="76"/>
      <c r="CA251" s="77"/>
      <c r="CD251" s="87"/>
      <c r="CE251" s="87"/>
      <c r="CF251" s="87"/>
      <c r="CG251" s="3"/>
      <c r="CI251" s="86"/>
      <c r="CJ251" s="19"/>
    </row>
    <row r="252" s="13" customFormat="1" customHeight="1" spans="1:88">
      <c r="A252" s="88">
        <v>1440538</v>
      </c>
      <c r="B252" s="23">
        <f t="shared" si="18"/>
        <v>43498</v>
      </c>
      <c r="C252" s="24">
        <v>43503</v>
      </c>
      <c r="D252" s="25" t="s">
        <v>183</v>
      </c>
      <c r="E252" s="26">
        <v>5</v>
      </c>
      <c r="F252" s="26">
        <v>1</v>
      </c>
      <c r="G252" s="26"/>
      <c r="H252" s="27">
        <f t="shared" si="19"/>
        <v>5</v>
      </c>
      <c r="I252" s="31"/>
      <c r="J252" s="52">
        <v>5857.3</v>
      </c>
      <c r="K252" s="53"/>
      <c r="L252" s="53"/>
      <c r="M252" s="34">
        <f t="shared" si="20"/>
        <v>29286.5</v>
      </c>
      <c r="N252" s="3"/>
      <c r="O252" s="50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66"/>
      <c r="AT252" s="50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76"/>
      <c r="BZ252" s="76"/>
      <c r="CA252" s="77"/>
      <c r="CD252" s="87"/>
      <c r="CE252" s="87"/>
      <c r="CF252" s="87"/>
      <c r="CG252" s="3"/>
      <c r="CI252" s="86"/>
      <c r="CJ252" s="19"/>
    </row>
    <row r="253" s="13" customFormat="1" customHeight="1" spans="1:88">
      <c r="A253" s="22">
        <v>1437280</v>
      </c>
      <c r="B253" s="23">
        <f t="shared" si="18"/>
        <v>43499</v>
      </c>
      <c r="C253" s="24">
        <v>43503</v>
      </c>
      <c r="D253" s="25" t="s">
        <v>216</v>
      </c>
      <c r="E253" s="26">
        <v>4</v>
      </c>
      <c r="F253" s="26">
        <v>1</v>
      </c>
      <c r="G253" s="26"/>
      <c r="H253" s="27">
        <f t="shared" si="19"/>
        <v>4</v>
      </c>
      <c r="I253" s="31"/>
      <c r="J253" s="52">
        <v>10500</v>
      </c>
      <c r="K253" s="53"/>
      <c r="L253" s="53"/>
      <c r="M253" s="34">
        <f t="shared" si="20"/>
        <v>42000</v>
      </c>
      <c r="N253" s="3"/>
      <c r="O253" s="50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66"/>
      <c r="AT253" s="50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76"/>
      <c r="BZ253" s="76"/>
      <c r="CA253" s="77"/>
      <c r="CD253" s="87"/>
      <c r="CE253" s="87"/>
      <c r="CF253" s="87"/>
      <c r="CG253" s="3"/>
      <c r="CI253" s="86"/>
      <c r="CJ253" s="19"/>
    </row>
    <row r="254" s="13" customFormat="1" customHeight="1" spans="1:88">
      <c r="A254" s="22">
        <v>1441891</v>
      </c>
      <c r="B254" s="23">
        <f t="shared" si="18"/>
        <v>43499</v>
      </c>
      <c r="C254" s="24">
        <v>43503</v>
      </c>
      <c r="D254" s="25" t="s">
        <v>217</v>
      </c>
      <c r="E254" s="26">
        <v>4</v>
      </c>
      <c r="F254" s="26">
        <v>1</v>
      </c>
      <c r="G254" s="26"/>
      <c r="H254" s="27">
        <f t="shared" si="19"/>
        <v>4</v>
      </c>
      <c r="I254" s="31"/>
      <c r="J254" s="52">
        <v>5808.02</v>
      </c>
      <c r="K254" s="53"/>
      <c r="L254" s="53"/>
      <c r="M254" s="34">
        <f t="shared" si="20"/>
        <v>23232.08</v>
      </c>
      <c r="N254" s="3"/>
      <c r="O254" s="50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66"/>
      <c r="AT254" s="50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76"/>
      <c r="BZ254" s="76"/>
      <c r="CA254" s="77"/>
      <c r="CD254" s="87"/>
      <c r="CE254" s="87"/>
      <c r="CF254" s="87"/>
      <c r="CG254" s="3"/>
      <c r="CI254" s="86"/>
      <c r="CJ254" s="19"/>
    </row>
    <row r="255" s="13" customFormat="1" customHeight="1" spans="1:88">
      <c r="A255" s="22">
        <v>1432225</v>
      </c>
      <c r="B255" s="23">
        <f t="shared" si="18"/>
        <v>43501</v>
      </c>
      <c r="C255" s="24">
        <v>43503</v>
      </c>
      <c r="D255" s="25" t="s">
        <v>218</v>
      </c>
      <c r="E255" s="26">
        <v>2</v>
      </c>
      <c r="F255" s="26">
        <v>1</v>
      </c>
      <c r="G255" s="26"/>
      <c r="H255" s="27">
        <f t="shared" si="19"/>
        <v>2</v>
      </c>
      <c r="I255" s="31"/>
      <c r="J255" s="52">
        <v>13200</v>
      </c>
      <c r="K255" s="53"/>
      <c r="L255" s="53"/>
      <c r="M255" s="34">
        <f t="shared" si="20"/>
        <v>26400</v>
      </c>
      <c r="N255" s="3"/>
      <c r="O255" s="50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66"/>
      <c r="AT255" s="50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76"/>
      <c r="BZ255" s="76"/>
      <c r="CA255" s="77"/>
      <c r="CD255" s="87"/>
      <c r="CE255" s="87"/>
      <c r="CF255" s="87"/>
      <c r="CG255" s="3"/>
      <c r="CI255" s="86"/>
      <c r="CJ255" s="19"/>
    </row>
    <row r="256" s="13" customFormat="1" customHeight="1" spans="1:88">
      <c r="A256" s="22">
        <v>1442992</v>
      </c>
      <c r="B256" s="23">
        <f t="shared" si="18"/>
        <v>43502</v>
      </c>
      <c r="C256" s="24">
        <v>43503</v>
      </c>
      <c r="D256" s="25" t="s">
        <v>219</v>
      </c>
      <c r="E256" s="26">
        <v>1</v>
      </c>
      <c r="F256" s="26">
        <v>1</v>
      </c>
      <c r="G256" s="26"/>
      <c r="H256" s="27">
        <f t="shared" si="19"/>
        <v>1</v>
      </c>
      <c r="I256" s="31"/>
      <c r="J256" s="52">
        <v>5428.52</v>
      </c>
      <c r="K256" s="53"/>
      <c r="L256" s="53"/>
      <c r="M256" s="34">
        <f t="shared" si="20"/>
        <v>5428.52</v>
      </c>
      <c r="N256" s="3"/>
      <c r="O256" s="50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66"/>
      <c r="AT256" s="50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76"/>
      <c r="BZ256" s="76"/>
      <c r="CA256" s="77"/>
      <c r="CD256" s="87"/>
      <c r="CE256" s="87"/>
      <c r="CF256" s="87"/>
      <c r="CG256" s="3"/>
      <c r="CI256" s="86"/>
      <c r="CJ256" s="19"/>
    </row>
    <row r="257" s="13" customFormat="1" customHeight="1" spans="1:88">
      <c r="A257" s="22">
        <v>1432216</v>
      </c>
      <c r="B257" s="23">
        <f t="shared" si="18"/>
        <v>43502</v>
      </c>
      <c r="C257" s="24">
        <v>43503</v>
      </c>
      <c r="D257" s="25" t="s">
        <v>220</v>
      </c>
      <c r="E257" s="26">
        <v>1</v>
      </c>
      <c r="F257" s="26">
        <v>1</v>
      </c>
      <c r="G257" s="26"/>
      <c r="H257" s="27">
        <f t="shared" si="19"/>
        <v>1</v>
      </c>
      <c r="I257" s="31"/>
      <c r="J257" s="52">
        <v>11300</v>
      </c>
      <c r="K257" s="53"/>
      <c r="L257" s="53"/>
      <c r="M257" s="34">
        <f t="shared" si="20"/>
        <v>11300</v>
      </c>
      <c r="N257" s="3"/>
      <c r="O257" s="50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66"/>
      <c r="AT257" s="50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76"/>
      <c r="BZ257" s="76"/>
      <c r="CA257" s="77"/>
      <c r="CD257" s="87"/>
      <c r="CE257" s="87"/>
      <c r="CF257" s="87"/>
      <c r="CG257" s="3"/>
      <c r="CI257" s="86"/>
      <c r="CJ257" s="19"/>
    </row>
    <row r="258" s="13" customFormat="1" customHeight="1" spans="1:88">
      <c r="A258" s="22">
        <v>1427282</v>
      </c>
      <c r="B258" s="23">
        <f t="shared" si="18"/>
        <v>43498</v>
      </c>
      <c r="C258" s="24">
        <v>43500</v>
      </c>
      <c r="D258" s="25" t="s">
        <v>184</v>
      </c>
      <c r="E258" s="26">
        <v>2</v>
      </c>
      <c r="F258" s="26">
        <v>2</v>
      </c>
      <c r="G258" s="26"/>
      <c r="H258" s="27">
        <f t="shared" si="19"/>
        <v>4</v>
      </c>
      <c r="I258" s="31"/>
      <c r="J258" s="52">
        <v>8381.12</v>
      </c>
      <c r="K258" s="53"/>
      <c r="L258" s="53"/>
      <c r="M258" s="34">
        <f t="shared" si="20"/>
        <v>33524.48</v>
      </c>
      <c r="N258" s="3"/>
      <c r="O258" s="50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66"/>
      <c r="AT258" s="50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76"/>
      <c r="BZ258" s="76"/>
      <c r="CA258" s="77"/>
      <c r="CD258" s="87"/>
      <c r="CE258" s="87"/>
      <c r="CF258" s="87"/>
      <c r="CG258" s="3"/>
      <c r="CI258" s="86"/>
      <c r="CJ258" s="19"/>
    </row>
    <row r="259" s="13" customFormat="1" customHeight="1" spans="1:88">
      <c r="A259" s="22">
        <v>1427282</v>
      </c>
      <c r="B259" s="23">
        <f t="shared" si="18"/>
        <v>43500</v>
      </c>
      <c r="C259" s="24">
        <v>43503</v>
      </c>
      <c r="D259" s="25" t="s">
        <v>184</v>
      </c>
      <c r="E259" s="26">
        <v>3</v>
      </c>
      <c r="F259" s="26">
        <v>2</v>
      </c>
      <c r="G259" s="26"/>
      <c r="H259" s="27">
        <f t="shared" si="19"/>
        <v>6</v>
      </c>
      <c r="I259" s="31"/>
      <c r="J259" s="52">
        <v>9800</v>
      </c>
      <c r="K259" s="53"/>
      <c r="L259" s="53"/>
      <c r="M259" s="34">
        <f t="shared" si="20"/>
        <v>58800</v>
      </c>
      <c r="N259" s="3"/>
      <c r="O259" s="50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66"/>
      <c r="AT259" s="50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76"/>
      <c r="BZ259" s="76"/>
      <c r="CA259" s="77"/>
      <c r="CD259" s="87"/>
      <c r="CE259" s="87"/>
      <c r="CF259" s="87"/>
      <c r="CG259" s="3"/>
      <c r="CI259" s="86"/>
      <c r="CJ259" s="19"/>
    </row>
    <row r="260" s="13" customFormat="1" customHeight="1" spans="1:88">
      <c r="A260" s="22">
        <v>1421337</v>
      </c>
      <c r="B260" s="23">
        <f t="shared" si="18"/>
        <v>43499</v>
      </c>
      <c r="C260" s="24">
        <v>43500</v>
      </c>
      <c r="D260" s="25" t="s">
        <v>185</v>
      </c>
      <c r="E260" s="26">
        <v>1</v>
      </c>
      <c r="F260" s="26">
        <v>1</v>
      </c>
      <c r="G260" s="26"/>
      <c r="H260" s="27">
        <f t="shared" si="19"/>
        <v>1</v>
      </c>
      <c r="I260" s="31"/>
      <c r="J260" s="52">
        <v>7066.85</v>
      </c>
      <c r="K260" s="53"/>
      <c r="L260" s="53"/>
      <c r="M260" s="34">
        <f t="shared" si="20"/>
        <v>7066.85</v>
      </c>
      <c r="N260" s="3"/>
      <c r="O260" s="50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66"/>
      <c r="AT260" s="50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76"/>
      <c r="BZ260" s="76"/>
      <c r="CA260" s="77"/>
      <c r="CD260" s="87"/>
      <c r="CE260" s="87"/>
      <c r="CF260" s="87"/>
      <c r="CG260" s="3"/>
      <c r="CI260" s="86"/>
      <c r="CJ260" s="19"/>
    </row>
    <row r="261" s="13" customFormat="1" customHeight="1" spans="1:88">
      <c r="A261" s="22">
        <v>1421337</v>
      </c>
      <c r="B261" s="23">
        <f t="shared" si="18"/>
        <v>43499</v>
      </c>
      <c r="C261" s="24">
        <v>43503</v>
      </c>
      <c r="D261" s="25" t="s">
        <v>185</v>
      </c>
      <c r="E261" s="26">
        <v>4</v>
      </c>
      <c r="F261" s="26">
        <v>1</v>
      </c>
      <c r="G261" s="26"/>
      <c r="H261" s="27">
        <f t="shared" si="19"/>
        <v>4</v>
      </c>
      <c r="I261" s="31"/>
      <c r="J261" s="52">
        <v>7300.02</v>
      </c>
      <c r="K261" s="53"/>
      <c r="L261" s="53"/>
      <c r="M261" s="34">
        <f t="shared" si="20"/>
        <v>29200.08</v>
      </c>
      <c r="N261" s="3"/>
      <c r="O261" s="50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66"/>
      <c r="AT261" s="50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76"/>
      <c r="BZ261" s="76"/>
      <c r="CA261" s="77"/>
      <c r="CD261" s="87"/>
      <c r="CE261" s="87"/>
      <c r="CF261" s="87"/>
      <c r="CG261" s="3"/>
      <c r="CI261" s="86"/>
      <c r="CJ261" s="19"/>
    </row>
    <row r="262" s="13" customFormat="1" customHeight="1" spans="1:88">
      <c r="A262" s="22">
        <v>1432274</v>
      </c>
      <c r="B262" s="23">
        <f t="shared" ref="B262:B267" si="21">+C262-E262</f>
        <v>43501</v>
      </c>
      <c r="C262" s="24">
        <v>43503</v>
      </c>
      <c r="D262" s="25" t="s">
        <v>221</v>
      </c>
      <c r="E262" s="26">
        <v>2</v>
      </c>
      <c r="F262" s="26">
        <v>1</v>
      </c>
      <c r="G262" s="26"/>
      <c r="H262" s="27">
        <f t="shared" ref="H262:H267" si="22">(F262*E262)+(E262*G262)</f>
        <v>2</v>
      </c>
      <c r="I262" s="31"/>
      <c r="J262" s="52">
        <v>13200</v>
      </c>
      <c r="K262" s="53"/>
      <c r="L262" s="53"/>
      <c r="M262" s="34">
        <f t="shared" ref="M262:M267" si="23">+(E262*F262*J262)+(E262*G262*K262)+L262</f>
        <v>26400</v>
      </c>
      <c r="N262" s="3"/>
      <c r="O262" s="50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66"/>
      <c r="AT262" s="50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76"/>
      <c r="BZ262" s="76"/>
      <c r="CA262" s="77"/>
      <c r="CD262" s="87"/>
      <c r="CE262" s="87"/>
      <c r="CF262" s="87"/>
      <c r="CG262" s="3"/>
      <c r="CI262" s="86"/>
      <c r="CJ262" s="19"/>
    </row>
    <row r="263" s="13" customFormat="1" customHeight="1" spans="1:88">
      <c r="A263" s="22">
        <v>1437831</v>
      </c>
      <c r="B263" s="23">
        <f t="shared" si="21"/>
        <v>43501</v>
      </c>
      <c r="C263" s="24">
        <v>43503</v>
      </c>
      <c r="D263" s="25" t="s">
        <v>164</v>
      </c>
      <c r="E263" s="26">
        <v>2</v>
      </c>
      <c r="F263" s="26">
        <v>1</v>
      </c>
      <c r="G263" s="26"/>
      <c r="H263" s="27">
        <f t="shared" si="22"/>
        <v>2</v>
      </c>
      <c r="I263" s="31"/>
      <c r="J263" s="52">
        <v>8302.34</v>
      </c>
      <c r="K263" s="53"/>
      <c r="L263" s="53"/>
      <c r="M263" s="34">
        <f t="shared" si="23"/>
        <v>16604.68</v>
      </c>
      <c r="N263" s="3"/>
      <c r="O263" s="50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66"/>
      <c r="AT263" s="50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76"/>
      <c r="BZ263" s="76"/>
      <c r="CA263" s="77"/>
      <c r="CD263" s="87"/>
      <c r="CE263" s="87"/>
      <c r="CF263" s="87"/>
      <c r="CG263" s="3"/>
      <c r="CI263" s="86"/>
      <c r="CJ263" s="19"/>
    </row>
    <row r="264" s="13" customFormat="1" customHeight="1" spans="1:88">
      <c r="A264" s="22">
        <v>1442247</v>
      </c>
      <c r="B264" s="23">
        <f t="shared" si="21"/>
        <v>43502</v>
      </c>
      <c r="C264" s="24">
        <v>43503</v>
      </c>
      <c r="D264" s="25" t="s">
        <v>222</v>
      </c>
      <c r="E264" s="26">
        <v>1</v>
      </c>
      <c r="F264" s="26">
        <v>2</v>
      </c>
      <c r="G264" s="26"/>
      <c r="H264" s="27">
        <f t="shared" si="22"/>
        <v>2</v>
      </c>
      <c r="I264" s="31"/>
      <c r="J264" s="52">
        <v>7000</v>
      </c>
      <c r="K264" s="53"/>
      <c r="L264" s="53"/>
      <c r="M264" s="34">
        <f t="shared" si="23"/>
        <v>14000</v>
      </c>
      <c r="N264" s="3"/>
      <c r="O264" s="50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66"/>
      <c r="AT264" s="50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76"/>
      <c r="BZ264" s="76"/>
      <c r="CA264" s="77"/>
      <c r="CD264" s="87"/>
      <c r="CE264" s="87"/>
      <c r="CF264" s="87"/>
      <c r="CG264" s="3"/>
      <c r="CI264" s="86"/>
      <c r="CJ264" s="19"/>
    </row>
    <row r="265" s="13" customFormat="1" customHeight="1" spans="1:88">
      <c r="A265" s="22">
        <v>1429006</v>
      </c>
      <c r="B265" s="23">
        <f t="shared" si="21"/>
        <v>43498</v>
      </c>
      <c r="C265" s="24">
        <v>43501</v>
      </c>
      <c r="D265" s="25" t="s">
        <v>186</v>
      </c>
      <c r="E265" s="26">
        <v>3</v>
      </c>
      <c r="F265" s="26">
        <v>1</v>
      </c>
      <c r="G265" s="26"/>
      <c r="H265" s="27">
        <f t="shared" si="22"/>
        <v>3</v>
      </c>
      <c r="I265" s="31"/>
      <c r="J265" s="52">
        <v>7928.55</v>
      </c>
      <c r="K265" s="53"/>
      <c r="L265" s="53"/>
      <c r="M265" s="34">
        <f t="shared" si="23"/>
        <v>23785.65</v>
      </c>
      <c r="N265" s="3"/>
      <c r="O265" s="50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66"/>
      <c r="AT265" s="50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76"/>
      <c r="BZ265" s="76"/>
      <c r="CA265" s="77"/>
      <c r="CD265" s="87"/>
      <c r="CE265" s="87"/>
      <c r="CF265" s="87"/>
      <c r="CG265" s="3"/>
      <c r="CI265" s="86"/>
      <c r="CJ265" s="19"/>
    </row>
    <row r="266" s="13" customFormat="1" customHeight="1" spans="1:88">
      <c r="A266" s="22">
        <v>1429006</v>
      </c>
      <c r="B266" s="23">
        <f t="shared" si="21"/>
        <v>43501</v>
      </c>
      <c r="C266" s="24">
        <v>43503</v>
      </c>
      <c r="D266" s="25" t="s">
        <v>186</v>
      </c>
      <c r="E266" s="26">
        <v>2</v>
      </c>
      <c r="F266" s="26">
        <v>1</v>
      </c>
      <c r="G266" s="26"/>
      <c r="H266" s="27">
        <f t="shared" si="22"/>
        <v>2</v>
      </c>
      <c r="I266" s="31"/>
      <c r="J266" s="52">
        <v>7595.55</v>
      </c>
      <c r="K266" s="53"/>
      <c r="L266" s="53"/>
      <c r="M266" s="34">
        <f t="shared" si="23"/>
        <v>15191.1</v>
      </c>
      <c r="N266" s="3"/>
      <c r="O266" s="50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66"/>
      <c r="AT266" s="50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101"/>
      <c r="BZ266" s="101"/>
      <c r="CA266" s="102"/>
      <c r="CD266" s="87"/>
      <c r="CE266" s="87"/>
      <c r="CF266" s="87"/>
      <c r="CG266" s="3"/>
      <c r="CI266" s="86"/>
      <c r="CJ266" s="19"/>
    </row>
    <row r="267" s="13" customFormat="1" customHeight="1" spans="1:88">
      <c r="A267" s="22">
        <v>1442332</v>
      </c>
      <c r="B267" s="23">
        <f t="shared" si="21"/>
        <v>43501</v>
      </c>
      <c r="C267" s="24">
        <v>43503</v>
      </c>
      <c r="D267" s="25" t="s">
        <v>223</v>
      </c>
      <c r="E267" s="26">
        <v>2</v>
      </c>
      <c r="F267" s="26">
        <v>1</v>
      </c>
      <c r="G267" s="26"/>
      <c r="H267" s="27">
        <f t="shared" si="22"/>
        <v>2</v>
      </c>
      <c r="I267" s="31"/>
      <c r="J267" s="52">
        <v>5410.37</v>
      </c>
      <c r="K267" s="53"/>
      <c r="L267" s="53"/>
      <c r="M267" s="34">
        <f t="shared" si="23"/>
        <v>10820.74</v>
      </c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7"/>
      <c r="BZ267" s="17"/>
      <c r="CA267" s="18"/>
      <c r="CD267" s="87"/>
      <c r="CE267" s="87"/>
      <c r="CF267" s="87"/>
      <c r="CG267" s="3"/>
      <c r="CI267" s="86"/>
      <c r="CJ267" s="19"/>
    </row>
    <row r="268" s="13" customFormat="1" customHeight="1" spans="1:88">
      <c r="A268" s="91" t="s">
        <v>224</v>
      </c>
      <c r="B268" s="92"/>
      <c r="C268" s="92"/>
      <c r="D268" s="93"/>
      <c r="E268" s="27">
        <f t="shared" ref="E268:M268" si="24">SUM(E198:E267)</f>
        <v>164</v>
      </c>
      <c r="F268" s="94">
        <f t="shared" si="24"/>
        <v>105</v>
      </c>
      <c r="G268" s="94">
        <f t="shared" si="24"/>
        <v>0</v>
      </c>
      <c r="H268" s="94">
        <f t="shared" si="24"/>
        <v>241</v>
      </c>
      <c r="I268" s="94">
        <f t="shared" si="24"/>
        <v>0</v>
      </c>
      <c r="J268" s="95">
        <f t="shared" si="24"/>
        <v>573408.59</v>
      </c>
      <c r="K268" s="95">
        <f t="shared" si="24"/>
        <v>0</v>
      </c>
      <c r="L268" s="95">
        <f t="shared" si="24"/>
        <v>1950</v>
      </c>
      <c r="M268" s="96">
        <f t="shared" si="24"/>
        <v>1941117.29</v>
      </c>
      <c r="N268" s="1"/>
      <c r="O268" s="36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57"/>
      <c r="AT268" s="58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  <c r="BM268" s="59"/>
      <c r="BN268" s="59"/>
      <c r="BO268" s="59"/>
      <c r="BP268" s="59"/>
      <c r="BQ268" s="59"/>
      <c r="BR268" s="59"/>
      <c r="BS268" s="59"/>
      <c r="BT268" s="59"/>
      <c r="BU268" s="59"/>
      <c r="BV268" s="59"/>
      <c r="BW268" s="59"/>
      <c r="BX268" s="71"/>
      <c r="BY268" s="72"/>
      <c r="BZ268" s="72"/>
      <c r="CA268" s="73"/>
      <c r="CD268" s="87"/>
      <c r="CE268" s="87"/>
      <c r="CF268" s="87"/>
      <c r="CG268" s="3"/>
      <c r="CI268" s="86"/>
      <c r="CJ268" s="19"/>
    </row>
    <row r="269" s="13" customFormat="1" customHeight="1" spans="1:88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2"/>
      <c r="O269" s="38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60"/>
      <c r="AT269" s="38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9"/>
      <c r="BQ269" s="39"/>
      <c r="BR269" s="39"/>
      <c r="BS269" s="39"/>
      <c r="BT269" s="39"/>
      <c r="BU269" s="39"/>
      <c r="BV269" s="39"/>
      <c r="BW269" s="39"/>
      <c r="BX269" s="39"/>
      <c r="BY269" s="74"/>
      <c r="BZ269" s="74"/>
      <c r="CA269" s="75"/>
      <c r="CD269" s="87"/>
      <c r="CE269" s="87"/>
      <c r="CF269" s="87"/>
      <c r="CG269" s="3"/>
      <c r="CI269" s="86"/>
      <c r="CJ269" s="19"/>
    </row>
    <row r="270" s="13" customFormat="1" customHeight="1" spans="1:88">
      <c r="A270" s="20" t="s">
        <v>41</v>
      </c>
      <c r="B270" s="21" t="s">
        <v>42</v>
      </c>
      <c r="C270" s="21" t="s">
        <v>43</v>
      </c>
      <c r="D270" s="21" t="s">
        <v>44</v>
      </c>
      <c r="E270" s="21" t="s">
        <v>45</v>
      </c>
      <c r="F270" s="21" t="s">
        <v>46</v>
      </c>
      <c r="G270" s="21" t="s">
        <v>47</v>
      </c>
      <c r="H270" s="21" t="s">
        <v>48</v>
      </c>
      <c r="I270" s="21" t="s">
        <v>49</v>
      </c>
      <c r="J270" s="21" t="s">
        <v>50</v>
      </c>
      <c r="K270" s="21" t="s">
        <v>51</v>
      </c>
      <c r="L270" s="21" t="s">
        <v>52</v>
      </c>
      <c r="M270" s="29" t="s">
        <v>53</v>
      </c>
      <c r="N270" s="3"/>
      <c r="O270" s="40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61"/>
      <c r="AT270" s="40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51"/>
      <c r="BY270" s="76"/>
      <c r="BZ270" s="76"/>
      <c r="CA270" s="77"/>
      <c r="CD270" s="87"/>
      <c r="CE270" s="87"/>
      <c r="CF270" s="87"/>
      <c r="CG270" s="3"/>
      <c r="CI270" s="86"/>
      <c r="CJ270" s="19"/>
    </row>
    <row r="271" s="13" customFormat="1" customHeight="1" spans="1:88">
      <c r="A271" s="22">
        <v>1425439</v>
      </c>
      <c r="B271" s="23">
        <f t="shared" ref="B271:B337" si="25">+C271-E271</f>
        <v>43497</v>
      </c>
      <c r="C271" s="24">
        <v>43498</v>
      </c>
      <c r="D271" s="25" t="s">
        <v>225</v>
      </c>
      <c r="E271" s="26">
        <v>1</v>
      </c>
      <c r="F271" s="26">
        <v>1</v>
      </c>
      <c r="G271" s="26"/>
      <c r="H271" s="27">
        <f t="shared" ref="H271:H337" si="26">(F271*E271)+(E271*G271)</f>
        <v>1</v>
      </c>
      <c r="I271" s="31"/>
      <c r="J271" s="32">
        <v>5695</v>
      </c>
      <c r="K271" s="33"/>
      <c r="L271" s="33"/>
      <c r="M271" s="34">
        <f t="shared" ref="M271:M296" si="27">+(E271*F271*J271)+(E271*G271*K271)+L271</f>
        <v>5695</v>
      </c>
      <c r="N271" s="3"/>
      <c r="O271" s="40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61"/>
      <c r="AT271" s="40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51"/>
      <c r="BY271" s="78"/>
      <c r="BZ271" s="78"/>
      <c r="CA271" s="79"/>
      <c r="CD271" s="87"/>
      <c r="CE271" s="87"/>
      <c r="CF271" s="87"/>
      <c r="CG271" s="3"/>
      <c r="CI271" s="86"/>
      <c r="CJ271" s="19"/>
    </row>
    <row r="272" s="13" customFormat="1" customHeight="1" spans="1:88">
      <c r="A272" s="91" t="s">
        <v>153</v>
      </c>
      <c r="B272" s="92"/>
      <c r="C272" s="92"/>
      <c r="D272" s="93"/>
      <c r="E272" s="27">
        <f t="shared" ref="E272:M272" si="28">SUM(E271:E271)</f>
        <v>1</v>
      </c>
      <c r="F272" s="94">
        <f t="shared" si="28"/>
        <v>1</v>
      </c>
      <c r="G272" s="94">
        <f t="shared" si="28"/>
        <v>0</v>
      </c>
      <c r="H272" s="94">
        <f t="shared" si="28"/>
        <v>1</v>
      </c>
      <c r="I272" s="94">
        <f t="shared" si="28"/>
        <v>0</v>
      </c>
      <c r="J272" s="95">
        <f t="shared" si="28"/>
        <v>5695</v>
      </c>
      <c r="K272" s="95">
        <f t="shared" si="28"/>
        <v>0</v>
      </c>
      <c r="L272" s="95">
        <f t="shared" si="28"/>
        <v>0</v>
      </c>
      <c r="M272" s="96">
        <f t="shared" si="28"/>
        <v>5695</v>
      </c>
      <c r="N272" s="3"/>
      <c r="O272" s="40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61"/>
      <c r="AT272" s="40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51"/>
      <c r="BY272" s="76"/>
      <c r="BZ272" s="76"/>
      <c r="CA272" s="77"/>
      <c r="CD272" s="87"/>
      <c r="CE272" s="87"/>
      <c r="CF272" s="87"/>
      <c r="CG272" s="3"/>
      <c r="CI272" s="86"/>
      <c r="CJ272" s="19"/>
    </row>
    <row r="273" s="13" customFormat="1" customHeight="1" spans="1:88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3"/>
      <c r="O273" s="40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61"/>
      <c r="AT273" s="40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51"/>
      <c r="BY273" s="76"/>
      <c r="BZ273" s="76"/>
      <c r="CA273" s="77"/>
      <c r="CD273" s="87"/>
      <c r="CE273" s="87"/>
      <c r="CF273" s="87"/>
      <c r="CG273" s="3"/>
      <c r="CI273" s="86"/>
      <c r="CJ273" s="19"/>
    </row>
    <row r="274" s="13" customFormat="1" customHeight="1" spans="1:88">
      <c r="A274" s="105" t="s">
        <v>41</v>
      </c>
      <c r="B274" s="106" t="s">
        <v>42</v>
      </c>
      <c r="C274" s="106" t="s">
        <v>43</v>
      </c>
      <c r="D274" s="106" t="s">
        <v>44</v>
      </c>
      <c r="E274" s="106" t="s">
        <v>45</v>
      </c>
      <c r="F274" s="106" t="s">
        <v>46</v>
      </c>
      <c r="G274" s="106" t="s">
        <v>47</v>
      </c>
      <c r="H274" s="106" t="s">
        <v>48</v>
      </c>
      <c r="I274" s="106" t="s">
        <v>49</v>
      </c>
      <c r="J274" s="106" t="s">
        <v>50</v>
      </c>
      <c r="K274" s="106" t="s">
        <v>51</v>
      </c>
      <c r="L274" s="106" t="s">
        <v>52</v>
      </c>
      <c r="M274" s="113" t="s">
        <v>53</v>
      </c>
      <c r="N274" s="3"/>
      <c r="O274" s="40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61"/>
      <c r="AT274" s="40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51"/>
      <c r="BY274" s="80"/>
      <c r="BZ274" s="80"/>
      <c r="CA274" s="81"/>
      <c r="CD274" s="87"/>
      <c r="CE274" s="87"/>
      <c r="CF274" s="87"/>
      <c r="CG274" s="3"/>
      <c r="CI274" s="86"/>
      <c r="CJ274" s="19"/>
    </row>
    <row r="275" s="13" customFormat="1" customHeight="1" spans="1:88">
      <c r="A275" s="107">
        <v>1442248</v>
      </c>
      <c r="B275" s="108">
        <f t="shared" si="25"/>
        <v>43503</v>
      </c>
      <c r="C275" s="109">
        <v>43504</v>
      </c>
      <c r="D275" s="110" t="s">
        <v>226</v>
      </c>
      <c r="E275" s="111">
        <v>1</v>
      </c>
      <c r="F275" s="111">
        <v>2</v>
      </c>
      <c r="G275" s="111"/>
      <c r="H275" s="112">
        <f t="shared" si="26"/>
        <v>2</v>
      </c>
      <c r="I275" s="114"/>
      <c r="J275" s="115">
        <v>7500</v>
      </c>
      <c r="K275" s="115"/>
      <c r="L275" s="116"/>
      <c r="M275" s="117">
        <f t="shared" si="27"/>
        <v>15000</v>
      </c>
      <c r="N275" s="3"/>
      <c r="O275" s="40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61"/>
      <c r="AT275" s="40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51"/>
      <c r="BY275" s="82"/>
      <c r="BZ275" s="82"/>
      <c r="CA275" s="83"/>
      <c r="CD275" s="87"/>
      <c r="CE275" s="87"/>
      <c r="CF275" s="87"/>
      <c r="CG275" s="3"/>
      <c r="CI275" s="86"/>
      <c r="CJ275" s="19"/>
    </row>
    <row r="276" s="13" customFormat="1" customHeight="1" spans="1:88">
      <c r="A276" s="107">
        <v>1429570</v>
      </c>
      <c r="B276" s="108">
        <f t="shared" si="25"/>
        <v>43499</v>
      </c>
      <c r="C276" s="109">
        <v>43501</v>
      </c>
      <c r="D276" s="110" t="s">
        <v>227</v>
      </c>
      <c r="E276" s="111">
        <v>2</v>
      </c>
      <c r="F276" s="111">
        <v>1</v>
      </c>
      <c r="G276" s="111"/>
      <c r="H276" s="112">
        <f t="shared" si="26"/>
        <v>2</v>
      </c>
      <c r="I276" s="114"/>
      <c r="J276" s="115">
        <v>11800</v>
      </c>
      <c r="K276" s="116"/>
      <c r="L276" s="116"/>
      <c r="M276" s="117">
        <f t="shared" si="27"/>
        <v>23600</v>
      </c>
      <c r="N276" s="3"/>
      <c r="O276" s="40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61"/>
      <c r="AT276" s="40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51"/>
      <c r="BY276" s="76"/>
      <c r="BZ276" s="76"/>
      <c r="CA276" s="77"/>
      <c r="CD276" s="87"/>
      <c r="CE276" s="87"/>
      <c r="CF276" s="87"/>
      <c r="CG276" s="3"/>
      <c r="CI276" s="86"/>
      <c r="CJ276" s="19"/>
    </row>
    <row r="277" s="13" customFormat="1" customHeight="1" spans="1:88">
      <c r="A277" s="107">
        <v>1429570</v>
      </c>
      <c r="B277" s="108">
        <f t="shared" si="25"/>
        <v>43501</v>
      </c>
      <c r="C277" s="109">
        <v>43504</v>
      </c>
      <c r="D277" s="110" t="s">
        <v>227</v>
      </c>
      <c r="E277" s="111">
        <v>3</v>
      </c>
      <c r="F277" s="111">
        <v>1</v>
      </c>
      <c r="G277" s="111"/>
      <c r="H277" s="112">
        <f t="shared" si="26"/>
        <v>3</v>
      </c>
      <c r="I277" s="114"/>
      <c r="J277" s="115">
        <v>10115.47</v>
      </c>
      <c r="K277" s="116"/>
      <c r="L277" s="116"/>
      <c r="M277" s="117">
        <f t="shared" si="27"/>
        <v>30346.41</v>
      </c>
      <c r="N277" s="3"/>
      <c r="O277" s="40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61"/>
      <c r="AT277" s="40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51"/>
      <c r="BY277" s="82"/>
      <c r="BZ277" s="82"/>
      <c r="CA277" s="83"/>
      <c r="CD277" s="87"/>
      <c r="CE277" s="87"/>
      <c r="CF277" s="87"/>
      <c r="CG277" s="3"/>
      <c r="CI277" s="86"/>
      <c r="CJ277" s="19"/>
    </row>
    <row r="278" s="13" customFormat="1" customHeight="1" spans="1:88">
      <c r="A278" s="107">
        <v>1441914</v>
      </c>
      <c r="B278" s="108">
        <f t="shared" si="25"/>
        <v>43503</v>
      </c>
      <c r="C278" s="109">
        <v>43504</v>
      </c>
      <c r="D278" s="110" t="s">
        <v>228</v>
      </c>
      <c r="E278" s="111">
        <v>1</v>
      </c>
      <c r="F278" s="111">
        <v>1</v>
      </c>
      <c r="G278" s="111"/>
      <c r="H278" s="112">
        <f t="shared" si="26"/>
        <v>1</v>
      </c>
      <c r="I278" s="114"/>
      <c r="J278" s="115">
        <v>8900</v>
      </c>
      <c r="K278" s="116"/>
      <c r="L278" s="116"/>
      <c r="M278" s="117">
        <f t="shared" si="27"/>
        <v>8900</v>
      </c>
      <c r="N278" s="6"/>
      <c r="O278" s="40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61"/>
      <c r="AT278" s="40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51"/>
      <c r="BY278" s="80"/>
      <c r="BZ278" s="80"/>
      <c r="CA278" s="81"/>
      <c r="CD278" s="87"/>
      <c r="CE278" s="87"/>
      <c r="CF278" s="87"/>
      <c r="CG278" s="3"/>
      <c r="CI278" s="86"/>
      <c r="CJ278" s="19"/>
    </row>
    <row r="279" s="13" customFormat="1" customHeight="1" spans="1:88">
      <c r="A279" s="107">
        <v>1420407</v>
      </c>
      <c r="B279" s="108">
        <f t="shared" si="25"/>
        <v>43503</v>
      </c>
      <c r="C279" s="109">
        <v>43504</v>
      </c>
      <c r="D279" s="110" t="s">
        <v>229</v>
      </c>
      <c r="E279" s="111">
        <v>1</v>
      </c>
      <c r="F279" s="111">
        <v>1</v>
      </c>
      <c r="G279" s="111"/>
      <c r="H279" s="112">
        <f t="shared" si="26"/>
        <v>1</v>
      </c>
      <c r="I279" s="114"/>
      <c r="J279" s="115">
        <v>9300</v>
      </c>
      <c r="K279" s="116"/>
      <c r="L279" s="116"/>
      <c r="M279" s="117">
        <f t="shared" si="27"/>
        <v>9300</v>
      </c>
      <c r="N279" s="6"/>
      <c r="O279" s="40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61"/>
      <c r="AT279" s="40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51"/>
      <c r="BY279" s="80"/>
      <c r="BZ279" s="80"/>
      <c r="CA279" s="81"/>
      <c r="CD279" s="87"/>
      <c r="CE279" s="87"/>
      <c r="CF279" s="87"/>
      <c r="CG279" s="3"/>
      <c r="CI279" s="86"/>
      <c r="CJ279" s="19"/>
    </row>
    <row r="280" s="13" customFormat="1" customHeight="1" spans="1:88">
      <c r="A280" s="107">
        <v>1442872</v>
      </c>
      <c r="B280" s="108">
        <f t="shared" si="25"/>
        <v>43503</v>
      </c>
      <c r="C280" s="109">
        <v>43504</v>
      </c>
      <c r="D280" s="110" t="s">
        <v>230</v>
      </c>
      <c r="E280" s="111">
        <v>1</v>
      </c>
      <c r="F280" s="111">
        <v>2</v>
      </c>
      <c r="G280" s="111"/>
      <c r="H280" s="112">
        <f t="shared" si="26"/>
        <v>2</v>
      </c>
      <c r="I280" s="114"/>
      <c r="J280" s="115">
        <v>5420.48</v>
      </c>
      <c r="K280" s="116"/>
      <c r="L280" s="116"/>
      <c r="M280" s="117">
        <f t="shared" si="27"/>
        <v>10840.96</v>
      </c>
      <c r="N280" s="5"/>
      <c r="O280" s="40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61"/>
      <c r="AT280" s="40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51"/>
      <c r="BY280" s="76"/>
      <c r="BZ280" s="76"/>
      <c r="CA280" s="77"/>
      <c r="CD280" s="87"/>
      <c r="CE280" s="87"/>
      <c r="CF280" s="87"/>
      <c r="CG280" s="3"/>
      <c r="CI280" s="86"/>
      <c r="CJ280" s="19"/>
    </row>
    <row r="281" s="13" customFormat="1" customHeight="1" spans="1:88">
      <c r="A281" s="107">
        <v>1422961</v>
      </c>
      <c r="B281" s="108">
        <f t="shared" si="25"/>
        <v>43500</v>
      </c>
      <c r="C281" s="109">
        <v>43504</v>
      </c>
      <c r="D281" s="110" t="s">
        <v>231</v>
      </c>
      <c r="E281" s="111">
        <v>4</v>
      </c>
      <c r="F281" s="111">
        <v>1</v>
      </c>
      <c r="G281" s="111"/>
      <c r="H281" s="112">
        <f t="shared" si="26"/>
        <v>4</v>
      </c>
      <c r="I281" s="114"/>
      <c r="J281" s="115">
        <v>9993.75</v>
      </c>
      <c r="K281" s="116"/>
      <c r="L281" s="116"/>
      <c r="M281" s="117">
        <f t="shared" si="27"/>
        <v>39975</v>
      </c>
      <c r="N281" s="5"/>
      <c r="O281" s="40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61"/>
      <c r="AT281" s="40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51"/>
      <c r="BY281" s="76"/>
      <c r="BZ281" s="76"/>
      <c r="CA281" s="77"/>
      <c r="CD281" s="87"/>
      <c r="CE281" s="87"/>
      <c r="CF281" s="87"/>
      <c r="CG281" s="3"/>
      <c r="CI281" s="86"/>
      <c r="CJ281" s="19"/>
    </row>
    <row r="282" s="13" customFormat="1" customHeight="1" spans="1:88">
      <c r="A282" s="107">
        <v>1442871</v>
      </c>
      <c r="B282" s="108">
        <f t="shared" si="25"/>
        <v>43503</v>
      </c>
      <c r="C282" s="109">
        <v>43504</v>
      </c>
      <c r="D282" s="110" t="s">
        <v>232</v>
      </c>
      <c r="E282" s="111">
        <v>1</v>
      </c>
      <c r="F282" s="111">
        <v>1</v>
      </c>
      <c r="G282" s="111"/>
      <c r="H282" s="112">
        <f t="shared" si="26"/>
        <v>1</v>
      </c>
      <c r="I282" s="114"/>
      <c r="J282" s="115">
        <v>9000</v>
      </c>
      <c r="K282" s="116"/>
      <c r="L282" s="116"/>
      <c r="M282" s="117">
        <f t="shared" si="27"/>
        <v>9000</v>
      </c>
      <c r="N282" s="5"/>
      <c r="O282" s="40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61"/>
      <c r="AT282" s="40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51"/>
      <c r="BY282" s="76"/>
      <c r="BZ282" s="76"/>
      <c r="CA282" s="77"/>
      <c r="CD282" s="87"/>
      <c r="CE282" s="87"/>
      <c r="CF282" s="87"/>
      <c r="CG282" s="3"/>
      <c r="CI282" s="86"/>
      <c r="CJ282" s="19"/>
    </row>
    <row r="283" s="13" customFormat="1" customHeight="1" spans="1:88">
      <c r="A283" s="107">
        <v>1441898</v>
      </c>
      <c r="B283" s="108">
        <f t="shared" si="25"/>
        <v>43503</v>
      </c>
      <c r="C283" s="109">
        <v>43504</v>
      </c>
      <c r="D283" s="110" t="s">
        <v>233</v>
      </c>
      <c r="E283" s="111">
        <v>1</v>
      </c>
      <c r="F283" s="111">
        <v>2</v>
      </c>
      <c r="G283" s="111"/>
      <c r="H283" s="112">
        <f t="shared" si="26"/>
        <v>2</v>
      </c>
      <c r="I283" s="114"/>
      <c r="J283" s="115">
        <v>5419.42</v>
      </c>
      <c r="K283" s="116"/>
      <c r="L283" s="116"/>
      <c r="M283" s="117">
        <f t="shared" si="27"/>
        <v>10838.84</v>
      </c>
      <c r="N283" s="5"/>
      <c r="O283" s="40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61"/>
      <c r="AT283" s="40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51"/>
      <c r="BY283" s="76"/>
      <c r="BZ283" s="76"/>
      <c r="CA283" s="77"/>
      <c r="CD283" s="87"/>
      <c r="CE283" s="87"/>
      <c r="CF283" s="87"/>
      <c r="CG283" s="3"/>
      <c r="CI283" s="86"/>
      <c r="CJ283" s="19"/>
    </row>
    <row r="284" s="13" customFormat="1" customHeight="1" spans="1:88">
      <c r="A284" s="107">
        <v>1433133</v>
      </c>
      <c r="B284" s="108">
        <f t="shared" si="25"/>
        <v>43502</v>
      </c>
      <c r="C284" s="109">
        <v>43504</v>
      </c>
      <c r="D284" s="110" t="s">
        <v>234</v>
      </c>
      <c r="E284" s="111">
        <v>2</v>
      </c>
      <c r="F284" s="111">
        <v>1</v>
      </c>
      <c r="G284" s="111"/>
      <c r="H284" s="112">
        <f t="shared" si="26"/>
        <v>2</v>
      </c>
      <c r="I284" s="114"/>
      <c r="J284" s="115">
        <v>11300</v>
      </c>
      <c r="K284" s="116"/>
      <c r="L284" s="116"/>
      <c r="M284" s="117">
        <f t="shared" si="27"/>
        <v>22600</v>
      </c>
      <c r="N284" s="5"/>
      <c r="O284" s="40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61"/>
      <c r="AT284" s="40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51"/>
      <c r="BY284" s="76"/>
      <c r="BZ284" s="76"/>
      <c r="CA284" s="77"/>
      <c r="CD284" s="87"/>
      <c r="CE284" s="87"/>
      <c r="CF284" s="87"/>
      <c r="CG284" s="3"/>
      <c r="CI284" s="86"/>
      <c r="CJ284" s="19"/>
    </row>
    <row r="285" s="13" customFormat="1" customHeight="1" spans="1:88">
      <c r="A285" s="107">
        <v>1441917</v>
      </c>
      <c r="B285" s="108">
        <f t="shared" si="25"/>
        <v>43500</v>
      </c>
      <c r="C285" s="109">
        <v>43504</v>
      </c>
      <c r="D285" s="110" t="s">
        <v>235</v>
      </c>
      <c r="E285" s="111">
        <v>4</v>
      </c>
      <c r="F285" s="111">
        <v>1</v>
      </c>
      <c r="G285" s="111"/>
      <c r="H285" s="112">
        <f t="shared" si="26"/>
        <v>4</v>
      </c>
      <c r="I285" s="114"/>
      <c r="J285" s="115">
        <v>5407.02</v>
      </c>
      <c r="K285" s="116"/>
      <c r="L285" s="116"/>
      <c r="M285" s="117">
        <f t="shared" si="27"/>
        <v>21628.08</v>
      </c>
      <c r="N285" s="5"/>
      <c r="O285" s="40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61"/>
      <c r="AT285" s="40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51"/>
      <c r="BY285" s="76"/>
      <c r="BZ285" s="76"/>
      <c r="CA285" s="77"/>
      <c r="CD285" s="87"/>
      <c r="CE285" s="87"/>
      <c r="CF285" s="87"/>
      <c r="CG285" s="3"/>
      <c r="CI285" s="86"/>
      <c r="CJ285" s="19"/>
    </row>
    <row r="286" s="13" customFormat="1" customHeight="1" spans="1:88">
      <c r="A286" s="107">
        <v>1441939</v>
      </c>
      <c r="B286" s="108">
        <f t="shared" si="25"/>
        <v>43500</v>
      </c>
      <c r="C286" s="109">
        <v>43504</v>
      </c>
      <c r="D286" s="110" t="s">
        <v>236</v>
      </c>
      <c r="E286" s="111">
        <v>4</v>
      </c>
      <c r="F286" s="111">
        <v>1</v>
      </c>
      <c r="G286" s="111"/>
      <c r="H286" s="112">
        <f t="shared" si="26"/>
        <v>4</v>
      </c>
      <c r="I286" s="114"/>
      <c r="J286" s="115">
        <v>5407.02</v>
      </c>
      <c r="K286" s="116"/>
      <c r="L286" s="116"/>
      <c r="M286" s="117">
        <f t="shared" si="27"/>
        <v>21628.08</v>
      </c>
      <c r="N286" s="5"/>
      <c r="O286" s="40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61"/>
      <c r="AT286" s="40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51"/>
      <c r="BY286" s="76"/>
      <c r="BZ286" s="76"/>
      <c r="CA286" s="77"/>
      <c r="CD286" s="87"/>
      <c r="CE286" s="87"/>
      <c r="CF286" s="87"/>
      <c r="CG286" s="3"/>
      <c r="CI286" s="86"/>
      <c r="CJ286" s="19"/>
    </row>
    <row r="287" s="13" customFormat="1" customHeight="1" spans="1:88">
      <c r="A287" s="107">
        <v>1443262</v>
      </c>
      <c r="B287" s="108">
        <f t="shared" si="25"/>
        <v>43503</v>
      </c>
      <c r="C287" s="109">
        <v>43504</v>
      </c>
      <c r="D287" s="110" t="s">
        <v>237</v>
      </c>
      <c r="E287" s="111">
        <v>1</v>
      </c>
      <c r="F287" s="111">
        <v>2</v>
      </c>
      <c r="G287" s="111"/>
      <c r="H287" s="112">
        <f t="shared" si="26"/>
        <v>2</v>
      </c>
      <c r="I287" s="114"/>
      <c r="J287" s="115">
        <v>5788.15</v>
      </c>
      <c r="K287" s="116"/>
      <c r="L287" s="116"/>
      <c r="M287" s="117">
        <f t="shared" si="27"/>
        <v>11576.3</v>
      </c>
      <c r="N287" s="5"/>
      <c r="O287" s="40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61"/>
      <c r="AT287" s="40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51"/>
      <c r="BY287" s="76"/>
      <c r="BZ287" s="76"/>
      <c r="CA287" s="77"/>
      <c r="CD287" s="87"/>
      <c r="CE287" s="87"/>
      <c r="CF287" s="87"/>
      <c r="CG287" s="3"/>
      <c r="CI287" s="86"/>
      <c r="CJ287" s="19"/>
    </row>
    <row r="288" s="13" customFormat="1" customHeight="1" spans="1:88">
      <c r="A288" s="107">
        <v>1432872</v>
      </c>
      <c r="B288" s="108">
        <f t="shared" si="25"/>
        <v>43500</v>
      </c>
      <c r="C288" s="109">
        <v>43502</v>
      </c>
      <c r="D288" s="110" t="s">
        <v>238</v>
      </c>
      <c r="E288" s="111">
        <v>2</v>
      </c>
      <c r="F288" s="111">
        <v>2</v>
      </c>
      <c r="G288" s="111"/>
      <c r="H288" s="112">
        <f t="shared" si="26"/>
        <v>4</v>
      </c>
      <c r="I288" s="114"/>
      <c r="J288" s="115">
        <v>8430.03</v>
      </c>
      <c r="K288" s="116"/>
      <c r="L288" s="116"/>
      <c r="M288" s="117">
        <f t="shared" si="27"/>
        <v>33720.12</v>
      </c>
      <c r="N288" s="5"/>
      <c r="O288" s="40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61"/>
      <c r="AT288" s="40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51"/>
      <c r="BY288" s="76"/>
      <c r="BZ288" s="76"/>
      <c r="CA288" s="77"/>
      <c r="CD288" s="87"/>
      <c r="CE288" s="87"/>
      <c r="CF288" s="87"/>
      <c r="CG288" s="3"/>
      <c r="CI288" s="86"/>
      <c r="CJ288" s="19"/>
    </row>
    <row r="289" s="13" customFormat="1" customHeight="1" spans="1:88">
      <c r="A289" s="107">
        <v>1432872</v>
      </c>
      <c r="B289" s="108">
        <f t="shared" si="25"/>
        <v>43502</v>
      </c>
      <c r="C289" s="109">
        <v>43504</v>
      </c>
      <c r="D289" s="110" t="s">
        <v>238</v>
      </c>
      <c r="E289" s="111">
        <v>2</v>
      </c>
      <c r="F289" s="111">
        <v>2</v>
      </c>
      <c r="G289" s="111"/>
      <c r="H289" s="112">
        <f t="shared" si="26"/>
        <v>4</v>
      </c>
      <c r="I289" s="114"/>
      <c r="J289" s="115">
        <v>9800</v>
      </c>
      <c r="K289" s="116"/>
      <c r="L289" s="116"/>
      <c r="M289" s="117">
        <f t="shared" si="27"/>
        <v>39200</v>
      </c>
      <c r="N289" s="5"/>
      <c r="O289" s="40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61"/>
      <c r="AT289" s="40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51"/>
      <c r="BY289" s="76"/>
      <c r="BZ289" s="76"/>
      <c r="CA289" s="77"/>
      <c r="CD289" s="87"/>
      <c r="CE289" s="87"/>
      <c r="CF289" s="87"/>
      <c r="CG289" s="3"/>
      <c r="CI289" s="86"/>
      <c r="CJ289" s="19"/>
    </row>
    <row r="290" s="13" customFormat="1" customHeight="1" spans="1:88">
      <c r="A290" s="107">
        <v>1441781</v>
      </c>
      <c r="B290" s="108">
        <f t="shared" si="25"/>
        <v>43502</v>
      </c>
      <c r="C290" s="109">
        <v>43504</v>
      </c>
      <c r="D290" s="110" t="s">
        <v>239</v>
      </c>
      <c r="E290" s="111">
        <v>2</v>
      </c>
      <c r="F290" s="111">
        <v>1</v>
      </c>
      <c r="G290" s="111"/>
      <c r="H290" s="112">
        <f t="shared" si="26"/>
        <v>2</v>
      </c>
      <c r="I290" s="114"/>
      <c r="J290" s="115">
        <v>6981.26</v>
      </c>
      <c r="K290" s="116"/>
      <c r="L290" s="116"/>
      <c r="M290" s="117">
        <f t="shared" si="27"/>
        <v>13962.52</v>
      </c>
      <c r="N290" s="6"/>
      <c r="O290" s="40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61"/>
      <c r="AT290" s="40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51"/>
      <c r="BY290" s="80"/>
      <c r="BZ290" s="80"/>
      <c r="CA290" s="81"/>
      <c r="CD290" s="87"/>
      <c r="CE290" s="87"/>
      <c r="CF290" s="87"/>
      <c r="CG290" s="3"/>
      <c r="CI290" s="86"/>
      <c r="CJ290" s="19"/>
    </row>
    <row r="291" s="13" customFormat="1" customHeight="1" spans="1:88">
      <c r="A291" s="107">
        <v>1442855</v>
      </c>
      <c r="B291" s="108">
        <f t="shared" si="25"/>
        <v>43502</v>
      </c>
      <c r="C291" s="109">
        <v>43504</v>
      </c>
      <c r="D291" s="110" t="s">
        <v>240</v>
      </c>
      <c r="E291" s="111">
        <v>2</v>
      </c>
      <c r="F291" s="111">
        <v>1</v>
      </c>
      <c r="G291" s="111"/>
      <c r="H291" s="112">
        <f t="shared" si="26"/>
        <v>2</v>
      </c>
      <c r="I291" s="114"/>
      <c r="J291" s="115">
        <v>10900</v>
      </c>
      <c r="K291" s="116"/>
      <c r="L291" s="116"/>
      <c r="M291" s="117">
        <f t="shared" si="27"/>
        <v>21800</v>
      </c>
      <c r="N291" s="6"/>
      <c r="O291" s="40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61"/>
      <c r="AT291" s="40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51"/>
      <c r="BY291" s="80"/>
      <c r="BZ291" s="80"/>
      <c r="CA291" s="81"/>
      <c r="CD291" s="87"/>
      <c r="CE291" s="87"/>
      <c r="CF291" s="87"/>
      <c r="CG291" s="3"/>
      <c r="CI291" s="86"/>
      <c r="CJ291" s="19"/>
    </row>
    <row r="292" s="13" customFormat="1" customHeight="1" spans="1:88">
      <c r="A292" s="107">
        <v>1443080</v>
      </c>
      <c r="B292" s="108">
        <f t="shared" si="25"/>
        <v>43502</v>
      </c>
      <c r="C292" s="109">
        <v>43504</v>
      </c>
      <c r="D292" s="110" t="s">
        <v>241</v>
      </c>
      <c r="E292" s="111">
        <v>2</v>
      </c>
      <c r="F292" s="111">
        <v>2</v>
      </c>
      <c r="G292" s="111"/>
      <c r="H292" s="112">
        <f t="shared" si="26"/>
        <v>4</v>
      </c>
      <c r="I292" s="114"/>
      <c r="J292" s="115">
        <v>5403.69</v>
      </c>
      <c r="K292" s="116"/>
      <c r="L292" s="116"/>
      <c r="M292" s="117">
        <f t="shared" si="27"/>
        <v>21614.76</v>
      </c>
      <c r="N292" s="5"/>
      <c r="O292" s="40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61"/>
      <c r="AT292" s="40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51"/>
      <c r="BY292" s="76"/>
      <c r="BZ292" s="76"/>
      <c r="CA292" s="77"/>
      <c r="CD292" s="87"/>
      <c r="CE292" s="87"/>
      <c r="CF292" s="87"/>
      <c r="CG292" s="3"/>
      <c r="CI292" s="86"/>
      <c r="CJ292" s="19"/>
    </row>
    <row r="293" s="13" customFormat="1" customHeight="1" spans="1:88">
      <c r="A293" s="107">
        <v>1442359</v>
      </c>
      <c r="B293" s="108">
        <f t="shared" si="25"/>
        <v>43503</v>
      </c>
      <c r="C293" s="109">
        <v>43504</v>
      </c>
      <c r="D293" s="110" t="s">
        <v>242</v>
      </c>
      <c r="E293" s="111">
        <v>1</v>
      </c>
      <c r="F293" s="111">
        <v>1</v>
      </c>
      <c r="G293" s="111"/>
      <c r="H293" s="112">
        <f t="shared" si="26"/>
        <v>1</v>
      </c>
      <c r="I293" s="114"/>
      <c r="J293" s="115">
        <v>5417.53</v>
      </c>
      <c r="K293" s="116"/>
      <c r="L293" s="116"/>
      <c r="M293" s="117">
        <f t="shared" si="27"/>
        <v>5417.53</v>
      </c>
      <c r="N293" s="5"/>
      <c r="O293" s="40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61"/>
      <c r="AT293" s="40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51"/>
      <c r="BY293" s="76"/>
      <c r="BZ293" s="76"/>
      <c r="CA293" s="77"/>
      <c r="CD293" s="87"/>
      <c r="CE293" s="87"/>
      <c r="CF293" s="87"/>
      <c r="CG293" s="3"/>
      <c r="CI293" s="86"/>
      <c r="CJ293" s="19"/>
    </row>
    <row r="294" s="13" customFormat="1" customHeight="1" spans="1:88">
      <c r="A294" s="107">
        <v>1424778</v>
      </c>
      <c r="B294" s="108">
        <f t="shared" si="25"/>
        <v>43502</v>
      </c>
      <c r="C294" s="109">
        <v>43504</v>
      </c>
      <c r="D294" s="110" t="s">
        <v>243</v>
      </c>
      <c r="E294" s="111">
        <v>2</v>
      </c>
      <c r="F294" s="111">
        <v>1</v>
      </c>
      <c r="G294" s="111"/>
      <c r="H294" s="112">
        <f t="shared" si="26"/>
        <v>2</v>
      </c>
      <c r="I294" s="114"/>
      <c r="J294" s="115">
        <v>9300</v>
      </c>
      <c r="K294" s="116"/>
      <c r="L294" s="116"/>
      <c r="M294" s="117">
        <f t="shared" si="27"/>
        <v>18600</v>
      </c>
      <c r="N294" s="6"/>
      <c r="O294" s="42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62"/>
      <c r="AT294" s="42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  <c r="BK294" s="43"/>
      <c r="BL294" s="43"/>
      <c r="BM294" s="43"/>
      <c r="BN294" s="43"/>
      <c r="BO294" s="43"/>
      <c r="BP294" s="43"/>
      <c r="BQ294" s="43"/>
      <c r="BR294" s="43"/>
      <c r="BS294" s="43"/>
      <c r="BT294" s="43"/>
      <c r="BU294" s="43"/>
      <c r="BV294" s="43"/>
      <c r="BW294" s="43"/>
      <c r="BX294" s="49"/>
      <c r="BY294" s="80"/>
      <c r="BZ294" s="80"/>
      <c r="CA294" s="81"/>
      <c r="CD294" s="87"/>
      <c r="CE294" s="87"/>
      <c r="CF294" s="87"/>
      <c r="CG294" s="3"/>
      <c r="CI294" s="86"/>
      <c r="CJ294" s="19"/>
    </row>
    <row r="295" s="13" customFormat="1" customHeight="1" spans="1:88">
      <c r="A295" s="107">
        <v>1438379</v>
      </c>
      <c r="B295" s="108">
        <f t="shared" si="25"/>
        <v>43502</v>
      </c>
      <c r="C295" s="109">
        <v>43504</v>
      </c>
      <c r="D295" s="110" t="s">
        <v>244</v>
      </c>
      <c r="E295" s="111">
        <v>2</v>
      </c>
      <c r="F295" s="111">
        <v>1</v>
      </c>
      <c r="G295" s="111"/>
      <c r="H295" s="112">
        <f t="shared" si="26"/>
        <v>2</v>
      </c>
      <c r="I295" s="114"/>
      <c r="J295" s="115">
        <v>8500</v>
      </c>
      <c r="K295" s="116"/>
      <c r="L295" s="116"/>
      <c r="M295" s="117">
        <f t="shared" si="27"/>
        <v>17000</v>
      </c>
      <c r="N295" s="6"/>
      <c r="O295" s="44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63"/>
      <c r="AT295" s="44"/>
      <c r="AU295" s="45"/>
      <c r="AV295" s="45"/>
      <c r="AW295" s="45"/>
      <c r="AX295" s="45"/>
      <c r="AY295" s="45"/>
      <c r="AZ295" s="45"/>
      <c r="BA295" s="45"/>
      <c r="BB295" s="45"/>
      <c r="BC295" s="45"/>
      <c r="BD295" s="45"/>
      <c r="BE295" s="45"/>
      <c r="BF295" s="45"/>
      <c r="BG295" s="45"/>
      <c r="BH295" s="45"/>
      <c r="BI295" s="45"/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84"/>
      <c r="BY295" s="80"/>
      <c r="BZ295" s="80"/>
      <c r="CA295" s="81"/>
      <c r="CD295" s="87"/>
      <c r="CE295" s="87"/>
      <c r="CF295" s="87"/>
      <c r="CG295" s="3"/>
      <c r="CI295" s="86"/>
      <c r="CJ295" s="19"/>
    </row>
    <row r="296" s="13" customFormat="1" customHeight="1" spans="1:88">
      <c r="A296" s="107">
        <v>1442959</v>
      </c>
      <c r="B296" s="108">
        <f t="shared" si="25"/>
        <v>43502</v>
      </c>
      <c r="C296" s="109">
        <v>43504</v>
      </c>
      <c r="D296" s="110" t="s">
        <v>245</v>
      </c>
      <c r="E296" s="111">
        <v>2</v>
      </c>
      <c r="F296" s="111">
        <v>1</v>
      </c>
      <c r="G296" s="111"/>
      <c r="H296" s="112">
        <f t="shared" si="26"/>
        <v>2</v>
      </c>
      <c r="I296" s="114"/>
      <c r="J296" s="115">
        <v>5428.52</v>
      </c>
      <c r="K296" s="116"/>
      <c r="L296" s="116"/>
      <c r="M296" s="117">
        <f t="shared" si="27"/>
        <v>10857.04</v>
      </c>
      <c r="N296" s="6"/>
      <c r="O296" s="42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62"/>
      <c r="AT296" s="42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9"/>
      <c r="BY296" s="80"/>
      <c r="BZ296" s="80"/>
      <c r="CA296" s="81"/>
      <c r="CD296" s="87"/>
      <c r="CE296" s="87"/>
      <c r="CF296" s="87"/>
      <c r="CG296" s="3"/>
      <c r="CI296" s="86"/>
      <c r="CJ296" s="19"/>
    </row>
    <row r="297" s="13" customFormat="1" customHeight="1" spans="1:88">
      <c r="A297" s="107">
        <v>1442018</v>
      </c>
      <c r="B297" s="108">
        <f t="shared" si="25"/>
        <v>43501</v>
      </c>
      <c r="C297" s="109">
        <v>43504</v>
      </c>
      <c r="D297" s="110" t="s">
        <v>246</v>
      </c>
      <c r="E297" s="111">
        <v>3</v>
      </c>
      <c r="F297" s="111">
        <v>1</v>
      </c>
      <c r="G297" s="111"/>
      <c r="H297" s="112">
        <f t="shared" si="26"/>
        <v>3</v>
      </c>
      <c r="I297" s="114"/>
      <c r="J297" s="115">
        <v>7000</v>
      </c>
      <c r="K297" s="116">
        <f>1900+1900</f>
        <v>3800</v>
      </c>
      <c r="L297" s="116"/>
      <c r="M297" s="117">
        <v>24800</v>
      </c>
      <c r="N297" s="6"/>
      <c r="O297" s="42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62"/>
      <c r="AT297" s="42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  <c r="BK297" s="43"/>
      <c r="BL297" s="43"/>
      <c r="BM297" s="43"/>
      <c r="BN297" s="43"/>
      <c r="BO297" s="43"/>
      <c r="BP297" s="43"/>
      <c r="BQ297" s="43"/>
      <c r="BR297" s="43"/>
      <c r="BS297" s="43"/>
      <c r="BT297" s="43"/>
      <c r="BU297" s="43"/>
      <c r="BV297" s="43"/>
      <c r="BW297" s="43"/>
      <c r="BX297" s="49"/>
      <c r="BY297" s="80"/>
      <c r="BZ297" s="80"/>
      <c r="CA297" s="81"/>
      <c r="CD297" s="87"/>
      <c r="CE297" s="87"/>
      <c r="CF297" s="87"/>
      <c r="CG297" s="3"/>
      <c r="CI297" s="86"/>
      <c r="CJ297" s="19"/>
    </row>
    <row r="298" s="13" customFormat="1" customHeight="1" spans="1:88">
      <c r="A298" s="107">
        <v>1442018</v>
      </c>
      <c r="B298" s="108">
        <f t="shared" si="25"/>
        <v>43501</v>
      </c>
      <c r="C298" s="109">
        <v>43504</v>
      </c>
      <c r="D298" s="110" t="s">
        <v>247</v>
      </c>
      <c r="E298" s="111">
        <v>3</v>
      </c>
      <c r="F298" s="111">
        <v>2</v>
      </c>
      <c r="G298" s="111"/>
      <c r="H298" s="112">
        <f t="shared" si="26"/>
        <v>6</v>
      </c>
      <c r="I298" s="114"/>
      <c r="J298" s="115">
        <v>5400.83</v>
      </c>
      <c r="K298" s="116"/>
      <c r="L298" s="116"/>
      <c r="M298" s="117">
        <f t="shared" ref="M298:M361" si="29">+(E298*F298*J298)+(E298*G298*K298)+L298</f>
        <v>32404.98</v>
      </c>
      <c r="N298" s="6"/>
      <c r="O298" s="42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62"/>
      <c r="AT298" s="42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43"/>
      <c r="BQ298" s="43"/>
      <c r="BR298" s="43"/>
      <c r="BS298" s="43"/>
      <c r="BT298" s="43"/>
      <c r="BU298" s="43"/>
      <c r="BV298" s="43"/>
      <c r="BW298" s="43"/>
      <c r="BX298" s="49"/>
      <c r="BY298" s="80"/>
      <c r="BZ298" s="80"/>
      <c r="CA298" s="81"/>
      <c r="CD298" s="87"/>
      <c r="CE298" s="87"/>
      <c r="CF298" s="87"/>
      <c r="CG298" s="3"/>
      <c r="CI298" s="86"/>
      <c r="CJ298" s="19"/>
    </row>
    <row r="299" s="13" customFormat="1" customHeight="1" spans="1:88">
      <c r="A299" s="107">
        <v>1441819</v>
      </c>
      <c r="B299" s="108">
        <f t="shared" si="25"/>
        <v>43500</v>
      </c>
      <c r="C299" s="109">
        <v>43504</v>
      </c>
      <c r="D299" s="110" t="s">
        <v>248</v>
      </c>
      <c r="E299" s="111">
        <v>4</v>
      </c>
      <c r="F299" s="111">
        <v>1</v>
      </c>
      <c r="G299" s="111"/>
      <c r="H299" s="112">
        <f t="shared" si="26"/>
        <v>4</v>
      </c>
      <c r="I299" s="114"/>
      <c r="J299" s="115">
        <v>5413.73</v>
      </c>
      <c r="K299" s="116"/>
      <c r="L299" s="116"/>
      <c r="M299" s="117">
        <f t="shared" si="29"/>
        <v>21654.92</v>
      </c>
      <c r="N299" s="6"/>
      <c r="O299" s="42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62"/>
      <c r="AT299" s="42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  <c r="BK299" s="43"/>
      <c r="BL299" s="43"/>
      <c r="BM299" s="43"/>
      <c r="BN299" s="43"/>
      <c r="BO299" s="43"/>
      <c r="BP299" s="43"/>
      <c r="BQ299" s="43"/>
      <c r="BR299" s="43"/>
      <c r="BS299" s="43"/>
      <c r="BT299" s="43"/>
      <c r="BU299" s="43"/>
      <c r="BV299" s="43"/>
      <c r="BW299" s="43"/>
      <c r="BX299" s="49"/>
      <c r="BY299" s="80"/>
      <c r="BZ299" s="80"/>
      <c r="CA299" s="81"/>
      <c r="CD299" s="87"/>
      <c r="CE299" s="87"/>
      <c r="CF299" s="87"/>
      <c r="CG299" s="3"/>
      <c r="CI299" s="86"/>
      <c r="CJ299" s="19"/>
    </row>
    <row r="300" s="13" customFormat="1" customHeight="1" spans="1:88">
      <c r="A300" s="107">
        <v>1441507</v>
      </c>
      <c r="B300" s="108">
        <f t="shared" si="25"/>
        <v>43500</v>
      </c>
      <c r="C300" s="109">
        <v>43504</v>
      </c>
      <c r="D300" s="110" t="s">
        <v>249</v>
      </c>
      <c r="E300" s="111">
        <v>4</v>
      </c>
      <c r="F300" s="111">
        <v>1</v>
      </c>
      <c r="G300" s="111"/>
      <c r="H300" s="112">
        <f t="shared" si="26"/>
        <v>4</v>
      </c>
      <c r="I300" s="114"/>
      <c r="J300" s="115">
        <v>5448.12</v>
      </c>
      <c r="K300" s="116"/>
      <c r="L300" s="116"/>
      <c r="M300" s="117">
        <f t="shared" si="29"/>
        <v>21792.48</v>
      </c>
      <c r="N300" s="6"/>
      <c r="O300" s="44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  <c r="AR300" s="45"/>
      <c r="AS300" s="63"/>
      <c r="AT300" s="44"/>
      <c r="AU300" s="45"/>
      <c r="AV300" s="45"/>
      <c r="AW300" s="45"/>
      <c r="AX300" s="45"/>
      <c r="AY300" s="45"/>
      <c r="AZ300" s="45"/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  <c r="BP300" s="45"/>
      <c r="BQ300" s="45"/>
      <c r="BR300" s="45"/>
      <c r="BS300" s="45"/>
      <c r="BT300" s="45"/>
      <c r="BU300" s="45"/>
      <c r="BV300" s="45"/>
      <c r="BW300" s="45"/>
      <c r="BX300" s="84"/>
      <c r="BY300" s="80"/>
      <c r="BZ300" s="80"/>
      <c r="CA300" s="81"/>
      <c r="CD300" s="87"/>
      <c r="CE300" s="87"/>
      <c r="CF300" s="87"/>
      <c r="CG300" s="3"/>
      <c r="CI300" s="86"/>
      <c r="CJ300" s="19"/>
    </row>
    <row r="301" s="13" customFormat="1" customHeight="1" spans="1:88">
      <c r="A301" s="107">
        <v>1441834</v>
      </c>
      <c r="B301" s="108">
        <f t="shared" si="25"/>
        <v>43502</v>
      </c>
      <c r="C301" s="109">
        <v>43504</v>
      </c>
      <c r="D301" s="110" t="s">
        <v>250</v>
      </c>
      <c r="E301" s="111">
        <v>2</v>
      </c>
      <c r="F301" s="111">
        <v>1</v>
      </c>
      <c r="G301" s="111"/>
      <c r="H301" s="112">
        <f t="shared" si="26"/>
        <v>2</v>
      </c>
      <c r="I301" s="114"/>
      <c r="J301" s="115">
        <v>9500</v>
      </c>
      <c r="K301" s="116"/>
      <c r="L301" s="116"/>
      <c r="M301" s="117">
        <f t="shared" si="29"/>
        <v>19000</v>
      </c>
      <c r="N301" s="6"/>
      <c r="O301" s="46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64"/>
      <c r="AT301" s="46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80"/>
      <c r="BZ301" s="80"/>
      <c r="CA301" s="81"/>
      <c r="CD301" s="87"/>
      <c r="CE301" s="87"/>
      <c r="CF301" s="87"/>
      <c r="CG301" s="3"/>
      <c r="CI301" s="86"/>
      <c r="CJ301" s="19"/>
    </row>
    <row r="302" s="13" customFormat="1" customHeight="1" spans="1:88">
      <c r="A302" s="107">
        <v>1434834</v>
      </c>
      <c r="B302" s="108">
        <f t="shared" si="25"/>
        <v>43500</v>
      </c>
      <c r="C302" s="109">
        <v>43504</v>
      </c>
      <c r="D302" s="110" t="s">
        <v>251</v>
      </c>
      <c r="E302" s="111">
        <v>4</v>
      </c>
      <c r="F302" s="111">
        <v>1</v>
      </c>
      <c r="G302" s="111"/>
      <c r="H302" s="112">
        <f t="shared" si="26"/>
        <v>4</v>
      </c>
      <c r="I302" s="114"/>
      <c r="J302" s="115">
        <v>8078.33</v>
      </c>
      <c r="K302" s="116"/>
      <c r="L302" s="116">
        <f>325*4</f>
        <v>1300</v>
      </c>
      <c r="M302" s="117">
        <f t="shared" si="29"/>
        <v>33613.32</v>
      </c>
      <c r="N302" s="4"/>
      <c r="O302" s="46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64"/>
      <c r="AT302" s="46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78"/>
      <c r="BZ302" s="78"/>
      <c r="CA302" s="79"/>
      <c r="CD302" s="87"/>
      <c r="CE302" s="87"/>
      <c r="CF302" s="87"/>
      <c r="CG302" s="3"/>
      <c r="CI302" s="86"/>
      <c r="CJ302" s="19"/>
    </row>
    <row r="303" s="13" customFormat="1" customHeight="1" spans="1:88">
      <c r="A303" s="107">
        <v>1440752</v>
      </c>
      <c r="B303" s="108">
        <f t="shared" si="25"/>
        <v>43500</v>
      </c>
      <c r="C303" s="109">
        <v>43504</v>
      </c>
      <c r="D303" s="110" t="s">
        <v>252</v>
      </c>
      <c r="E303" s="111">
        <v>4</v>
      </c>
      <c r="F303" s="111">
        <v>2</v>
      </c>
      <c r="G303" s="111"/>
      <c r="H303" s="112">
        <f t="shared" si="26"/>
        <v>8</v>
      </c>
      <c r="I303" s="114"/>
      <c r="J303" s="115">
        <v>5452.47</v>
      </c>
      <c r="K303" s="116"/>
      <c r="L303" s="116"/>
      <c r="M303" s="117">
        <f t="shared" si="29"/>
        <v>43619.76</v>
      </c>
      <c r="N303" s="6"/>
      <c r="O303" s="46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64"/>
      <c r="AT303" s="46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80"/>
      <c r="BZ303" s="80"/>
      <c r="CA303" s="81"/>
      <c r="CD303" s="87"/>
      <c r="CE303" s="87"/>
      <c r="CF303" s="87"/>
      <c r="CG303" s="3"/>
      <c r="CI303" s="86"/>
      <c r="CJ303" s="19"/>
    </row>
    <row r="304" s="13" customFormat="1" customHeight="1" spans="1:88">
      <c r="A304" s="107">
        <v>1420959</v>
      </c>
      <c r="B304" s="108">
        <f t="shared" si="25"/>
        <v>43501</v>
      </c>
      <c r="C304" s="109">
        <v>43504</v>
      </c>
      <c r="D304" s="110" t="s">
        <v>253</v>
      </c>
      <c r="E304" s="111">
        <v>3</v>
      </c>
      <c r="F304" s="111">
        <v>2</v>
      </c>
      <c r="G304" s="111"/>
      <c r="H304" s="112">
        <f t="shared" si="26"/>
        <v>6</v>
      </c>
      <c r="I304" s="114"/>
      <c r="J304" s="115">
        <v>9300</v>
      </c>
      <c r="K304" s="116"/>
      <c r="L304" s="116"/>
      <c r="M304" s="117">
        <f t="shared" si="29"/>
        <v>55800</v>
      </c>
      <c r="N304" s="6"/>
      <c r="O304" s="48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65"/>
      <c r="AT304" s="48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80"/>
      <c r="BZ304" s="80"/>
      <c r="CA304" s="81"/>
      <c r="CD304" s="87"/>
      <c r="CE304" s="87"/>
      <c r="CF304" s="87"/>
      <c r="CG304" s="3"/>
      <c r="CI304" s="86"/>
      <c r="CJ304" s="19"/>
    </row>
    <row r="305" s="13" customFormat="1" customHeight="1" spans="1:88">
      <c r="A305" s="107">
        <v>1442994</v>
      </c>
      <c r="B305" s="108">
        <f t="shared" si="25"/>
        <v>43502</v>
      </c>
      <c r="C305" s="109">
        <v>43504</v>
      </c>
      <c r="D305" s="110" t="s">
        <v>254</v>
      </c>
      <c r="E305" s="111">
        <v>2</v>
      </c>
      <c r="F305" s="111">
        <v>2</v>
      </c>
      <c r="G305" s="111"/>
      <c r="H305" s="112">
        <f t="shared" si="26"/>
        <v>4</v>
      </c>
      <c r="I305" s="114"/>
      <c r="J305" s="115">
        <v>5428.52</v>
      </c>
      <c r="K305" s="116"/>
      <c r="L305" s="116"/>
      <c r="M305" s="117">
        <f t="shared" si="29"/>
        <v>21714.08</v>
      </c>
      <c r="N305" s="6"/>
      <c r="O305" s="48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65"/>
      <c r="AT305" s="48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80"/>
      <c r="BZ305" s="80"/>
      <c r="CA305" s="81"/>
      <c r="CD305" s="87"/>
      <c r="CE305" s="87"/>
      <c r="CF305" s="87"/>
      <c r="CG305" s="3"/>
      <c r="CI305" s="86"/>
      <c r="CJ305" s="19"/>
    </row>
    <row r="306" s="13" customFormat="1" customHeight="1" spans="1:88">
      <c r="A306" s="107">
        <v>1441609</v>
      </c>
      <c r="B306" s="108">
        <f t="shared" si="25"/>
        <v>43499</v>
      </c>
      <c r="C306" s="109">
        <v>43504</v>
      </c>
      <c r="D306" s="110" t="s">
        <v>255</v>
      </c>
      <c r="E306" s="111">
        <v>5</v>
      </c>
      <c r="F306" s="111">
        <v>1</v>
      </c>
      <c r="G306" s="111"/>
      <c r="H306" s="112">
        <f t="shared" si="26"/>
        <v>5</v>
      </c>
      <c r="I306" s="114"/>
      <c r="J306" s="115">
        <v>5468.21</v>
      </c>
      <c r="K306" s="116"/>
      <c r="L306" s="116"/>
      <c r="M306" s="117">
        <f t="shared" si="29"/>
        <v>27341.05</v>
      </c>
      <c r="N306" s="6"/>
      <c r="O306" s="48"/>
      <c r="P306" s="49"/>
      <c r="Q306" s="49"/>
      <c r="R306" s="49"/>
      <c r="S306" s="6"/>
      <c r="T306" s="6"/>
      <c r="U306" s="6"/>
      <c r="V306" s="6"/>
      <c r="W306" s="6"/>
      <c r="X306" s="6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65"/>
      <c r="AT306" s="48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80"/>
      <c r="BZ306" s="80"/>
      <c r="CA306" s="81"/>
      <c r="CD306" s="87"/>
      <c r="CE306" s="87"/>
      <c r="CF306" s="87"/>
      <c r="CG306" s="3"/>
      <c r="CI306" s="86"/>
      <c r="CJ306" s="19"/>
    </row>
    <row r="307" s="13" customFormat="1" customHeight="1" spans="1:88">
      <c r="A307" s="107">
        <v>1441995</v>
      </c>
      <c r="B307" s="108">
        <f t="shared" si="25"/>
        <v>43503</v>
      </c>
      <c r="C307" s="109">
        <v>43504</v>
      </c>
      <c r="D307" s="110" t="s">
        <v>256</v>
      </c>
      <c r="E307" s="111">
        <v>1</v>
      </c>
      <c r="F307" s="111">
        <v>1</v>
      </c>
      <c r="G307" s="111"/>
      <c r="H307" s="112">
        <f t="shared" si="26"/>
        <v>1</v>
      </c>
      <c r="I307" s="114"/>
      <c r="J307" s="115">
        <v>5418.72</v>
      </c>
      <c r="K307" s="116"/>
      <c r="L307" s="116"/>
      <c r="M307" s="117">
        <f t="shared" si="29"/>
        <v>5418.72</v>
      </c>
      <c r="N307" s="8"/>
      <c r="O307" s="46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64"/>
      <c r="AT307" s="46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78"/>
      <c r="BZ307" s="78"/>
      <c r="CA307" s="79"/>
      <c r="CD307" s="87"/>
      <c r="CE307" s="87"/>
      <c r="CF307" s="87"/>
      <c r="CG307" s="3"/>
      <c r="CI307" s="86"/>
      <c r="CJ307" s="19"/>
    </row>
    <row r="308" s="13" customFormat="1" customHeight="1" spans="1:88">
      <c r="A308" s="107">
        <v>1442203</v>
      </c>
      <c r="B308" s="108">
        <f t="shared" si="25"/>
        <v>43499</v>
      </c>
      <c r="C308" s="109">
        <v>43505</v>
      </c>
      <c r="D308" s="110" t="s">
        <v>257</v>
      </c>
      <c r="E308" s="111">
        <v>6</v>
      </c>
      <c r="F308" s="111">
        <v>1</v>
      </c>
      <c r="G308" s="111"/>
      <c r="H308" s="112">
        <f t="shared" si="26"/>
        <v>6</v>
      </c>
      <c r="I308" s="114"/>
      <c r="J308" s="115">
        <v>5409.18</v>
      </c>
      <c r="K308" s="116"/>
      <c r="L308" s="116"/>
      <c r="M308" s="117">
        <f t="shared" si="29"/>
        <v>32455.08</v>
      </c>
      <c r="N308" s="9"/>
      <c r="O308" s="48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65"/>
      <c r="AT308" s="48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76"/>
      <c r="BZ308" s="76"/>
      <c r="CA308" s="77"/>
      <c r="CD308" s="87"/>
      <c r="CE308" s="87"/>
      <c r="CF308" s="87"/>
      <c r="CG308" s="3"/>
      <c r="CI308" s="86"/>
      <c r="CJ308" s="19"/>
    </row>
    <row r="309" s="13" customFormat="1" customHeight="1" spans="1:88">
      <c r="A309" s="107">
        <v>1441506</v>
      </c>
      <c r="B309" s="108">
        <f t="shared" si="25"/>
        <v>43500</v>
      </c>
      <c r="C309" s="109">
        <v>43505</v>
      </c>
      <c r="D309" s="110" t="s">
        <v>258</v>
      </c>
      <c r="E309" s="111">
        <v>5</v>
      </c>
      <c r="F309" s="111">
        <v>1</v>
      </c>
      <c r="G309" s="111"/>
      <c r="H309" s="112">
        <f t="shared" si="26"/>
        <v>5</v>
      </c>
      <c r="I309" s="114"/>
      <c r="J309" s="115">
        <v>9400</v>
      </c>
      <c r="K309" s="116"/>
      <c r="L309" s="116"/>
      <c r="M309" s="117">
        <f t="shared" si="29"/>
        <v>47000</v>
      </c>
      <c r="N309" s="9"/>
      <c r="O309" s="46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64"/>
      <c r="AT309" s="46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76"/>
      <c r="BZ309" s="76"/>
      <c r="CA309" s="77"/>
      <c r="CD309" s="87"/>
      <c r="CE309" s="87"/>
      <c r="CF309" s="87"/>
      <c r="CG309" s="3"/>
      <c r="CI309" s="86"/>
      <c r="CJ309" s="19"/>
    </row>
    <row r="310" s="13" customFormat="1" customHeight="1" spans="1:88">
      <c r="A310" s="107">
        <v>1443511</v>
      </c>
      <c r="B310" s="108">
        <f t="shared" si="25"/>
        <v>43504</v>
      </c>
      <c r="C310" s="109">
        <v>43505</v>
      </c>
      <c r="D310" s="110" t="s">
        <v>259</v>
      </c>
      <c r="E310" s="111">
        <v>1</v>
      </c>
      <c r="F310" s="111">
        <v>2</v>
      </c>
      <c r="G310" s="111"/>
      <c r="H310" s="112">
        <f t="shared" si="26"/>
        <v>2</v>
      </c>
      <c r="I310" s="114"/>
      <c r="J310" s="115">
        <v>5881.8</v>
      </c>
      <c r="K310" s="116"/>
      <c r="L310" s="116"/>
      <c r="M310" s="117">
        <f t="shared" si="29"/>
        <v>11763.6</v>
      </c>
      <c r="N310" s="9"/>
      <c r="O310" s="48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65"/>
      <c r="AT310" s="48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76"/>
      <c r="BZ310" s="76"/>
      <c r="CA310" s="77"/>
      <c r="CD310" s="87"/>
      <c r="CE310" s="87"/>
      <c r="CF310" s="87"/>
      <c r="CG310" s="3"/>
      <c r="CI310" s="86"/>
      <c r="CJ310" s="19"/>
    </row>
    <row r="311" s="13" customFormat="1" customHeight="1" spans="1:88">
      <c r="A311" s="107">
        <v>1443549</v>
      </c>
      <c r="B311" s="108">
        <f t="shared" si="25"/>
        <v>43504</v>
      </c>
      <c r="C311" s="109">
        <v>43505</v>
      </c>
      <c r="D311" s="110" t="s">
        <v>260</v>
      </c>
      <c r="E311" s="111">
        <v>1</v>
      </c>
      <c r="F311" s="111">
        <v>1</v>
      </c>
      <c r="G311" s="111"/>
      <c r="H311" s="112">
        <f t="shared" si="26"/>
        <v>1</v>
      </c>
      <c r="I311" s="114"/>
      <c r="J311" s="115">
        <v>5893.88</v>
      </c>
      <c r="K311" s="116"/>
      <c r="L311" s="116"/>
      <c r="M311" s="117">
        <f t="shared" si="29"/>
        <v>5893.88</v>
      </c>
      <c r="N311" s="10"/>
      <c r="O311" s="48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65"/>
      <c r="AT311" s="48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80"/>
      <c r="BZ311" s="80"/>
      <c r="CA311" s="81"/>
      <c r="CD311" s="87"/>
      <c r="CE311" s="87"/>
      <c r="CF311" s="87"/>
      <c r="CG311" s="3"/>
      <c r="CI311" s="86"/>
      <c r="CJ311" s="19"/>
    </row>
    <row r="312" s="13" customFormat="1" customHeight="1" spans="1:88">
      <c r="A312" s="107">
        <v>1442912</v>
      </c>
      <c r="B312" s="108">
        <f t="shared" si="25"/>
        <v>43503</v>
      </c>
      <c r="C312" s="109">
        <v>43505</v>
      </c>
      <c r="D312" s="110" t="s">
        <v>261</v>
      </c>
      <c r="E312" s="111">
        <v>2</v>
      </c>
      <c r="F312" s="111">
        <v>2</v>
      </c>
      <c r="G312" s="111"/>
      <c r="H312" s="112">
        <f t="shared" si="26"/>
        <v>4</v>
      </c>
      <c r="I312" s="114"/>
      <c r="J312" s="115">
        <v>5403.75</v>
      </c>
      <c r="K312" s="116"/>
      <c r="L312" s="116"/>
      <c r="M312" s="117">
        <f t="shared" si="29"/>
        <v>21615</v>
      </c>
      <c r="N312" s="10"/>
      <c r="O312" s="48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65"/>
      <c r="AT312" s="48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80"/>
      <c r="BZ312" s="80"/>
      <c r="CA312" s="81"/>
      <c r="CD312" s="87"/>
      <c r="CE312" s="87"/>
      <c r="CF312" s="87"/>
      <c r="CG312" s="3"/>
      <c r="CI312" s="86"/>
      <c r="CJ312" s="19"/>
    </row>
    <row r="313" s="13" customFormat="1" customHeight="1" spans="1:88">
      <c r="A313" s="107">
        <v>1428679</v>
      </c>
      <c r="B313" s="108">
        <f t="shared" si="25"/>
        <v>43501</v>
      </c>
      <c r="C313" s="109">
        <v>43503</v>
      </c>
      <c r="D313" s="110" t="s">
        <v>262</v>
      </c>
      <c r="E313" s="111">
        <v>2</v>
      </c>
      <c r="F313" s="111">
        <v>1</v>
      </c>
      <c r="G313" s="111"/>
      <c r="H313" s="112">
        <f t="shared" si="26"/>
        <v>2</v>
      </c>
      <c r="I313" s="114"/>
      <c r="J313" s="115">
        <v>7597.61</v>
      </c>
      <c r="K313" s="116"/>
      <c r="L313" s="116"/>
      <c r="M313" s="117">
        <f t="shared" si="29"/>
        <v>15195.22</v>
      </c>
      <c r="N313" s="10"/>
      <c r="O313" s="48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65"/>
      <c r="AT313" s="48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80"/>
      <c r="BZ313" s="80"/>
      <c r="CA313" s="81"/>
      <c r="CD313" s="87"/>
      <c r="CE313" s="87"/>
      <c r="CF313" s="87"/>
      <c r="CG313" s="3"/>
      <c r="CI313" s="86"/>
      <c r="CJ313" s="19"/>
    </row>
    <row r="314" s="13" customFormat="1" customHeight="1" spans="1:88">
      <c r="A314" s="107">
        <v>1428679</v>
      </c>
      <c r="B314" s="108">
        <f t="shared" si="25"/>
        <v>43503</v>
      </c>
      <c r="C314" s="109">
        <v>43505</v>
      </c>
      <c r="D314" s="110" t="s">
        <v>262</v>
      </c>
      <c r="E314" s="111">
        <v>2</v>
      </c>
      <c r="F314" s="111">
        <v>1</v>
      </c>
      <c r="G314" s="111"/>
      <c r="H314" s="112">
        <f t="shared" si="26"/>
        <v>2</v>
      </c>
      <c r="I314" s="114"/>
      <c r="J314" s="115">
        <v>9300</v>
      </c>
      <c r="K314" s="116"/>
      <c r="L314" s="116"/>
      <c r="M314" s="117">
        <f t="shared" si="29"/>
        <v>18600</v>
      </c>
      <c r="N314" s="9"/>
      <c r="O314" s="48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65"/>
      <c r="AT314" s="48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76"/>
      <c r="BZ314" s="76"/>
      <c r="CA314" s="77"/>
      <c r="CD314" s="87"/>
      <c r="CE314" s="87"/>
      <c r="CF314" s="87"/>
      <c r="CG314" s="3"/>
      <c r="CI314" s="86"/>
      <c r="CJ314" s="19"/>
    </row>
    <row r="315" s="13" customFormat="1" customHeight="1" spans="1:88">
      <c r="A315" s="107">
        <v>1441164</v>
      </c>
      <c r="B315" s="108">
        <f t="shared" si="25"/>
        <v>43503</v>
      </c>
      <c r="C315" s="109">
        <v>43505</v>
      </c>
      <c r="D315" s="110" t="s">
        <v>263</v>
      </c>
      <c r="E315" s="111">
        <v>2</v>
      </c>
      <c r="F315" s="111">
        <v>1</v>
      </c>
      <c r="G315" s="111"/>
      <c r="H315" s="112">
        <f t="shared" si="26"/>
        <v>2</v>
      </c>
      <c r="I315" s="114"/>
      <c r="J315" s="115">
        <v>9500</v>
      </c>
      <c r="K315" s="116"/>
      <c r="L315" s="116"/>
      <c r="M315" s="117">
        <f t="shared" si="29"/>
        <v>19000</v>
      </c>
      <c r="N315" s="10"/>
      <c r="O315" s="50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66"/>
      <c r="AT315" s="50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80"/>
      <c r="BZ315" s="80"/>
      <c r="CA315" s="81"/>
      <c r="CD315" s="87"/>
      <c r="CE315" s="87"/>
      <c r="CF315" s="87"/>
      <c r="CG315" s="3"/>
      <c r="CI315" s="86"/>
      <c r="CJ315" s="19"/>
    </row>
    <row r="316" s="13" customFormat="1" customHeight="1" spans="1:88">
      <c r="A316" s="107">
        <v>1440549</v>
      </c>
      <c r="B316" s="108">
        <f t="shared" si="25"/>
        <v>43500</v>
      </c>
      <c r="C316" s="109">
        <v>43505</v>
      </c>
      <c r="D316" s="110" t="s">
        <v>264</v>
      </c>
      <c r="E316" s="111">
        <v>5</v>
      </c>
      <c r="F316" s="111">
        <v>1</v>
      </c>
      <c r="G316" s="111"/>
      <c r="H316" s="112">
        <f t="shared" si="26"/>
        <v>5</v>
      </c>
      <c r="I316" s="114"/>
      <c r="J316" s="115">
        <v>5853.68</v>
      </c>
      <c r="K316" s="116"/>
      <c r="L316" s="116"/>
      <c r="M316" s="117">
        <f t="shared" si="29"/>
        <v>29268.4</v>
      </c>
      <c r="N316" s="9"/>
      <c r="O316" s="50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66"/>
      <c r="AT316" s="50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76"/>
      <c r="BZ316" s="76"/>
      <c r="CA316" s="77"/>
      <c r="CD316" s="87"/>
      <c r="CE316" s="87"/>
      <c r="CF316" s="87"/>
      <c r="CG316" s="3"/>
      <c r="CI316" s="86"/>
      <c r="CJ316" s="19"/>
    </row>
    <row r="317" s="13" customFormat="1" customHeight="1" spans="1:88">
      <c r="A317" s="107">
        <v>1443119</v>
      </c>
      <c r="B317" s="108">
        <f t="shared" si="25"/>
        <v>43502</v>
      </c>
      <c r="C317" s="109">
        <v>43505</v>
      </c>
      <c r="D317" s="110" t="s">
        <v>265</v>
      </c>
      <c r="E317" s="111">
        <v>3</v>
      </c>
      <c r="F317" s="111">
        <v>1</v>
      </c>
      <c r="G317" s="111"/>
      <c r="H317" s="112">
        <f t="shared" si="26"/>
        <v>3</v>
      </c>
      <c r="I317" s="114"/>
      <c r="J317" s="115">
        <v>5403.69</v>
      </c>
      <c r="K317" s="116"/>
      <c r="L317" s="116"/>
      <c r="M317" s="117">
        <f t="shared" si="29"/>
        <v>16211.07</v>
      </c>
      <c r="N317" s="10"/>
      <c r="O317" s="50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66"/>
      <c r="AT317" s="50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80"/>
      <c r="BZ317" s="80"/>
      <c r="CA317" s="81"/>
      <c r="CD317" s="87"/>
      <c r="CE317" s="87"/>
      <c r="CF317" s="87"/>
      <c r="CG317" s="3"/>
      <c r="CI317" s="86"/>
      <c r="CJ317" s="19"/>
    </row>
    <row r="318" s="13" customFormat="1" customHeight="1" spans="1:88">
      <c r="A318" s="107">
        <v>1425436</v>
      </c>
      <c r="B318" s="108">
        <f t="shared" si="25"/>
        <v>43501</v>
      </c>
      <c r="C318" s="109">
        <v>43502</v>
      </c>
      <c r="D318" s="110" t="s">
        <v>266</v>
      </c>
      <c r="E318" s="111">
        <v>1</v>
      </c>
      <c r="F318" s="111">
        <v>2</v>
      </c>
      <c r="G318" s="111"/>
      <c r="H318" s="112">
        <f t="shared" si="26"/>
        <v>2</v>
      </c>
      <c r="I318" s="114"/>
      <c r="J318" s="115">
        <v>9300</v>
      </c>
      <c r="K318" s="116"/>
      <c r="L318" s="116"/>
      <c r="M318" s="117">
        <f t="shared" si="29"/>
        <v>18600</v>
      </c>
      <c r="N318" s="10"/>
      <c r="O318" s="50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66"/>
      <c r="AT318" s="50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80"/>
      <c r="BZ318" s="80"/>
      <c r="CA318" s="81"/>
      <c r="CD318" s="87"/>
      <c r="CE318" s="87"/>
      <c r="CF318" s="87"/>
      <c r="CG318" s="3"/>
      <c r="CI318" s="86"/>
      <c r="CJ318" s="19"/>
    </row>
    <row r="319" s="13" customFormat="1" customHeight="1" spans="1:88">
      <c r="A319" s="107">
        <v>1425436</v>
      </c>
      <c r="B319" s="108">
        <f t="shared" si="25"/>
        <v>43502</v>
      </c>
      <c r="C319" s="109">
        <v>43505</v>
      </c>
      <c r="D319" s="110" t="s">
        <v>266</v>
      </c>
      <c r="E319" s="111">
        <v>3</v>
      </c>
      <c r="F319" s="111">
        <v>2</v>
      </c>
      <c r="G319" s="111"/>
      <c r="H319" s="112">
        <f t="shared" si="26"/>
        <v>6</v>
      </c>
      <c r="I319" s="114"/>
      <c r="J319" s="115">
        <v>7860.88</v>
      </c>
      <c r="K319" s="116"/>
      <c r="L319" s="116"/>
      <c r="M319" s="117">
        <f t="shared" si="29"/>
        <v>47165.28</v>
      </c>
      <c r="N319" s="10"/>
      <c r="O319" s="50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66"/>
      <c r="AT319" s="50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80"/>
      <c r="BZ319" s="80"/>
      <c r="CA319" s="81"/>
      <c r="CD319" s="87"/>
      <c r="CE319" s="87"/>
      <c r="CF319" s="87"/>
      <c r="CG319" s="3"/>
      <c r="CI319" s="86"/>
      <c r="CJ319" s="19"/>
    </row>
    <row r="320" s="13" customFormat="1" customHeight="1" spans="1:88">
      <c r="A320" s="107">
        <v>1443398</v>
      </c>
      <c r="B320" s="108">
        <f t="shared" si="25"/>
        <v>43503</v>
      </c>
      <c r="C320" s="109">
        <v>43505</v>
      </c>
      <c r="D320" s="110" t="s">
        <v>267</v>
      </c>
      <c r="E320" s="111">
        <v>2</v>
      </c>
      <c r="F320" s="111">
        <v>1</v>
      </c>
      <c r="G320" s="111"/>
      <c r="H320" s="112">
        <f t="shared" si="26"/>
        <v>2</v>
      </c>
      <c r="I320" s="114"/>
      <c r="J320" s="115">
        <v>5428.52</v>
      </c>
      <c r="K320" s="116"/>
      <c r="L320" s="116"/>
      <c r="M320" s="117">
        <f t="shared" si="29"/>
        <v>10857.04</v>
      </c>
      <c r="N320" s="10"/>
      <c r="O320" s="50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66"/>
      <c r="AT320" s="50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80"/>
      <c r="BZ320" s="80"/>
      <c r="CA320" s="81"/>
      <c r="CD320" s="87"/>
      <c r="CE320" s="87"/>
      <c r="CF320" s="87"/>
      <c r="CG320" s="3"/>
      <c r="CI320" s="86"/>
      <c r="CJ320" s="19"/>
    </row>
    <row r="321" s="13" customFormat="1" customHeight="1" spans="1:88">
      <c r="A321" s="107">
        <v>1441805</v>
      </c>
      <c r="B321" s="108">
        <f t="shared" si="25"/>
        <v>43504</v>
      </c>
      <c r="C321" s="109">
        <v>43505</v>
      </c>
      <c r="D321" s="110" t="s">
        <v>268</v>
      </c>
      <c r="E321" s="111">
        <v>1</v>
      </c>
      <c r="F321" s="111">
        <v>1</v>
      </c>
      <c r="G321" s="111"/>
      <c r="H321" s="112">
        <f t="shared" si="26"/>
        <v>1</v>
      </c>
      <c r="I321" s="114"/>
      <c r="J321" s="115">
        <v>5430.47</v>
      </c>
      <c r="K321" s="116"/>
      <c r="L321" s="116"/>
      <c r="M321" s="117">
        <f t="shared" si="29"/>
        <v>5430.47</v>
      </c>
      <c r="N321" s="10"/>
      <c r="O321" s="54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  <c r="AI321" s="55"/>
      <c r="AJ321" s="55"/>
      <c r="AK321" s="55"/>
      <c r="AL321" s="55"/>
      <c r="AM321" s="55"/>
      <c r="AN321" s="55"/>
      <c r="AO321" s="55"/>
      <c r="AP321" s="55"/>
      <c r="AQ321" s="55"/>
      <c r="AR321" s="55"/>
      <c r="AS321" s="67"/>
      <c r="AT321" s="54"/>
      <c r="AU321" s="55"/>
      <c r="AV321" s="55"/>
      <c r="AW321" s="55"/>
      <c r="AX321" s="55"/>
      <c r="AY321" s="55"/>
      <c r="AZ321" s="55"/>
      <c r="BA321" s="55"/>
      <c r="BB321" s="55"/>
      <c r="BC321" s="55"/>
      <c r="BD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  <c r="BY321" s="80"/>
      <c r="BZ321" s="80"/>
      <c r="CA321" s="81"/>
      <c r="CD321" s="87"/>
      <c r="CE321" s="87"/>
      <c r="CF321" s="87"/>
      <c r="CG321" s="3"/>
      <c r="CI321" s="86"/>
      <c r="CJ321" s="19"/>
    </row>
    <row r="322" s="13" customFormat="1" customHeight="1" spans="1:88">
      <c r="A322" s="107">
        <v>1440199</v>
      </c>
      <c r="B322" s="108">
        <f t="shared" si="25"/>
        <v>43503</v>
      </c>
      <c r="C322" s="109">
        <v>43505</v>
      </c>
      <c r="D322" s="110" t="s">
        <v>269</v>
      </c>
      <c r="E322" s="111">
        <v>2</v>
      </c>
      <c r="F322" s="111">
        <v>1</v>
      </c>
      <c r="G322" s="111"/>
      <c r="H322" s="112">
        <f t="shared" si="26"/>
        <v>2</v>
      </c>
      <c r="I322" s="114"/>
      <c r="J322" s="115">
        <v>11000</v>
      </c>
      <c r="K322" s="116"/>
      <c r="L322" s="116"/>
      <c r="M322" s="117">
        <f t="shared" si="29"/>
        <v>22000</v>
      </c>
      <c r="N322" s="3"/>
      <c r="O322" s="50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66"/>
      <c r="AT322" s="50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76"/>
      <c r="BZ322" s="76"/>
      <c r="CA322" s="77"/>
      <c r="CD322" s="87"/>
      <c r="CE322" s="87"/>
      <c r="CF322" s="87"/>
      <c r="CG322" s="3"/>
      <c r="CI322" s="86"/>
      <c r="CJ322" s="19"/>
    </row>
    <row r="323" s="13" customFormat="1" customHeight="1" spans="1:88">
      <c r="A323" s="107">
        <v>1436062</v>
      </c>
      <c r="B323" s="108">
        <f t="shared" si="25"/>
        <v>43500</v>
      </c>
      <c r="C323" s="109">
        <v>43505</v>
      </c>
      <c r="D323" s="110" t="s">
        <v>270</v>
      </c>
      <c r="E323" s="111">
        <v>5</v>
      </c>
      <c r="F323" s="111">
        <v>1</v>
      </c>
      <c r="G323" s="111"/>
      <c r="H323" s="112">
        <f t="shared" si="26"/>
        <v>5</v>
      </c>
      <c r="I323" s="114"/>
      <c r="J323" s="115">
        <v>9800</v>
      </c>
      <c r="K323" s="116"/>
      <c r="L323" s="116"/>
      <c r="M323" s="117">
        <f t="shared" si="29"/>
        <v>49000</v>
      </c>
      <c r="N323" s="3"/>
      <c r="O323" s="50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66"/>
      <c r="AT323" s="50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76"/>
      <c r="BZ323" s="76"/>
      <c r="CA323" s="77"/>
      <c r="CD323" s="87"/>
      <c r="CE323" s="87"/>
      <c r="CF323" s="87"/>
      <c r="CG323" s="3"/>
      <c r="CI323" s="86"/>
      <c r="CJ323" s="19"/>
    </row>
    <row r="324" s="13" customFormat="1" customHeight="1" spans="1:88">
      <c r="A324" s="107">
        <v>1442244</v>
      </c>
      <c r="B324" s="108">
        <f t="shared" si="25"/>
        <v>43501</v>
      </c>
      <c r="C324" s="109">
        <v>43505</v>
      </c>
      <c r="D324" s="110" t="s">
        <v>271</v>
      </c>
      <c r="E324" s="111">
        <v>4</v>
      </c>
      <c r="F324" s="111">
        <v>3</v>
      </c>
      <c r="G324" s="111"/>
      <c r="H324" s="112">
        <f t="shared" si="26"/>
        <v>12</v>
      </c>
      <c r="I324" s="114"/>
      <c r="J324" s="115">
        <v>5400.83</v>
      </c>
      <c r="K324" s="116"/>
      <c r="L324" s="116"/>
      <c r="M324" s="117">
        <f t="shared" si="29"/>
        <v>64809.96</v>
      </c>
      <c r="N324" s="3"/>
      <c r="O324" s="50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66"/>
      <c r="AT324" s="50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76"/>
      <c r="BZ324" s="76"/>
      <c r="CA324" s="77"/>
      <c r="CD324" s="87"/>
      <c r="CE324" s="87"/>
      <c r="CF324" s="87"/>
      <c r="CG324" s="3"/>
      <c r="CI324" s="86"/>
      <c r="CJ324" s="19"/>
    </row>
    <row r="325" s="13" customFormat="1" customHeight="1" spans="1:88">
      <c r="A325" s="107">
        <v>1436066</v>
      </c>
      <c r="B325" s="108">
        <f t="shared" si="25"/>
        <v>43500</v>
      </c>
      <c r="C325" s="109">
        <v>43505</v>
      </c>
      <c r="D325" s="110" t="s">
        <v>272</v>
      </c>
      <c r="E325" s="111">
        <v>5</v>
      </c>
      <c r="F325" s="111">
        <v>1</v>
      </c>
      <c r="G325" s="111"/>
      <c r="H325" s="112">
        <f t="shared" si="26"/>
        <v>5</v>
      </c>
      <c r="I325" s="114"/>
      <c r="J325" s="115">
        <v>9800</v>
      </c>
      <c r="K325" s="116"/>
      <c r="L325" s="116">
        <f>325*5</f>
        <v>1625</v>
      </c>
      <c r="M325" s="117">
        <f t="shared" si="29"/>
        <v>50625</v>
      </c>
      <c r="N325" s="3"/>
      <c r="O325" s="50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66"/>
      <c r="AT325" s="50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76"/>
      <c r="BZ325" s="76"/>
      <c r="CA325" s="77"/>
      <c r="CD325" s="87"/>
      <c r="CE325" s="87"/>
      <c r="CF325" s="87"/>
      <c r="CG325" s="3"/>
      <c r="CI325" s="86"/>
      <c r="CJ325" s="19"/>
    </row>
    <row r="326" s="13" customFormat="1" customHeight="1" spans="1:88">
      <c r="A326" s="107">
        <v>1442196</v>
      </c>
      <c r="B326" s="108">
        <f t="shared" si="25"/>
        <v>43503</v>
      </c>
      <c r="C326" s="109">
        <v>43505</v>
      </c>
      <c r="D326" s="110" t="s">
        <v>273</v>
      </c>
      <c r="E326" s="111">
        <v>2</v>
      </c>
      <c r="F326" s="111">
        <v>1</v>
      </c>
      <c r="G326" s="111"/>
      <c r="H326" s="112">
        <f t="shared" si="26"/>
        <v>2</v>
      </c>
      <c r="I326" s="114"/>
      <c r="J326" s="115">
        <v>5814.34</v>
      </c>
      <c r="K326" s="116"/>
      <c r="L326" s="116"/>
      <c r="M326" s="117">
        <f t="shared" si="29"/>
        <v>11628.68</v>
      </c>
      <c r="N326" s="3"/>
      <c r="O326" s="50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66"/>
      <c r="AT326" s="50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76"/>
      <c r="BZ326" s="76"/>
      <c r="CA326" s="77"/>
      <c r="CD326" s="87"/>
      <c r="CE326" s="87"/>
      <c r="CF326" s="87"/>
      <c r="CG326" s="3"/>
      <c r="CI326" s="86"/>
      <c r="CJ326" s="19"/>
    </row>
    <row r="327" s="13" customFormat="1" customHeight="1" spans="1:88">
      <c r="A327" s="107">
        <v>1442163</v>
      </c>
      <c r="B327" s="108">
        <f t="shared" si="25"/>
        <v>43503</v>
      </c>
      <c r="C327" s="109">
        <v>43505</v>
      </c>
      <c r="D327" s="110" t="s">
        <v>274</v>
      </c>
      <c r="E327" s="111">
        <v>2</v>
      </c>
      <c r="F327" s="111">
        <v>4</v>
      </c>
      <c r="G327" s="111"/>
      <c r="H327" s="112">
        <f t="shared" si="26"/>
        <v>8</v>
      </c>
      <c r="I327" s="114"/>
      <c r="J327" s="115">
        <v>5427.08</v>
      </c>
      <c r="K327" s="116"/>
      <c r="L327" s="116"/>
      <c r="M327" s="117">
        <f t="shared" si="29"/>
        <v>43416.64</v>
      </c>
      <c r="N327" s="3"/>
      <c r="O327" s="50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66"/>
      <c r="AT327" s="50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76"/>
      <c r="BZ327" s="76"/>
      <c r="CA327" s="77"/>
      <c r="CD327" s="87"/>
      <c r="CE327" s="87"/>
      <c r="CF327" s="87"/>
      <c r="CG327" s="3"/>
      <c r="CI327" s="86"/>
      <c r="CJ327" s="19"/>
    </row>
    <row r="328" s="13" customFormat="1" customHeight="1" spans="1:88">
      <c r="A328" s="107">
        <v>1429537</v>
      </c>
      <c r="B328" s="108">
        <f t="shared" si="25"/>
        <v>43503</v>
      </c>
      <c r="C328" s="109">
        <v>43505</v>
      </c>
      <c r="D328" s="110" t="s">
        <v>275</v>
      </c>
      <c r="E328" s="111">
        <v>2</v>
      </c>
      <c r="F328" s="111">
        <v>1</v>
      </c>
      <c r="G328" s="111"/>
      <c r="H328" s="112">
        <f t="shared" si="26"/>
        <v>2</v>
      </c>
      <c r="I328" s="114"/>
      <c r="J328" s="115">
        <v>11700</v>
      </c>
      <c r="K328" s="116"/>
      <c r="L328" s="116"/>
      <c r="M328" s="117">
        <f t="shared" si="29"/>
        <v>23400</v>
      </c>
      <c r="N328" s="11"/>
      <c r="O328" s="50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66"/>
      <c r="AT328" s="50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82"/>
      <c r="BZ328" s="82"/>
      <c r="CA328" s="83"/>
      <c r="CD328" s="87"/>
      <c r="CE328" s="87"/>
      <c r="CF328" s="87"/>
      <c r="CG328" s="3"/>
      <c r="CI328" s="86"/>
      <c r="CJ328" s="19"/>
    </row>
    <row r="329" s="13" customFormat="1" customHeight="1" spans="1:88">
      <c r="A329" s="107">
        <v>1440971</v>
      </c>
      <c r="B329" s="108">
        <f t="shared" si="25"/>
        <v>43503</v>
      </c>
      <c r="C329" s="109">
        <v>43505</v>
      </c>
      <c r="D329" s="110" t="s">
        <v>276</v>
      </c>
      <c r="E329" s="111">
        <v>2</v>
      </c>
      <c r="F329" s="111">
        <v>1</v>
      </c>
      <c r="G329" s="111"/>
      <c r="H329" s="112">
        <f t="shared" si="26"/>
        <v>2</v>
      </c>
      <c r="I329" s="114"/>
      <c r="J329" s="115">
        <v>7027.87</v>
      </c>
      <c r="K329" s="116"/>
      <c r="L329" s="116"/>
      <c r="M329" s="117">
        <f t="shared" si="29"/>
        <v>14055.74</v>
      </c>
      <c r="N329" s="3"/>
      <c r="O329" s="50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66"/>
      <c r="AT329" s="50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76"/>
      <c r="BZ329" s="76"/>
      <c r="CA329" s="77"/>
      <c r="CD329" s="87"/>
      <c r="CE329" s="87"/>
      <c r="CF329" s="87"/>
      <c r="CG329" s="3"/>
      <c r="CI329" s="86"/>
      <c r="CJ329" s="19"/>
    </row>
    <row r="330" s="13" customFormat="1" customHeight="1" spans="1:88">
      <c r="A330" s="107">
        <v>1441783</v>
      </c>
      <c r="B330" s="108">
        <f t="shared" si="25"/>
        <v>43502</v>
      </c>
      <c r="C330" s="109">
        <v>43505</v>
      </c>
      <c r="D330" s="110" t="s">
        <v>277</v>
      </c>
      <c r="E330" s="111">
        <v>3</v>
      </c>
      <c r="F330" s="111">
        <v>1</v>
      </c>
      <c r="G330" s="111"/>
      <c r="H330" s="112">
        <f t="shared" si="26"/>
        <v>3</v>
      </c>
      <c r="I330" s="114"/>
      <c r="J330" s="115">
        <v>5421.4</v>
      </c>
      <c r="K330" s="116"/>
      <c r="L330" s="116"/>
      <c r="M330" s="117">
        <f t="shared" si="29"/>
        <v>16264.2</v>
      </c>
      <c r="N330" s="3"/>
      <c r="O330" s="50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66"/>
      <c r="AT330" s="50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76"/>
      <c r="BZ330" s="76"/>
      <c r="CA330" s="77"/>
      <c r="CD330" s="87"/>
      <c r="CE330" s="87"/>
      <c r="CF330" s="87"/>
      <c r="CG330" s="3"/>
      <c r="CI330" s="86"/>
      <c r="CJ330" s="19"/>
    </row>
    <row r="331" s="13" customFormat="1" customHeight="1" spans="1:88">
      <c r="A331" s="107">
        <v>1441654</v>
      </c>
      <c r="B331" s="108">
        <f t="shared" si="25"/>
        <v>43500</v>
      </c>
      <c r="C331" s="109">
        <v>43505</v>
      </c>
      <c r="D331" s="110" t="s">
        <v>278</v>
      </c>
      <c r="E331" s="111">
        <v>5</v>
      </c>
      <c r="F331" s="111">
        <v>2</v>
      </c>
      <c r="G331" s="111"/>
      <c r="H331" s="112">
        <f t="shared" si="26"/>
        <v>10</v>
      </c>
      <c r="I331" s="114"/>
      <c r="J331" s="115">
        <v>5450.88</v>
      </c>
      <c r="K331" s="116"/>
      <c r="L331" s="116"/>
      <c r="M331" s="117">
        <f t="shared" si="29"/>
        <v>54508.8</v>
      </c>
      <c r="N331" s="3"/>
      <c r="O331" s="50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66"/>
      <c r="AT331" s="50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76"/>
      <c r="BZ331" s="76"/>
      <c r="CA331" s="77"/>
      <c r="CD331" s="87"/>
      <c r="CE331" s="87"/>
      <c r="CF331" s="87"/>
      <c r="CG331" s="3"/>
      <c r="CI331" s="86"/>
      <c r="CJ331" s="19"/>
    </row>
    <row r="332" s="13" customFormat="1" customHeight="1" spans="1:88">
      <c r="A332" s="107">
        <v>1432169</v>
      </c>
      <c r="B332" s="108">
        <f t="shared" si="25"/>
        <v>43503</v>
      </c>
      <c r="C332" s="109">
        <v>43505</v>
      </c>
      <c r="D332" s="110" t="s">
        <v>279</v>
      </c>
      <c r="E332" s="111">
        <v>2</v>
      </c>
      <c r="F332" s="111">
        <v>1</v>
      </c>
      <c r="G332" s="111"/>
      <c r="H332" s="112">
        <f t="shared" si="26"/>
        <v>2</v>
      </c>
      <c r="I332" s="114"/>
      <c r="J332" s="115">
        <v>9300</v>
      </c>
      <c r="K332" s="116"/>
      <c r="L332" s="116"/>
      <c r="M332" s="117">
        <f t="shared" si="29"/>
        <v>18600</v>
      </c>
      <c r="N332" s="3"/>
      <c r="O332" s="50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66"/>
      <c r="AT332" s="50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76"/>
      <c r="BZ332" s="76"/>
      <c r="CA332" s="77"/>
      <c r="CD332" s="87"/>
      <c r="CE332" s="87"/>
      <c r="CF332" s="87"/>
      <c r="CG332" s="3"/>
      <c r="CI332" s="86"/>
      <c r="CJ332" s="19"/>
    </row>
    <row r="333" s="13" customFormat="1" customHeight="1" spans="1:88">
      <c r="A333" s="107">
        <v>1432169</v>
      </c>
      <c r="B333" s="108">
        <f t="shared" si="25"/>
        <v>43504</v>
      </c>
      <c r="C333" s="109">
        <v>43505</v>
      </c>
      <c r="D333" s="110" t="s">
        <v>279</v>
      </c>
      <c r="E333" s="111">
        <v>1</v>
      </c>
      <c r="F333" s="111">
        <v>1</v>
      </c>
      <c r="G333" s="111"/>
      <c r="H333" s="112">
        <f t="shared" si="26"/>
        <v>1</v>
      </c>
      <c r="I333" s="114"/>
      <c r="J333" s="115">
        <v>8177.14</v>
      </c>
      <c r="K333" s="116"/>
      <c r="L333" s="116"/>
      <c r="M333" s="117">
        <f t="shared" si="29"/>
        <v>8177.14</v>
      </c>
      <c r="N333" s="3"/>
      <c r="O333" s="50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66"/>
      <c r="AT333" s="50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76"/>
      <c r="BZ333" s="76"/>
      <c r="CA333" s="77"/>
      <c r="CD333" s="87"/>
      <c r="CE333" s="87"/>
      <c r="CF333" s="87"/>
      <c r="CG333" s="3"/>
      <c r="CI333" s="86"/>
      <c r="CJ333" s="19"/>
    </row>
    <row r="334" s="13" customFormat="1" customHeight="1" spans="1:88">
      <c r="A334" s="107">
        <v>1442476</v>
      </c>
      <c r="B334" s="108">
        <f t="shared" si="25"/>
        <v>43503</v>
      </c>
      <c r="C334" s="109">
        <v>43505</v>
      </c>
      <c r="D334" s="110" t="s">
        <v>280</v>
      </c>
      <c r="E334" s="111">
        <v>2</v>
      </c>
      <c r="F334" s="111">
        <v>1</v>
      </c>
      <c r="G334" s="111"/>
      <c r="H334" s="112">
        <f t="shared" si="26"/>
        <v>2</v>
      </c>
      <c r="I334" s="114"/>
      <c r="J334" s="115">
        <v>5811.44</v>
      </c>
      <c r="K334" s="116"/>
      <c r="L334" s="116"/>
      <c r="M334" s="117">
        <f t="shared" si="29"/>
        <v>11622.88</v>
      </c>
      <c r="N334" s="3"/>
      <c r="O334" s="50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66"/>
      <c r="AT334" s="50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76"/>
      <c r="BZ334" s="76"/>
      <c r="CA334" s="77"/>
      <c r="CD334" s="87"/>
      <c r="CE334" s="87"/>
      <c r="CF334" s="87"/>
      <c r="CG334" s="3"/>
      <c r="CI334" s="86"/>
      <c r="CJ334" s="19"/>
    </row>
    <row r="335" s="13" customFormat="1" customHeight="1" spans="1:88">
      <c r="A335" s="107">
        <v>1442892</v>
      </c>
      <c r="B335" s="108">
        <f t="shared" si="25"/>
        <v>43501</v>
      </c>
      <c r="C335" s="109">
        <v>43505</v>
      </c>
      <c r="D335" s="110" t="s">
        <v>281</v>
      </c>
      <c r="E335" s="111">
        <v>4</v>
      </c>
      <c r="F335" s="111">
        <v>1</v>
      </c>
      <c r="G335" s="111"/>
      <c r="H335" s="112">
        <f t="shared" si="26"/>
        <v>4</v>
      </c>
      <c r="I335" s="114"/>
      <c r="J335" s="115">
        <v>5800.35</v>
      </c>
      <c r="K335" s="116"/>
      <c r="L335" s="116"/>
      <c r="M335" s="117">
        <f t="shared" si="29"/>
        <v>23201.4</v>
      </c>
      <c r="N335" s="3"/>
      <c r="O335" s="50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66"/>
      <c r="AT335" s="50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76"/>
      <c r="BZ335" s="76"/>
      <c r="CA335" s="77"/>
      <c r="CD335" s="87"/>
      <c r="CE335" s="87"/>
      <c r="CF335" s="87"/>
      <c r="CG335" s="3"/>
      <c r="CI335" s="86"/>
      <c r="CJ335" s="19"/>
    </row>
    <row r="336" s="13" customFormat="1" customHeight="1" spans="1:88">
      <c r="A336" s="107">
        <v>1442197</v>
      </c>
      <c r="B336" s="108">
        <f t="shared" si="25"/>
        <v>43502</v>
      </c>
      <c r="C336" s="109">
        <v>43505</v>
      </c>
      <c r="D336" s="110" t="s">
        <v>282</v>
      </c>
      <c r="E336" s="111">
        <v>3</v>
      </c>
      <c r="F336" s="111">
        <v>1</v>
      </c>
      <c r="G336" s="111"/>
      <c r="H336" s="112">
        <f t="shared" si="26"/>
        <v>3</v>
      </c>
      <c r="I336" s="114"/>
      <c r="J336" s="115">
        <v>5793.46</v>
      </c>
      <c r="K336" s="116"/>
      <c r="L336" s="116"/>
      <c r="M336" s="117">
        <f t="shared" si="29"/>
        <v>17380.38</v>
      </c>
      <c r="N336" s="3"/>
      <c r="O336" s="50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66"/>
      <c r="AT336" s="50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76"/>
      <c r="BZ336" s="76"/>
      <c r="CA336" s="77"/>
      <c r="CD336" s="87"/>
      <c r="CE336" s="87"/>
      <c r="CF336" s="87"/>
      <c r="CG336" s="3"/>
      <c r="CI336" s="86"/>
      <c r="CJ336" s="19"/>
    </row>
    <row r="337" s="13" customFormat="1" customHeight="1" spans="1:88">
      <c r="A337" s="107">
        <v>1436406</v>
      </c>
      <c r="B337" s="108">
        <f t="shared" si="25"/>
        <v>43504</v>
      </c>
      <c r="C337" s="109">
        <v>43505</v>
      </c>
      <c r="D337" s="110" t="s">
        <v>283</v>
      </c>
      <c r="E337" s="111">
        <v>1</v>
      </c>
      <c r="F337" s="111">
        <v>1</v>
      </c>
      <c r="G337" s="111"/>
      <c r="H337" s="112">
        <f t="shared" si="26"/>
        <v>1</v>
      </c>
      <c r="I337" s="114"/>
      <c r="J337" s="115">
        <v>11800</v>
      </c>
      <c r="K337" s="116"/>
      <c r="L337" s="116"/>
      <c r="M337" s="117">
        <f t="shared" si="29"/>
        <v>11800</v>
      </c>
      <c r="N337" s="3"/>
      <c r="O337" s="50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66"/>
      <c r="AT337" s="50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76"/>
      <c r="BZ337" s="76"/>
      <c r="CA337" s="77"/>
      <c r="CD337" s="87"/>
      <c r="CE337" s="87"/>
      <c r="CF337" s="87"/>
      <c r="CG337" s="3"/>
      <c r="CI337" s="86"/>
      <c r="CJ337" s="19"/>
    </row>
    <row r="338" s="13" customFormat="1" customHeight="1" spans="1:88">
      <c r="A338" s="107">
        <v>1441163</v>
      </c>
      <c r="B338" s="108">
        <f t="shared" ref="B338:B401" si="30">+C338-E338</f>
        <v>43503</v>
      </c>
      <c r="C338" s="109">
        <v>43505</v>
      </c>
      <c r="D338" s="110" t="s">
        <v>284</v>
      </c>
      <c r="E338" s="111">
        <v>2</v>
      </c>
      <c r="F338" s="111">
        <v>1</v>
      </c>
      <c r="G338" s="111"/>
      <c r="H338" s="112">
        <f t="shared" ref="H338:H401" si="31">(F338*E338)+(E338*G338)</f>
        <v>2</v>
      </c>
      <c r="I338" s="114"/>
      <c r="J338" s="115">
        <v>9500</v>
      </c>
      <c r="K338" s="116"/>
      <c r="L338" s="116"/>
      <c r="M338" s="117">
        <f t="shared" si="29"/>
        <v>19000</v>
      </c>
      <c r="N338" s="3"/>
      <c r="O338" s="50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66"/>
      <c r="AT338" s="50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76"/>
      <c r="BZ338" s="76"/>
      <c r="CA338" s="77"/>
      <c r="CD338" s="87"/>
      <c r="CE338" s="87"/>
      <c r="CF338" s="87"/>
      <c r="CG338" s="3"/>
      <c r="CI338" s="86"/>
      <c r="CJ338" s="19"/>
    </row>
    <row r="339" s="13" customFormat="1" customHeight="1" spans="1:88">
      <c r="A339" s="107">
        <v>1438099</v>
      </c>
      <c r="B339" s="108">
        <f t="shared" si="30"/>
        <v>43502</v>
      </c>
      <c r="C339" s="109">
        <v>43505</v>
      </c>
      <c r="D339" s="110" t="s">
        <v>285</v>
      </c>
      <c r="E339" s="111">
        <v>3</v>
      </c>
      <c r="F339" s="111">
        <v>2</v>
      </c>
      <c r="G339" s="111"/>
      <c r="H339" s="112">
        <f t="shared" si="31"/>
        <v>6</v>
      </c>
      <c r="I339" s="114"/>
      <c r="J339" s="115">
        <v>9753.89</v>
      </c>
      <c r="K339" s="116"/>
      <c r="L339" s="116"/>
      <c r="M339" s="117">
        <f t="shared" si="29"/>
        <v>58523.34</v>
      </c>
      <c r="N339" s="3"/>
      <c r="O339" s="50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66"/>
      <c r="AT339" s="50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76"/>
      <c r="BZ339" s="76"/>
      <c r="CA339" s="77"/>
      <c r="CD339" s="87"/>
      <c r="CE339" s="87"/>
      <c r="CF339" s="87"/>
      <c r="CG339" s="3"/>
      <c r="CI339" s="86"/>
      <c r="CJ339" s="19"/>
    </row>
    <row r="340" s="13" customFormat="1" customHeight="1" spans="1:88">
      <c r="A340" s="107">
        <v>1438099</v>
      </c>
      <c r="B340" s="108">
        <f t="shared" si="30"/>
        <v>43505</v>
      </c>
      <c r="C340" s="109">
        <v>43506</v>
      </c>
      <c r="D340" s="110" t="s">
        <v>285</v>
      </c>
      <c r="E340" s="111">
        <v>1</v>
      </c>
      <c r="F340" s="111">
        <v>2</v>
      </c>
      <c r="G340" s="111"/>
      <c r="H340" s="112">
        <f t="shared" si="31"/>
        <v>2</v>
      </c>
      <c r="I340" s="114"/>
      <c r="J340" s="115">
        <v>7029.59</v>
      </c>
      <c r="K340" s="116"/>
      <c r="L340" s="116"/>
      <c r="M340" s="117">
        <f t="shared" si="29"/>
        <v>14059.18</v>
      </c>
      <c r="N340" s="3"/>
      <c r="O340" s="50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66"/>
      <c r="AT340" s="50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76"/>
      <c r="BZ340" s="76"/>
      <c r="CA340" s="77"/>
      <c r="CD340" s="87"/>
      <c r="CE340" s="87"/>
      <c r="CF340" s="87"/>
      <c r="CG340" s="3"/>
      <c r="CI340" s="86"/>
      <c r="CJ340" s="19"/>
    </row>
    <row r="341" s="13" customFormat="1" customHeight="1" spans="1:88">
      <c r="A341" s="107">
        <v>1442924</v>
      </c>
      <c r="B341" s="108">
        <f t="shared" si="30"/>
        <v>43503</v>
      </c>
      <c r="C341" s="109">
        <v>43506</v>
      </c>
      <c r="D341" s="110" t="s">
        <v>286</v>
      </c>
      <c r="E341" s="111">
        <v>3</v>
      </c>
      <c r="F341" s="111">
        <v>1</v>
      </c>
      <c r="G341" s="111"/>
      <c r="H341" s="112">
        <f t="shared" si="31"/>
        <v>3</v>
      </c>
      <c r="I341" s="114"/>
      <c r="J341" s="115">
        <v>5817.5</v>
      </c>
      <c r="K341" s="116"/>
      <c r="L341" s="116"/>
      <c r="M341" s="117">
        <f t="shared" si="29"/>
        <v>17452.5</v>
      </c>
      <c r="N341" s="3"/>
      <c r="O341" s="50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66"/>
      <c r="AT341" s="50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76"/>
      <c r="BZ341" s="76"/>
      <c r="CA341" s="77"/>
      <c r="CD341" s="87"/>
      <c r="CE341" s="87"/>
      <c r="CF341" s="87"/>
      <c r="CG341" s="3"/>
      <c r="CI341" s="86"/>
      <c r="CJ341" s="19"/>
    </row>
    <row r="342" s="13" customFormat="1" customHeight="1" spans="1:88">
      <c r="A342" s="107">
        <v>1421405</v>
      </c>
      <c r="B342" s="108">
        <f t="shared" si="30"/>
        <v>43503</v>
      </c>
      <c r="C342" s="109">
        <v>43506</v>
      </c>
      <c r="D342" s="110" t="s">
        <v>287</v>
      </c>
      <c r="E342" s="111">
        <v>3</v>
      </c>
      <c r="F342" s="111">
        <v>2</v>
      </c>
      <c r="G342" s="111"/>
      <c r="H342" s="112">
        <f t="shared" si="31"/>
        <v>6</v>
      </c>
      <c r="I342" s="114"/>
      <c r="J342" s="115">
        <v>7849.79</v>
      </c>
      <c r="K342" s="116"/>
      <c r="L342" s="116"/>
      <c r="M342" s="117">
        <f t="shared" si="29"/>
        <v>47098.74</v>
      </c>
      <c r="N342" s="3"/>
      <c r="O342" s="50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66"/>
      <c r="AT342" s="50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76"/>
      <c r="BZ342" s="76"/>
      <c r="CA342" s="77"/>
      <c r="CD342" s="87"/>
      <c r="CE342" s="87"/>
      <c r="CF342" s="87"/>
      <c r="CG342" s="3"/>
      <c r="CI342" s="86"/>
      <c r="CJ342" s="19"/>
    </row>
    <row r="343" s="13" customFormat="1" customHeight="1" spans="1:88">
      <c r="A343" s="107">
        <v>1443194</v>
      </c>
      <c r="B343" s="108">
        <f t="shared" si="30"/>
        <v>43502</v>
      </c>
      <c r="C343" s="109">
        <v>43506</v>
      </c>
      <c r="D343" s="110" t="s">
        <v>288</v>
      </c>
      <c r="E343" s="111">
        <v>4</v>
      </c>
      <c r="F343" s="111">
        <v>1</v>
      </c>
      <c r="G343" s="111"/>
      <c r="H343" s="112">
        <f t="shared" si="31"/>
        <v>4</v>
      </c>
      <c r="I343" s="114"/>
      <c r="J343" s="115">
        <v>5428.52</v>
      </c>
      <c r="K343" s="116"/>
      <c r="L343" s="116"/>
      <c r="M343" s="117">
        <f t="shared" si="29"/>
        <v>21714.08</v>
      </c>
      <c r="N343" s="3"/>
      <c r="O343" s="50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66"/>
      <c r="AT343" s="50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76"/>
      <c r="BZ343" s="76"/>
      <c r="CA343" s="77"/>
      <c r="CD343" s="87"/>
      <c r="CE343" s="87"/>
      <c r="CF343" s="87"/>
      <c r="CG343" s="3"/>
      <c r="CI343" s="86"/>
      <c r="CJ343" s="19"/>
    </row>
    <row r="344" s="13" customFormat="1" customHeight="1" spans="1:88">
      <c r="A344" s="107">
        <v>1428098</v>
      </c>
      <c r="B344" s="108">
        <f t="shared" si="30"/>
        <v>43503</v>
      </c>
      <c r="C344" s="109">
        <v>43506</v>
      </c>
      <c r="D344" s="110" t="s">
        <v>289</v>
      </c>
      <c r="E344" s="111">
        <v>3</v>
      </c>
      <c r="F344" s="111">
        <v>2</v>
      </c>
      <c r="G344" s="111"/>
      <c r="H344" s="112">
        <f t="shared" si="31"/>
        <v>6</v>
      </c>
      <c r="I344" s="114"/>
      <c r="J344" s="115">
        <v>9300</v>
      </c>
      <c r="K344" s="116"/>
      <c r="L344" s="116"/>
      <c r="M344" s="117">
        <f t="shared" si="29"/>
        <v>55800</v>
      </c>
      <c r="N344" s="3"/>
      <c r="O344" s="50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66"/>
      <c r="AT344" s="50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76"/>
      <c r="BZ344" s="76"/>
      <c r="CA344" s="77"/>
      <c r="CD344" s="87"/>
      <c r="CE344" s="87"/>
      <c r="CF344" s="87"/>
      <c r="CG344" s="3"/>
      <c r="CI344" s="86"/>
      <c r="CJ344" s="19"/>
    </row>
    <row r="345" s="13" customFormat="1" customHeight="1" spans="1:88">
      <c r="A345" s="107">
        <v>1426385</v>
      </c>
      <c r="B345" s="108">
        <f t="shared" si="30"/>
        <v>43504</v>
      </c>
      <c r="C345" s="109">
        <v>43506</v>
      </c>
      <c r="D345" s="110" t="s">
        <v>290</v>
      </c>
      <c r="E345" s="111">
        <v>2</v>
      </c>
      <c r="F345" s="111">
        <v>1</v>
      </c>
      <c r="G345" s="111"/>
      <c r="H345" s="112">
        <f t="shared" si="31"/>
        <v>2</v>
      </c>
      <c r="I345" s="114"/>
      <c r="J345" s="115">
        <v>7745.6</v>
      </c>
      <c r="K345" s="116"/>
      <c r="L345" s="116"/>
      <c r="M345" s="117">
        <f t="shared" si="29"/>
        <v>15491.2</v>
      </c>
      <c r="N345" s="3"/>
      <c r="O345" s="50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66"/>
      <c r="AT345" s="50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76"/>
      <c r="BZ345" s="76"/>
      <c r="CA345" s="77"/>
      <c r="CD345" s="87"/>
      <c r="CE345" s="87"/>
      <c r="CF345" s="87"/>
      <c r="CG345" s="3"/>
      <c r="CI345" s="86"/>
      <c r="CJ345" s="19"/>
    </row>
    <row r="346" s="13" customFormat="1" customHeight="1" spans="1:88">
      <c r="A346" s="107">
        <v>1440676</v>
      </c>
      <c r="B346" s="108">
        <f t="shared" si="30"/>
        <v>43504</v>
      </c>
      <c r="C346" s="109">
        <v>43506</v>
      </c>
      <c r="D346" s="110" t="s">
        <v>291</v>
      </c>
      <c r="E346" s="111">
        <v>2</v>
      </c>
      <c r="F346" s="111">
        <v>1</v>
      </c>
      <c r="G346" s="111"/>
      <c r="H346" s="112">
        <f t="shared" si="31"/>
        <v>2</v>
      </c>
      <c r="I346" s="114"/>
      <c r="J346" s="115">
        <v>7018.79</v>
      </c>
      <c r="K346" s="116"/>
      <c r="L346" s="116"/>
      <c r="M346" s="117">
        <f t="shared" si="29"/>
        <v>14037.58</v>
      </c>
      <c r="N346" s="3"/>
      <c r="O346" s="50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66"/>
      <c r="AT346" s="50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76"/>
      <c r="BZ346" s="76"/>
      <c r="CA346" s="77"/>
      <c r="CD346" s="87"/>
      <c r="CE346" s="87"/>
      <c r="CF346" s="87"/>
      <c r="CG346" s="3"/>
      <c r="CI346" s="86"/>
      <c r="CJ346" s="19"/>
    </row>
    <row r="347" s="13" customFormat="1" customHeight="1" spans="1:88">
      <c r="A347" s="107">
        <v>1429211</v>
      </c>
      <c r="B347" s="108">
        <f t="shared" si="30"/>
        <v>43501</v>
      </c>
      <c r="C347" s="109">
        <v>43506</v>
      </c>
      <c r="D347" s="110" t="s">
        <v>292</v>
      </c>
      <c r="E347" s="111">
        <v>5</v>
      </c>
      <c r="F347" s="111">
        <v>1</v>
      </c>
      <c r="G347" s="111"/>
      <c r="H347" s="112">
        <f t="shared" si="31"/>
        <v>5</v>
      </c>
      <c r="I347" s="114"/>
      <c r="J347" s="115">
        <v>11300</v>
      </c>
      <c r="K347" s="116"/>
      <c r="L347" s="116">
        <f>325*5</f>
        <v>1625</v>
      </c>
      <c r="M347" s="117">
        <f t="shared" si="29"/>
        <v>58125</v>
      </c>
      <c r="N347" s="3"/>
      <c r="O347" s="50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66"/>
      <c r="AT347" s="50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76"/>
      <c r="BZ347" s="76"/>
      <c r="CA347" s="77"/>
      <c r="CD347" s="87"/>
      <c r="CE347" s="87"/>
      <c r="CF347" s="87"/>
      <c r="CG347" s="3"/>
      <c r="CI347" s="86"/>
      <c r="CJ347" s="19"/>
    </row>
    <row r="348" s="13" customFormat="1" customHeight="1" spans="1:88">
      <c r="A348" s="107">
        <v>1436633</v>
      </c>
      <c r="B348" s="108">
        <f t="shared" si="30"/>
        <v>43502</v>
      </c>
      <c r="C348" s="109">
        <v>43505</v>
      </c>
      <c r="D348" s="110" t="s">
        <v>187</v>
      </c>
      <c r="E348" s="111">
        <v>3</v>
      </c>
      <c r="F348" s="111">
        <v>1</v>
      </c>
      <c r="G348" s="111"/>
      <c r="H348" s="112">
        <f t="shared" si="31"/>
        <v>3</v>
      </c>
      <c r="I348" s="114"/>
      <c r="J348" s="115">
        <v>9800</v>
      </c>
      <c r="K348" s="116"/>
      <c r="L348" s="116"/>
      <c r="M348" s="117">
        <f t="shared" si="29"/>
        <v>29400</v>
      </c>
      <c r="N348" s="3"/>
      <c r="O348" s="50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66"/>
      <c r="AT348" s="50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76"/>
      <c r="BZ348" s="76"/>
      <c r="CA348" s="77"/>
      <c r="CD348" s="87"/>
      <c r="CE348" s="87"/>
      <c r="CF348" s="87"/>
      <c r="CG348" s="3"/>
      <c r="CI348" s="86"/>
      <c r="CJ348" s="19"/>
    </row>
    <row r="349" s="13" customFormat="1" customHeight="1" spans="1:88">
      <c r="A349" s="107">
        <v>1436633</v>
      </c>
      <c r="B349" s="108">
        <f t="shared" si="30"/>
        <v>43505</v>
      </c>
      <c r="C349" s="109">
        <v>43506</v>
      </c>
      <c r="D349" s="110" t="s">
        <v>187</v>
      </c>
      <c r="E349" s="111">
        <v>1</v>
      </c>
      <c r="F349" s="111">
        <v>1</v>
      </c>
      <c r="G349" s="111"/>
      <c r="H349" s="112">
        <f t="shared" si="31"/>
        <v>1</v>
      </c>
      <c r="I349" s="114"/>
      <c r="J349" s="115">
        <v>6347.45</v>
      </c>
      <c r="K349" s="116"/>
      <c r="L349" s="116"/>
      <c r="M349" s="117">
        <f t="shared" si="29"/>
        <v>6347.45</v>
      </c>
      <c r="N349" s="3"/>
      <c r="O349" s="50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66"/>
      <c r="AT349" s="50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76"/>
      <c r="BZ349" s="76"/>
      <c r="CA349" s="77"/>
      <c r="CD349" s="87"/>
      <c r="CE349" s="87"/>
      <c r="CF349" s="87"/>
      <c r="CG349" s="3"/>
      <c r="CI349" s="86"/>
      <c r="CJ349" s="19"/>
    </row>
    <row r="350" s="13" customFormat="1" customHeight="1" spans="1:88">
      <c r="A350" s="107">
        <v>1443151</v>
      </c>
      <c r="B350" s="108">
        <f t="shared" si="30"/>
        <v>43502</v>
      </c>
      <c r="C350" s="109">
        <v>43506</v>
      </c>
      <c r="D350" s="110" t="s">
        <v>293</v>
      </c>
      <c r="E350" s="111">
        <v>4</v>
      </c>
      <c r="F350" s="111">
        <v>1</v>
      </c>
      <c r="G350" s="111"/>
      <c r="H350" s="112">
        <f t="shared" si="31"/>
        <v>4</v>
      </c>
      <c r="I350" s="114"/>
      <c r="J350" s="115">
        <v>5788.15</v>
      </c>
      <c r="K350" s="116"/>
      <c r="L350" s="116"/>
      <c r="M350" s="117">
        <f t="shared" si="29"/>
        <v>23152.6</v>
      </c>
      <c r="N350" s="3"/>
      <c r="O350" s="50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66"/>
      <c r="AT350" s="50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76"/>
      <c r="BZ350" s="76"/>
      <c r="CA350" s="77"/>
      <c r="CD350" s="87"/>
      <c r="CE350" s="87"/>
      <c r="CF350" s="87"/>
      <c r="CG350" s="3"/>
      <c r="CI350" s="86"/>
      <c r="CJ350" s="19"/>
    </row>
    <row r="351" s="13" customFormat="1" customHeight="1" spans="1:88">
      <c r="A351" s="107">
        <v>1433635</v>
      </c>
      <c r="B351" s="108">
        <f t="shared" si="30"/>
        <v>43503</v>
      </c>
      <c r="C351" s="109">
        <v>43506</v>
      </c>
      <c r="D351" s="110" t="s">
        <v>294</v>
      </c>
      <c r="E351" s="111">
        <v>3</v>
      </c>
      <c r="F351" s="111">
        <v>1</v>
      </c>
      <c r="G351" s="111"/>
      <c r="H351" s="112">
        <f t="shared" si="31"/>
        <v>3</v>
      </c>
      <c r="I351" s="114"/>
      <c r="J351" s="115">
        <v>8024.08</v>
      </c>
      <c r="K351" s="116"/>
      <c r="L351" s="116"/>
      <c r="M351" s="117">
        <f t="shared" si="29"/>
        <v>24072.24</v>
      </c>
      <c r="N351" s="3"/>
      <c r="O351" s="50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66"/>
      <c r="AT351" s="50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76"/>
      <c r="BZ351" s="76"/>
      <c r="CA351" s="77"/>
      <c r="CD351" s="87"/>
      <c r="CE351" s="87"/>
      <c r="CF351" s="87"/>
      <c r="CG351" s="3"/>
      <c r="CI351" s="86"/>
      <c r="CJ351" s="19"/>
    </row>
    <row r="352" s="13" customFormat="1" customHeight="1" spans="1:88">
      <c r="A352" s="107">
        <v>1431471</v>
      </c>
      <c r="B352" s="108">
        <f t="shared" si="30"/>
        <v>43503</v>
      </c>
      <c r="C352" s="109">
        <v>43504</v>
      </c>
      <c r="D352" s="110" t="s">
        <v>295</v>
      </c>
      <c r="E352" s="111">
        <v>1</v>
      </c>
      <c r="F352" s="111">
        <v>7</v>
      </c>
      <c r="G352" s="111"/>
      <c r="H352" s="112">
        <f t="shared" si="31"/>
        <v>7</v>
      </c>
      <c r="I352" s="114"/>
      <c r="J352" s="115">
        <v>9300</v>
      </c>
      <c r="K352" s="116"/>
      <c r="L352" s="116"/>
      <c r="M352" s="117">
        <f t="shared" si="29"/>
        <v>65100</v>
      </c>
      <c r="N352" s="3"/>
      <c r="O352" s="50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66"/>
      <c r="AT352" s="50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76"/>
      <c r="BZ352" s="76"/>
      <c r="CA352" s="77"/>
      <c r="CD352" s="87"/>
      <c r="CE352" s="87"/>
      <c r="CF352" s="87"/>
      <c r="CG352" s="3"/>
      <c r="CI352" s="86"/>
      <c r="CJ352" s="19"/>
    </row>
    <row r="353" s="13" customFormat="1" customHeight="1" spans="1:88">
      <c r="A353" s="107">
        <v>1431471</v>
      </c>
      <c r="B353" s="108">
        <f t="shared" si="30"/>
        <v>43504</v>
      </c>
      <c r="C353" s="109">
        <v>43506</v>
      </c>
      <c r="D353" s="110" t="s">
        <v>295</v>
      </c>
      <c r="E353" s="111">
        <v>2</v>
      </c>
      <c r="F353" s="111">
        <v>7</v>
      </c>
      <c r="G353" s="111"/>
      <c r="H353" s="112">
        <f t="shared" si="31"/>
        <v>14</v>
      </c>
      <c r="I353" s="114"/>
      <c r="J353" s="115">
        <v>7873.91</v>
      </c>
      <c r="K353" s="116"/>
      <c r="L353" s="116"/>
      <c r="M353" s="117">
        <f t="shared" si="29"/>
        <v>110234.74</v>
      </c>
      <c r="N353" s="3"/>
      <c r="O353" s="50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66"/>
      <c r="AT353" s="50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76"/>
      <c r="BZ353" s="76"/>
      <c r="CA353" s="77"/>
      <c r="CD353" s="87"/>
      <c r="CE353" s="87"/>
      <c r="CF353" s="87"/>
      <c r="CG353" s="3"/>
      <c r="CI353" s="86"/>
      <c r="CJ353" s="19"/>
    </row>
    <row r="354" s="13" customFormat="1" customHeight="1" spans="1:88">
      <c r="A354" s="107">
        <v>1442978</v>
      </c>
      <c r="B354" s="108">
        <f t="shared" si="30"/>
        <v>43502</v>
      </c>
      <c r="C354" s="109">
        <v>43506</v>
      </c>
      <c r="D354" s="110" t="s">
        <v>296</v>
      </c>
      <c r="E354" s="111">
        <v>4</v>
      </c>
      <c r="F354" s="111">
        <v>2</v>
      </c>
      <c r="G354" s="111"/>
      <c r="H354" s="112">
        <f t="shared" si="31"/>
        <v>8</v>
      </c>
      <c r="I354" s="114"/>
      <c r="J354" s="115">
        <v>5403.69</v>
      </c>
      <c r="K354" s="116"/>
      <c r="L354" s="116"/>
      <c r="M354" s="117">
        <f t="shared" si="29"/>
        <v>43229.52</v>
      </c>
      <c r="N354" s="3"/>
      <c r="O354" s="50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66"/>
      <c r="AT354" s="50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76"/>
      <c r="BZ354" s="76"/>
      <c r="CA354" s="77"/>
      <c r="CD354" s="87"/>
      <c r="CE354" s="87"/>
      <c r="CF354" s="87"/>
      <c r="CG354" s="3"/>
      <c r="CI354" s="86"/>
      <c r="CJ354" s="19"/>
    </row>
    <row r="355" s="13" customFormat="1" customHeight="1" spans="1:88">
      <c r="A355" s="107">
        <v>1420500</v>
      </c>
      <c r="B355" s="108">
        <f t="shared" si="30"/>
        <v>43501</v>
      </c>
      <c r="C355" s="109">
        <v>43504</v>
      </c>
      <c r="D355" s="110" t="s">
        <v>297</v>
      </c>
      <c r="E355" s="111">
        <v>3</v>
      </c>
      <c r="F355" s="111">
        <v>1</v>
      </c>
      <c r="G355" s="111"/>
      <c r="H355" s="112">
        <f t="shared" si="31"/>
        <v>3</v>
      </c>
      <c r="I355" s="114"/>
      <c r="J355" s="115">
        <v>9300</v>
      </c>
      <c r="K355" s="116"/>
      <c r="L355" s="116"/>
      <c r="M355" s="117">
        <f t="shared" si="29"/>
        <v>27900</v>
      </c>
      <c r="N355" s="3"/>
      <c r="O355" s="50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66"/>
      <c r="AT355" s="50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76"/>
      <c r="BZ355" s="76"/>
      <c r="CA355" s="77"/>
      <c r="CD355" s="87"/>
      <c r="CE355" s="87"/>
      <c r="CF355" s="87"/>
      <c r="CG355" s="3"/>
      <c r="CI355" s="86"/>
      <c r="CJ355" s="19"/>
    </row>
    <row r="356" s="13" customFormat="1" customHeight="1" spans="1:88">
      <c r="A356" s="107">
        <v>1420500</v>
      </c>
      <c r="B356" s="108">
        <f t="shared" si="30"/>
        <v>43504</v>
      </c>
      <c r="C356" s="109">
        <v>43506</v>
      </c>
      <c r="D356" s="110" t="s">
        <v>297</v>
      </c>
      <c r="E356" s="111">
        <v>2</v>
      </c>
      <c r="F356" s="111">
        <v>1</v>
      </c>
      <c r="G356" s="111"/>
      <c r="H356" s="112">
        <f t="shared" si="31"/>
        <v>2</v>
      </c>
      <c r="I356" s="114"/>
      <c r="J356" s="115">
        <v>7749.9</v>
      </c>
      <c r="K356" s="116"/>
      <c r="L356" s="116"/>
      <c r="M356" s="117">
        <f t="shared" si="29"/>
        <v>15499.8</v>
      </c>
      <c r="N356" s="3"/>
      <c r="O356" s="50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66"/>
      <c r="AT356" s="50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76"/>
      <c r="BZ356" s="76"/>
      <c r="CA356" s="77"/>
      <c r="CD356" s="128"/>
      <c r="CE356" s="128"/>
      <c r="CF356" s="128"/>
      <c r="CG356" s="129"/>
      <c r="CI356" s="86"/>
      <c r="CJ356" s="19"/>
    </row>
    <row r="357" s="13" customFormat="1" customHeight="1" spans="1:88">
      <c r="A357" s="107">
        <v>1420460</v>
      </c>
      <c r="B357" s="108">
        <f t="shared" si="30"/>
        <v>43501</v>
      </c>
      <c r="C357" s="109">
        <v>43504</v>
      </c>
      <c r="D357" s="110" t="s">
        <v>298</v>
      </c>
      <c r="E357" s="111">
        <v>3</v>
      </c>
      <c r="F357" s="111">
        <v>1</v>
      </c>
      <c r="G357" s="111"/>
      <c r="H357" s="112">
        <f t="shared" si="31"/>
        <v>3</v>
      </c>
      <c r="I357" s="114"/>
      <c r="J357" s="115">
        <v>9300</v>
      </c>
      <c r="K357" s="116"/>
      <c r="L357" s="116"/>
      <c r="M357" s="117">
        <f t="shared" si="29"/>
        <v>27900</v>
      </c>
      <c r="N357" s="3"/>
      <c r="O357" s="50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66"/>
      <c r="AT357" s="50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76"/>
      <c r="BZ357" s="76"/>
      <c r="CA357" s="77"/>
      <c r="CD357" s="87"/>
      <c r="CE357" s="87"/>
      <c r="CF357" s="87"/>
      <c r="CG357" s="3"/>
      <c r="CI357" s="86"/>
      <c r="CJ357" s="19"/>
    </row>
    <row r="358" s="13" customFormat="1" customHeight="1" spans="1:88">
      <c r="A358" s="107">
        <v>1420460</v>
      </c>
      <c r="B358" s="108">
        <f t="shared" si="30"/>
        <v>43504</v>
      </c>
      <c r="C358" s="109">
        <v>43506</v>
      </c>
      <c r="D358" s="110" t="s">
        <v>298</v>
      </c>
      <c r="E358" s="111">
        <v>2</v>
      </c>
      <c r="F358" s="111">
        <v>1</v>
      </c>
      <c r="G358" s="111"/>
      <c r="H358" s="112">
        <f t="shared" si="31"/>
        <v>2</v>
      </c>
      <c r="I358" s="114"/>
      <c r="J358" s="115">
        <v>7749.9</v>
      </c>
      <c r="K358" s="116"/>
      <c r="L358" s="116"/>
      <c r="M358" s="117">
        <f t="shared" si="29"/>
        <v>15499.8</v>
      </c>
      <c r="N358" s="3"/>
      <c r="O358" s="50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66"/>
      <c r="AT358" s="50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76"/>
      <c r="BZ358" s="76"/>
      <c r="CA358" s="77"/>
      <c r="CD358" s="87"/>
      <c r="CE358" s="87"/>
      <c r="CF358" s="87"/>
      <c r="CG358" s="3"/>
      <c r="CI358" s="86"/>
      <c r="CJ358" s="19"/>
    </row>
    <row r="359" s="13" customFormat="1" customHeight="1" spans="1:88">
      <c r="A359" s="107">
        <v>1442962</v>
      </c>
      <c r="B359" s="108">
        <f t="shared" si="30"/>
        <v>43504</v>
      </c>
      <c r="C359" s="109">
        <v>43506</v>
      </c>
      <c r="D359" s="110" t="s">
        <v>299</v>
      </c>
      <c r="E359" s="111">
        <v>2</v>
      </c>
      <c r="F359" s="111">
        <v>1</v>
      </c>
      <c r="G359" s="111"/>
      <c r="H359" s="112">
        <f t="shared" si="31"/>
        <v>2</v>
      </c>
      <c r="I359" s="114"/>
      <c r="J359" s="115">
        <v>5428.52</v>
      </c>
      <c r="K359" s="116"/>
      <c r="L359" s="116"/>
      <c r="M359" s="117">
        <f t="shared" si="29"/>
        <v>10857.04</v>
      </c>
      <c r="N359" s="3"/>
      <c r="O359" s="50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66"/>
      <c r="AT359" s="50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76"/>
      <c r="BZ359" s="76"/>
      <c r="CA359" s="77"/>
      <c r="CD359" s="87"/>
      <c r="CE359" s="87"/>
      <c r="CF359" s="87"/>
      <c r="CG359" s="3"/>
      <c r="CI359" s="86"/>
      <c r="CJ359" s="19"/>
    </row>
    <row r="360" s="13" customFormat="1" customHeight="1" spans="1:88">
      <c r="A360" s="107">
        <v>1441831</v>
      </c>
      <c r="B360" s="108">
        <f t="shared" si="30"/>
        <v>43503</v>
      </c>
      <c r="C360" s="109">
        <v>43506</v>
      </c>
      <c r="D360" s="110" t="s">
        <v>300</v>
      </c>
      <c r="E360" s="111">
        <v>3</v>
      </c>
      <c r="F360" s="111">
        <v>3</v>
      </c>
      <c r="G360" s="111"/>
      <c r="H360" s="112">
        <f t="shared" si="31"/>
        <v>9</v>
      </c>
      <c r="I360" s="114"/>
      <c r="J360" s="115">
        <v>5431.34</v>
      </c>
      <c r="K360" s="116"/>
      <c r="L360" s="116"/>
      <c r="M360" s="117">
        <f t="shared" si="29"/>
        <v>48882.06</v>
      </c>
      <c r="N360" s="3"/>
      <c r="O360" s="50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66"/>
      <c r="AT360" s="50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76"/>
      <c r="BZ360" s="76"/>
      <c r="CA360" s="77"/>
      <c r="CD360" s="87"/>
      <c r="CE360" s="87"/>
      <c r="CF360" s="87"/>
      <c r="CG360" s="3"/>
      <c r="CI360" s="86"/>
      <c r="CJ360" s="19"/>
    </row>
    <row r="361" s="13" customFormat="1" customHeight="1" spans="1:88">
      <c r="A361" s="107">
        <v>1428929</v>
      </c>
      <c r="B361" s="108">
        <f t="shared" si="30"/>
        <v>43501</v>
      </c>
      <c r="C361" s="109">
        <v>43504</v>
      </c>
      <c r="D361" s="110" t="s">
        <v>301</v>
      </c>
      <c r="E361" s="111">
        <v>3</v>
      </c>
      <c r="F361" s="111">
        <v>1</v>
      </c>
      <c r="G361" s="111"/>
      <c r="H361" s="112">
        <f t="shared" si="31"/>
        <v>3</v>
      </c>
      <c r="I361" s="114"/>
      <c r="J361" s="115">
        <v>9851.34</v>
      </c>
      <c r="K361" s="116"/>
      <c r="L361" s="116"/>
      <c r="M361" s="117">
        <f t="shared" si="29"/>
        <v>29554.02</v>
      </c>
      <c r="N361" s="3"/>
      <c r="O361" s="50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66"/>
      <c r="AT361" s="50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76"/>
      <c r="BZ361" s="76"/>
      <c r="CA361" s="77"/>
      <c r="CD361" s="87"/>
      <c r="CE361" s="87"/>
      <c r="CF361" s="87"/>
      <c r="CG361" s="3"/>
      <c r="CI361" s="86"/>
      <c r="CJ361" s="19"/>
    </row>
    <row r="362" s="13" customFormat="1" customHeight="1" spans="1:88">
      <c r="A362" s="107">
        <v>1428929</v>
      </c>
      <c r="B362" s="108">
        <f t="shared" si="30"/>
        <v>43504</v>
      </c>
      <c r="C362" s="109">
        <v>43506</v>
      </c>
      <c r="D362" s="110" t="s">
        <v>301</v>
      </c>
      <c r="E362" s="111">
        <v>2</v>
      </c>
      <c r="F362" s="111">
        <v>1</v>
      </c>
      <c r="G362" s="111"/>
      <c r="H362" s="112">
        <f t="shared" si="31"/>
        <v>2</v>
      </c>
      <c r="I362" s="114"/>
      <c r="J362" s="115">
        <v>10051.57</v>
      </c>
      <c r="K362" s="116"/>
      <c r="L362" s="116"/>
      <c r="M362" s="117">
        <f t="shared" ref="M362:M425" si="32">+(E362*F362*J362)+(E362*G362*K362)+L362</f>
        <v>20103.14</v>
      </c>
      <c r="N362" s="3"/>
      <c r="O362" s="50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66"/>
      <c r="AT362" s="50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76"/>
      <c r="BZ362" s="76"/>
      <c r="CA362" s="77"/>
      <c r="CD362" s="87"/>
      <c r="CE362" s="87"/>
      <c r="CF362" s="87"/>
      <c r="CG362" s="3"/>
      <c r="CI362" s="86"/>
      <c r="CJ362" s="19"/>
    </row>
    <row r="363" s="13" customFormat="1" customHeight="1" spans="1:88">
      <c r="A363" s="107">
        <v>1428921</v>
      </c>
      <c r="B363" s="108">
        <f t="shared" si="30"/>
        <v>43501</v>
      </c>
      <c r="C363" s="109">
        <v>43504</v>
      </c>
      <c r="D363" s="110" t="s">
        <v>302</v>
      </c>
      <c r="E363" s="111">
        <v>3</v>
      </c>
      <c r="F363" s="111">
        <v>1</v>
      </c>
      <c r="G363" s="111"/>
      <c r="H363" s="112">
        <f t="shared" si="31"/>
        <v>3</v>
      </c>
      <c r="I363" s="114"/>
      <c r="J363" s="115">
        <v>9851.34</v>
      </c>
      <c r="K363" s="116"/>
      <c r="L363" s="116"/>
      <c r="M363" s="117">
        <f t="shared" si="32"/>
        <v>29554.02</v>
      </c>
      <c r="N363" s="3"/>
      <c r="O363" s="50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66"/>
      <c r="AT363" s="50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76"/>
      <c r="BZ363" s="76"/>
      <c r="CA363" s="77"/>
      <c r="CD363" s="87"/>
      <c r="CE363" s="87"/>
      <c r="CF363" s="87"/>
      <c r="CG363" s="3"/>
      <c r="CI363" s="86"/>
      <c r="CJ363" s="19"/>
    </row>
    <row r="364" s="13" customFormat="1" customHeight="1" spans="1:88">
      <c r="A364" s="107">
        <v>1428921</v>
      </c>
      <c r="B364" s="108">
        <f t="shared" si="30"/>
        <v>43504</v>
      </c>
      <c r="C364" s="109">
        <v>43506</v>
      </c>
      <c r="D364" s="110" t="s">
        <v>302</v>
      </c>
      <c r="E364" s="111">
        <v>2</v>
      </c>
      <c r="F364" s="111">
        <v>1</v>
      </c>
      <c r="G364" s="111"/>
      <c r="H364" s="112">
        <f t="shared" si="31"/>
        <v>2</v>
      </c>
      <c r="I364" s="114"/>
      <c r="J364" s="115">
        <v>10051.57</v>
      </c>
      <c r="K364" s="116"/>
      <c r="L364" s="116"/>
      <c r="M364" s="117">
        <f t="shared" si="32"/>
        <v>20103.14</v>
      </c>
      <c r="N364" s="3"/>
      <c r="O364" s="50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66"/>
      <c r="AT364" s="50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76"/>
      <c r="BZ364" s="76"/>
      <c r="CA364" s="77"/>
      <c r="CD364" s="87"/>
      <c r="CE364" s="87"/>
      <c r="CF364" s="87"/>
      <c r="CG364" s="3"/>
      <c r="CI364" s="86"/>
      <c r="CJ364" s="19"/>
    </row>
    <row r="365" s="13" customFormat="1" customHeight="1" spans="1:88">
      <c r="A365" s="107">
        <v>1423635</v>
      </c>
      <c r="B365" s="108">
        <f t="shared" si="30"/>
        <v>43502</v>
      </c>
      <c r="C365" s="109">
        <v>43506</v>
      </c>
      <c r="D365" s="110" t="s">
        <v>303</v>
      </c>
      <c r="E365" s="111">
        <v>4</v>
      </c>
      <c r="F365" s="111">
        <v>1</v>
      </c>
      <c r="G365" s="111"/>
      <c r="H365" s="112">
        <f t="shared" si="31"/>
        <v>4</v>
      </c>
      <c r="I365" s="114"/>
      <c r="J365" s="115">
        <v>10059.21</v>
      </c>
      <c r="K365" s="116"/>
      <c r="L365" s="116"/>
      <c r="M365" s="117">
        <f t="shared" si="32"/>
        <v>40236.84</v>
      </c>
      <c r="N365" s="3"/>
      <c r="O365" s="50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66"/>
      <c r="AT365" s="50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76"/>
      <c r="BZ365" s="76"/>
      <c r="CA365" s="77"/>
      <c r="CD365" s="87"/>
      <c r="CE365" s="87"/>
      <c r="CF365" s="87"/>
      <c r="CG365" s="3"/>
      <c r="CI365" s="86"/>
      <c r="CJ365" s="19"/>
    </row>
    <row r="366" s="13" customFormat="1" customHeight="1" spans="1:88">
      <c r="A366" s="107">
        <v>1427377</v>
      </c>
      <c r="B366" s="108">
        <f t="shared" si="30"/>
        <v>43499</v>
      </c>
      <c r="C366" s="109">
        <v>43500</v>
      </c>
      <c r="D366" s="110" t="s">
        <v>304</v>
      </c>
      <c r="E366" s="111">
        <v>1</v>
      </c>
      <c r="F366" s="111">
        <v>1</v>
      </c>
      <c r="G366" s="111"/>
      <c r="H366" s="112">
        <f t="shared" si="31"/>
        <v>1</v>
      </c>
      <c r="I366" s="114"/>
      <c r="J366" s="115">
        <v>10008.05</v>
      </c>
      <c r="K366" s="116"/>
      <c r="L366" s="116"/>
      <c r="M366" s="117">
        <f t="shared" si="32"/>
        <v>10008.05</v>
      </c>
      <c r="N366" s="3"/>
      <c r="O366" s="50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66"/>
      <c r="AT366" s="50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76"/>
      <c r="BZ366" s="76"/>
      <c r="CA366" s="77"/>
      <c r="CD366" s="87"/>
      <c r="CE366" s="87"/>
      <c r="CF366" s="87"/>
      <c r="CG366" s="3"/>
      <c r="CI366" s="86"/>
      <c r="CJ366" s="19"/>
    </row>
    <row r="367" s="13" customFormat="1" customHeight="1" spans="1:88">
      <c r="A367" s="107">
        <v>1427377</v>
      </c>
      <c r="B367" s="108">
        <f t="shared" si="30"/>
        <v>43500</v>
      </c>
      <c r="C367" s="109">
        <v>43501</v>
      </c>
      <c r="D367" s="110" t="s">
        <v>304</v>
      </c>
      <c r="E367" s="111">
        <v>1</v>
      </c>
      <c r="F367" s="111">
        <v>1</v>
      </c>
      <c r="G367" s="111"/>
      <c r="H367" s="112">
        <f t="shared" si="31"/>
        <v>1</v>
      </c>
      <c r="I367" s="114"/>
      <c r="J367" s="115">
        <v>10007.76</v>
      </c>
      <c r="K367" s="116"/>
      <c r="L367" s="116"/>
      <c r="M367" s="117">
        <f t="shared" si="32"/>
        <v>10007.76</v>
      </c>
      <c r="N367" s="3"/>
      <c r="O367" s="50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66"/>
      <c r="AT367" s="50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76"/>
      <c r="BZ367" s="76"/>
      <c r="CA367" s="77"/>
      <c r="CD367" s="87"/>
      <c r="CE367" s="87"/>
      <c r="CF367" s="87"/>
      <c r="CG367" s="3"/>
      <c r="CI367" s="86"/>
      <c r="CJ367" s="19"/>
    </row>
    <row r="368" s="13" customFormat="1" customHeight="1" spans="1:88">
      <c r="A368" s="107">
        <v>1427377</v>
      </c>
      <c r="B368" s="108">
        <f t="shared" si="30"/>
        <v>43501</v>
      </c>
      <c r="C368" s="109">
        <v>43504</v>
      </c>
      <c r="D368" s="110" t="s">
        <v>304</v>
      </c>
      <c r="E368" s="111">
        <v>3</v>
      </c>
      <c r="F368" s="111">
        <v>1</v>
      </c>
      <c r="G368" s="111"/>
      <c r="H368" s="112">
        <f t="shared" si="31"/>
        <v>3</v>
      </c>
      <c r="I368" s="114"/>
      <c r="J368" s="115">
        <v>10002.64</v>
      </c>
      <c r="K368" s="116"/>
      <c r="L368" s="116"/>
      <c r="M368" s="117">
        <f t="shared" si="32"/>
        <v>30007.92</v>
      </c>
      <c r="N368" s="3"/>
      <c r="O368" s="50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66"/>
      <c r="AT368" s="50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76"/>
      <c r="BZ368" s="76"/>
      <c r="CA368" s="77"/>
      <c r="CD368" s="87"/>
      <c r="CE368" s="87"/>
      <c r="CF368" s="87"/>
      <c r="CG368" s="3"/>
      <c r="CI368" s="86"/>
      <c r="CJ368" s="19"/>
    </row>
    <row r="369" s="13" customFormat="1" customHeight="1" spans="1:88">
      <c r="A369" s="107">
        <v>1427377</v>
      </c>
      <c r="B369" s="108">
        <f t="shared" si="30"/>
        <v>43504</v>
      </c>
      <c r="C369" s="109">
        <v>43506</v>
      </c>
      <c r="D369" s="110" t="s">
        <v>304</v>
      </c>
      <c r="E369" s="111">
        <v>2</v>
      </c>
      <c r="F369" s="111">
        <v>1</v>
      </c>
      <c r="G369" s="111"/>
      <c r="H369" s="112">
        <f t="shared" si="31"/>
        <v>2</v>
      </c>
      <c r="I369" s="114"/>
      <c r="J369" s="115">
        <v>10007.76</v>
      </c>
      <c r="K369" s="116"/>
      <c r="L369" s="116"/>
      <c r="M369" s="117">
        <f t="shared" si="32"/>
        <v>20015.52</v>
      </c>
      <c r="N369" s="3"/>
      <c r="O369" s="50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66"/>
      <c r="AT369" s="50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76"/>
      <c r="BZ369" s="76"/>
      <c r="CA369" s="77"/>
      <c r="CD369" s="87"/>
      <c r="CE369" s="87"/>
      <c r="CF369" s="87"/>
      <c r="CG369" s="3"/>
      <c r="CI369" s="86"/>
      <c r="CJ369" s="19"/>
    </row>
    <row r="370" s="13" customFormat="1" customHeight="1" spans="1:88">
      <c r="A370" s="107">
        <v>1438128</v>
      </c>
      <c r="B370" s="108">
        <f t="shared" si="30"/>
        <v>43502</v>
      </c>
      <c r="C370" s="109">
        <v>43504</v>
      </c>
      <c r="D370" s="110" t="s">
        <v>305</v>
      </c>
      <c r="E370" s="111">
        <v>2</v>
      </c>
      <c r="F370" s="111">
        <v>1</v>
      </c>
      <c r="G370" s="111"/>
      <c r="H370" s="112">
        <f t="shared" si="31"/>
        <v>2</v>
      </c>
      <c r="I370" s="114"/>
      <c r="J370" s="115">
        <v>11000</v>
      </c>
      <c r="K370" s="116"/>
      <c r="L370" s="116"/>
      <c r="M370" s="117">
        <f t="shared" si="32"/>
        <v>22000</v>
      </c>
      <c r="N370" s="3"/>
      <c r="O370" s="50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66"/>
      <c r="AT370" s="50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76"/>
      <c r="BZ370" s="76"/>
      <c r="CA370" s="77"/>
      <c r="CD370" s="87"/>
      <c r="CE370" s="87"/>
      <c r="CF370" s="87"/>
      <c r="CG370" s="3"/>
      <c r="CI370" s="86"/>
      <c r="CJ370" s="19"/>
    </row>
    <row r="371" s="13" customFormat="1" customHeight="1" spans="1:88">
      <c r="A371" s="107">
        <v>1438128</v>
      </c>
      <c r="B371" s="108">
        <f t="shared" si="30"/>
        <v>43505</v>
      </c>
      <c r="C371" s="109">
        <v>43506</v>
      </c>
      <c r="D371" s="110" t="s">
        <v>305</v>
      </c>
      <c r="E371" s="111">
        <v>1</v>
      </c>
      <c r="F371" s="111">
        <v>1</v>
      </c>
      <c r="G371" s="111"/>
      <c r="H371" s="112">
        <f t="shared" si="31"/>
        <v>1</v>
      </c>
      <c r="I371" s="114"/>
      <c r="J371" s="115">
        <v>8672.9</v>
      </c>
      <c r="K371" s="116"/>
      <c r="L371" s="116"/>
      <c r="M371" s="117">
        <f t="shared" si="32"/>
        <v>8672.9</v>
      </c>
      <c r="N371" s="3"/>
      <c r="O371" s="50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66"/>
      <c r="AT371" s="50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76"/>
      <c r="BZ371" s="76"/>
      <c r="CA371" s="77"/>
      <c r="CD371" s="87"/>
      <c r="CE371" s="87"/>
      <c r="CF371" s="87"/>
      <c r="CG371" s="3"/>
      <c r="CI371" s="86"/>
      <c r="CJ371" s="19"/>
    </row>
    <row r="372" s="13" customFormat="1" customHeight="1" spans="1:88">
      <c r="A372" s="107">
        <v>1443392</v>
      </c>
      <c r="B372" s="108">
        <f t="shared" si="30"/>
        <v>43503</v>
      </c>
      <c r="C372" s="109">
        <v>43506</v>
      </c>
      <c r="D372" s="110" t="s">
        <v>306</v>
      </c>
      <c r="E372" s="111">
        <v>3</v>
      </c>
      <c r="F372" s="111">
        <v>1</v>
      </c>
      <c r="G372" s="111"/>
      <c r="H372" s="112">
        <f t="shared" si="31"/>
        <v>3</v>
      </c>
      <c r="I372" s="114"/>
      <c r="J372" s="115">
        <v>5428.52</v>
      </c>
      <c r="K372" s="116"/>
      <c r="L372" s="116"/>
      <c r="M372" s="117">
        <f t="shared" si="32"/>
        <v>16285.56</v>
      </c>
      <c r="N372" s="3"/>
      <c r="O372" s="50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66"/>
      <c r="AT372" s="50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76"/>
      <c r="BZ372" s="76"/>
      <c r="CA372" s="77"/>
      <c r="CD372" s="87"/>
      <c r="CE372" s="87"/>
      <c r="CF372" s="87"/>
      <c r="CG372" s="3"/>
      <c r="CI372" s="86"/>
      <c r="CJ372" s="19"/>
    </row>
    <row r="373" s="13" customFormat="1" customHeight="1" spans="1:88">
      <c r="A373" s="107">
        <v>1443149</v>
      </c>
      <c r="B373" s="108">
        <f t="shared" si="30"/>
        <v>43502</v>
      </c>
      <c r="C373" s="109">
        <v>43506</v>
      </c>
      <c r="D373" s="110" t="s">
        <v>307</v>
      </c>
      <c r="E373" s="111">
        <v>4</v>
      </c>
      <c r="F373" s="111">
        <v>1</v>
      </c>
      <c r="G373" s="111"/>
      <c r="H373" s="112">
        <f t="shared" si="31"/>
        <v>4</v>
      </c>
      <c r="I373" s="114"/>
      <c r="J373" s="115">
        <v>5788.15</v>
      </c>
      <c r="K373" s="116"/>
      <c r="L373" s="116"/>
      <c r="M373" s="117">
        <f t="shared" si="32"/>
        <v>23152.6</v>
      </c>
      <c r="N373" s="3"/>
      <c r="O373" s="50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66"/>
      <c r="AT373" s="50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76"/>
      <c r="BZ373" s="76"/>
      <c r="CA373" s="77"/>
      <c r="CD373" s="87"/>
      <c r="CE373" s="87"/>
      <c r="CF373" s="87"/>
      <c r="CG373" s="3"/>
      <c r="CI373" s="86"/>
      <c r="CJ373" s="19"/>
    </row>
    <row r="374" s="13" customFormat="1" customHeight="1" spans="1:88">
      <c r="A374" s="107">
        <v>1438094</v>
      </c>
      <c r="B374" s="108">
        <f t="shared" si="30"/>
        <v>43503</v>
      </c>
      <c r="C374" s="109">
        <v>43506</v>
      </c>
      <c r="D374" s="110" t="s">
        <v>308</v>
      </c>
      <c r="E374" s="111">
        <v>3</v>
      </c>
      <c r="F374" s="111">
        <v>1</v>
      </c>
      <c r="G374" s="111"/>
      <c r="H374" s="112">
        <f t="shared" si="31"/>
        <v>3</v>
      </c>
      <c r="I374" s="114"/>
      <c r="J374" s="115">
        <v>8076.71</v>
      </c>
      <c r="K374" s="116"/>
      <c r="L374" s="116"/>
      <c r="M374" s="117">
        <f t="shared" si="32"/>
        <v>24230.13</v>
      </c>
      <c r="N374" s="3"/>
      <c r="O374" s="50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66"/>
      <c r="AT374" s="50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76"/>
      <c r="BZ374" s="76"/>
      <c r="CA374" s="77"/>
      <c r="CD374" s="87"/>
      <c r="CE374" s="87"/>
      <c r="CF374" s="87"/>
      <c r="CG374" s="3"/>
      <c r="CI374" s="86"/>
      <c r="CJ374" s="19"/>
    </row>
    <row r="375" s="13" customFormat="1" customHeight="1" spans="1:88">
      <c r="A375" s="107">
        <v>1439489</v>
      </c>
      <c r="B375" s="108">
        <f t="shared" si="30"/>
        <v>43502</v>
      </c>
      <c r="C375" s="109">
        <v>43504</v>
      </c>
      <c r="D375" s="110" t="s">
        <v>309</v>
      </c>
      <c r="E375" s="111">
        <v>2</v>
      </c>
      <c r="F375" s="111">
        <v>3</v>
      </c>
      <c r="G375" s="111"/>
      <c r="H375" s="112">
        <f t="shared" si="31"/>
        <v>6</v>
      </c>
      <c r="I375" s="114"/>
      <c r="J375" s="115">
        <v>9000</v>
      </c>
      <c r="K375" s="116"/>
      <c r="L375" s="116"/>
      <c r="M375" s="117">
        <f t="shared" si="32"/>
        <v>54000</v>
      </c>
      <c r="N375" s="3"/>
      <c r="O375" s="50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66"/>
      <c r="AT375" s="50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76"/>
      <c r="BZ375" s="76"/>
      <c r="CA375" s="77"/>
      <c r="CD375" s="87"/>
      <c r="CE375" s="87"/>
      <c r="CF375" s="87"/>
      <c r="CG375" s="3"/>
      <c r="CI375" s="86"/>
      <c r="CJ375" s="19"/>
    </row>
    <row r="376" s="13" customFormat="1" customHeight="1" spans="1:88">
      <c r="A376" s="107">
        <v>1439489</v>
      </c>
      <c r="B376" s="108">
        <f t="shared" si="30"/>
        <v>43505</v>
      </c>
      <c r="C376" s="109">
        <v>43506</v>
      </c>
      <c r="D376" s="110" t="s">
        <v>309</v>
      </c>
      <c r="E376" s="111">
        <v>1</v>
      </c>
      <c r="F376" s="111">
        <v>3</v>
      </c>
      <c r="G376" s="111"/>
      <c r="H376" s="112">
        <f t="shared" si="31"/>
        <v>3</v>
      </c>
      <c r="I376" s="114"/>
      <c r="J376" s="115">
        <v>6342.47</v>
      </c>
      <c r="K376" s="116"/>
      <c r="L376" s="116"/>
      <c r="M376" s="117">
        <f t="shared" si="32"/>
        <v>19027.41</v>
      </c>
      <c r="N376" s="3"/>
      <c r="O376" s="50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66"/>
      <c r="AT376" s="50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76"/>
      <c r="BZ376" s="76"/>
      <c r="CA376" s="77"/>
      <c r="CD376" s="87"/>
      <c r="CE376" s="87"/>
      <c r="CF376" s="87"/>
      <c r="CG376" s="3"/>
      <c r="CI376" s="86"/>
      <c r="CJ376" s="19"/>
    </row>
    <row r="377" s="13" customFormat="1" customHeight="1" spans="1:88">
      <c r="A377" s="107">
        <v>1443920</v>
      </c>
      <c r="B377" s="108">
        <f t="shared" si="30"/>
        <v>43505</v>
      </c>
      <c r="C377" s="109">
        <v>43506</v>
      </c>
      <c r="D377" s="110" t="s">
        <v>310</v>
      </c>
      <c r="E377" s="111">
        <v>1</v>
      </c>
      <c r="F377" s="111">
        <v>2</v>
      </c>
      <c r="G377" s="111"/>
      <c r="H377" s="112">
        <f t="shared" si="31"/>
        <v>2</v>
      </c>
      <c r="I377" s="114"/>
      <c r="J377" s="115">
        <v>5922.13</v>
      </c>
      <c r="K377" s="116"/>
      <c r="L377" s="116"/>
      <c r="M377" s="117">
        <f t="shared" si="32"/>
        <v>11844.26</v>
      </c>
      <c r="N377" s="3"/>
      <c r="O377" s="50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66"/>
      <c r="AT377" s="50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76"/>
      <c r="BZ377" s="76"/>
      <c r="CA377" s="77"/>
      <c r="CD377" s="87"/>
      <c r="CE377" s="87"/>
      <c r="CF377" s="87"/>
      <c r="CG377" s="3"/>
      <c r="CI377" s="86"/>
      <c r="CJ377" s="19"/>
    </row>
    <row r="378" s="13" customFormat="1" customHeight="1" spans="1:88">
      <c r="A378" s="107">
        <v>1442428</v>
      </c>
      <c r="B378" s="108">
        <f t="shared" si="30"/>
        <v>43505</v>
      </c>
      <c r="C378" s="109">
        <v>43506</v>
      </c>
      <c r="D378" s="110" t="s">
        <v>311</v>
      </c>
      <c r="E378" s="111">
        <v>1</v>
      </c>
      <c r="F378" s="111">
        <v>1</v>
      </c>
      <c r="G378" s="111"/>
      <c r="H378" s="112">
        <f t="shared" si="31"/>
        <v>1</v>
      </c>
      <c r="I378" s="114"/>
      <c r="J378" s="115">
        <v>5418.72</v>
      </c>
      <c r="K378" s="116"/>
      <c r="L378" s="116"/>
      <c r="M378" s="117">
        <f t="shared" si="32"/>
        <v>5418.72</v>
      </c>
      <c r="N378" s="3"/>
      <c r="O378" s="50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66"/>
      <c r="AT378" s="50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76"/>
      <c r="BZ378" s="76"/>
      <c r="CA378" s="77"/>
      <c r="CD378" s="87"/>
      <c r="CE378" s="87"/>
      <c r="CF378" s="87"/>
      <c r="CG378" s="3"/>
      <c r="CI378" s="86"/>
      <c r="CJ378" s="19"/>
    </row>
    <row r="379" s="13" customFormat="1" customHeight="1" spans="1:88">
      <c r="A379" s="107">
        <v>1425439</v>
      </c>
      <c r="B379" s="108">
        <f t="shared" si="30"/>
        <v>43498</v>
      </c>
      <c r="C379" s="109">
        <v>43500</v>
      </c>
      <c r="D379" s="110" t="s">
        <v>225</v>
      </c>
      <c r="E379" s="111">
        <v>2</v>
      </c>
      <c r="F379" s="111">
        <v>1</v>
      </c>
      <c r="G379" s="111"/>
      <c r="H379" s="112">
        <f t="shared" si="31"/>
        <v>2</v>
      </c>
      <c r="I379" s="114"/>
      <c r="J379" s="115">
        <v>7424.37</v>
      </c>
      <c r="K379" s="116"/>
      <c r="L379" s="116"/>
      <c r="M379" s="117">
        <f t="shared" si="32"/>
        <v>14848.74</v>
      </c>
      <c r="N379" s="3"/>
      <c r="O379" s="50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66"/>
      <c r="AT379" s="50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76"/>
      <c r="BZ379" s="76"/>
      <c r="CA379" s="77"/>
      <c r="CD379" s="87"/>
      <c r="CE379" s="87"/>
      <c r="CF379" s="87"/>
      <c r="CG379" s="3"/>
      <c r="CI379" s="86"/>
      <c r="CJ379" s="19"/>
    </row>
    <row r="380" s="13" customFormat="1" customHeight="1" spans="1:88">
      <c r="A380" s="107">
        <v>1425439</v>
      </c>
      <c r="B380" s="108">
        <f t="shared" si="30"/>
        <v>43502</v>
      </c>
      <c r="C380" s="109">
        <v>43504</v>
      </c>
      <c r="D380" s="110" t="s">
        <v>225</v>
      </c>
      <c r="E380" s="111">
        <v>2</v>
      </c>
      <c r="F380" s="111">
        <v>1</v>
      </c>
      <c r="G380" s="111"/>
      <c r="H380" s="112">
        <f t="shared" si="31"/>
        <v>2</v>
      </c>
      <c r="I380" s="114"/>
      <c r="J380" s="115">
        <v>9300</v>
      </c>
      <c r="K380" s="116"/>
      <c r="L380" s="116"/>
      <c r="M380" s="117">
        <f t="shared" si="32"/>
        <v>18600</v>
      </c>
      <c r="N380" s="3"/>
      <c r="O380" s="50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66"/>
      <c r="AT380" s="50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76"/>
      <c r="BZ380" s="76"/>
      <c r="CA380" s="77"/>
      <c r="CD380" s="87"/>
      <c r="CE380" s="87"/>
      <c r="CF380" s="87"/>
      <c r="CG380" s="3"/>
      <c r="CI380" s="86"/>
      <c r="CJ380" s="19"/>
    </row>
    <row r="381" s="13" customFormat="1" customHeight="1" spans="1:88">
      <c r="A381" s="107">
        <v>1425439</v>
      </c>
      <c r="B381" s="108">
        <f t="shared" si="30"/>
        <v>43502</v>
      </c>
      <c r="C381" s="109">
        <v>43506</v>
      </c>
      <c r="D381" s="110" t="s">
        <v>225</v>
      </c>
      <c r="E381" s="111">
        <v>4</v>
      </c>
      <c r="F381" s="111">
        <v>1</v>
      </c>
      <c r="G381" s="111"/>
      <c r="H381" s="112">
        <f t="shared" si="31"/>
        <v>4</v>
      </c>
      <c r="I381" s="114"/>
      <c r="J381" s="115">
        <v>7860.88</v>
      </c>
      <c r="K381" s="116"/>
      <c r="L381" s="116"/>
      <c r="M381" s="117">
        <f t="shared" si="32"/>
        <v>31443.52</v>
      </c>
      <c r="N381" s="3"/>
      <c r="O381" s="50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66"/>
      <c r="AT381" s="50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76"/>
      <c r="BZ381" s="76"/>
      <c r="CA381" s="77"/>
      <c r="CD381" s="87"/>
      <c r="CE381" s="87"/>
      <c r="CF381" s="87"/>
      <c r="CG381" s="3"/>
      <c r="CI381" s="86"/>
      <c r="CJ381" s="19"/>
    </row>
    <row r="382" s="13" customFormat="1" customHeight="1" spans="1:88">
      <c r="A382" s="118">
        <v>1436409</v>
      </c>
      <c r="B382" s="119">
        <f t="shared" si="30"/>
        <v>43505</v>
      </c>
      <c r="C382" s="120">
        <v>43506</v>
      </c>
      <c r="D382" s="121" t="s">
        <v>312</v>
      </c>
      <c r="E382" s="122">
        <v>1</v>
      </c>
      <c r="F382" s="122">
        <v>1</v>
      </c>
      <c r="G382" s="122"/>
      <c r="H382" s="123">
        <f t="shared" si="31"/>
        <v>1</v>
      </c>
      <c r="I382" s="124"/>
      <c r="J382" s="125">
        <v>11800</v>
      </c>
      <c r="K382" s="126"/>
      <c r="L382" s="126"/>
      <c r="M382" s="127">
        <f t="shared" si="32"/>
        <v>11800</v>
      </c>
      <c r="N382" s="3"/>
      <c r="O382" s="50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66"/>
      <c r="AT382" s="50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76"/>
      <c r="BZ382" s="76"/>
      <c r="CA382" s="77"/>
      <c r="CD382" s="87"/>
      <c r="CE382" s="87"/>
      <c r="CF382" s="87"/>
      <c r="CG382" s="3"/>
      <c r="CI382" s="86"/>
      <c r="CJ382" s="19"/>
    </row>
    <row r="383" s="13" customFormat="1" customHeight="1" spans="1:88">
      <c r="A383" s="107">
        <v>1437339</v>
      </c>
      <c r="B383" s="108">
        <f t="shared" si="30"/>
        <v>43503</v>
      </c>
      <c r="C383" s="109">
        <v>43505</v>
      </c>
      <c r="D383" s="110" t="s">
        <v>313</v>
      </c>
      <c r="E383" s="111">
        <v>2</v>
      </c>
      <c r="F383" s="111">
        <v>4</v>
      </c>
      <c r="G383" s="111"/>
      <c r="H383" s="112">
        <f t="shared" si="31"/>
        <v>8</v>
      </c>
      <c r="I383" s="114"/>
      <c r="J383" s="115">
        <v>8500</v>
      </c>
      <c r="K383" s="115"/>
      <c r="L383" s="116"/>
      <c r="M383" s="117">
        <f t="shared" si="32"/>
        <v>68000</v>
      </c>
      <c r="N383" s="3"/>
      <c r="O383" s="50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66"/>
      <c r="AT383" s="50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76"/>
      <c r="BZ383" s="76"/>
      <c r="CA383" s="77"/>
      <c r="CD383" s="87"/>
      <c r="CE383" s="87"/>
      <c r="CF383" s="87"/>
      <c r="CG383" s="3"/>
      <c r="CI383" s="86"/>
      <c r="CJ383" s="19"/>
    </row>
    <row r="384" s="13" customFormat="1" customHeight="1" spans="1:88">
      <c r="A384" s="107">
        <v>1437339</v>
      </c>
      <c r="B384" s="108">
        <f t="shared" si="30"/>
        <v>43505</v>
      </c>
      <c r="C384" s="109">
        <v>43507</v>
      </c>
      <c r="D384" s="110" t="s">
        <v>313</v>
      </c>
      <c r="E384" s="111">
        <v>2</v>
      </c>
      <c r="F384" s="111">
        <v>4</v>
      </c>
      <c r="G384" s="111"/>
      <c r="H384" s="112">
        <f t="shared" si="31"/>
        <v>8</v>
      </c>
      <c r="I384" s="114"/>
      <c r="J384" s="115">
        <v>5825.84</v>
      </c>
      <c r="K384" s="116"/>
      <c r="L384" s="116"/>
      <c r="M384" s="117">
        <f t="shared" si="32"/>
        <v>46606.72</v>
      </c>
      <c r="N384" s="3"/>
      <c r="O384" s="50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66"/>
      <c r="AT384" s="50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76"/>
      <c r="BZ384" s="76"/>
      <c r="CA384" s="77"/>
      <c r="CD384" s="87"/>
      <c r="CE384" s="87"/>
      <c r="CF384" s="87"/>
      <c r="CG384" s="3"/>
      <c r="CI384" s="86"/>
      <c r="CJ384" s="19"/>
    </row>
    <row r="385" s="13" customFormat="1" customHeight="1" spans="1:88">
      <c r="A385" s="107">
        <v>1439043</v>
      </c>
      <c r="B385" s="108">
        <f t="shared" si="30"/>
        <v>43502</v>
      </c>
      <c r="C385" s="109">
        <v>43505</v>
      </c>
      <c r="D385" s="110" t="s">
        <v>314</v>
      </c>
      <c r="E385" s="111">
        <v>3</v>
      </c>
      <c r="F385" s="111">
        <v>1</v>
      </c>
      <c r="G385" s="111"/>
      <c r="H385" s="112">
        <f t="shared" si="31"/>
        <v>3</v>
      </c>
      <c r="I385" s="114"/>
      <c r="J385" s="115">
        <v>8500</v>
      </c>
      <c r="K385" s="116"/>
      <c r="L385" s="116"/>
      <c r="M385" s="117">
        <f t="shared" si="32"/>
        <v>25500</v>
      </c>
      <c r="N385" s="3"/>
      <c r="O385" s="50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66"/>
      <c r="AT385" s="50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76"/>
      <c r="BZ385" s="76"/>
      <c r="CA385" s="77"/>
      <c r="CD385" s="87"/>
      <c r="CE385" s="87"/>
      <c r="CF385" s="87"/>
      <c r="CG385" s="3"/>
      <c r="CI385" s="86"/>
      <c r="CJ385" s="19"/>
    </row>
    <row r="386" s="13" customFormat="1" customHeight="1" spans="1:88">
      <c r="A386" s="107">
        <v>1439043</v>
      </c>
      <c r="B386" s="108">
        <f t="shared" si="30"/>
        <v>43505</v>
      </c>
      <c r="C386" s="109">
        <v>43507</v>
      </c>
      <c r="D386" s="110" t="s">
        <v>314</v>
      </c>
      <c r="E386" s="111">
        <v>2</v>
      </c>
      <c r="F386" s="111">
        <v>1</v>
      </c>
      <c r="G386" s="111"/>
      <c r="H386" s="112">
        <f t="shared" si="31"/>
        <v>2</v>
      </c>
      <c r="I386" s="114"/>
      <c r="J386" s="115">
        <v>5825.14</v>
      </c>
      <c r="K386" s="116"/>
      <c r="L386" s="116"/>
      <c r="M386" s="117">
        <f t="shared" si="32"/>
        <v>11650.28</v>
      </c>
      <c r="N386" s="3"/>
      <c r="O386" s="50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66"/>
      <c r="AT386" s="50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76"/>
      <c r="BZ386" s="76"/>
      <c r="CA386" s="77"/>
      <c r="CD386" s="87"/>
      <c r="CE386" s="87"/>
      <c r="CF386" s="87"/>
      <c r="CG386" s="3"/>
      <c r="CI386" s="86"/>
      <c r="CJ386" s="19"/>
    </row>
    <row r="387" s="13" customFormat="1" customHeight="1" spans="1:88">
      <c r="A387" s="107">
        <v>1444362</v>
      </c>
      <c r="B387" s="108">
        <f t="shared" si="30"/>
        <v>43506</v>
      </c>
      <c r="C387" s="109">
        <v>43507</v>
      </c>
      <c r="D387" s="110" t="s">
        <v>315</v>
      </c>
      <c r="E387" s="111">
        <v>1</v>
      </c>
      <c r="F387" s="111">
        <v>1</v>
      </c>
      <c r="G387" s="111"/>
      <c r="H387" s="112">
        <f t="shared" si="31"/>
        <v>1</v>
      </c>
      <c r="I387" s="114"/>
      <c r="J387" s="115">
        <v>5891.1</v>
      </c>
      <c r="K387" s="116"/>
      <c r="L387" s="116"/>
      <c r="M387" s="117">
        <f t="shared" si="32"/>
        <v>5891.1</v>
      </c>
      <c r="N387" s="3"/>
      <c r="O387" s="50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66"/>
      <c r="AT387" s="50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76"/>
      <c r="BZ387" s="76"/>
      <c r="CA387" s="77"/>
      <c r="CD387" s="87"/>
      <c r="CE387" s="87"/>
      <c r="CF387" s="87"/>
      <c r="CG387" s="3"/>
      <c r="CI387" s="86"/>
      <c r="CJ387" s="19"/>
    </row>
    <row r="388" s="13" customFormat="1" customHeight="1" spans="1:88">
      <c r="A388" s="107">
        <v>1444331</v>
      </c>
      <c r="B388" s="108">
        <f t="shared" si="30"/>
        <v>43506</v>
      </c>
      <c r="C388" s="109">
        <v>43507</v>
      </c>
      <c r="D388" s="110" t="s">
        <v>316</v>
      </c>
      <c r="E388" s="111">
        <v>1</v>
      </c>
      <c r="F388" s="111">
        <v>1</v>
      </c>
      <c r="G388" s="111"/>
      <c r="H388" s="112">
        <f t="shared" si="31"/>
        <v>1</v>
      </c>
      <c r="I388" s="114"/>
      <c r="J388" s="115">
        <v>5891.1</v>
      </c>
      <c r="K388" s="116"/>
      <c r="L388" s="116"/>
      <c r="M388" s="117">
        <f t="shared" si="32"/>
        <v>5891.1</v>
      </c>
      <c r="N388" s="3"/>
      <c r="O388" s="50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66"/>
      <c r="AT388" s="50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76"/>
      <c r="BZ388" s="76"/>
      <c r="CA388" s="77"/>
      <c r="CD388" s="87"/>
      <c r="CE388" s="87"/>
      <c r="CF388" s="87"/>
      <c r="CG388" s="3"/>
      <c r="CI388" s="86"/>
      <c r="CJ388" s="19"/>
    </row>
    <row r="389" s="13" customFormat="1" customHeight="1" spans="1:88">
      <c r="A389" s="107">
        <v>1437475</v>
      </c>
      <c r="B389" s="108">
        <f t="shared" si="30"/>
        <v>43504</v>
      </c>
      <c r="C389" s="109">
        <v>43505</v>
      </c>
      <c r="D389" s="110" t="s">
        <v>317</v>
      </c>
      <c r="E389" s="111">
        <v>1</v>
      </c>
      <c r="F389" s="111">
        <v>1</v>
      </c>
      <c r="G389" s="111"/>
      <c r="H389" s="112">
        <f t="shared" si="31"/>
        <v>1</v>
      </c>
      <c r="I389" s="114"/>
      <c r="J389" s="115">
        <v>11800</v>
      </c>
      <c r="K389" s="116"/>
      <c r="L389" s="116"/>
      <c r="M389" s="117">
        <f t="shared" si="32"/>
        <v>11800</v>
      </c>
      <c r="N389" s="3"/>
      <c r="O389" s="50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66"/>
      <c r="AT389" s="50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76"/>
      <c r="BZ389" s="76"/>
      <c r="CA389" s="77"/>
      <c r="CD389" s="87"/>
      <c r="CE389" s="87"/>
      <c r="CF389" s="87"/>
      <c r="CG389" s="3"/>
      <c r="CI389" s="86"/>
      <c r="CJ389" s="19"/>
    </row>
    <row r="390" s="13" customFormat="1" customHeight="1" spans="1:88">
      <c r="A390" s="107">
        <v>1437475</v>
      </c>
      <c r="B390" s="108">
        <f t="shared" si="30"/>
        <v>43505</v>
      </c>
      <c r="C390" s="109">
        <v>43507</v>
      </c>
      <c r="D390" s="110" t="s">
        <v>317</v>
      </c>
      <c r="E390" s="111">
        <v>2</v>
      </c>
      <c r="F390" s="111">
        <v>1</v>
      </c>
      <c r="G390" s="111"/>
      <c r="H390" s="112">
        <f t="shared" si="31"/>
        <v>2</v>
      </c>
      <c r="I390" s="114"/>
      <c r="J390" s="115">
        <v>8586.74</v>
      </c>
      <c r="K390" s="116"/>
      <c r="L390" s="116"/>
      <c r="M390" s="117">
        <f t="shared" si="32"/>
        <v>17173.48</v>
      </c>
      <c r="N390" s="3"/>
      <c r="O390" s="50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66"/>
      <c r="AT390" s="50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76"/>
      <c r="BZ390" s="76"/>
      <c r="CA390" s="77"/>
      <c r="CD390" s="87"/>
      <c r="CE390" s="87"/>
      <c r="CF390" s="87"/>
      <c r="CG390" s="3"/>
      <c r="CI390" s="86"/>
      <c r="CJ390" s="19"/>
    </row>
    <row r="391" s="13" customFormat="1" customHeight="1" spans="1:88">
      <c r="A391" s="107">
        <v>1441913</v>
      </c>
      <c r="B391" s="108">
        <f t="shared" si="30"/>
        <v>43502</v>
      </c>
      <c r="C391" s="109">
        <v>43507</v>
      </c>
      <c r="D391" s="110" t="s">
        <v>318</v>
      </c>
      <c r="E391" s="111">
        <v>5</v>
      </c>
      <c r="F391" s="111">
        <v>5</v>
      </c>
      <c r="G391" s="111"/>
      <c r="H391" s="112">
        <f t="shared" si="31"/>
        <v>25</v>
      </c>
      <c r="I391" s="114"/>
      <c r="J391" s="115">
        <v>5432.1</v>
      </c>
      <c r="K391" s="116"/>
      <c r="L391" s="116"/>
      <c r="M391" s="117">
        <f t="shared" si="32"/>
        <v>135802.5</v>
      </c>
      <c r="N391" s="3"/>
      <c r="O391" s="50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66"/>
      <c r="AT391" s="50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76"/>
      <c r="BZ391" s="76"/>
      <c r="CA391" s="77"/>
      <c r="CD391" s="87"/>
      <c r="CE391" s="87"/>
      <c r="CF391" s="87"/>
      <c r="CG391" s="3"/>
      <c r="CI391" s="86"/>
      <c r="CJ391" s="19"/>
    </row>
    <row r="392" s="13" customFormat="1" customHeight="1" spans="1:88">
      <c r="A392" s="107">
        <v>1430706</v>
      </c>
      <c r="B392" s="108">
        <f t="shared" si="30"/>
        <v>43502</v>
      </c>
      <c r="C392" s="109">
        <v>43507</v>
      </c>
      <c r="D392" s="110" t="s">
        <v>319</v>
      </c>
      <c r="E392" s="111">
        <v>5</v>
      </c>
      <c r="F392" s="111">
        <v>1</v>
      </c>
      <c r="G392" s="111"/>
      <c r="H392" s="112">
        <f t="shared" si="31"/>
        <v>5</v>
      </c>
      <c r="I392" s="114"/>
      <c r="J392" s="115">
        <v>9300</v>
      </c>
      <c r="K392" s="116"/>
      <c r="L392" s="116"/>
      <c r="M392" s="117">
        <f t="shared" si="32"/>
        <v>46500</v>
      </c>
      <c r="N392" s="3"/>
      <c r="O392" s="50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66"/>
      <c r="AT392" s="50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76"/>
      <c r="BZ392" s="76"/>
      <c r="CA392" s="77"/>
      <c r="CD392" s="87"/>
      <c r="CE392" s="87"/>
      <c r="CF392" s="87"/>
      <c r="CG392" s="3"/>
      <c r="CI392" s="86"/>
      <c r="CJ392" s="19"/>
    </row>
    <row r="393" s="13" customFormat="1" customHeight="1" spans="1:88">
      <c r="A393" s="107">
        <v>1434076</v>
      </c>
      <c r="B393" s="108">
        <f t="shared" si="30"/>
        <v>43502</v>
      </c>
      <c r="C393" s="109">
        <v>43504</v>
      </c>
      <c r="D393" s="110" t="s">
        <v>320</v>
      </c>
      <c r="E393" s="111">
        <v>2</v>
      </c>
      <c r="F393" s="111">
        <v>1</v>
      </c>
      <c r="G393" s="111"/>
      <c r="H393" s="112">
        <f t="shared" si="31"/>
        <v>2</v>
      </c>
      <c r="I393" s="114"/>
      <c r="J393" s="115">
        <v>9300</v>
      </c>
      <c r="K393" s="116"/>
      <c r="L393" s="116"/>
      <c r="M393" s="117">
        <f t="shared" si="32"/>
        <v>18600</v>
      </c>
      <c r="N393" s="3"/>
      <c r="O393" s="50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66"/>
      <c r="AT393" s="50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76"/>
      <c r="BZ393" s="76"/>
      <c r="CA393" s="77"/>
      <c r="CD393" s="87"/>
      <c r="CE393" s="87"/>
      <c r="CF393" s="87"/>
      <c r="CG393" s="3"/>
      <c r="CI393" s="86"/>
      <c r="CJ393" s="19"/>
    </row>
    <row r="394" s="13" customFormat="1" customHeight="1" spans="1:88">
      <c r="A394" s="107">
        <v>1434076</v>
      </c>
      <c r="B394" s="108">
        <f t="shared" si="30"/>
        <v>43504</v>
      </c>
      <c r="C394" s="109">
        <v>43505</v>
      </c>
      <c r="D394" s="110" t="s">
        <v>320</v>
      </c>
      <c r="E394" s="111">
        <v>1</v>
      </c>
      <c r="F394" s="111">
        <v>1</v>
      </c>
      <c r="G394" s="111"/>
      <c r="H394" s="112">
        <f t="shared" si="31"/>
        <v>1</v>
      </c>
      <c r="I394" s="114"/>
      <c r="J394" s="115">
        <v>7641.09</v>
      </c>
      <c r="K394" s="116"/>
      <c r="L394" s="116"/>
      <c r="M394" s="117">
        <f t="shared" si="32"/>
        <v>7641.09</v>
      </c>
      <c r="N394" s="3"/>
      <c r="O394" s="50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66"/>
      <c r="AT394" s="50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76"/>
      <c r="BZ394" s="76"/>
      <c r="CA394" s="77"/>
      <c r="CD394" s="87"/>
      <c r="CE394" s="87"/>
      <c r="CF394" s="87"/>
      <c r="CG394" s="3"/>
      <c r="CI394" s="86"/>
      <c r="CJ394" s="19"/>
    </row>
    <row r="395" s="13" customFormat="1" customHeight="1" spans="1:88">
      <c r="A395" s="107">
        <v>1434076</v>
      </c>
      <c r="B395" s="108">
        <f t="shared" si="30"/>
        <v>43505</v>
      </c>
      <c r="C395" s="109">
        <v>43507</v>
      </c>
      <c r="D395" s="110" t="s">
        <v>320</v>
      </c>
      <c r="E395" s="111">
        <v>2</v>
      </c>
      <c r="F395" s="111">
        <v>1</v>
      </c>
      <c r="G395" s="111"/>
      <c r="H395" s="112">
        <f t="shared" si="31"/>
        <v>2</v>
      </c>
      <c r="I395" s="114"/>
      <c r="J395" s="115">
        <v>5942.61</v>
      </c>
      <c r="K395" s="116"/>
      <c r="L395" s="116"/>
      <c r="M395" s="117">
        <f t="shared" si="32"/>
        <v>11885.22</v>
      </c>
      <c r="N395" s="3"/>
      <c r="O395" s="50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66"/>
      <c r="AT395" s="50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76"/>
      <c r="BZ395" s="76"/>
      <c r="CA395" s="77"/>
      <c r="CD395" s="87"/>
      <c r="CE395" s="87"/>
      <c r="CF395" s="87"/>
      <c r="CG395" s="3"/>
      <c r="CI395" s="86"/>
      <c r="CJ395" s="19"/>
    </row>
    <row r="396" s="13" customFormat="1" customHeight="1" spans="1:88">
      <c r="A396" s="107">
        <v>1443280</v>
      </c>
      <c r="B396" s="108">
        <f t="shared" si="30"/>
        <v>43503</v>
      </c>
      <c r="C396" s="109">
        <v>43507</v>
      </c>
      <c r="D396" s="110" t="s">
        <v>321</v>
      </c>
      <c r="E396" s="111">
        <v>4</v>
      </c>
      <c r="F396" s="111">
        <v>1</v>
      </c>
      <c r="G396" s="111"/>
      <c r="H396" s="112">
        <f t="shared" si="31"/>
        <v>4</v>
      </c>
      <c r="I396" s="114"/>
      <c r="J396" s="115">
        <v>5428.52</v>
      </c>
      <c r="K396" s="116"/>
      <c r="L396" s="116"/>
      <c r="M396" s="117">
        <f t="shared" si="32"/>
        <v>21714.08</v>
      </c>
      <c r="N396" s="3"/>
      <c r="O396" s="50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66"/>
      <c r="AT396" s="50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76"/>
      <c r="BZ396" s="76"/>
      <c r="CA396" s="77"/>
      <c r="CD396" s="87"/>
      <c r="CE396" s="87"/>
      <c r="CF396" s="87"/>
      <c r="CG396" s="3"/>
      <c r="CI396" s="86"/>
      <c r="CJ396" s="19"/>
    </row>
    <row r="397" s="13" customFormat="1" customHeight="1" spans="1:88">
      <c r="A397" s="107">
        <v>1441686</v>
      </c>
      <c r="B397" s="108">
        <f t="shared" si="30"/>
        <v>43503</v>
      </c>
      <c r="C397" s="109">
        <v>43507</v>
      </c>
      <c r="D397" s="110" t="s">
        <v>322</v>
      </c>
      <c r="E397" s="111">
        <v>4</v>
      </c>
      <c r="F397" s="111">
        <v>2</v>
      </c>
      <c r="G397" s="111"/>
      <c r="H397" s="112">
        <f t="shared" si="31"/>
        <v>8</v>
      </c>
      <c r="I397" s="114"/>
      <c r="J397" s="115">
        <v>5447.49</v>
      </c>
      <c r="K397" s="116"/>
      <c r="L397" s="116"/>
      <c r="M397" s="117">
        <f t="shared" si="32"/>
        <v>43579.92</v>
      </c>
      <c r="N397" s="3"/>
      <c r="O397" s="50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66"/>
      <c r="AT397" s="50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76"/>
      <c r="BZ397" s="76"/>
      <c r="CA397" s="77"/>
      <c r="CD397" s="87"/>
      <c r="CE397" s="87"/>
      <c r="CF397" s="87"/>
      <c r="CG397" s="3"/>
      <c r="CI397" s="86"/>
      <c r="CJ397" s="19"/>
    </row>
    <row r="398" s="13" customFormat="1" customHeight="1" spans="1:88">
      <c r="A398" s="107">
        <v>1443061</v>
      </c>
      <c r="B398" s="108">
        <f t="shared" si="30"/>
        <v>43503</v>
      </c>
      <c r="C398" s="109">
        <v>43507</v>
      </c>
      <c r="D398" s="110" t="s">
        <v>323</v>
      </c>
      <c r="E398" s="111">
        <v>4</v>
      </c>
      <c r="F398" s="111">
        <v>1</v>
      </c>
      <c r="G398" s="111"/>
      <c r="H398" s="112">
        <f t="shared" si="31"/>
        <v>4</v>
      </c>
      <c r="I398" s="114"/>
      <c r="J398" s="115">
        <v>5403.69</v>
      </c>
      <c r="K398" s="116"/>
      <c r="L398" s="116"/>
      <c r="M398" s="117">
        <f t="shared" si="32"/>
        <v>21614.76</v>
      </c>
      <c r="N398" s="3"/>
      <c r="O398" s="50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66"/>
      <c r="AT398" s="50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76"/>
      <c r="BZ398" s="76"/>
      <c r="CA398" s="77"/>
      <c r="CD398" s="87"/>
      <c r="CE398" s="87"/>
      <c r="CF398" s="87"/>
      <c r="CG398" s="3"/>
      <c r="CI398" s="86"/>
      <c r="CJ398" s="19"/>
    </row>
    <row r="399" s="13" customFormat="1" customHeight="1" spans="1:88">
      <c r="A399" s="107">
        <v>1438440</v>
      </c>
      <c r="B399" s="108">
        <f t="shared" si="30"/>
        <v>43501</v>
      </c>
      <c r="C399" s="109">
        <v>43505</v>
      </c>
      <c r="D399" s="110" t="s">
        <v>324</v>
      </c>
      <c r="E399" s="111">
        <v>4</v>
      </c>
      <c r="F399" s="111">
        <v>1</v>
      </c>
      <c r="G399" s="111"/>
      <c r="H399" s="112">
        <f t="shared" si="31"/>
        <v>4</v>
      </c>
      <c r="I399" s="114"/>
      <c r="J399" s="115">
        <v>9900</v>
      </c>
      <c r="K399" s="116"/>
      <c r="L399" s="116"/>
      <c r="M399" s="117">
        <f t="shared" si="32"/>
        <v>39600</v>
      </c>
      <c r="N399" s="3"/>
      <c r="O399" s="50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66"/>
      <c r="AT399" s="50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76"/>
      <c r="BZ399" s="76"/>
      <c r="CA399" s="77"/>
      <c r="CD399" s="87"/>
      <c r="CE399" s="87"/>
      <c r="CF399" s="87"/>
      <c r="CG399" s="3"/>
      <c r="CI399" s="86"/>
      <c r="CJ399" s="19"/>
    </row>
    <row r="400" s="13" customFormat="1" customHeight="1" spans="1:88">
      <c r="A400" s="107">
        <v>1438440</v>
      </c>
      <c r="B400" s="108">
        <f t="shared" si="30"/>
        <v>43505</v>
      </c>
      <c r="C400" s="109">
        <v>43507</v>
      </c>
      <c r="D400" s="110" t="s">
        <v>324</v>
      </c>
      <c r="E400" s="111">
        <v>2</v>
      </c>
      <c r="F400" s="111">
        <v>1</v>
      </c>
      <c r="G400" s="111"/>
      <c r="H400" s="112">
        <f t="shared" si="31"/>
        <v>2</v>
      </c>
      <c r="I400" s="114"/>
      <c r="J400" s="115">
        <v>6922.49</v>
      </c>
      <c r="K400" s="116"/>
      <c r="L400" s="116"/>
      <c r="M400" s="117">
        <f t="shared" si="32"/>
        <v>13844.98</v>
      </c>
      <c r="N400" s="3"/>
      <c r="O400" s="50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66"/>
      <c r="AT400" s="50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76"/>
      <c r="BZ400" s="76"/>
      <c r="CA400" s="77"/>
      <c r="CD400" s="87"/>
      <c r="CE400" s="87"/>
      <c r="CF400" s="87"/>
      <c r="CG400" s="3"/>
      <c r="CI400" s="86"/>
      <c r="CJ400" s="19"/>
    </row>
    <row r="401" s="13" customFormat="1" customHeight="1" spans="1:88">
      <c r="A401" s="107">
        <v>1440924</v>
      </c>
      <c r="B401" s="108">
        <f t="shared" si="30"/>
        <v>43504</v>
      </c>
      <c r="C401" s="109">
        <v>43507</v>
      </c>
      <c r="D401" s="110" t="s">
        <v>325</v>
      </c>
      <c r="E401" s="111">
        <v>3</v>
      </c>
      <c r="F401" s="111">
        <v>1</v>
      </c>
      <c r="G401" s="111"/>
      <c r="H401" s="112">
        <f t="shared" si="31"/>
        <v>3</v>
      </c>
      <c r="I401" s="114"/>
      <c r="J401" s="115">
        <v>6994.2</v>
      </c>
      <c r="K401" s="116"/>
      <c r="L401" s="116"/>
      <c r="M401" s="117">
        <f t="shared" si="32"/>
        <v>20982.6</v>
      </c>
      <c r="N401" s="3"/>
      <c r="O401" s="50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66"/>
      <c r="AT401" s="50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76"/>
      <c r="BZ401" s="76"/>
      <c r="CA401" s="77"/>
      <c r="CD401" s="87"/>
      <c r="CE401" s="87"/>
      <c r="CF401" s="87"/>
      <c r="CG401" s="3"/>
      <c r="CI401" s="86"/>
      <c r="CJ401" s="19"/>
    </row>
    <row r="402" s="13" customFormat="1" customHeight="1" spans="1:88">
      <c r="A402" s="107">
        <v>1439732</v>
      </c>
      <c r="B402" s="108">
        <f t="shared" ref="B402:B427" si="33">+C402-E402</f>
        <v>43504</v>
      </c>
      <c r="C402" s="109">
        <v>43505</v>
      </c>
      <c r="D402" s="110" t="s">
        <v>326</v>
      </c>
      <c r="E402" s="111">
        <v>1</v>
      </c>
      <c r="F402" s="111">
        <v>2</v>
      </c>
      <c r="G402" s="111"/>
      <c r="H402" s="112">
        <f t="shared" ref="H402:H427" si="34">(F402*E402)+(E402*G402)</f>
        <v>2</v>
      </c>
      <c r="I402" s="114"/>
      <c r="J402" s="115">
        <v>8500</v>
      </c>
      <c r="K402" s="116"/>
      <c r="L402" s="116"/>
      <c r="M402" s="117">
        <f t="shared" si="32"/>
        <v>17000</v>
      </c>
      <c r="N402" s="3"/>
      <c r="O402" s="50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66"/>
      <c r="AT402" s="50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76"/>
      <c r="BZ402" s="76"/>
      <c r="CA402" s="77"/>
      <c r="CD402" s="87"/>
      <c r="CE402" s="87"/>
      <c r="CF402" s="87"/>
      <c r="CG402" s="3"/>
      <c r="CI402" s="86"/>
      <c r="CJ402" s="19"/>
    </row>
    <row r="403" s="13" customFormat="1" customHeight="1" spans="1:88">
      <c r="A403" s="107">
        <v>1439732</v>
      </c>
      <c r="B403" s="108">
        <f t="shared" si="33"/>
        <v>43505</v>
      </c>
      <c r="C403" s="109">
        <v>43507</v>
      </c>
      <c r="D403" s="110" t="s">
        <v>326</v>
      </c>
      <c r="E403" s="111">
        <v>2</v>
      </c>
      <c r="F403" s="111">
        <v>2</v>
      </c>
      <c r="G403" s="111"/>
      <c r="H403" s="112">
        <f t="shared" si="34"/>
        <v>4</v>
      </c>
      <c r="I403" s="114"/>
      <c r="J403" s="115">
        <v>5820.04</v>
      </c>
      <c r="K403" s="116"/>
      <c r="L403" s="116"/>
      <c r="M403" s="117">
        <f t="shared" si="32"/>
        <v>23280.16</v>
      </c>
      <c r="N403" s="3"/>
      <c r="O403" s="50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66"/>
      <c r="AT403" s="50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76"/>
      <c r="BZ403" s="76"/>
      <c r="CA403" s="77"/>
      <c r="CD403" s="87"/>
      <c r="CE403" s="87"/>
      <c r="CF403" s="87"/>
      <c r="CG403" s="3"/>
      <c r="CI403" s="86"/>
      <c r="CJ403" s="19"/>
    </row>
    <row r="404" s="13" customFormat="1" customHeight="1" spans="1:88">
      <c r="A404" s="107">
        <v>1442237</v>
      </c>
      <c r="B404" s="108">
        <f t="shared" si="33"/>
        <v>43506</v>
      </c>
      <c r="C404" s="109">
        <v>43507</v>
      </c>
      <c r="D404" s="110" t="s">
        <v>327</v>
      </c>
      <c r="E404" s="111">
        <v>1</v>
      </c>
      <c r="F404" s="111">
        <v>1</v>
      </c>
      <c r="G404" s="111"/>
      <c r="H404" s="112">
        <f t="shared" si="34"/>
        <v>1</v>
      </c>
      <c r="I404" s="114"/>
      <c r="J404" s="115">
        <v>5417.53</v>
      </c>
      <c r="K404" s="116"/>
      <c r="L404" s="116"/>
      <c r="M404" s="117">
        <f t="shared" si="32"/>
        <v>5417.53</v>
      </c>
      <c r="N404" s="3"/>
      <c r="O404" s="50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66"/>
      <c r="AT404" s="50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76"/>
      <c r="BZ404" s="76"/>
      <c r="CA404" s="77"/>
      <c r="CD404" s="87"/>
      <c r="CE404" s="87"/>
      <c r="CF404" s="87"/>
      <c r="CG404" s="3"/>
      <c r="CI404" s="86"/>
      <c r="CJ404" s="19"/>
    </row>
    <row r="405" s="13" customFormat="1" customHeight="1" spans="1:88">
      <c r="A405" s="107">
        <v>1440472</v>
      </c>
      <c r="B405" s="108">
        <f t="shared" si="33"/>
        <v>43504</v>
      </c>
      <c r="C405" s="109">
        <v>43507</v>
      </c>
      <c r="D405" s="110" t="s">
        <v>328</v>
      </c>
      <c r="E405" s="111">
        <v>3</v>
      </c>
      <c r="F405" s="111">
        <v>1</v>
      </c>
      <c r="G405" s="111"/>
      <c r="H405" s="112">
        <f t="shared" si="34"/>
        <v>3</v>
      </c>
      <c r="I405" s="114"/>
      <c r="J405" s="115">
        <v>9400</v>
      </c>
      <c r="K405" s="116"/>
      <c r="L405" s="116"/>
      <c r="M405" s="117">
        <f t="shared" si="32"/>
        <v>28200</v>
      </c>
      <c r="N405" s="3"/>
      <c r="O405" s="50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66"/>
      <c r="AT405" s="50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76"/>
      <c r="BZ405" s="76"/>
      <c r="CA405" s="77"/>
      <c r="CD405" s="87"/>
      <c r="CE405" s="87"/>
      <c r="CF405" s="87"/>
      <c r="CG405" s="3"/>
      <c r="CI405" s="86"/>
      <c r="CJ405" s="19"/>
    </row>
    <row r="406" s="13" customFormat="1" customHeight="1" spans="1:88">
      <c r="A406" s="107">
        <v>1436167</v>
      </c>
      <c r="B406" s="108">
        <f t="shared" si="33"/>
        <v>43505</v>
      </c>
      <c r="C406" s="109">
        <v>43507</v>
      </c>
      <c r="D406" s="110" t="s">
        <v>329</v>
      </c>
      <c r="E406" s="111">
        <v>2</v>
      </c>
      <c r="F406" s="111">
        <v>1</v>
      </c>
      <c r="G406" s="111"/>
      <c r="H406" s="112">
        <f t="shared" si="34"/>
        <v>2</v>
      </c>
      <c r="I406" s="114"/>
      <c r="J406" s="115">
        <v>7570.95</v>
      </c>
      <c r="K406" s="116"/>
      <c r="L406" s="116"/>
      <c r="M406" s="117">
        <f t="shared" si="32"/>
        <v>15141.9</v>
      </c>
      <c r="N406" s="3"/>
      <c r="O406" s="50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66"/>
      <c r="AT406" s="50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76"/>
      <c r="BZ406" s="76"/>
      <c r="CA406" s="77"/>
      <c r="CD406" s="87"/>
      <c r="CE406" s="87"/>
      <c r="CF406" s="87"/>
      <c r="CG406" s="3"/>
      <c r="CI406" s="86"/>
      <c r="CJ406" s="19"/>
    </row>
    <row r="407" s="13" customFormat="1" customHeight="1" spans="1:88">
      <c r="A407" s="107">
        <v>1443294</v>
      </c>
      <c r="B407" s="108">
        <f t="shared" si="33"/>
        <v>43505</v>
      </c>
      <c r="C407" s="109">
        <v>43507</v>
      </c>
      <c r="D407" s="110" t="s">
        <v>330</v>
      </c>
      <c r="E407" s="111">
        <v>2</v>
      </c>
      <c r="F407" s="111">
        <v>1</v>
      </c>
      <c r="G407" s="111"/>
      <c r="H407" s="112">
        <f t="shared" si="34"/>
        <v>2</v>
      </c>
      <c r="I407" s="114"/>
      <c r="J407" s="115">
        <v>8900</v>
      </c>
      <c r="K407" s="116"/>
      <c r="L407" s="116"/>
      <c r="M407" s="117">
        <f t="shared" si="32"/>
        <v>17800</v>
      </c>
      <c r="N407" s="3"/>
      <c r="O407" s="50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66"/>
      <c r="AT407" s="50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76"/>
      <c r="BZ407" s="76"/>
      <c r="CA407" s="77"/>
      <c r="CD407" s="87"/>
      <c r="CE407" s="87"/>
      <c r="CF407" s="87"/>
      <c r="CG407" s="3"/>
      <c r="CI407" s="86"/>
      <c r="CJ407" s="19"/>
    </row>
    <row r="408" s="13" customFormat="1" customHeight="1" spans="1:88">
      <c r="A408" s="107">
        <v>1436411</v>
      </c>
      <c r="B408" s="108">
        <f t="shared" si="33"/>
        <v>43506</v>
      </c>
      <c r="C408" s="109">
        <v>43507</v>
      </c>
      <c r="D408" s="110" t="s">
        <v>283</v>
      </c>
      <c r="E408" s="111">
        <v>1</v>
      </c>
      <c r="F408" s="111">
        <v>1</v>
      </c>
      <c r="G408" s="111"/>
      <c r="H408" s="112">
        <f t="shared" si="34"/>
        <v>1</v>
      </c>
      <c r="I408" s="114"/>
      <c r="J408" s="115">
        <v>11800</v>
      </c>
      <c r="K408" s="116"/>
      <c r="L408" s="116"/>
      <c r="M408" s="117">
        <f t="shared" si="32"/>
        <v>11800</v>
      </c>
      <c r="N408" s="3"/>
      <c r="O408" s="50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66"/>
      <c r="AT408" s="50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76"/>
      <c r="BZ408" s="76"/>
      <c r="CA408" s="77"/>
      <c r="CD408" s="87"/>
      <c r="CE408" s="87"/>
      <c r="CF408" s="87"/>
      <c r="CG408" s="3"/>
      <c r="CI408" s="86"/>
      <c r="CJ408" s="19"/>
    </row>
    <row r="409" s="13" customFormat="1" customHeight="1" spans="1:88">
      <c r="A409" s="107">
        <v>1439491</v>
      </c>
      <c r="B409" s="108">
        <f t="shared" si="33"/>
        <v>43506</v>
      </c>
      <c r="C409" s="109">
        <v>43507</v>
      </c>
      <c r="D409" s="110" t="s">
        <v>331</v>
      </c>
      <c r="E409" s="111">
        <v>1</v>
      </c>
      <c r="F409" s="111">
        <v>1</v>
      </c>
      <c r="G409" s="111"/>
      <c r="H409" s="112">
        <f t="shared" si="34"/>
        <v>1</v>
      </c>
      <c r="I409" s="114"/>
      <c r="J409" s="115">
        <v>5828.14</v>
      </c>
      <c r="K409" s="116"/>
      <c r="L409" s="116"/>
      <c r="M409" s="117">
        <f t="shared" si="32"/>
        <v>5828.14</v>
      </c>
      <c r="N409" s="3"/>
      <c r="O409" s="50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66"/>
      <c r="AT409" s="50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76"/>
      <c r="BZ409" s="76"/>
      <c r="CA409" s="77"/>
      <c r="CD409" s="87"/>
      <c r="CE409" s="87"/>
      <c r="CF409" s="87"/>
      <c r="CG409" s="3"/>
      <c r="CI409" s="86"/>
      <c r="CJ409" s="19"/>
    </row>
    <row r="410" s="13" customFormat="1" customHeight="1" spans="1:88">
      <c r="A410" s="107">
        <v>1437890</v>
      </c>
      <c r="B410" s="108">
        <f t="shared" si="33"/>
        <v>43504</v>
      </c>
      <c r="C410" s="109">
        <v>43505</v>
      </c>
      <c r="D410" s="110" t="s">
        <v>332</v>
      </c>
      <c r="E410" s="111">
        <v>1</v>
      </c>
      <c r="F410" s="111">
        <v>1</v>
      </c>
      <c r="G410" s="111"/>
      <c r="H410" s="112">
        <f t="shared" si="34"/>
        <v>1</v>
      </c>
      <c r="I410" s="114"/>
      <c r="J410" s="115">
        <v>9300</v>
      </c>
      <c r="K410" s="116"/>
      <c r="L410" s="116"/>
      <c r="M410" s="117">
        <f t="shared" si="32"/>
        <v>9300</v>
      </c>
      <c r="N410" s="3"/>
      <c r="O410" s="50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66"/>
      <c r="AT410" s="50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76"/>
      <c r="BZ410" s="76"/>
      <c r="CA410" s="77"/>
      <c r="CD410" s="87"/>
      <c r="CE410" s="87"/>
      <c r="CF410" s="87"/>
      <c r="CG410" s="3"/>
      <c r="CI410" s="86"/>
      <c r="CJ410" s="19"/>
    </row>
    <row r="411" s="13" customFormat="1" customHeight="1" spans="1:88">
      <c r="A411" s="107">
        <v>1437890</v>
      </c>
      <c r="B411" s="108">
        <f t="shared" si="33"/>
        <v>43505</v>
      </c>
      <c r="C411" s="109">
        <v>43507</v>
      </c>
      <c r="D411" s="110" t="s">
        <v>332</v>
      </c>
      <c r="E411" s="111">
        <v>2</v>
      </c>
      <c r="F411" s="111">
        <v>1</v>
      </c>
      <c r="G411" s="111"/>
      <c r="H411" s="112">
        <f t="shared" si="34"/>
        <v>2</v>
      </c>
      <c r="I411" s="114"/>
      <c r="J411" s="115">
        <v>5820.68</v>
      </c>
      <c r="K411" s="116"/>
      <c r="L411" s="116"/>
      <c r="M411" s="117">
        <f t="shared" si="32"/>
        <v>11641.36</v>
      </c>
      <c r="N411" s="3"/>
      <c r="O411" s="50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66"/>
      <c r="AT411" s="50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76"/>
      <c r="BZ411" s="76"/>
      <c r="CA411" s="77"/>
      <c r="CD411" s="87"/>
      <c r="CE411" s="87"/>
      <c r="CF411" s="87"/>
      <c r="CG411" s="3"/>
      <c r="CI411" s="86"/>
      <c r="CJ411" s="19"/>
    </row>
    <row r="412" s="13" customFormat="1" customHeight="1" spans="1:88">
      <c r="A412" s="107">
        <v>1429730</v>
      </c>
      <c r="B412" s="108">
        <f t="shared" si="33"/>
        <v>43504</v>
      </c>
      <c r="C412" s="109">
        <v>43507</v>
      </c>
      <c r="D412" s="110" t="s">
        <v>333</v>
      </c>
      <c r="E412" s="111">
        <v>3</v>
      </c>
      <c r="F412" s="111">
        <v>1</v>
      </c>
      <c r="G412" s="111"/>
      <c r="H412" s="112">
        <f t="shared" si="34"/>
        <v>3</v>
      </c>
      <c r="I412" s="114"/>
      <c r="J412" s="115">
        <v>9300</v>
      </c>
      <c r="K412" s="116"/>
      <c r="L412" s="116"/>
      <c r="M412" s="117">
        <f t="shared" si="32"/>
        <v>27900</v>
      </c>
      <c r="N412" s="3"/>
      <c r="O412" s="50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66"/>
      <c r="AT412" s="50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76"/>
      <c r="BZ412" s="76"/>
      <c r="CA412" s="77"/>
      <c r="CD412" s="87"/>
      <c r="CE412" s="87"/>
      <c r="CF412" s="87"/>
      <c r="CG412" s="3"/>
      <c r="CI412" s="86"/>
      <c r="CJ412" s="19"/>
    </row>
    <row r="413" s="13" customFormat="1" customHeight="1" spans="1:88">
      <c r="A413" s="107">
        <v>1433921</v>
      </c>
      <c r="B413" s="108">
        <f t="shared" si="33"/>
        <v>43500</v>
      </c>
      <c r="C413" s="109">
        <v>43502</v>
      </c>
      <c r="D413" s="110" t="s">
        <v>334</v>
      </c>
      <c r="E413" s="111">
        <v>2</v>
      </c>
      <c r="F413" s="111">
        <v>1</v>
      </c>
      <c r="G413" s="111"/>
      <c r="H413" s="112">
        <f t="shared" si="34"/>
        <v>2</v>
      </c>
      <c r="I413" s="114"/>
      <c r="J413" s="115">
        <v>7788.33</v>
      </c>
      <c r="K413" s="116"/>
      <c r="L413" s="116"/>
      <c r="M413" s="117">
        <f t="shared" si="32"/>
        <v>15576.66</v>
      </c>
      <c r="N413" s="3"/>
      <c r="O413" s="50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66"/>
      <c r="AT413" s="50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76"/>
      <c r="BZ413" s="76"/>
      <c r="CA413" s="77"/>
      <c r="CD413" s="87"/>
      <c r="CE413" s="87"/>
      <c r="CF413" s="87"/>
      <c r="CG413" s="3"/>
      <c r="CI413" s="86"/>
      <c r="CJ413" s="19"/>
    </row>
    <row r="414" s="13" customFormat="1" customHeight="1" spans="1:88">
      <c r="A414" s="107">
        <v>1433921</v>
      </c>
      <c r="B414" s="108">
        <f t="shared" si="33"/>
        <v>43502</v>
      </c>
      <c r="C414" s="109">
        <v>43504</v>
      </c>
      <c r="D414" s="110" t="s">
        <v>334</v>
      </c>
      <c r="E414" s="111">
        <v>2</v>
      </c>
      <c r="F414" s="111">
        <v>1</v>
      </c>
      <c r="G414" s="111"/>
      <c r="H414" s="112">
        <f t="shared" si="34"/>
        <v>2</v>
      </c>
      <c r="I414" s="114"/>
      <c r="J414" s="115">
        <v>8223.54</v>
      </c>
      <c r="K414" s="116"/>
      <c r="L414" s="116"/>
      <c r="M414" s="117">
        <f t="shared" si="32"/>
        <v>16447.08</v>
      </c>
      <c r="N414" s="3"/>
      <c r="O414" s="50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66"/>
      <c r="AT414" s="50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76"/>
      <c r="BZ414" s="76"/>
      <c r="CA414" s="77"/>
      <c r="CD414" s="87"/>
      <c r="CE414" s="87"/>
      <c r="CF414" s="87"/>
      <c r="CG414" s="3"/>
      <c r="CI414" s="86"/>
      <c r="CJ414" s="19"/>
    </row>
    <row r="415" s="13" customFormat="1" customHeight="1" spans="1:88">
      <c r="A415" s="107">
        <v>1433921</v>
      </c>
      <c r="B415" s="108">
        <f t="shared" si="33"/>
        <v>43504</v>
      </c>
      <c r="C415" s="109">
        <v>43507</v>
      </c>
      <c r="D415" s="110" t="s">
        <v>334</v>
      </c>
      <c r="E415" s="111">
        <v>3</v>
      </c>
      <c r="F415" s="111">
        <v>1</v>
      </c>
      <c r="G415" s="111"/>
      <c r="H415" s="112">
        <f t="shared" si="34"/>
        <v>3</v>
      </c>
      <c r="I415" s="114"/>
      <c r="J415" s="115">
        <v>7360.13</v>
      </c>
      <c r="K415" s="116"/>
      <c r="L415" s="116"/>
      <c r="M415" s="117">
        <f t="shared" si="32"/>
        <v>22080.39</v>
      </c>
      <c r="N415" s="3"/>
      <c r="O415" s="50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66"/>
      <c r="AT415" s="50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76"/>
      <c r="BZ415" s="76"/>
      <c r="CA415" s="77"/>
      <c r="CD415" s="87"/>
      <c r="CE415" s="87"/>
      <c r="CF415" s="87"/>
      <c r="CG415" s="3"/>
      <c r="CI415" s="86"/>
      <c r="CJ415" s="19"/>
    </row>
    <row r="416" s="13" customFormat="1" customHeight="1" spans="1:88">
      <c r="A416" s="107">
        <v>1440511</v>
      </c>
      <c r="B416" s="108">
        <f t="shared" si="33"/>
        <v>43506</v>
      </c>
      <c r="C416" s="109">
        <v>43507</v>
      </c>
      <c r="D416" s="110" t="s">
        <v>304</v>
      </c>
      <c r="E416" s="111">
        <v>1</v>
      </c>
      <c r="F416" s="111">
        <v>1</v>
      </c>
      <c r="G416" s="111"/>
      <c r="H416" s="112">
        <f t="shared" si="34"/>
        <v>1</v>
      </c>
      <c r="I416" s="114"/>
      <c r="J416" s="115">
        <v>9500</v>
      </c>
      <c r="K416" s="116"/>
      <c r="L416" s="116"/>
      <c r="M416" s="117">
        <f t="shared" si="32"/>
        <v>9500</v>
      </c>
      <c r="N416" s="3"/>
      <c r="O416" s="50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66"/>
      <c r="AT416" s="50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76"/>
      <c r="BZ416" s="76"/>
      <c r="CA416" s="77"/>
      <c r="CD416" s="87"/>
      <c r="CE416" s="87"/>
      <c r="CF416" s="87"/>
      <c r="CG416" s="3"/>
      <c r="CI416" s="86"/>
      <c r="CJ416" s="19"/>
    </row>
    <row r="417" s="13" customFormat="1" customHeight="1" spans="1:88">
      <c r="A417" s="107">
        <v>1438098</v>
      </c>
      <c r="B417" s="108">
        <f t="shared" si="33"/>
        <v>43502</v>
      </c>
      <c r="C417" s="109">
        <v>43505</v>
      </c>
      <c r="D417" s="110" t="s">
        <v>335</v>
      </c>
      <c r="E417" s="111">
        <v>3</v>
      </c>
      <c r="F417" s="111">
        <v>1</v>
      </c>
      <c r="G417" s="111"/>
      <c r="H417" s="112">
        <f t="shared" si="34"/>
        <v>3</v>
      </c>
      <c r="I417" s="114"/>
      <c r="J417" s="115">
        <v>7877.26</v>
      </c>
      <c r="K417" s="116"/>
      <c r="L417" s="116"/>
      <c r="M417" s="117">
        <f t="shared" si="32"/>
        <v>23631.78</v>
      </c>
      <c r="N417" s="3"/>
      <c r="O417" s="50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66"/>
      <c r="AT417" s="50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76"/>
      <c r="BZ417" s="76"/>
      <c r="CA417" s="77"/>
      <c r="CD417" s="87"/>
      <c r="CE417" s="87"/>
      <c r="CF417" s="87"/>
      <c r="CG417" s="3"/>
      <c r="CI417" s="86"/>
      <c r="CJ417" s="19"/>
    </row>
    <row r="418" s="13" customFormat="1" customHeight="1" spans="1:88">
      <c r="A418" s="107">
        <v>1438098</v>
      </c>
      <c r="B418" s="108">
        <f t="shared" si="33"/>
        <v>43505</v>
      </c>
      <c r="C418" s="109">
        <v>43507</v>
      </c>
      <c r="D418" s="110" t="s">
        <v>335</v>
      </c>
      <c r="E418" s="111">
        <v>2</v>
      </c>
      <c r="F418" s="111">
        <v>1</v>
      </c>
      <c r="G418" s="111"/>
      <c r="H418" s="112">
        <f t="shared" si="34"/>
        <v>2</v>
      </c>
      <c r="I418" s="114"/>
      <c r="J418" s="115">
        <v>5869.34</v>
      </c>
      <c r="K418" s="116"/>
      <c r="L418" s="116"/>
      <c r="M418" s="117">
        <f t="shared" si="32"/>
        <v>11738.68</v>
      </c>
      <c r="N418" s="3"/>
      <c r="O418" s="50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66"/>
      <c r="AT418" s="50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76"/>
      <c r="BZ418" s="76"/>
      <c r="CA418" s="77"/>
      <c r="CD418" s="87"/>
      <c r="CE418" s="87"/>
      <c r="CF418" s="87"/>
      <c r="CG418" s="3"/>
      <c r="CI418" s="86"/>
      <c r="CJ418" s="19"/>
    </row>
    <row r="419" s="13" customFormat="1" customHeight="1" spans="1:88">
      <c r="A419" s="107">
        <v>1440093</v>
      </c>
      <c r="B419" s="108">
        <f t="shared" si="33"/>
        <v>43503</v>
      </c>
      <c r="C419" s="109">
        <v>43505</v>
      </c>
      <c r="D419" s="110" t="s">
        <v>336</v>
      </c>
      <c r="E419" s="111">
        <v>2</v>
      </c>
      <c r="F419" s="111">
        <v>1</v>
      </c>
      <c r="G419" s="111"/>
      <c r="H419" s="112">
        <f t="shared" si="34"/>
        <v>2</v>
      </c>
      <c r="I419" s="114"/>
      <c r="J419" s="115">
        <v>9000</v>
      </c>
      <c r="K419" s="116"/>
      <c r="L419" s="116"/>
      <c r="M419" s="117">
        <f t="shared" si="32"/>
        <v>18000</v>
      </c>
      <c r="N419" s="3"/>
      <c r="O419" s="50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66"/>
      <c r="AT419" s="50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76"/>
      <c r="BZ419" s="76"/>
      <c r="CA419" s="77"/>
      <c r="CD419" s="87"/>
      <c r="CE419" s="87"/>
      <c r="CF419" s="87"/>
      <c r="CG419" s="3"/>
      <c r="CI419" s="86"/>
      <c r="CJ419" s="19"/>
    </row>
    <row r="420" s="13" customFormat="1" customHeight="1" spans="1:88">
      <c r="A420" s="107">
        <v>1440093</v>
      </c>
      <c r="B420" s="108">
        <f t="shared" si="33"/>
        <v>43505</v>
      </c>
      <c r="C420" s="109">
        <v>43507</v>
      </c>
      <c r="D420" s="110" t="s">
        <v>336</v>
      </c>
      <c r="E420" s="111">
        <v>2</v>
      </c>
      <c r="F420" s="111">
        <v>1</v>
      </c>
      <c r="G420" s="111"/>
      <c r="H420" s="112">
        <f t="shared" si="34"/>
        <v>2</v>
      </c>
      <c r="I420" s="114"/>
      <c r="J420" s="115">
        <v>6297.06</v>
      </c>
      <c r="K420" s="116"/>
      <c r="L420" s="116"/>
      <c r="M420" s="117">
        <f t="shared" si="32"/>
        <v>12594.12</v>
      </c>
      <c r="N420" s="3"/>
      <c r="O420" s="50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66"/>
      <c r="AT420" s="50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76"/>
      <c r="BZ420" s="76"/>
      <c r="CA420" s="77"/>
      <c r="CD420" s="87"/>
      <c r="CE420" s="87"/>
      <c r="CF420" s="87"/>
      <c r="CG420" s="3"/>
      <c r="CI420" s="86"/>
      <c r="CJ420" s="19"/>
    </row>
    <row r="421" s="13" customFormat="1" customHeight="1" spans="1:88">
      <c r="A421" s="107">
        <v>1442103</v>
      </c>
      <c r="B421" s="108">
        <f t="shared" si="33"/>
        <v>43504</v>
      </c>
      <c r="C421" s="109">
        <v>43507</v>
      </c>
      <c r="D421" s="110" t="s">
        <v>337</v>
      </c>
      <c r="E421" s="111">
        <v>3</v>
      </c>
      <c r="F421" s="111">
        <v>1</v>
      </c>
      <c r="G421" s="111"/>
      <c r="H421" s="112">
        <f t="shared" si="34"/>
        <v>3</v>
      </c>
      <c r="I421" s="114"/>
      <c r="J421" s="115">
        <v>5427.08</v>
      </c>
      <c r="K421" s="116"/>
      <c r="L421" s="116"/>
      <c r="M421" s="117">
        <f t="shared" si="32"/>
        <v>16281.24</v>
      </c>
      <c r="N421" s="3"/>
      <c r="O421" s="50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66"/>
      <c r="AT421" s="50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76"/>
      <c r="BZ421" s="76"/>
      <c r="CA421" s="77"/>
      <c r="CD421" s="87"/>
      <c r="CE421" s="87"/>
      <c r="CF421" s="87"/>
      <c r="CG421" s="3"/>
      <c r="CI421" s="86"/>
      <c r="CJ421" s="19"/>
    </row>
    <row r="422" s="13" customFormat="1" customHeight="1" spans="1:88">
      <c r="A422" s="107">
        <v>1442920</v>
      </c>
      <c r="B422" s="108">
        <f t="shared" si="33"/>
        <v>43506</v>
      </c>
      <c r="C422" s="109">
        <v>43507</v>
      </c>
      <c r="D422" s="110" t="s">
        <v>338</v>
      </c>
      <c r="E422" s="111">
        <v>1</v>
      </c>
      <c r="F422" s="111">
        <v>1</v>
      </c>
      <c r="G422" s="111"/>
      <c r="H422" s="112">
        <f t="shared" si="34"/>
        <v>1</v>
      </c>
      <c r="I422" s="114"/>
      <c r="J422" s="115">
        <v>5415.34</v>
      </c>
      <c r="K422" s="116"/>
      <c r="L422" s="116"/>
      <c r="M422" s="117">
        <f t="shared" si="32"/>
        <v>5415.34</v>
      </c>
      <c r="N422" s="3"/>
      <c r="O422" s="50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66"/>
      <c r="AT422" s="50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76"/>
      <c r="BZ422" s="76"/>
      <c r="CA422" s="77"/>
      <c r="CD422" s="87"/>
      <c r="CE422" s="87"/>
      <c r="CF422" s="87"/>
      <c r="CG422" s="3"/>
      <c r="CI422" s="86"/>
      <c r="CJ422" s="19"/>
    </row>
    <row r="423" s="13" customFormat="1" customHeight="1" spans="1:88">
      <c r="A423" s="107">
        <v>1442127</v>
      </c>
      <c r="B423" s="108">
        <f t="shared" si="33"/>
        <v>43503</v>
      </c>
      <c r="C423" s="109">
        <v>43507</v>
      </c>
      <c r="D423" s="110" t="s">
        <v>339</v>
      </c>
      <c r="E423" s="111">
        <v>4</v>
      </c>
      <c r="F423" s="111">
        <v>1</v>
      </c>
      <c r="G423" s="111"/>
      <c r="H423" s="112">
        <f t="shared" si="34"/>
        <v>4</v>
      </c>
      <c r="I423" s="114"/>
      <c r="J423" s="115">
        <v>5402.12</v>
      </c>
      <c r="K423" s="116"/>
      <c r="L423" s="116"/>
      <c r="M423" s="117">
        <f t="shared" si="32"/>
        <v>21608.48</v>
      </c>
      <c r="N423" s="3"/>
      <c r="O423" s="50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66"/>
      <c r="AT423" s="50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76"/>
      <c r="BZ423" s="76"/>
      <c r="CA423" s="77"/>
      <c r="CD423" s="87"/>
      <c r="CE423" s="87"/>
      <c r="CF423" s="87"/>
      <c r="CG423" s="3"/>
      <c r="CI423" s="86"/>
      <c r="CJ423" s="19"/>
    </row>
    <row r="424" s="13" customFormat="1" customHeight="1" spans="1:88">
      <c r="A424" s="107">
        <v>1440719</v>
      </c>
      <c r="B424" s="108">
        <f t="shared" si="33"/>
        <v>43505</v>
      </c>
      <c r="C424" s="109">
        <v>43507</v>
      </c>
      <c r="D424" s="110" t="s">
        <v>340</v>
      </c>
      <c r="E424" s="111">
        <v>2</v>
      </c>
      <c r="F424" s="111">
        <v>1</v>
      </c>
      <c r="G424" s="111"/>
      <c r="H424" s="112">
        <f t="shared" si="34"/>
        <v>2</v>
      </c>
      <c r="I424" s="114"/>
      <c r="J424" s="115">
        <v>5837.79</v>
      </c>
      <c r="K424" s="116"/>
      <c r="L424" s="116"/>
      <c r="M424" s="117">
        <f t="shared" si="32"/>
        <v>11675.58</v>
      </c>
      <c r="N424" s="3"/>
      <c r="O424" s="50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66"/>
      <c r="AT424" s="50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101"/>
      <c r="BZ424" s="101"/>
      <c r="CA424" s="102"/>
      <c r="CD424" s="87"/>
      <c r="CE424" s="87"/>
      <c r="CF424" s="87"/>
      <c r="CG424" s="3"/>
      <c r="CI424" s="86"/>
      <c r="CJ424" s="19"/>
    </row>
    <row r="425" s="13" customFormat="1" customHeight="1" spans="1:88">
      <c r="A425" s="107">
        <v>1440789</v>
      </c>
      <c r="B425" s="108">
        <f t="shared" si="33"/>
        <v>43503</v>
      </c>
      <c r="C425" s="109">
        <v>43507</v>
      </c>
      <c r="D425" s="110" t="s">
        <v>341</v>
      </c>
      <c r="E425" s="111">
        <v>4</v>
      </c>
      <c r="F425" s="111">
        <v>3</v>
      </c>
      <c r="G425" s="111"/>
      <c r="H425" s="112">
        <f t="shared" si="34"/>
        <v>12</v>
      </c>
      <c r="I425" s="114"/>
      <c r="J425" s="115">
        <v>7038.63</v>
      </c>
      <c r="K425" s="116"/>
      <c r="L425" s="116"/>
      <c r="M425" s="117">
        <f t="shared" si="32"/>
        <v>84463.56</v>
      </c>
      <c r="N425" s="134"/>
      <c r="BY425" s="137"/>
      <c r="BZ425" s="137"/>
      <c r="CA425" s="138"/>
      <c r="CD425" s="87"/>
      <c r="CE425" s="87"/>
      <c r="CF425" s="87"/>
      <c r="CG425" s="3"/>
      <c r="CI425" s="86"/>
      <c r="CJ425" s="19"/>
    </row>
    <row r="426" s="13" customFormat="1" customHeight="1" spans="1:88">
      <c r="A426" s="107">
        <v>1443256</v>
      </c>
      <c r="B426" s="108">
        <f t="shared" si="33"/>
        <v>43505</v>
      </c>
      <c r="C426" s="109">
        <v>43507</v>
      </c>
      <c r="D426" s="110" t="s">
        <v>342</v>
      </c>
      <c r="E426" s="111">
        <v>2</v>
      </c>
      <c r="F426" s="111">
        <v>1</v>
      </c>
      <c r="G426" s="111"/>
      <c r="H426" s="112">
        <f t="shared" si="34"/>
        <v>2</v>
      </c>
      <c r="I426" s="114"/>
      <c r="J426" s="115">
        <v>5428.52</v>
      </c>
      <c r="K426" s="116"/>
      <c r="L426" s="116"/>
      <c r="M426" s="117">
        <f t="shared" ref="M426:M492" si="35">+(E426*F426*J426)+(E426*G426*K426)+L426</f>
        <v>10857.04</v>
      </c>
      <c r="N426" s="2"/>
      <c r="O426" s="38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60"/>
      <c r="AT426" s="38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74"/>
      <c r="BZ426" s="74"/>
      <c r="CA426" s="75"/>
      <c r="CD426" s="87"/>
      <c r="CE426" s="87"/>
      <c r="CF426" s="87"/>
      <c r="CG426" s="3"/>
      <c r="CI426" s="86"/>
      <c r="CJ426" s="19"/>
    </row>
    <row r="427" s="13" customFormat="1" customHeight="1" spans="1:88">
      <c r="A427" s="107">
        <v>1442232</v>
      </c>
      <c r="B427" s="108">
        <f t="shared" si="33"/>
        <v>43506</v>
      </c>
      <c r="C427" s="109">
        <v>43507</v>
      </c>
      <c r="D427" s="110" t="s">
        <v>343</v>
      </c>
      <c r="E427" s="111">
        <v>1</v>
      </c>
      <c r="F427" s="111">
        <v>2</v>
      </c>
      <c r="G427" s="111"/>
      <c r="H427" s="112">
        <f t="shared" si="34"/>
        <v>2</v>
      </c>
      <c r="I427" s="114"/>
      <c r="J427" s="115">
        <v>5417.53</v>
      </c>
      <c r="K427" s="116"/>
      <c r="L427" s="116"/>
      <c r="M427" s="117">
        <f t="shared" si="35"/>
        <v>10835.06</v>
      </c>
      <c r="N427" s="3"/>
      <c r="O427" s="40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1"/>
      <c r="AM427" s="41"/>
      <c r="AN427" s="41"/>
      <c r="AO427" s="41"/>
      <c r="AP427" s="41"/>
      <c r="AQ427" s="41"/>
      <c r="AR427" s="41"/>
      <c r="AS427" s="61"/>
      <c r="AT427" s="40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/>
      <c r="BN427" s="41"/>
      <c r="BO427" s="41"/>
      <c r="BP427" s="41"/>
      <c r="BQ427" s="41"/>
      <c r="BR427" s="41"/>
      <c r="BS427" s="41"/>
      <c r="BT427" s="41"/>
      <c r="BU427" s="41"/>
      <c r="BV427" s="41"/>
      <c r="BW427" s="41"/>
      <c r="BX427" s="51"/>
      <c r="BY427" s="76"/>
      <c r="BZ427" s="76"/>
      <c r="CA427" s="77"/>
      <c r="CD427" s="87"/>
      <c r="CE427" s="87"/>
      <c r="CF427" s="87"/>
      <c r="CG427" s="3"/>
      <c r="CI427" s="86"/>
      <c r="CJ427" s="19"/>
    </row>
    <row r="428" s="13" customFormat="1" customHeight="1" spans="1:88">
      <c r="A428" s="130" t="s">
        <v>153</v>
      </c>
      <c r="B428" s="131"/>
      <c r="C428" s="131"/>
      <c r="D428" s="132"/>
      <c r="E428" s="112">
        <f t="shared" ref="E428:M428" si="36">SUM(E275:E427)</f>
        <v>371</v>
      </c>
      <c r="F428" s="133">
        <f t="shared" si="36"/>
        <v>214</v>
      </c>
      <c r="G428" s="133">
        <f t="shared" si="36"/>
        <v>0</v>
      </c>
      <c r="H428" s="133">
        <f t="shared" si="36"/>
        <v>512</v>
      </c>
      <c r="I428" s="133">
        <f t="shared" si="36"/>
        <v>0</v>
      </c>
      <c r="J428" s="135">
        <f t="shared" si="36"/>
        <v>1166848.35</v>
      </c>
      <c r="K428" s="135">
        <f t="shared" si="36"/>
        <v>3800</v>
      </c>
      <c r="L428" s="135">
        <f t="shared" si="36"/>
        <v>4550</v>
      </c>
      <c r="M428" s="136">
        <f t="shared" si="36"/>
        <v>3742693.86</v>
      </c>
      <c r="N428" s="3"/>
      <c r="O428" s="40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/>
      <c r="AO428" s="41"/>
      <c r="AP428" s="41"/>
      <c r="AQ428" s="41"/>
      <c r="AR428" s="41"/>
      <c r="AS428" s="61"/>
      <c r="AT428" s="40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/>
      <c r="BW428" s="41"/>
      <c r="BX428" s="51"/>
      <c r="BY428" s="78"/>
      <c r="BZ428" s="78"/>
      <c r="CA428" s="79"/>
      <c r="CD428" s="87"/>
      <c r="CE428" s="87"/>
      <c r="CF428" s="87"/>
      <c r="CG428" s="3"/>
      <c r="CI428" s="86"/>
      <c r="CJ428" s="19"/>
    </row>
    <row r="429" s="13" customFormat="1" customHeight="1" spans="1:88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3"/>
      <c r="O429" s="40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1"/>
      <c r="AM429" s="41"/>
      <c r="AN429" s="41"/>
      <c r="AO429" s="41"/>
      <c r="AP429" s="41"/>
      <c r="AQ429" s="41"/>
      <c r="AR429" s="41"/>
      <c r="AS429" s="61"/>
      <c r="AT429" s="40"/>
      <c r="AU429" s="41"/>
      <c r="AV429" s="41"/>
      <c r="AW429" s="41"/>
      <c r="AX429" s="41"/>
      <c r="AY429" s="41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1"/>
      <c r="BL429" s="41"/>
      <c r="BM429" s="41"/>
      <c r="BN429" s="41"/>
      <c r="BO429" s="41"/>
      <c r="BP429" s="41"/>
      <c r="BQ429" s="41"/>
      <c r="BR429" s="41"/>
      <c r="BS429" s="41"/>
      <c r="BT429" s="41"/>
      <c r="BU429" s="41"/>
      <c r="BV429" s="41"/>
      <c r="BW429" s="41"/>
      <c r="BX429" s="51"/>
      <c r="BY429" s="76"/>
      <c r="BZ429" s="76"/>
      <c r="CA429" s="77"/>
      <c r="CD429" s="87"/>
      <c r="CE429" s="87"/>
      <c r="CF429" s="87"/>
      <c r="CG429" s="3"/>
      <c r="CI429" s="86"/>
      <c r="CJ429" s="19"/>
    </row>
    <row r="430" s="13" customFormat="1" customHeight="1" spans="1:88">
      <c r="A430" s="20" t="s">
        <v>41</v>
      </c>
      <c r="B430" s="21" t="s">
        <v>42</v>
      </c>
      <c r="C430" s="21" t="s">
        <v>43</v>
      </c>
      <c r="D430" s="21" t="s">
        <v>44</v>
      </c>
      <c r="E430" s="21" t="s">
        <v>45</v>
      </c>
      <c r="F430" s="21" t="s">
        <v>46</v>
      </c>
      <c r="G430" s="21" t="s">
        <v>47</v>
      </c>
      <c r="H430" s="21" t="s">
        <v>48</v>
      </c>
      <c r="I430" s="21" t="s">
        <v>49</v>
      </c>
      <c r="J430" s="21" t="s">
        <v>50</v>
      </c>
      <c r="K430" s="21" t="s">
        <v>51</v>
      </c>
      <c r="L430" s="21" t="s">
        <v>52</v>
      </c>
      <c r="M430" s="29" t="s">
        <v>53</v>
      </c>
      <c r="N430" s="3"/>
      <c r="O430" s="40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1"/>
      <c r="AM430" s="41"/>
      <c r="AN430" s="41"/>
      <c r="AO430" s="41"/>
      <c r="AP430" s="41"/>
      <c r="AQ430" s="41"/>
      <c r="AR430" s="41"/>
      <c r="AS430" s="61"/>
      <c r="AT430" s="40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/>
      <c r="BN430" s="41"/>
      <c r="BO430" s="41"/>
      <c r="BP430" s="41"/>
      <c r="BQ430" s="41"/>
      <c r="BR430" s="41"/>
      <c r="BS430" s="41"/>
      <c r="BT430" s="41"/>
      <c r="BU430" s="41"/>
      <c r="BV430" s="41"/>
      <c r="BW430" s="41"/>
      <c r="BX430" s="51"/>
      <c r="BY430" s="76"/>
      <c r="BZ430" s="76"/>
      <c r="CA430" s="77"/>
      <c r="CD430" s="87"/>
      <c r="CE430" s="87"/>
      <c r="CF430" s="87"/>
      <c r="CG430" s="3"/>
      <c r="CI430" s="86"/>
      <c r="CJ430" s="19"/>
    </row>
    <row r="431" s="13" customFormat="1" customHeight="1" spans="1:88">
      <c r="A431" s="22">
        <v>1441444</v>
      </c>
      <c r="B431" s="23">
        <f t="shared" ref="B431:B494" si="37">+C431-E431</f>
        <v>43507</v>
      </c>
      <c r="C431" s="24">
        <v>43508</v>
      </c>
      <c r="D431" s="25" t="s">
        <v>344</v>
      </c>
      <c r="E431" s="26">
        <v>1</v>
      </c>
      <c r="F431" s="26">
        <v>1</v>
      </c>
      <c r="G431" s="26"/>
      <c r="H431" s="27">
        <f t="shared" ref="H431:H494" si="38">(F431*E431)+(E431*G431)</f>
        <v>1</v>
      </c>
      <c r="I431" s="31"/>
      <c r="J431" s="32">
        <v>5695</v>
      </c>
      <c r="K431" s="33"/>
      <c r="L431" s="33"/>
      <c r="M431" s="34">
        <f t="shared" si="35"/>
        <v>5695</v>
      </c>
      <c r="N431" s="3"/>
      <c r="O431" s="40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/>
      <c r="AO431" s="41"/>
      <c r="AP431" s="41"/>
      <c r="AQ431" s="41"/>
      <c r="AR431" s="41"/>
      <c r="AS431" s="61"/>
      <c r="AT431" s="40"/>
      <c r="AU431" s="41"/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1"/>
      <c r="BL431" s="41"/>
      <c r="BM431" s="41"/>
      <c r="BN431" s="41"/>
      <c r="BO431" s="41"/>
      <c r="BP431" s="41"/>
      <c r="BQ431" s="41"/>
      <c r="BR431" s="41"/>
      <c r="BS431" s="41"/>
      <c r="BT431" s="41"/>
      <c r="BU431" s="41"/>
      <c r="BV431" s="41"/>
      <c r="BW431" s="41"/>
      <c r="BX431" s="51"/>
      <c r="BY431" s="80"/>
      <c r="BZ431" s="80"/>
      <c r="CA431" s="81"/>
      <c r="CD431" s="87"/>
      <c r="CE431" s="87"/>
      <c r="CF431" s="87"/>
      <c r="CG431" s="3"/>
      <c r="CI431" s="86"/>
      <c r="CJ431" s="19"/>
    </row>
    <row r="432" s="13" customFormat="1" customHeight="1" spans="1:88">
      <c r="A432" s="22">
        <v>1443284</v>
      </c>
      <c r="B432" s="23">
        <f t="shared" si="37"/>
        <v>43507</v>
      </c>
      <c r="C432" s="24">
        <v>43508</v>
      </c>
      <c r="D432" s="25" t="s">
        <v>345</v>
      </c>
      <c r="E432" s="26">
        <v>1</v>
      </c>
      <c r="F432" s="26">
        <v>1</v>
      </c>
      <c r="G432" s="26"/>
      <c r="H432" s="27">
        <f t="shared" si="38"/>
        <v>1</v>
      </c>
      <c r="I432" s="31"/>
      <c r="J432" s="32">
        <v>5428.52</v>
      </c>
      <c r="K432" s="33"/>
      <c r="L432" s="33"/>
      <c r="M432" s="34">
        <f t="shared" si="35"/>
        <v>5428.52</v>
      </c>
      <c r="N432" s="3"/>
      <c r="O432" s="40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1"/>
      <c r="AM432" s="41"/>
      <c r="AN432" s="41"/>
      <c r="AO432" s="41"/>
      <c r="AP432" s="41"/>
      <c r="AQ432" s="41"/>
      <c r="AR432" s="41"/>
      <c r="AS432" s="61"/>
      <c r="AT432" s="40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/>
      <c r="BN432" s="41"/>
      <c r="BO432" s="41"/>
      <c r="BP432" s="41"/>
      <c r="BQ432" s="41"/>
      <c r="BR432" s="41"/>
      <c r="BS432" s="41"/>
      <c r="BT432" s="41"/>
      <c r="BU432" s="41"/>
      <c r="BV432" s="41"/>
      <c r="BW432" s="41"/>
      <c r="BX432" s="51"/>
      <c r="BY432" s="82"/>
      <c r="BZ432" s="82"/>
      <c r="CA432" s="83"/>
      <c r="CD432" s="87"/>
      <c r="CE432" s="87"/>
      <c r="CF432" s="87"/>
      <c r="CG432" s="3"/>
      <c r="CI432" s="86"/>
      <c r="CJ432" s="19"/>
    </row>
    <row r="433" s="13" customFormat="1" customHeight="1" spans="1:88">
      <c r="A433" s="22">
        <v>1435304</v>
      </c>
      <c r="B433" s="23">
        <f t="shared" si="37"/>
        <v>43507</v>
      </c>
      <c r="C433" s="24">
        <v>43508</v>
      </c>
      <c r="D433" s="25" t="s">
        <v>346</v>
      </c>
      <c r="E433" s="26">
        <v>1</v>
      </c>
      <c r="F433" s="26">
        <v>1</v>
      </c>
      <c r="G433" s="26"/>
      <c r="H433" s="27">
        <f t="shared" si="38"/>
        <v>1</v>
      </c>
      <c r="I433" s="31"/>
      <c r="J433" s="32">
        <v>5695</v>
      </c>
      <c r="K433" s="33"/>
      <c r="L433" s="33"/>
      <c r="M433" s="34">
        <f t="shared" si="35"/>
        <v>5695</v>
      </c>
      <c r="N433" s="3"/>
      <c r="O433" s="40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1"/>
      <c r="AM433" s="41"/>
      <c r="AN433" s="41"/>
      <c r="AO433" s="41"/>
      <c r="AP433" s="41"/>
      <c r="AQ433" s="41"/>
      <c r="AR433" s="41"/>
      <c r="AS433" s="61"/>
      <c r="AT433" s="40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1"/>
      <c r="BL433" s="41"/>
      <c r="BM433" s="41"/>
      <c r="BN433" s="41"/>
      <c r="BO433" s="41"/>
      <c r="BP433" s="41"/>
      <c r="BQ433" s="41"/>
      <c r="BR433" s="41"/>
      <c r="BS433" s="41"/>
      <c r="BT433" s="41"/>
      <c r="BU433" s="41"/>
      <c r="BV433" s="41"/>
      <c r="BW433" s="41"/>
      <c r="BX433" s="51"/>
      <c r="BY433" s="76"/>
      <c r="BZ433" s="76"/>
      <c r="CA433" s="77"/>
      <c r="CD433" s="87"/>
      <c r="CE433" s="87"/>
      <c r="CF433" s="87"/>
      <c r="CG433" s="3"/>
      <c r="CI433" s="86"/>
      <c r="CJ433" s="19"/>
    </row>
    <row r="434" s="13" customFormat="1" customHeight="1" spans="1:88">
      <c r="A434" s="22">
        <v>1427551</v>
      </c>
      <c r="B434" s="23">
        <f t="shared" si="37"/>
        <v>43507</v>
      </c>
      <c r="C434" s="24">
        <v>43508</v>
      </c>
      <c r="D434" s="25" t="s">
        <v>347</v>
      </c>
      <c r="E434" s="26">
        <v>1</v>
      </c>
      <c r="F434" s="26">
        <v>1</v>
      </c>
      <c r="G434" s="26"/>
      <c r="H434" s="27">
        <f t="shared" si="38"/>
        <v>1</v>
      </c>
      <c r="I434" s="31"/>
      <c r="J434" s="32">
        <v>7735</v>
      </c>
      <c r="K434" s="33"/>
      <c r="L434" s="33"/>
      <c r="M434" s="34">
        <f t="shared" si="35"/>
        <v>7735</v>
      </c>
      <c r="N434" s="3"/>
      <c r="O434" s="40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1"/>
      <c r="AM434" s="41"/>
      <c r="AN434" s="41"/>
      <c r="AO434" s="41"/>
      <c r="AP434" s="41"/>
      <c r="AQ434" s="41"/>
      <c r="AR434" s="41"/>
      <c r="AS434" s="61"/>
      <c r="AT434" s="40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/>
      <c r="BN434" s="41"/>
      <c r="BO434" s="41"/>
      <c r="BP434" s="41"/>
      <c r="BQ434" s="41"/>
      <c r="BR434" s="41"/>
      <c r="BS434" s="41"/>
      <c r="BT434" s="41"/>
      <c r="BU434" s="41"/>
      <c r="BV434" s="41"/>
      <c r="BW434" s="41"/>
      <c r="BX434" s="51"/>
      <c r="BY434" s="82"/>
      <c r="BZ434" s="82"/>
      <c r="CA434" s="83"/>
      <c r="CD434" s="87"/>
      <c r="CE434" s="87"/>
      <c r="CF434" s="87"/>
      <c r="CG434" s="3"/>
      <c r="CI434" s="86"/>
      <c r="CJ434" s="19"/>
    </row>
    <row r="435" s="13" customFormat="1" customHeight="1" spans="1:88">
      <c r="A435" s="22">
        <v>1443963</v>
      </c>
      <c r="B435" s="23">
        <f t="shared" si="37"/>
        <v>43507</v>
      </c>
      <c r="C435" s="24">
        <v>43508</v>
      </c>
      <c r="D435" s="25" t="s">
        <v>348</v>
      </c>
      <c r="E435" s="26">
        <v>1</v>
      </c>
      <c r="F435" s="26">
        <v>1</v>
      </c>
      <c r="G435" s="26"/>
      <c r="H435" s="27">
        <f t="shared" si="38"/>
        <v>1</v>
      </c>
      <c r="I435" s="31"/>
      <c r="J435" s="32">
        <v>6120</v>
      </c>
      <c r="K435" s="33"/>
      <c r="L435" s="33"/>
      <c r="M435" s="34">
        <f t="shared" si="35"/>
        <v>6120</v>
      </c>
      <c r="N435" s="6"/>
      <c r="O435" s="40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1"/>
      <c r="AM435" s="41"/>
      <c r="AN435" s="41"/>
      <c r="AO435" s="41"/>
      <c r="AP435" s="41"/>
      <c r="AQ435" s="41"/>
      <c r="AR435" s="41"/>
      <c r="AS435" s="61"/>
      <c r="AT435" s="40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/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51"/>
      <c r="BY435" s="80"/>
      <c r="BZ435" s="80"/>
      <c r="CA435" s="81"/>
      <c r="CD435" s="87"/>
      <c r="CE435" s="87"/>
      <c r="CF435" s="87"/>
      <c r="CG435" s="3"/>
      <c r="CI435" s="86"/>
      <c r="CJ435" s="19"/>
    </row>
    <row r="436" s="13" customFormat="1" customHeight="1" spans="1:88">
      <c r="A436" s="22">
        <v>1441942</v>
      </c>
      <c r="B436" s="23">
        <f t="shared" si="37"/>
        <v>43507</v>
      </c>
      <c r="C436" s="24">
        <v>43508</v>
      </c>
      <c r="D436" s="25" t="s">
        <v>349</v>
      </c>
      <c r="E436" s="26">
        <v>1</v>
      </c>
      <c r="F436" s="26">
        <v>2</v>
      </c>
      <c r="G436" s="26"/>
      <c r="H436" s="27">
        <f t="shared" si="38"/>
        <v>2</v>
      </c>
      <c r="I436" s="31"/>
      <c r="J436" s="32">
        <v>6715</v>
      </c>
      <c r="K436" s="33"/>
      <c r="L436" s="33"/>
      <c r="M436" s="34">
        <f t="shared" si="35"/>
        <v>13430</v>
      </c>
      <c r="N436" s="6"/>
      <c r="O436" s="40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1"/>
      <c r="AM436" s="41"/>
      <c r="AN436" s="41"/>
      <c r="AO436" s="41"/>
      <c r="AP436" s="41"/>
      <c r="AQ436" s="41"/>
      <c r="AR436" s="41"/>
      <c r="AS436" s="61"/>
      <c r="AT436" s="40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1"/>
      <c r="BL436" s="41"/>
      <c r="BM436" s="41"/>
      <c r="BN436" s="41"/>
      <c r="BO436" s="41"/>
      <c r="BP436" s="41"/>
      <c r="BQ436" s="41"/>
      <c r="BR436" s="41"/>
      <c r="BS436" s="41"/>
      <c r="BT436" s="41"/>
      <c r="BU436" s="41"/>
      <c r="BV436" s="41"/>
      <c r="BW436" s="41"/>
      <c r="BX436" s="51"/>
      <c r="BY436" s="80"/>
      <c r="BZ436" s="80"/>
      <c r="CA436" s="81"/>
      <c r="CD436" s="87"/>
      <c r="CE436" s="87"/>
      <c r="CF436" s="87"/>
      <c r="CG436" s="3"/>
      <c r="CI436" s="86"/>
      <c r="CJ436" s="19"/>
    </row>
    <row r="437" s="13" customFormat="1" customHeight="1" spans="1:88">
      <c r="A437" s="22">
        <v>1442429</v>
      </c>
      <c r="B437" s="23">
        <f t="shared" si="37"/>
        <v>43507</v>
      </c>
      <c r="C437" s="24">
        <v>43508</v>
      </c>
      <c r="D437" s="25" t="s">
        <v>350</v>
      </c>
      <c r="E437" s="26">
        <v>1</v>
      </c>
      <c r="F437" s="26">
        <v>1</v>
      </c>
      <c r="G437" s="26"/>
      <c r="H437" s="27">
        <f t="shared" si="38"/>
        <v>1</v>
      </c>
      <c r="I437" s="31"/>
      <c r="J437" s="32">
        <v>6715</v>
      </c>
      <c r="K437" s="33"/>
      <c r="L437" s="33"/>
      <c r="M437" s="34">
        <f t="shared" si="35"/>
        <v>6715</v>
      </c>
      <c r="N437" s="5"/>
      <c r="O437" s="40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1"/>
      <c r="AM437" s="41"/>
      <c r="AN437" s="41"/>
      <c r="AO437" s="41"/>
      <c r="AP437" s="41"/>
      <c r="AQ437" s="41"/>
      <c r="AR437" s="41"/>
      <c r="AS437" s="61"/>
      <c r="AT437" s="40"/>
      <c r="AU437" s="41"/>
      <c r="AV437" s="41"/>
      <c r="AW437" s="41"/>
      <c r="AX437" s="41"/>
      <c r="AY437" s="41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1"/>
      <c r="BL437" s="41"/>
      <c r="BM437" s="41"/>
      <c r="BN437" s="41"/>
      <c r="BO437" s="41"/>
      <c r="BP437" s="41"/>
      <c r="BQ437" s="41"/>
      <c r="BR437" s="41"/>
      <c r="BS437" s="41"/>
      <c r="BT437" s="41"/>
      <c r="BU437" s="41"/>
      <c r="BV437" s="41"/>
      <c r="BW437" s="41"/>
      <c r="BX437" s="51"/>
      <c r="BY437" s="76"/>
      <c r="BZ437" s="76"/>
      <c r="CA437" s="77"/>
      <c r="CD437" s="87"/>
      <c r="CE437" s="87"/>
      <c r="CF437" s="87"/>
      <c r="CG437" s="3"/>
      <c r="CI437" s="86"/>
      <c r="CJ437" s="19"/>
    </row>
    <row r="438" s="13" customFormat="1" customHeight="1" spans="1:88">
      <c r="A438" s="22">
        <v>1441719</v>
      </c>
      <c r="B438" s="23">
        <f t="shared" si="37"/>
        <v>43507</v>
      </c>
      <c r="C438" s="24">
        <v>43508</v>
      </c>
      <c r="D438" s="25" t="s">
        <v>351</v>
      </c>
      <c r="E438" s="26">
        <v>1</v>
      </c>
      <c r="F438" s="26">
        <v>3</v>
      </c>
      <c r="G438" s="26"/>
      <c r="H438" s="27">
        <f t="shared" si="38"/>
        <v>3</v>
      </c>
      <c r="I438" s="31"/>
      <c r="J438" s="32">
        <v>5756.83</v>
      </c>
      <c r="K438" s="33"/>
      <c r="L438" s="33"/>
      <c r="M438" s="34">
        <f t="shared" si="35"/>
        <v>17270.49</v>
      </c>
      <c r="N438" s="5"/>
      <c r="O438" s="40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1"/>
      <c r="AM438" s="41"/>
      <c r="AN438" s="41"/>
      <c r="AO438" s="41"/>
      <c r="AP438" s="41"/>
      <c r="AQ438" s="41"/>
      <c r="AR438" s="41"/>
      <c r="AS438" s="61"/>
      <c r="AT438" s="40"/>
      <c r="AU438" s="41"/>
      <c r="AV438" s="41"/>
      <c r="AW438" s="41"/>
      <c r="AX438" s="41"/>
      <c r="AY438" s="41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1"/>
      <c r="BL438" s="41"/>
      <c r="BM438" s="41"/>
      <c r="BN438" s="41"/>
      <c r="BO438" s="41"/>
      <c r="BP438" s="41"/>
      <c r="BQ438" s="41"/>
      <c r="BR438" s="41"/>
      <c r="BS438" s="41"/>
      <c r="BT438" s="41"/>
      <c r="BU438" s="41"/>
      <c r="BV438" s="41"/>
      <c r="BW438" s="41"/>
      <c r="BX438" s="51"/>
      <c r="BY438" s="76"/>
      <c r="BZ438" s="76"/>
      <c r="CA438" s="77"/>
      <c r="CD438" s="87"/>
      <c r="CE438" s="87"/>
      <c r="CF438" s="87"/>
      <c r="CG438" s="3"/>
      <c r="CI438" s="86"/>
      <c r="CJ438" s="19"/>
    </row>
    <row r="439" s="13" customFormat="1" customHeight="1" spans="1:88">
      <c r="A439" s="22">
        <v>1444342</v>
      </c>
      <c r="B439" s="23">
        <f t="shared" si="37"/>
        <v>43507</v>
      </c>
      <c r="C439" s="24">
        <v>43508</v>
      </c>
      <c r="D439" s="25" t="s">
        <v>352</v>
      </c>
      <c r="E439" s="26">
        <v>1</v>
      </c>
      <c r="F439" s="26">
        <v>4</v>
      </c>
      <c r="G439" s="26"/>
      <c r="H439" s="27">
        <f t="shared" si="38"/>
        <v>4</v>
      </c>
      <c r="I439" s="31"/>
      <c r="J439" s="32">
        <v>6715</v>
      </c>
      <c r="K439" s="33"/>
      <c r="L439" s="33"/>
      <c r="M439" s="34">
        <f t="shared" si="35"/>
        <v>26860</v>
      </c>
      <c r="N439" s="5"/>
      <c r="O439" s="40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1"/>
      <c r="AM439" s="41"/>
      <c r="AN439" s="41"/>
      <c r="AO439" s="41"/>
      <c r="AP439" s="41"/>
      <c r="AQ439" s="41"/>
      <c r="AR439" s="41"/>
      <c r="AS439" s="61"/>
      <c r="AT439" s="40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1"/>
      <c r="BL439" s="41"/>
      <c r="BM439" s="41"/>
      <c r="BN439" s="41"/>
      <c r="BO439" s="41"/>
      <c r="BP439" s="41"/>
      <c r="BQ439" s="41"/>
      <c r="BR439" s="41"/>
      <c r="BS439" s="41"/>
      <c r="BT439" s="41"/>
      <c r="BU439" s="41"/>
      <c r="BV439" s="41"/>
      <c r="BW439" s="41"/>
      <c r="BX439" s="51"/>
      <c r="BY439" s="76"/>
      <c r="BZ439" s="76"/>
      <c r="CA439" s="77"/>
      <c r="CD439" s="87"/>
      <c r="CE439" s="87"/>
      <c r="CF439" s="87"/>
      <c r="CG439" s="3"/>
      <c r="CI439" s="86"/>
      <c r="CJ439" s="19"/>
    </row>
    <row r="440" s="13" customFormat="1" customHeight="1" spans="1:88">
      <c r="A440" s="22">
        <v>1444268</v>
      </c>
      <c r="B440" s="23">
        <f t="shared" si="37"/>
        <v>43507</v>
      </c>
      <c r="C440" s="24">
        <v>43508</v>
      </c>
      <c r="D440" s="25" t="s">
        <v>353</v>
      </c>
      <c r="E440" s="26">
        <v>1</v>
      </c>
      <c r="F440" s="26">
        <v>1</v>
      </c>
      <c r="G440" s="26"/>
      <c r="H440" s="27">
        <f t="shared" si="38"/>
        <v>1</v>
      </c>
      <c r="I440" s="31"/>
      <c r="J440" s="32">
        <v>6120</v>
      </c>
      <c r="K440" s="33"/>
      <c r="L440" s="33"/>
      <c r="M440" s="34">
        <f t="shared" si="35"/>
        <v>6120</v>
      </c>
      <c r="N440" s="5"/>
      <c r="O440" s="40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1"/>
      <c r="AM440" s="41"/>
      <c r="AN440" s="41"/>
      <c r="AO440" s="41"/>
      <c r="AP440" s="41"/>
      <c r="AQ440" s="41"/>
      <c r="AR440" s="41"/>
      <c r="AS440" s="61"/>
      <c r="AT440" s="40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/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51"/>
      <c r="BY440" s="76"/>
      <c r="BZ440" s="76"/>
      <c r="CA440" s="77"/>
      <c r="CD440" s="87"/>
      <c r="CE440" s="87"/>
      <c r="CF440" s="87"/>
      <c r="CG440" s="3"/>
      <c r="CI440" s="86"/>
      <c r="CJ440" s="19"/>
    </row>
    <row r="441" s="13" customFormat="1" customHeight="1" spans="1:88">
      <c r="A441" s="22">
        <v>1425887</v>
      </c>
      <c r="B441" s="23">
        <f t="shared" si="37"/>
        <v>43507</v>
      </c>
      <c r="C441" s="24">
        <v>43508</v>
      </c>
      <c r="D441" s="25" t="s">
        <v>354</v>
      </c>
      <c r="E441" s="26">
        <v>1</v>
      </c>
      <c r="F441" s="26">
        <v>1</v>
      </c>
      <c r="G441" s="26"/>
      <c r="H441" s="27">
        <f t="shared" si="38"/>
        <v>1</v>
      </c>
      <c r="I441" s="31"/>
      <c r="J441" s="32">
        <v>6885</v>
      </c>
      <c r="K441" s="33"/>
      <c r="L441" s="33"/>
      <c r="M441" s="34">
        <f t="shared" si="35"/>
        <v>6885</v>
      </c>
      <c r="N441" s="5"/>
      <c r="O441" s="40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1"/>
      <c r="AM441" s="41"/>
      <c r="AN441" s="41"/>
      <c r="AO441" s="41"/>
      <c r="AP441" s="41"/>
      <c r="AQ441" s="41"/>
      <c r="AR441" s="41"/>
      <c r="AS441" s="61"/>
      <c r="AT441" s="40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/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51"/>
      <c r="BY441" s="76"/>
      <c r="BZ441" s="76"/>
      <c r="CA441" s="77"/>
      <c r="CD441" s="87"/>
      <c r="CE441" s="87"/>
      <c r="CF441" s="87"/>
      <c r="CG441" s="3"/>
      <c r="CI441" s="86"/>
      <c r="CJ441" s="19"/>
    </row>
    <row r="442" s="13" customFormat="1" customHeight="1" spans="1:88">
      <c r="A442" s="22">
        <v>1438559</v>
      </c>
      <c r="B442" s="23">
        <f t="shared" si="37"/>
        <v>43507</v>
      </c>
      <c r="C442" s="24">
        <v>43508</v>
      </c>
      <c r="D442" s="25" t="s">
        <v>355</v>
      </c>
      <c r="E442" s="26">
        <v>1</v>
      </c>
      <c r="F442" s="26">
        <v>1</v>
      </c>
      <c r="G442" s="26"/>
      <c r="H442" s="27">
        <f t="shared" si="38"/>
        <v>1</v>
      </c>
      <c r="I442" s="31"/>
      <c r="J442" s="32">
        <v>5695</v>
      </c>
      <c r="K442" s="33"/>
      <c r="L442" s="33"/>
      <c r="M442" s="34">
        <f t="shared" si="35"/>
        <v>5695</v>
      </c>
      <c r="N442" s="5"/>
      <c r="O442" s="40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1"/>
      <c r="AM442" s="41"/>
      <c r="AN442" s="41"/>
      <c r="AO442" s="41"/>
      <c r="AP442" s="41"/>
      <c r="AQ442" s="41"/>
      <c r="AR442" s="41"/>
      <c r="AS442" s="61"/>
      <c r="AT442" s="40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/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51"/>
      <c r="BY442" s="76"/>
      <c r="BZ442" s="76"/>
      <c r="CA442" s="77"/>
      <c r="CD442" s="87"/>
      <c r="CE442" s="87"/>
      <c r="CF442" s="87"/>
      <c r="CG442" s="3"/>
      <c r="CI442" s="86"/>
      <c r="CJ442" s="19"/>
    </row>
    <row r="443" s="13" customFormat="1" customHeight="1" spans="1:88">
      <c r="A443" s="22">
        <v>1442415</v>
      </c>
      <c r="B443" s="23">
        <f t="shared" si="37"/>
        <v>43507</v>
      </c>
      <c r="C443" s="24">
        <v>43508</v>
      </c>
      <c r="D443" s="25" t="s">
        <v>311</v>
      </c>
      <c r="E443" s="26">
        <v>1</v>
      </c>
      <c r="F443" s="26">
        <v>1</v>
      </c>
      <c r="G443" s="26"/>
      <c r="H443" s="27">
        <f t="shared" si="38"/>
        <v>1</v>
      </c>
      <c r="I443" s="31"/>
      <c r="J443" s="32">
        <v>5695</v>
      </c>
      <c r="K443" s="33"/>
      <c r="L443" s="33"/>
      <c r="M443" s="34">
        <f t="shared" si="35"/>
        <v>5695</v>
      </c>
      <c r="N443" s="5"/>
      <c r="O443" s="40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1"/>
      <c r="AM443" s="41"/>
      <c r="AN443" s="41"/>
      <c r="AO443" s="41"/>
      <c r="AP443" s="41"/>
      <c r="AQ443" s="41"/>
      <c r="AR443" s="41"/>
      <c r="AS443" s="61"/>
      <c r="AT443" s="40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1"/>
      <c r="BL443" s="41"/>
      <c r="BM443" s="41"/>
      <c r="BN443" s="41"/>
      <c r="BO443" s="41"/>
      <c r="BP443" s="41"/>
      <c r="BQ443" s="41"/>
      <c r="BR443" s="41"/>
      <c r="BS443" s="41"/>
      <c r="BT443" s="41"/>
      <c r="BU443" s="41"/>
      <c r="BV443" s="41"/>
      <c r="BW443" s="41"/>
      <c r="BX443" s="51"/>
      <c r="BY443" s="76"/>
      <c r="BZ443" s="76"/>
      <c r="CA443" s="77"/>
      <c r="CD443" s="87"/>
      <c r="CE443" s="87"/>
      <c r="CF443" s="87"/>
      <c r="CG443" s="3"/>
      <c r="CI443" s="86"/>
      <c r="CJ443" s="19"/>
    </row>
    <row r="444" s="13" customFormat="1" customHeight="1" spans="1:88">
      <c r="A444" s="22">
        <v>1443714</v>
      </c>
      <c r="B444" s="23">
        <f t="shared" si="37"/>
        <v>43507</v>
      </c>
      <c r="C444" s="24">
        <v>43508</v>
      </c>
      <c r="D444" s="25" t="s">
        <v>356</v>
      </c>
      <c r="E444" s="26">
        <v>1</v>
      </c>
      <c r="F444" s="26">
        <v>1</v>
      </c>
      <c r="G444" s="26"/>
      <c r="H444" s="27">
        <f t="shared" si="38"/>
        <v>1</v>
      </c>
      <c r="I444" s="31"/>
      <c r="J444" s="32">
        <v>6120</v>
      </c>
      <c r="K444" s="33"/>
      <c r="L444" s="33"/>
      <c r="M444" s="34">
        <f t="shared" si="35"/>
        <v>6120</v>
      </c>
      <c r="N444" s="5"/>
      <c r="O444" s="40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1"/>
      <c r="AM444" s="41"/>
      <c r="AN444" s="41"/>
      <c r="AO444" s="41"/>
      <c r="AP444" s="41"/>
      <c r="AQ444" s="41"/>
      <c r="AR444" s="41"/>
      <c r="AS444" s="61"/>
      <c r="AT444" s="40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/>
      <c r="BO444" s="41"/>
      <c r="BP444" s="41"/>
      <c r="BQ444" s="41"/>
      <c r="BR444" s="41"/>
      <c r="BS444" s="41"/>
      <c r="BT444" s="41"/>
      <c r="BU444" s="41"/>
      <c r="BV444" s="41"/>
      <c r="BW444" s="41"/>
      <c r="BX444" s="51"/>
      <c r="BY444" s="76"/>
      <c r="BZ444" s="76"/>
      <c r="CA444" s="77"/>
      <c r="CD444" s="87"/>
      <c r="CE444" s="87"/>
      <c r="CF444" s="87"/>
      <c r="CG444" s="3"/>
      <c r="CI444" s="86"/>
      <c r="CJ444" s="19"/>
    </row>
    <row r="445" s="13" customFormat="1" customHeight="1" spans="1:88">
      <c r="A445" s="22">
        <v>1444321</v>
      </c>
      <c r="B445" s="23">
        <f t="shared" si="37"/>
        <v>43507</v>
      </c>
      <c r="C445" s="24">
        <v>43508</v>
      </c>
      <c r="D445" s="25" t="s">
        <v>357</v>
      </c>
      <c r="E445" s="26">
        <v>1</v>
      </c>
      <c r="F445" s="26">
        <v>3</v>
      </c>
      <c r="G445" s="26"/>
      <c r="H445" s="27">
        <f t="shared" si="38"/>
        <v>3</v>
      </c>
      <c r="I445" s="31"/>
      <c r="J445" s="32">
        <v>6715</v>
      </c>
      <c r="K445" s="33"/>
      <c r="L445" s="33"/>
      <c r="M445" s="34">
        <f t="shared" si="35"/>
        <v>20145</v>
      </c>
      <c r="N445" s="5"/>
      <c r="O445" s="40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1"/>
      <c r="AM445" s="41"/>
      <c r="AN445" s="41"/>
      <c r="AO445" s="41"/>
      <c r="AP445" s="41"/>
      <c r="AQ445" s="41"/>
      <c r="AR445" s="41"/>
      <c r="AS445" s="61"/>
      <c r="AT445" s="40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1"/>
      <c r="BL445" s="41"/>
      <c r="BM445" s="41"/>
      <c r="BN445" s="41"/>
      <c r="BO445" s="41"/>
      <c r="BP445" s="41"/>
      <c r="BQ445" s="41"/>
      <c r="BR445" s="41"/>
      <c r="BS445" s="41"/>
      <c r="BT445" s="41"/>
      <c r="BU445" s="41"/>
      <c r="BV445" s="41"/>
      <c r="BW445" s="41"/>
      <c r="BX445" s="51"/>
      <c r="BY445" s="76"/>
      <c r="BZ445" s="76"/>
      <c r="CA445" s="77"/>
      <c r="CD445" s="87"/>
      <c r="CE445" s="87"/>
      <c r="CF445" s="87"/>
      <c r="CG445" s="3"/>
      <c r="CI445" s="86"/>
      <c r="CJ445" s="19"/>
    </row>
    <row r="446" s="13" customFormat="1" customHeight="1" spans="1:88">
      <c r="A446" s="22">
        <v>1435839</v>
      </c>
      <c r="B446" s="23">
        <f t="shared" si="37"/>
        <v>43507</v>
      </c>
      <c r="C446" s="24">
        <v>43508</v>
      </c>
      <c r="D446" s="25" t="s">
        <v>358</v>
      </c>
      <c r="E446" s="26">
        <v>1</v>
      </c>
      <c r="F446" s="26">
        <v>1</v>
      </c>
      <c r="G446" s="26"/>
      <c r="H446" s="27">
        <f t="shared" si="38"/>
        <v>1</v>
      </c>
      <c r="I446" s="31"/>
      <c r="J446" s="32">
        <v>5695</v>
      </c>
      <c r="K446" s="33"/>
      <c r="L446" s="33"/>
      <c r="M446" s="34">
        <f t="shared" si="35"/>
        <v>5695</v>
      </c>
      <c r="N446" s="5"/>
      <c r="O446" s="40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/>
      <c r="AR446" s="41"/>
      <c r="AS446" s="61"/>
      <c r="AT446" s="40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/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51"/>
      <c r="BY446" s="76"/>
      <c r="BZ446" s="76"/>
      <c r="CA446" s="77"/>
      <c r="CD446" s="87"/>
      <c r="CE446" s="87"/>
      <c r="CF446" s="87"/>
      <c r="CG446" s="3"/>
      <c r="CI446" s="86"/>
      <c r="CJ446" s="19"/>
    </row>
    <row r="447" s="13" customFormat="1" customHeight="1" spans="1:88">
      <c r="A447" s="22">
        <v>1442903</v>
      </c>
      <c r="B447" s="23">
        <f t="shared" si="37"/>
        <v>43507</v>
      </c>
      <c r="C447" s="24">
        <v>43508</v>
      </c>
      <c r="D447" s="25" t="s">
        <v>359</v>
      </c>
      <c r="E447" s="26">
        <v>1</v>
      </c>
      <c r="F447" s="26">
        <v>1</v>
      </c>
      <c r="G447" s="26"/>
      <c r="H447" s="27">
        <f t="shared" si="38"/>
        <v>1</v>
      </c>
      <c r="I447" s="31"/>
      <c r="J447" s="32">
        <v>5270</v>
      </c>
      <c r="K447" s="33"/>
      <c r="L447" s="33"/>
      <c r="M447" s="34">
        <f t="shared" si="35"/>
        <v>5270</v>
      </c>
      <c r="N447" s="6"/>
      <c r="O447" s="40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1"/>
      <c r="AM447" s="41"/>
      <c r="AN447" s="41"/>
      <c r="AO447" s="41"/>
      <c r="AP447" s="41"/>
      <c r="AQ447" s="41"/>
      <c r="AR447" s="41"/>
      <c r="AS447" s="61"/>
      <c r="AT447" s="40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1"/>
      <c r="BL447" s="41"/>
      <c r="BM447" s="41"/>
      <c r="BN447" s="41"/>
      <c r="BO447" s="41"/>
      <c r="BP447" s="41"/>
      <c r="BQ447" s="41"/>
      <c r="BR447" s="41"/>
      <c r="BS447" s="41"/>
      <c r="BT447" s="41"/>
      <c r="BU447" s="41"/>
      <c r="BV447" s="41"/>
      <c r="BW447" s="41"/>
      <c r="BX447" s="51"/>
      <c r="BY447" s="80"/>
      <c r="BZ447" s="80"/>
      <c r="CA447" s="81"/>
      <c r="CD447" s="87"/>
      <c r="CE447" s="87"/>
      <c r="CF447" s="87"/>
      <c r="CG447" s="3"/>
      <c r="CI447" s="86"/>
      <c r="CJ447" s="19"/>
    </row>
    <row r="448" s="13" customFormat="1" customHeight="1" spans="1:88">
      <c r="A448" s="22">
        <v>1442100</v>
      </c>
      <c r="B448" s="23">
        <f t="shared" si="37"/>
        <v>43507</v>
      </c>
      <c r="C448" s="24">
        <v>43508</v>
      </c>
      <c r="D448" s="25" t="s">
        <v>360</v>
      </c>
      <c r="E448" s="26">
        <v>1</v>
      </c>
      <c r="F448" s="26">
        <v>3</v>
      </c>
      <c r="G448" s="26"/>
      <c r="H448" s="27">
        <f t="shared" si="38"/>
        <v>3</v>
      </c>
      <c r="I448" s="31"/>
      <c r="J448" s="32">
        <v>5695</v>
      </c>
      <c r="K448" s="33"/>
      <c r="L448" s="33"/>
      <c r="M448" s="34">
        <f t="shared" si="35"/>
        <v>17085</v>
      </c>
      <c r="N448" s="6"/>
      <c r="O448" s="40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1"/>
      <c r="AM448" s="41"/>
      <c r="AN448" s="41"/>
      <c r="AO448" s="41"/>
      <c r="AP448" s="41"/>
      <c r="AQ448" s="41"/>
      <c r="AR448" s="41"/>
      <c r="AS448" s="61"/>
      <c r="AT448" s="40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1"/>
      <c r="BL448" s="41"/>
      <c r="BM448" s="41"/>
      <c r="BN448" s="41"/>
      <c r="BO448" s="41"/>
      <c r="BP448" s="41"/>
      <c r="BQ448" s="41"/>
      <c r="BR448" s="41"/>
      <c r="BS448" s="41"/>
      <c r="BT448" s="41"/>
      <c r="BU448" s="41"/>
      <c r="BV448" s="41"/>
      <c r="BW448" s="41"/>
      <c r="BX448" s="51"/>
      <c r="BY448" s="80"/>
      <c r="BZ448" s="80"/>
      <c r="CA448" s="81"/>
      <c r="CD448" s="87"/>
      <c r="CE448" s="87"/>
      <c r="CF448" s="87"/>
      <c r="CG448" s="3"/>
      <c r="CI448" s="86"/>
      <c r="CJ448" s="19"/>
    </row>
    <row r="449" s="13" customFormat="1" customHeight="1" spans="1:88">
      <c r="A449" s="22">
        <v>1429947</v>
      </c>
      <c r="B449" s="23">
        <f t="shared" si="37"/>
        <v>43507</v>
      </c>
      <c r="C449" s="24">
        <v>43508</v>
      </c>
      <c r="D449" s="25" t="s">
        <v>361</v>
      </c>
      <c r="E449" s="26">
        <v>1</v>
      </c>
      <c r="F449" s="26">
        <v>1</v>
      </c>
      <c r="G449" s="26"/>
      <c r="H449" s="27">
        <f t="shared" si="38"/>
        <v>1</v>
      </c>
      <c r="I449" s="31"/>
      <c r="J449" s="32">
        <v>5695</v>
      </c>
      <c r="K449" s="33"/>
      <c r="L449" s="33"/>
      <c r="M449" s="34">
        <f t="shared" si="35"/>
        <v>5695</v>
      </c>
      <c r="N449" s="5"/>
      <c r="O449" s="40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1"/>
      <c r="AM449" s="41"/>
      <c r="AN449" s="41"/>
      <c r="AO449" s="41"/>
      <c r="AP449" s="41"/>
      <c r="AQ449" s="41"/>
      <c r="AR449" s="41"/>
      <c r="AS449" s="61"/>
      <c r="AT449" s="40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/>
      <c r="BO449" s="41"/>
      <c r="BP449" s="41"/>
      <c r="BQ449" s="41"/>
      <c r="BR449" s="41"/>
      <c r="BS449" s="41"/>
      <c r="BT449" s="41"/>
      <c r="BU449" s="41"/>
      <c r="BV449" s="41"/>
      <c r="BW449" s="41"/>
      <c r="BX449" s="51"/>
      <c r="BY449" s="76"/>
      <c r="BZ449" s="76"/>
      <c r="CA449" s="77"/>
      <c r="CD449" s="87"/>
      <c r="CE449" s="87"/>
      <c r="CF449" s="87"/>
      <c r="CG449" s="3"/>
      <c r="CI449" s="86"/>
      <c r="CJ449" s="19"/>
    </row>
    <row r="450" s="13" customFormat="1" customHeight="1" spans="1:88">
      <c r="A450" s="22">
        <v>1442658</v>
      </c>
      <c r="B450" s="23">
        <f t="shared" si="37"/>
        <v>43507</v>
      </c>
      <c r="C450" s="24">
        <v>43508</v>
      </c>
      <c r="D450" s="25" t="s">
        <v>362</v>
      </c>
      <c r="E450" s="26">
        <v>1</v>
      </c>
      <c r="F450" s="26">
        <v>1</v>
      </c>
      <c r="G450" s="26"/>
      <c r="H450" s="27">
        <f t="shared" si="38"/>
        <v>1</v>
      </c>
      <c r="I450" s="31"/>
      <c r="J450" s="32">
        <v>6885</v>
      </c>
      <c r="K450" s="33"/>
      <c r="L450" s="33"/>
      <c r="M450" s="34">
        <f t="shared" si="35"/>
        <v>6885</v>
      </c>
      <c r="N450" s="5"/>
      <c r="O450" s="40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1"/>
      <c r="AM450" s="41"/>
      <c r="AN450" s="41"/>
      <c r="AO450" s="41"/>
      <c r="AP450" s="41"/>
      <c r="AQ450" s="41"/>
      <c r="AR450" s="41"/>
      <c r="AS450" s="61"/>
      <c r="AT450" s="40"/>
      <c r="AU450" s="41"/>
      <c r="AV450" s="41"/>
      <c r="AW450" s="41"/>
      <c r="AX450" s="41"/>
      <c r="AY450" s="41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1"/>
      <c r="BL450" s="41"/>
      <c r="BM450" s="41"/>
      <c r="BN450" s="41"/>
      <c r="BO450" s="41"/>
      <c r="BP450" s="41"/>
      <c r="BQ450" s="41"/>
      <c r="BR450" s="41"/>
      <c r="BS450" s="41"/>
      <c r="BT450" s="41"/>
      <c r="BU450" s="41"/>
      <c r="BV450" s="41"/>
      <c r="BW450" s="41"/>
      <c r="BX450" s="51"/>
      <c r="BY450" s="76"/>
      <c r="BZ450" s="76"/>
      <c r="CA450" s="77"/>
      <c r="CD450" s="87"/>
      <c r="CE450" s="87"/>
      <c r="CF450" s="87"/>
      <c r="CG450" s="3"/>
      <c r="CI450" s="86"/>
      <c r="CJ450" s="19"/>
    </row>
    <row r="451" s="13" customFormat="1" customHeight="1" spans="1:88">
      <c r="A451" s="22">
        <v>1428343</v>
      </c>
      <c r="B451" s="23">
        <f t="shared" si="37"/>
        <v>43507</v>
      </c>
      <c r="C451" s="24">
        <v>43508</v>
      </c>
      <c r="D451" s="25" t="s">
        <v>363</v>
      </c>
      <c r="E451" s="26">
        <v>1</v>
      </c>
      <c r="F451" s="26">
        <v>1</v>
      </c>
      <c r="G451" s="26"/>
      <c r="H451" s="27">
        <f t="shared" si="38"/>
        <v>1</v>
      </c>
      <c r="I451" s="31"/>
      <c r="J451" s="32">
        <v>5695</v>
      </c>
      <c r="K451" s="33"/>
      <c r="L451" s="33"/>
      <c r="M451" s="34">
        <f t="shared" si="35"/>
        <v>5695</v>
      </c>
      <c r="N451" s="6"/>
      <c r="O451" s="42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3"/>
      <c r="AC451" s="43"/>
      <c r="AD451" s="43"/>
      <c r="AE451" s="43"/>
      <c r="AF451" s="43"/>
      <c r="AG451" s="43"/>
      <c r="AH451" s="43"/>
      <c r="AI451" s="43"/>
      <c r="AJ451" s="43"/>
      <c r="AK451" s="43"/>
      <c r="AL451" s="43"/>
      <c r="AM451" s="43"/>
      <c r="AN451" s="43"/>
      <c r="AO451" s="43"/>
      <c r="AP451" s="43"/>
      <c r="AQ451" s="43"/>
      <c r="AR451" s="43"/>
      <c r="AS451" s="62"/>
      <c r="AT451" s="42"/>
      <c r="AU451" s="43"/>
      <c r="AV451" s="43"/>
      <c r="AW451" s="43"/>
      <c r="AX451" s="43"/>
      <c r="AY451" s="43"/>
      <c r="AZ451" s="43"/>
      <c r="BA451" s="43"/>
      <c r="BB451" s="43"/>
      <c r="BC451" s="43"/>
      <c r="BD451" s="43"/>
      <c r="BE451" s="43"/>
      <c r="BF451" s="43"/>
      <c r="BG451" s="43"/>
      <c r="BH451" s="43"/>
      <c r="BI451" s="43"/>
      <c r="BJ451" s="43"/>
      <c r="BK451" s="43"/>
      <c r="BL451" s="43"/>
      <c r="BM451" s="43"/>
      <c r="BN451" s="43"/>
      <c r="BO451" s="43"/>
      <c r="BP451" s="43"/>
      <c r="BQ451" s="43"/>
      <c r="BR451" s="43"/>
      <c r="BS451" s="43"/>
      <c r="BT451" s="43"/>
      <c r="BU451" s="43"/>
      <c r="BV451" s="43"/>
      <c r="BW451" s="43"/>
      <c r="BX451" s="49"/>
      <c r="BY451" s="80"/>
      <c r="BZ451" s="80"/>
      <c r="CA451" s="81"/>
      <c r="CD451" s="87"/>
      <c r="CE451" s="87"/>
      <c r="CF451" s="87"/>
      <c r="CG451" s="3"/>
      <c r="CI451" s="86"/>
      <c r="CJ451" s="19"/>
    </row>
    <row r="452" s="13" customFormat="1" customHeight="1" spans="1:88">
      <c r="A452" s="22">
        <v>1425970</v>
      </c>
      <c r="B452" s="23">
        <f t="shared" si="37"/>
        <v>43507</v>
      </c>
      <c r="C452" s="24">
        <v>43508</v>
      </c>
      <c r="D452" s="25" t="s">
        <v>364</v>
      </c>
      <c r="E452" s="26">
        <v>1</v>
      </c>
      <c r="F452" s="26">
        <v>3</v>
      </c>
      <c r="G452" s="26"/>
      <c r="H452" s="27">
        <f t="shared" si="38"/>
        <v>3</v>
      </c>
      <c r="I452" s="31"/>
      <c r="J452" s="32">
        <v>5695</v>
      </c>
      <c r="K452" s="33"/>
      <c r="L452" s="33"/>
      <c r="M452" s="34">
        <f t="shared" si="35"/>
        <v>17085</v>
      </c>
      <c r="N452" s="6"/>
      <c r="O452" s="44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  <c r="AP452" s="45"/>
      <c r="AQ452" s="45"/>
      <c r="AR452" s="45"/>
      <c r="AS452" s="63"/>
      <c r="AT452" s="44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  <c r="BF452" s="45"/>
      <c r="BG452" s="45"/>
      <c r="BH452" s="45"/>
      <c r="BI452" s="45"/>
      <c r="BJ452" s="45"/>
      <c r="BK452" s="45"/>
      <c r="BL452" s="45"/>
      <c r="BM452" s="45"/>
      <c r="BN452" s="45"/>
      <c r="BO452" s="45"/>
      <c r="BP452" s="45"/>
      <c r="BQ452" s="45"/>
      <c r="BR452" s="45"/>
      <c r="BS452" s="45"/>
      <c r="BT452" s="45"/>
      <c r="BU452" s="45"/>
      <c r="BV452" s="45"/>
      <c r="BW452" s="45"/>
      <c r="BX452" s="84"/>
      <c r="BY452" s="80"/>
      <c r="BZ452" s="80"/>
      <c r="CA452" s="81"/>
      <c r="CD452" s="87"/>
      <c r="CE452" s="87"/>
      <c r="CF452" s="87"/>
      <c r="CG452" s="3"/>
      <c r="CI452" s="86"/>
      <c r="CJ452" s="19"/>
    </row>
    <row r="453" s="13" customFormat="1" customHeight="1" spans="1:88">
      <c r="A453" s="22">
        <v>1441204</v>
      </c>
      <c r="B453" s="23">
        <f t="shared" si="37"/>
        <v>43507</v>
      </c>
      <c r="C453" s="24">
        <v>43508</v>
      </c>
      <c r="D453" s="25" t="s">
        <v>365</v>
      </c>
      <c r="E453" s="26">
        <v>1</v>
      </c>
      <c r="F453" s="26">
        <v>1</v>
      </c>
      <c r="G453" s="26"/>
      <c r="H453" s="27">
        <f t="shared" si="38"/>
        <v>1</v>
      </c>
      <c r="I453" s="31"/>
      <c r="J453" s="32">
        <v>6120</v>
      </c>
      <c r="K453" s="33"/>
      <c r="L453" s="33"/>
      <c r="M453" s="34">
        <f t="shared" si="35"/>
        <v>6120</v>
      </c>
      <c r="N453" s="6"/>
      <c r="O453" s="42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3"/>
      <c r="AC453" s="43"/>
      <c r="AD453" s="43"/>
      <c r="AE453" s="43"/>
      <c r="AF453" s="43"/>
      <c r="AG453" s="43"/>
      <c r="AH453" s="43"/>
      <c r="AI453" s="43"/>
      <c r="AJ453" s="43"/>
      <c r="AK453" s="43"/>
      <c r="AL453" s="43"/>
      <c r="AM453" s="43"/>
      <c r="AN453" s="43"/>
      <c r="AO453" s="43"/>
      <c r="AP453" s="43"/>
      <c r="AQ453" s="43"/>
      <c r="AR453" s="43"/>
      <c r="AS453" s="62"/>
      <c r="AT453" s="42"/>
      <c r="AU453" s="43"/>
      <c r="AV453" s="43"/>
      <c r="AW453" s="43"/>
      <c r="AX453" s="43"/>
      <c r="AY453" s="43"/>
      <c r="AZ453" s="43"/>
      <c r="BA453" s="43"/>
      <c r="BB453" s="43"/>
      <c r="BC453" s="43"/>
      <c r="BD453" s="43"/>
      <c r="BE453" s="43"/>
      <c r="BF453" s="43"/>
      <c r="BG453" s="43"/>
      <c r="BH453" s="43"/>
      <c r="BI453" s="43"/>
      <c r="BJ453" s="43"/>
      <c r="BK453" s="43"/>
      <c r="BL453" s="43"/>
      <c r="BM453" s="43"/>
      <c r="BN453" s="43"/>
      <c r="BO453" s="43"/>
      <c r="BP453" s="43"/>
      <c r="BQ453" s="43"/>
      <c r="BR453" s="43"/>
      <c r="BS453" s="43"/>
      <c r="BT453" s="43"/>
      <c r="BU453" s="43"/>
      <c r="BV453" s="43"/>
      <c r="BW453" s="43"/>
      <c r="BX453" s="49"/>
      <c r="BY453" s="80"/>
      <c r="BZ453" s="80"/>
      <c r="CA453" s="81"/>
      <c r="CD453" s="87"/>
      <c r="CE453" s="87"/>
      <c r="CF453" s="87"/>
      <c r="CG453" s="3"/>
      <c r="CI453" s="86"/>
      <c r="CJ453" s="19"/>
    </row>
    <row r="454" s="13" customFormat="1" customHeight="1" spans="1:88">
      <c r="A454" s="22">
        <v>1436682</v>
      </c>
      <c r="B454" s="23">
        <f t="shared" si="37"/>
        <v>43507</v>
      </c>
      <c r="C454" s="24">
        <v>43508</v>
      </c>
      <c r="D454" s="25" t="s">
        <v>366</v>
      </c>
      <c r="E454" s="26">
        <v>1</v>
      </c>
      <c r="F454" s="26">
        <v>1</v>
      </c>
      <c r="G454" s="26"/>
      <c r="H454" s="27">
        <f t="shared" si="38"/>
        <v>1</v>
      </c>
      <c r="I454" s="31"/>
      <c r="J454" s="32">
        <v>5695</v>
      </c>
      <c r="K454" s="33"/>
      <c r="L454" s="33"/>
      <c r="M454" s="34">
        <f t="shared" si="35"/>
        <v>5695</v>
      </c>
      <c r="N454" s="6"/>
      <c r="O454" s="42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3"/>
      <c r="AC454" s="43"/>
      <c r="AD454" s="43"/>
      <c r="AE454" s="43"/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62"/>
      <c r="AT454" s="42"/>
      <c r="AU454" s="43"/>
      <c r="AV454" s="43"/>
      <c r="AW454" s="43"/>
      <c r="AX454" s="43"/>
      <c r="AY454" s="43"/>
      <c r="AZ454" s="43"/>
      <c r="BA454" s="43"/>
      <c r="BB454" s="43"/>
      <c r="BC454" s="43"/>
      <c r="BD454" s="43"/>
      <c r="BE454" s="43"/>
      <c r="BF454" s="43"/>
      <c r="BG454" s="43"/>
      <c r="BH454" s="43"/>
      <c r="BI454" s="43"/>
      <c r="BJ454" s="43"/>
      <c r="BK454" s="43"/>
      <c r="BL454" s="43"/>
      <c r="BM454" s="43"/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9"/>
      <c r="BY454" s="80"/>
      <c r="BZ454" s="80"/>
      <c r="CA454" s="81"/>
      <c r="CD454" s="87"/>
      <c r="CE454" s="87"/>
      <c r="CF454" s="87"/>
      <c r="CG454" s="3"/>
      <c r="CI454" s="86"/>
      <c r="CJ454" s="19"/>
    </row>
    <row r="455" s="13" customFormat="1" customHeight="1" spans="1:88">
      <c r="A455" s="22">
        <v>1442923</v>
      </c>
      <c r="B455" s="23">
        <f t="shared" si="37"/>
        <v>43507</v>
      </c>
      <c r="C455" s="24">
        <v>43508</v>
      </c>
      <c r="D455" s="25" t="s">
        <v>367</v>
      </c>
      <c r="E455" s="26">
        <v>1</v>
      </c>
      <c r="F455" s="26">
        <v>1</v>
      </c>
      <c r="G455" s="26"/>
      <c r="H455" s="27">
        <f t="shared" si="38"/>
        <v>1</v>
      </c>
      <c r="I455" s="31"/>
      <c r="J455" s="32">
        <v>5270</v>
      </c>
      <c r="K455" s="33"/>
      <c r="L455" s="33"/>
      <c r="M455" s="34">
        <f t="shared" si="35"/>
        <v>5270</v>
      </c>
      <c r="N455" s="6"/>
      <c r="O455" s="42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3"/>
      <c r="AC455" s="43"/>
      <c r="AD455" s="43"/>
      <c r="AE455" s="43"/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62"/>
      <c r="AT455" s="42"/>
      <c r="AU455" s="43"/>
      <c r="AV455" s="43"/>
      <c r="AW455" s="43"/>
      <c r="AX455" s="43"/>
      <c r="AY455" s="43"/>
      <c r="AZ455" s="43"/>
      <c r="BA455" s="43"/>
      <c r="BB455" s="43"/>
      <c r="BC455" s="43"/>
      <c r="BD455" s="43"/>
      <c r="BE455" s="43"/>
      <c r="BF455" s="43"/>
      <c r="BG455" s="43"/>
      <c r="BH455" s="43"/>
      <c r="BI455" s="43"/>
      <c r="BJ455" s="43"/>
      <c r="BK455" s="43"/>
      <c r="BL455" s="43"/>
      <c r="BM455" s="43"/>
      <c r="BN455" s="43"/>
      <c r="BO455" s="43"/>
      <c r="BP455" s="43"/>
      <c r="BQ455" s="43"/>
      <c r="BR455" s="43"/>
      <c r="BS455" s="43"/>
      <c r="BT455" s="43"/>
      <c r="BU455" s="43"/>
      <c r="BV455" s="43"/>
      <c r="BW455" s="43"/>
      <c r="BX455" s="49"/>
      <c r="BY455" s="80"/>
      <c r="BZ455" s="80"/>
      <c r="CA455" s="81"/>
      <c r="CD455" s="87"/>
      <c r="CE455" s="87"/>
      <c r="CF455" s="87"/>
      <c r="CG455" s="3"/>
      <c r="CI455" s="86"/>
      <c r="CJ455" s="19"/>
    </row>
    <row r="456" s="13" customFormat="1" customHeight="1" spans="1:88">
      <c r="A456" s="22">
        <v>1437738</v>
      </c>
      <c r="B456" s="23">
        <f t="shared" si="37"/>
        <v>43507</v>
      </c>
      <c r="C456" s="24">
        <v>43508</v>
      </c>
      <c r="D456" s="25" t="s">
        <v>368</v>
      </c>
      <c r="E456" s="26">
        <v>1</v>
      </c>
      <c r="F456" s="26">
        <v>1</v>
      </c>
      <c r="G456" s="26"/>
      <c r="H456" s="27">
        <f t="shared" si="38"/>
        <v>1</v>
      </c>
      <c r="I456" s="31"/>
      <c r="J456" s="32">
        <v>8330</v>
      </c>
      <c r="K456" s="33"/>
      <c r="L456" s="33"/>
      <c r="M456" s="34">
        <f t="shared" si="35"/>
        <v>8330</v>
      </c>
      <c r="N456" s="6"/>
      <c r="O456" s="42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3"/>
      <c r="AC456" s="43"/>
      <c r="AD456" s="43"/>
      <c r="AE456" s="43"/>
      <c r="AF456" s="43"/>
      <c r="AG456" s="43"/>
      <c r="AH456" s="43"/>
      <c r="AI456" s="43"/>
      <c r="AJ456" s="43"/>
      <c r="AK456" s="43"/>
      <c r="AL456" s="43"/>
      <c r="AM456" s="43"/>
      <c r="AN456" s="43"/>
      <c r="AO456" s="43"/>
      <c r="AP456" s="43"/>
      <c r="AQ456" s="43"/>
      <c r="AR456" s="43"/>
      <c r="AS456" s="62"/>
      <c r="AT456" s="42"/>
      <c r="AU456" s="43"/>
      <c r="AV456" s="43"/>
      <c r="AW456" s="43"/>
      <c r="AX456" s="43"/>
      <c r="AY456" s="43"/>
      <c r="AZ456" s="43"/>
      <c r="BA456" s="43"/>
      <c r="BB456" s="43"/>
      <c r="BC456" s="43"/>
      <c r="BD456" s="43"/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9"/>
      <c r="BY456" s="80"/>
      <c r="BZ456" s="80"/>
      <c r="CA456" s="81"/>
      <c r="CD456" s="87"/>
      <c r="CE456" s="87"/>
      <c r="CF456" s="87"/>
      <c r="CG456" s="3"/>
      <c r="CI456" s="86"/>
      <c r="CJ456" s="19"/>
    </row>
    <row r="457" s="13" customFormat="1" customHeight="1" spans="1:88">
      <c r="A457" s="22">
        <v>1425976</v>
      </c>
      <c r="B457" s="23">
        <f t="shared" si="37"/>
        <v>43507</v>
      </c>
      <c r="C457" s="24">
        <v>43508</v>
      </c>
      <c r="D457" s="25" t="s">
        <v>369</v>
      </c>
      <c r="E457" s="26">
        <v>1</v>
      </c>
      <c r="F457" s="26">
        <v>1</v>
      </c>
      <c r="G457" s="26"/>
      <c r="H457" s="27">
        <f t="shared" si="38"/>
        <v>1</v>
      </c>
      <c r="I457" s="31"/>
      <c r="J457" s="32">
        <v>6715</v>
      </c>
      <c r="K457" s="33"/>
      <c r="L457" s="33"/>
      <c r="M457" s="34">
        <f t="shared" si="35"/>
        <v>6715</v>
      </c>
      <c r="N457" s="6"/>
      <c r="O457" s="44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  <c r="AP457" s="45"/>
      <c r="AQ457" s="45"/>
      <c r="AR457" s="45"/>
      <c r="AS457" s="63"/>
      <c r="AT457" s="44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  <c r="BP457" s="45"/>
      <c r="BQ457" s="45"/>
      <c r="BR457" s="45"/>
      <c r="BS457" s="45"/>
      <c r="BT457" s="45"/>
      <c r="BU457" s="45"/>
      <c r="BV457" s="45"/>
      <c r="BW457" s="45"/>
      <c r="BX457" s="84"/>
      <c r="BY457" s="80"/>
      <c r="BZ457" s="80"/>
      <c r="CA457" s="81"/>
      <c r="CD457" s="87"/>
      <c r="CE457" s="87"/>
      <c r="CF457" s="87"/>
      <c r="CG457" s="3"/>
      <c r="CI457" s="86"/>
      <c r="CJ457" s="19"/>
    </row>
    <row r="458" s="13" customFormat="1" customHeight="1" spans="1:88">
      <c r="A458" s="22">
        <v>1439223</v>
      </c>
      <c r="B458" s="23">
        <f t="shared" si="37"/>
        <v>43507</v>
      </c>
      <c r="C458" s="24">
        <v>43508</v>
      </c>
      <c r="D458" s="25" t="s">
        <v>370</v>
      </c>
      <c r="E458" s="26">
        <v>1</v>
      </c>
      <c r="F458" s="26">
        <v>1</v>
      </c>
      <c r="G458" s="26"/>
      <c r="H458" s="27">
        <f t="shared" si="38"/>
        <v>1</v>
      </c>
      <c r="I458" s="31"/>
      <c r="J458" s="32">
        <v>6120</v>
      </c>
      <c r="K458" s="33"/>
      <c r="L458" s="33"/>
      <c r="M458" s="34">
        <f t="shared" si="35"/>
        <v>6120</v>
      </c>
      <c r="N458" s="6"/>
      <c r="O458" s="46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  <c r="AC458" s="47"/>
      <c r="AD458" s="47"/>
      <c r="AE458" s="47"/>
      <c r="AF458" s="47"/>
      <c r="AG458" s="47"/>
      <c r="AH458" s="47"/>
      <c r="AI458" s="47"/>
      <c r="AJ458" s="47"/>
      <c r="AK458" s="47"/>
      <c r="AL458" s="47"/>
      <c r="AM458" s="47"/>
      <c r="AN458" s="47"/>
      <c r="AO458" s="47"/>
      <c r="AP458" s="47"/>
      <c r="AQ458" s="47"/>
      <c r="AR458" s="47"/>
      <c r="AS458" s="64"/>
      <c r="AT458" s="46"/>
      <c r="AU458" s="47"/>
      <c r="AV458" s="47"/>
      <c r="AW458" s="47"/>
      <c r="AX458" s="47"/>
      <c r="AY458" s="47"/>
      <c r="AZ458" s="47"/>
      <c r="BA458" s="47"/>
      <c r="BB458" s="47"/>
      <c r="BC458" s="47"/>
      <c r="BD458" s="47"/>
      <c r="BE458" s="47"/>
      <c r="BF458" s="47"/>
      <c r="BG458" s="47"/>
      <c r="BH458" s="47"/>
      <c r="BI458" s="47"/>
      <c r="BJ458" s="47"/>
      <c r="BK458" s="47"/>
      <c r="BL458" s="47"/>
      <c r="BM458" s="47"/>
      <c r="BN458" s="47"/>
      <c r="BO458" s="47"/>
      <c r="BP458" s="47"/>
      <c r="BQ458" s="47"/>
      <c r="BR458" s="47"/>
      <c r="BS458" s="47"/>
      <c r="BT458" s="47"/>
      <c r="BU458" s="47"/>
      <c r="BV458" s="47"/>
      <c r="BW458" s="47"/>
      <c r="BX458" s="47"/>
      <c r="BY458" s="80"/>
      <c r="BZ458" s="80"/>
      <c r="CA458" s="81"/>
      <c r="CD458" s="87"/>
      <c r="CE458" s="87"/>
      <c r="CF458" s="87"/>
      <c r="CG458" s="3"/>
      <c r="CI458" s="86"/>
      <c r="CJ458" s="19"/>
    </row>
    <row r="459" s="13" customFormat="1" customHeight="1" spans="1:88">
      <c r="A459" s="22">
        <v>1435154</v>
      </c>
      <c r="B459" s="23">
        <f t="shared" si="37"/>
        <v>43507</v>
      </c>
      <c r="C459" s="24">
        <v>43508</v>
      </c>
      <c r="D459" s="25" t="s">
        <v>371</v>
      </c>
      <c r="E459" s="26">
        <v>1</v>
      </c>
      <c r="F459" s="26">
        <v>1</v>
      </c>
      <c r="G459" s="26"/>
      <c r="H459" s="27">
        <f t="shared" si="38"/>
        <v>1</v>
      </c>
      <c r="I459" s="31"/>
      <c r="J459" s="32">
        <v>5695</v>
      </c>
      <c r="K459" s="33"/>
      <c r="L459" s="33"/>
      <c r="M459" s="34">
        <f t="shared" si="35"/>
        <v>5695</v>
      </c>
      <c r="N459" s="4"/>
      <c r="O459" s="46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47"/>
      <c r="AM459" s="47"/>
      <c r="AN459" s="47"/>
      <c r="AO459" s="47"/>
      <c r="AP459" s="47"/>
      <c r="AQ459" s="47"/>
      <c r="AR459" s="47"/>
      <c r="AS459" s="64"/>
      <c r="AT459" s="46"/>
      <c r="AU459" s="47"/>
      <c r="AV459" s="47"/>
      <c r="AW459" s="47"/>
      <c r="AX459" s="47"/>
      <c r="AY459" s="47"/>
      <c r="AZ459" s="47"/>
      <c r="BA459" s="47"/>
      <c r="BB459" s="47"/>
      <c r="BC459" s="47"/>
      <c r="BD459" s="47"/>
      <c r="BE459" s="47"/>
      <c r="BF459" s="47"/>
      <c r="BG459" s="47"/>
      <c r="BH459" s="47"/>
      <c r="BI459" s="47"/>
      <c r="BJ459" s="47"/>
      <c r="BK459" s="47"/>
      <c r="BL459" s="47"/>
      <c r="BM459" s="47"/>
      <c r="BN459" s="47"/>
      <c r="BO459" s="47"/>
      <c r="BP459" s="47"/>
      <c r="BQ459" s="47"/>
      <c r="BR459" s="47"/>
      <c r="BS459" s="47"/>
      <c r="BT459" s="47"/>
      <c r="BU459" s="47"/>
      <c r="BV459" s="47"/>
      <c r="BW459" s="47"/>
      <c r="BX459" s="47"/>
      <c r="BY459" s="78"/>
      <c r="BZ459" s="78"/>
      <c r="CA459" s="79"/>
      <c r="CD459" s="87"/>
      <c r="CE459" s="87"/>
      <c r="CF459" s="87"/>
      <c r="CG459" s="3"/>
      <c r="CI459" s="86"/>
      <c r="CJ459" s="19"/>
    </row>
    <row r="460" s="13" customFormat="1" customHeight="1" spans="1:88">
      <c r="A460" s="22">
        <v>1440214</v>
      </c>
      <c r="B460" s="23">
        <f t="shared" si="37"/>
        <v>43507</v>
      </c>
      <c r="C460" s="24">
        <v>43508</v>
      </c>
      <c r="D460" s="25" t="s">
        <v>372</v>
      </c>
      <c r="E460" s="26">
        <v>1</v>
      </c>
      <c r="F460" s="26">
        <v>1</v>
      </c>
      <c r="G460" s="26"/>
      <c r="H460" s="27">
        <f t="shared" si="38"/>
        <v>1</v>
      </c>
      <c r="I460" s="31"/>
      <c r="J460" s="32">
        <v>6715</v>
      </c>
      <c r="K460" s="33"/>
      <c r="L460" s="33"/>
      <c r="M460" s="34">
        <f t="shared" si="35"/>
        <v>6715</v>
      </c>
      <c r="N460" s="6"/>
      <c r="O460" s="46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  <c r="AC460" s="47"/>
      <c r="AD460" s="47"/>
      <c r="AE460" s="47"/>
      <c r="AF460" s="47"/>
      <c r="AG460" s="47"/>
      <c r="AH460" s="47"/>
      <c r="AI460" s="47"/>
      <c r="AJ460" s="47"/>
      <c r="AK460" s="47"/>
      <c r="AL460" s="47"/>
      <c r="AM460" s="47"/>
      <c r="AN460" s="47"/>
      <c r="AO460" s="47"/>
      <c r="AP460" s="47"/>
      <c r="AQ460" s="47"/>
      <c r="AR460" s="47"/>
      <c r="AS460" s="64"/>
      <c r="AT460" s="46"/>
      <c r="AU460" s="47"/>
      <c r="AV460" s="47"/>
      <c r="AW460" s="47"/>
      <c r="AX460" s="47"/>
      <c r="AY460" s="47"/>
      <c r="AZ460" s="47"/>
      <c r="BA460" s="47"/>
      <c r="BB460" s="47"/>
      <c r="BC460" s="47"/>
      <c r="BD460" s="47"/>
      <c r="BE460" s="47"/>
      <c r="BF460" s="47"/>
      <c r="BG460" s="47"/>
      <c r="BH460" s="47"/>
      <c r="BI460" s="47"/>
      <c r="BJ460" s="47"/>
      <c r="BK460" s="47"/>
      <c r="BL460" s="47"/>
      <c r="BM460" s="47"/>
      <c r="BN460" s="47"/>
      <c r="BO460" s="47"/>
      <c r="BP460" s="47"/>
      <c r="BQ460" s="47"/>
      <c r="BR460" s="47"/>
      <c r="BS460" s="47"/>
      <c r="BT460" s="47"/>
      <c r="BU460" s="47"/>
      <c r="BV460" s="47"/>
      <c r="BW460" s="47"/>
      <c r="BX460" s="47"/>
      <c r="BY460" s="80"/>
      <c r="BZ460" s="80"/>
      <c r="CA460" s="81"/>
      <c r="CD460" s="87"/>
      <c r="CE460" s="87"/>
      <c r="CF460" s="87"/>
      <c r="CG460" s="3"/>
      <c r="CI460" s="86"/>
      <c r="CJ460" s="19"/>
    </row>
    <row r="461" s="13" customFormat="1" customHeight="1" spans="1:88">
      <c r="A461" s="22">
        <v>1442601</v>
      </c>
      <c r="B461" s="23">
        <f t="shared" si="37"/>
        <v>43507</v>
      </c>
      <c r="C461" s="24">
        <v>43508</v>
      </c>
      <c r="D461" s="25" t="s">
        <v>373</v>
      </c>
      <c r="E461" s="26">
        <v>1</v>
      </c>
      <c r="F461" s="26">
        <v>1</v>
      </c>
      <c r="G461" s="26"/>
      <c r="H461" s="27">
        <f t="shared" si="38"/>
        <v>1</v>
      </c>
      <c r="I461" s="31"/>
      <c r="J461" s="32">
        <v>5270</v>
      </c>
      <c r="K461" s="33"/>
      <c r="L461" s="33"/>
      <c r="M461" s="34">
        <f t="shared" si="35"/>
        <v>5270</v>
      </c>
      <c r="N461" s="6"/>
      <c r="O461" s="48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65"/>
      <c r="AT461" s="48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80"/>
      <c r="BZ461" s="80"/>
      <c r="CA461" s="81"/>
      <c r="CD461" s="87"/>
      <c r="CE461" s="87"/>
      <c r="CF461" s="87"/>
      <c r="CG461" s="3"/>
      <c r="CI461" s="86"/>
      <c r="CJ461" s="19"/>
    </row>
    <row r="462" s="13" customFormat="1" customHeight="1" spans="1:88">
      <c r="A462" s="22">
        <v>1422836</v>
      </c>
      <c r="B462" s="23">
        <f t="shared" si="37"/>
        <v>43507</v>
      </c>
      <c r="C462" s="24">
        <v>43508</v>
      </c>
      <c r="D462" s="25" t="s">
        <v>374</v>
      </c>
      <c r="E462" s="26">
        <v>1</v>
      </c>
      <c r="F462" s="26">
        <v>2</v>
      </c>
      <c r="G462" s="26"/>
      <c r="H462" s="27">
        <f t="shared" si="38"/>
        <v>2</v>
      </c>
      <c r="I462" s="31"/>
      <c r="J462" s="32">
        <v>5695</v>
      </c>
      <c r="K462" s="33"/>
      <c r="L462" s="33"/>
      <c r="M462" s="34">
        <f t="shared" si="35"/>
        <v>11390</v>
      </c>
      <c r="N462" s="6"/>
      <c r="O462" s="48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65"/>
      <c r="AT462" s="48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80"/>
      <c r="BZ462" s="80"/>
      <c r="CA462" s="81"/>
      <c r="CD462" s="87"/>
      <c r="CE462" s="87"/>
      <c r="CF462" s="87"/>
      <c r="CG462" s="3"/>
      <c r="CI462" s="86"/>
      <c r="CJ462" s="19"/>
    </row>
    <row r="463" s="13" customFormat="1" customHeight="1" spans="1:88">
      <c r="A463" s="22">
        <v>1442455</v>
      </c>
      <c r="B463" s="23">
        <f t="shared" si="37"/>
        <v>43507</v>
      </c>
      <c r="C463" s="24">
        <v>43508</v>
      </c>
      <c r="D463" s="25" t="s">
        <v>375</v>
      </c>
      <c r="E463" s="26">
        <v>1</v>
      </c>
      <c r="F463" s="26">
        <v>1</v>
      </c>
      <c r="G463" s="26"/>
      <c r="H463" s="27">
        <f t="shared" si="38"/>
        <v>1</v>
      </c>
      <c r="I463" s="31"/>
      <c r="J463" s="32">
        <v>5695</v>
      </c>
      <c r="K463" s="33"/>
      <c r="L463" s="33"/>
      <c r="M463" s="34">
        <f t="shared" si="35"/>
        <v>5695</v>
      </c>
      <c r="N463" s="6"/>
      <c r="O463" s="48"/>
      <c r="P463" s="49"/>
      <c r="Q463" s="49"/>
      <c r="R463" s="49"/>
      <c r="S463" s="6"/>
      <c r="T463" s="6"/>
      <c r="U463" s="6"/>
      <c r="V463" s="6"/>
      <c r="W463" s="6"/>
      <c r="X463" s="6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65"/>
      <c r="AT463" s="48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80"/>
      <c r="BZ463" s="80"/>
      <c r="CA463" s="81"/>
      <c r="CD463" s="87"/>
      <c r="CE463" s="87"/>
      <c r="CF463" s="87"/>
      <c r="CG463" s="3"/>
      <c r="CI463" s="86"/>
      <c r="CJ463" s="19"/>
    </row>
    <row r="464" s="13" customFormat="1" customHeight="1" spans="1:88">
      <c r="A464" s="22">
        <v>1444279</v>
      </c>
      <c r="B464" s="23">
        <f t="shared" si="37"/>
        <v>43507</v>
      </c>
      <c r="C464" s="24">
        <v>43508</v>
      </c>
      <c r="D464" s="25" t="s">
        <v>376</v>
      </c>
      <c r="E464" s="26">
        <v>1</v>
      </c>
      <c r="F464" s="26">
        <v>1</v>
      </c>
      <c r="G464" s="26"/>
      <c r="H464" s="27">
        <f t="shared" si="38"/>
        <v>1</v>
      </c>
      <c r="I464" s="31"/>
      <c r="J464" s="32">
        <v>7820</v>
      </c>
      <c r="K464" s="33"/>
      <c r="L464" s="33"/>
      <c r="M464" s="34">
        <f t="shared" si="35"/>
        <v>7820</v>
      </c>
      <c r="N464" s="8"/>
      <c r="O464" s="46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  <c r="AC464" s="47"/>
      <c r="AD464" s="47"/>
      <c r="AE464" s="47"/>
      <c r="AF464" s="47"/>
      <c r="AG464" s="47"/>
      <c r="AH464" s="47"/>
      <c r="AI464" s="47"/>
      <c r="AJ464" s="47"/>
      <c r="AK464" s="47"/>
      <c r="AL464" s="47"/>
      <c r="AM464" s="47"/>
      <c r="AN464" s="47"/>
      <c r="AO464" s="47"/>
      <c r="AP464" s="47"/>
      <c r="AQ464" s="47"/>
      <c r="AR464" s="47"/>
      <c r="AS464" s="64"/>
      <c r="AT464" s="46"/>
      <c r="AU464" s="47"/>
      <c r="AV464" s="47"/>
      <c r="AW464" s="47"/>
      <c r="AX464" s="47"/>
      <c r="AY464" s="47"/>
      <c r="AZ464" s="47"/>
      <c r="BA464" s="47"/>
      <c r="BB464" s="47"/>
      <c r="BC464" s="47"/>
      <c r="BD464" s="47"/>
      <c r="BE464" s="47"/>
      <c r="BF464" s="47"/>
      <c r="BG464" s="47"/>
      <c r="BH464" s="47"/>
      <c r="BI464" s="47"/>
      <c r="BJ464" s="47"/>
      <c r="BK464" s="47"/>
      <c r="BL464" s="47"/>
      <c r="BM464" s="47"/>
      <c r="BN464" s="47"/>
      <c r="BO464" s="47"/>
      <c r="BP464" s="47"/>
      <c r="BQ464" s="47"/>
      <c r="BR464" s="47"/>
      <c r="BS464" s="47"/>
      <c r="BT464" s="47"/>
      <c r="BU464" s="47"/>
      <c r="BV464" s="47"/>
      <c r="BW464" s="47"/>
      <c r="BX464" s="47"/>
      <c r="BY464" s="78"/>
      <c r="BZ464" s="78"/>
      <c r="CA464" s="79"/>
      <c r="CD464" s="87"/>
      <c r="CE464" s="87"/>
      <c r="CF464" s="87"/>
      <c r="CG464" s="3"/>
      <c r="CI464" s="86"/>
      <c r="CJ464" s="19"/>
    </row>
    <row r="465" s="13" customFormat="1" customHeight="1" spans="1:88">
      <c r="A465" s="22">
        <v>1441601</v>
      </c>
      <c r="B465" s="23">
        <f t="shared" si="37"/>
        <v>43507</v>
      </c>
      <c r="C465" s="24">
        <v>43508</v>
      </c>
      <c r="D465" s="25" t="s">
        <v>377</v>
      </c>
      <c r="E465" s="26">
        <v>1</v>
      </c>
      <c r="F465" s="26">
        <v>1</v>
      </c>
      <c r="G465" s="26"/>
      <c r="H465" s="27">
        <f t="shared" si="38"/>
        <v>1</v>
      </c>
      <c r="I465" s="31"/>
      <c r="J465" s="32">
        <v>5270</v>
      </c>
      <c r="K465" s="33"/>
      <c r="L465" s="33"/>
      <c r="M465" s="34">
        <f t="shared" si="35"/>
        <v>5270</v>
      </c>
      <c r="N465" s="9"/>
      <c r="O465" s="48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65"/>
      <c r="AT465" s="48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76"/>
      <c r="BZ465" s="76"/>
      <c r="CA465" s="77"/>
      <c r="CD465" s="87"/>
      <c r="CE465" s="87"/>
      <c r="CF465" s="87"/>
      <c r="CG465" s="3"/>
      <c r="CI465" s="86"/>
      <c r="CJ465" s="19"/>
    </row>
    <row r="466" s="13" customFormat="1" customHeight="1" spans="1:88">
      <c r="A466" s="22">
        <v>1430216</v>
      </c>
      <c r="B466" s="23">
        <f t="shared" si="37"/>
        <v>43507</v>
      </c>
      <c r="C466" s="24">
        <v>43508</v>
      </c>
      <c r="D466" s="25" t="s">
        <v>378</v>
      </c>
      <c r="E466" s="26">
        <v>1</v>
      </c>
      <c r="F466" s="26">
        <v>1</v>
      </c>
      <c r="G466" s="26"/>
      <c r="H466" s="27">
        <f t="shared" si="38"/>
        <v>1</v>
      </c>
      <c r="I466" s="31"/>
      <c r="J466" s="32">
        <v>5695</v>
      </c>
      <c r="K466" s="33"/>
      <c r="L466" s="33"/>
      <c r="M466" s="34">
        <f t="shared" si="35"/>
        <v>5695</v>
      </c>
      <c r="N466" s="9"/>
      <c r="O466" s="46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  <c r="AC466" s="47"/>
      <c r="AD466" s="47"/>
      <c r="AE466" s="47"/>
      <c r="AF466" s="47"/>
      <c r="AG466" s="47"/>
      <c r="AH466" s="47"/>
      <c r="AI466" s="47"/>
      <c r="AJ466" s="47"/>
      <c r="AK466" s="47"/>
      <c r="AL466" s="47"/>
      <c r="AM466" s="47"/>
      <c r="AN466" s="47"/>
      <c r="AO466" s="47"/>
      <c r="AP466" s="47"/>
      <c r="AQ466" s="47"/>
      <c r="AR466" s="47"/>
      <c r="AS466" s="64"/>
      <c r="AT466" s="46"/>
      <c r="AU466" s="47"/>
      <c r="AV466" s="47"/>
      <c r="AW466" s="47"/>
      <c r="AX466" s="47"/>
      <c r="AY466" s="47"/>
      <c r="AZ466" s="47"/>
      <c r="BA466" s="47"/>
      <c r="BB466" s="47"/>
      <c r="BC466" s="47"/>
      <c r="BD466" s="47"/>
      <c r="BE466" s="47"/>
      <c r="BF466" s="47"/>
      <c r="BG466" s="47"/>
      <c r="BH466" s="47"/>
      <c r="BI466" s="47"/>
      <c r="BJ466" s="47"/>
      <c r="BK466" s="47"/>
      <c r="BL466" s="47"/>
      <c r="BM466" s="47"/>
      <c r="BN466" s="47"/>
      <c r="BO466" s="47"/>
      <c r="BP466" s="47"/>
      <c r="BQ466" s="47"/>
      <c r="BR466" s="47"/>
      <c r="BS466" s="47"/>
      <c r="BT466" s="47"/>
      <c r="BU466" s="47"/>
      <c r="BV466" s="47"/>
      <c r="BW466" s="47"/>
      <c r="BX466" s="47"/>
      <c r="BY466" s="76"/>
      <c r="BZ466" s="76"/>
      <c r="CA466" s="77"/>
      <c r="CD466" s="87"/>
      <c r="CE466" s="87"/>
      <c r="CF466" s="87"/>
      <c r="CG466" s="3"/>
      <c r="CI466" s="86"/>
      <c r="CJ466" s="19"/>
    </row>
    <row r="467" s="13" customFormat="1" customHeight="1" spans="1:88">
      <c r="A467" s="22">
        <v>1442128</v>
      </c>
      <c r="B467" s="23">
        <f t="shared" si="37"/>
        <v>43507</v>
      </c>
      <c r="C467" s="24">
        <v>43508</v>
      </c>
      <c r="D467" s="25" t="s">
        <v>379</v>
      </c>
      <c r="E467" s="26">
        <v>1</v>
      </c>
      <c r="F467" s="26">
        <v>1</v>
      </c>
      <c r="G467" s="26"/>
      <c r="H467" s="27">
        <f t="shared" si="38"/>
        <v>1</v>
      </c>
      <c r="I467" s="31"/>
      <c r="J467" s="32">
        <v>5695</v>
      </c>
      <c r="K467" s="33"/>
      <c r="L467" s="33"/>
      <c r="M467" s="34">
        <f t="shared" si="35"/>
        <v>5695</v>
      </c>
      <c r="N467" s="9"/>
      <c r="O467" s="48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65"/>
      <c r="AT467" s="48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76"/>
      <c r="BZ467" s="76"/>
      <c r="CA467" s="77"/>
      <c r="CD467" s="87"/>
      <c r="CE467" s="87"/>
      <c r="CF467" s="87"/>
      <c r="CG467" s="3"/>
      <c r="CI467" s="86"/>
      <c r="CJ467" s="19"/>
    </row>
    <row r="468" s="13" customFormat="1" customHeight="1" spans="1:88">
      <c r="A468" s="22">
        <v>1442134</v>
      </c>
      <c r="B468" s="23">
        <f t="shared" si="37"/>
        <v>43507</v>
      </c>
      <c r="C468" s="24">
        <v>43508</v>
      </c>
      <c r="D468" s="25" t="s">
        <v>379</v>
      </c>
      <c r="E468" s="26">
        <v>1</v>
      </c>
      <c r="F468" s="26">
        <v>1</v>
      </c>
      <c r="G468" s="26"/>
      <c r="H468" s="27">
        <f t="shared" si="38"/>
        <v>1</v>
      </c>
      <c r="I468" s="31"/>
      <c r="J468" s="32">
        <v>5865.76</v>
      </c>
      <c r="K468" s="33"/>
      <c r="L468" s="33"/>
      <c r="M468" s="34">
        <f t="shared" si="35"/>
        <v>5865.76</v>
      </c>
      <c r="N468" s="10"/>
      <c r="O468" s="48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65"/>
      <c r="AT468" s="48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80"/>
      <c r="BZ468" s="80"/>
      <c r="CA468" s="81"/>
      <c r="CD468" s="87"/>
      <c r="CE468" s="87"/>
      <c r="CF468" s="87"/>
      <c r="CG468" s="3"/>
      <c r="CI468" s="86"/>
      <c r="CJ468" s="19"/>
    </row>
    <row r="469" s="13" customFormat="1" customHeight="1" spans="1:88">
      <c r="A469" s="22">
        <v>1430213</v>
      </c>
      <c r="B469" s="23">
        <f t="shared" si="37"/>
        <v>43507</v>
      </c>
      <c r="C469" s="24">
        <v>43508</v>
      </c>
      <c r="D469" s="25" t="s">
        <v>380</v>
      </c>
      <c r="E469" s="26">
        <v>1</v>
      </c>
      <c r="F469" s="26">
        <v>1</v>
      </c>
      <c r="G469" s="26"/>
      <c r="H469" s="27">
        <f t="shared" si="38"/>
        <v>1</v>
      </c>
      <c r="I469" s="31"/>
      <c r="J469" s="32">
        <v>9300</v>
      </c>
      <c r="K469" s="33"/>
      <c r="L469" s="33"/>
      <c r="M469" s="34">
        <f t="shared" si="35"/>
        <v>9300</v>
      </c>
      <c r="N469" s="10"/>
      <c r="O469" s="48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65"/>
      <c r="AT469" s="48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80"/>
      <c r="BZ469" s="80"/>
      <c r="CA469" s="81"/>
      <c r="CD469" s="87"/>
      <c r="CE469" s="87"/>
      <c r="CF469" s="87"/>
      <c r="CG469" s="3"/>
      <c r="CI469" s="86"/>
      <c r="CJ469" s="19"/>
    </row>
    <row r="470" s="13" customFormat="1" customHeight="1" spans="1:88">
      <c r="A470" s="22">
        <v>1421808</v>
      </c>
      <c r="B470" s="23">
        <f t="shared" si="37"/>
        <v>43507</v>
      </c>
      <c r="C470" s="24">
        <v>43509</v>
      </c>
      <c r="D470" s="25" t="s">
        <v>381</v>
      </c>
      <c r="E470" s="26">
        <v>2</v>
      </c>
      <c r="F470" s="26">
        <v>1</v>
      </c>
      <c r="G470" s="26"/>
      <c r="H470" s="27">
        <f t="shared" si="38"/>
        <v>2</v>
      </c>
      <c r="I470" s="31"/>
      <c r="J470" s="32">
        <v>7310</v>
      </c>
      <c r="K470" s="32"/>
      <c r="L470" s="33"/>
      <c r="M470" s="34">
        <f t="shared" si="35"/>
        <v>14620</v>
      </c>
      <c r="N470" s="10"/>
      <c r="O470" s="48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65"/>
      <c r="AT470" s="48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80"/>
      <c r="BZ470" s="80"/>
      <c r="CA470" s="81"/>
      <c r="CD470" s="87"/>
      <c r="CE470" s="87"/>
      <c r="CF470" s="87"/>
      <c r="CG470" s="3"/>
      <c r="CI470" s="86"/>
      <c r="CJ470" s="19"/>
    </row>
    <row r="471" s="13" customFormat="1" customHeight="1" spans="1:88">
      <c r="A471" s="22">
        <v>1442783</v>
      </c>
      <c r="B471" s="23">
        <f t="shared" si="37"/>
        <v>43507</v>
      </c>
      <c r="C471" s="24">
        <v>43509</v>
      </c>
      <c r="D471" s="25" t="s">
        <v>382</v>
      </c>
      <c r="E471" s="26">
        <v>2</v>
      </c>
      <c r="F471" s="26">
        <v>1</v>
      </c>
      <c r="G471" s="26"/>
      <c r="H471" s="27">
        <f t="shared" si="38"/>
        <v>2</v>
      </c>
      <c r="I471" s="31"/>
      <c r="J471" s="32">
        <v>5695</v>
      </c>
      <c r="K471" s="33"/>
      <c r="L471" s="33"/>
      <c r="M471" s="34">
        <f t="shared" si="35"/>
        <v>11390</v>
      </c>
      <c r="N471" s="9"/>
      <c r="O471" s="48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65"/>
      <c r="AT471" s="48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76"/>
      <c r="BZ471" s="76"/>
      <c r="CA471" s="77"/>
      <c r="CD471" s="87"/>
      <c r="CE471" s="87"/>
      <c r="CF471" s="87"/>
      <c r="CG471" s="3"/>
      <c r="CI471" s="86"/>
      <c r="CJ471" s="19"/>
    </row>
    <row r="472" s="13" customFormat="1" customHeight="1" spans="1:88">
      <c r="A472" s="22">
        <v>1436792</v>
      </c>
      <c r="B472" s="23">
        <f t="shared" si="37"/>
        <v>43507</v>
      </c>
      <c r="C472" s="24">
        <v>43509</v>
      </c>
      <c r="D472" s="25" t="s">
        <v>383</v>
      </c>
      <c r="E472" s="26">
        <v>2</v>
      </c>
      <c r="F472" s="26">
        <v>1</v>
      </c>
      <c r="G472" s="26"/>
      <c r="H472" s="27">
        <f t="shared" si="38"/>
        <v>2</v>
      </c>
      <c r="I472" s="31"/>
      <c r="J472" s="32">
        <v>5695</v>
      </c>
      <c r="K472" s="33"/>
      <c r="L472" s="33"/>
      <c r="M472" s="34">
        <f t="shared" si="35"/>
        <v>11390</v>
      </c>
      <c r="N472" s="10"/>
      <c r="O472" s="50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66"/>
      <c r="AT472" s="50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80"/>
      <c r="BZ472" s="80"/>
      <c r="CA472" s="81"/>
      <c r="CD472" s="87"/>
      <c r="CE472" s="87"/>
      <c r="CF472" s="87"/>
      <c r="CG472" s="3"/>
      <c r="CI472" s="86"/>
      <c r="CJ472" s="19"/>
    </row>
    <row r="473" s="13" customFormat="1" customHeight="1" spans="1:88">
      <c r="A473" s="22">
        <v>1436868</v>
      </c>
      <c r="B473" s="23">
        <f t="shared" si="37"/>
        <v>43507</v>
      </c>
      <c r="C473" s="24">
        <v>43509</v>
      </c>
      <c r="D473" s="25" t="s">
        <v>384</v>
      </c>
      <c r="E473" s="26">
        <v>2</v>
      </c>
      <c r="F473" s="26">
        <v>1</v>
      </c>
      <c r="G473" s="26"/>
      <c r="H473" s="27">
        <f t="shared" si="38"/>
        <v>2</v>
      </c>
      <c r="I473" s="31"/>
      <c r="J473" s="32">
        <v>7820</v>
      </c>
      <c r="K473" s="33"/>
      <c r="L473" s="33"/>
      <c r="M473" s="34">
        <f t="shared" si="35"/>
        <v>15640</v>
      </c>
      <c r="N473" s="9"/>
      <c r="O473" s="50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66"/>
      <c r="AT473" s="50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1"/>
      <c r="BM473" s="51"/>
      <c r="BN473" s="51"/>
      <c r="BO473" s="51"/>
      <c r="BP473" s="51"/>
      <c r="BQ473" s="51"/>
      <c r="BR473" s="51"/>
      <c r="BS473" s="51"/>
      <c r="BT473" s="51"/>
      <c r="BU473" s="51"/>
      <c r="BV473" s="51"/>
      <c r="BW473" s="51"/>
      <c r="BX473" s="51"/>
      <c r="BY473" s="76"/>
      <c r="BZ473" s="76"/>
      <c r="CA473" s="77"/>
      <c r="CD473" s="87"/>
      <c r="CE473" s="87"/>
      <c r="CF473" s="87"/>
      <c r="CG473" s="3"/>
      <c r="CI473" s="86"/>
      <c r="CJ473" s="19"/>
    </row>
    <row r="474" s="13" customFormat="1" customHeight="1" spans="1:88">
      <c r="A474" s="22">
        <v>1436424</v>
      </c>
      <c r="B474" s="23">
        <f t="shared" si="37"/>
        <v>43507</v>
      </c>
      <c r="C474" s="24">
        <v>43509</v>
      </c>
      <c r="D474" s="25" t="s">
        <v>283</v>
      </c>
      <c r="E474" s="26">
        <v>2</v>
      </c>
      <c r="F474" s="26">
        <v>1</v>
      </c>
      <c r="G474" s="26"/>
      <c r="H474" s="27">
        <f t="shared" si="38"/>
        <v>2</v>
      </c>
      <c r="I474" s="31"/>
      <c r="J474" s="32">
        <v>7820</v>
      </c>
      <c r="K474" s="33"/>
      <c r="L474" s="33"/>
      <c r="M474" s="34">
        <f t="shared" si="35"/>
        <v>15640</v>
      </c>
      <c r="N474" s="10"/>
      <c r="O474" s="50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66"/>
      <c r="AT474" s="50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  <c r="BH474" s="51"/>
      <c r="BI474" s="51"/>
      <c r="BJ474" s="51"/>
      <c r="BK474" s="51"/>
      <c r="BL474" s="51"/>
      <c r="BM474" s="51"/>
      <c r="BN474" s="51"/>
      <c r="BO474" s="51"/>
      <c r="BP474" s="51"/>
      <c r="BQ474" s="51"/>
      <c r="BR474" s="51"/>
      <c r="BS474" s="51"/>
      <c r="BT474" s="51"/>
      <c r="BU474" s="51"/>
      <c r="BV474" s="51"/>
      <c r="BW474" s="51"/>
      <c r="BX474" s="51"/>
      <c r="BY474" s="80"/>
      <c r="BZ474" s="80"/>
      <c r="CA474" s="81"/>
      <c r="CD474" s="87"/>
      <c r="CE474" s="87"/>
      <c r="CF474" s="87"/>
      <c r="CG474" s="3"/>
      <c r="CI474" s="86"/>
      <c r="CJ474" s="19"/>
    </row>
    <row r="475" s="13" customFormat="1" customHeight="1" spans="1:88">
      <c r="A475" s="22">
        <v>1431312</v>
      </c>
      <c r="B475" s="23">
        <f t="shared" si="37"/>
        <v>43507</v>
      </c>
      <c r="C475" s="24">
        <v>43509</v>
      </c>
      <c r="D475" s="25" t="s">
        <v>385</v>
      </c>
      <c r="E475" s="26">
        <v>2</v>
      </c>
      <c r="F475" s="26">
        <v>1</v>
      </c>
      <c r="G475" s="26"/>
      <c r="H475" s="27">
        <f t="shared" si="38"/>
        <v>2</v>
      </c>
      <c r="I475" s="31"/>
      <c r="J475" s="32">
        <v>7820</v>
      </c>
      <c r="K475" s="33"/>
      <c r="L475" s="33"/>
      <c r="M475" s="34">
        <f t="shared" si="35"/>
        <v>15640</v>
      </c>
      <c r="N475" s="10"/>
      <c r="O475" s="50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66"/>
      <c r="AT475" s="50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80"/>
      <c r="BZ475" s="80"/>
      <c r="CA475" s="81"/>
      <c r="CD475" s="87"/>
      <c r="CE475" s="87"/>
      <c r="CF475" s="87"/>
      <c r="CG475" s="3"/>
      <c r="CI475" s="86"/>
      <c r="CJ475" s="19"/>
    </row>
    <row r="476" s="13" customFormat="1" customHeight="1" spans="1:88">
      <c r="A476" s="22">
        <v>1443417</v>
      </c>
      <c r="B476" s="23">
        <f t="shared" si="37"/>
        <v>43507</v>
      </c>
      <c r="C476" s="24">
        <v>43509</v>
      </c>
      <c r="D476" s="25" t="s">
        <v>386</v>
      </c>
      <c r="E476" s="26">
        <v>2</v>
      </c>
      <c r="F476" s="26">
        <v>3</v>
      </c>
      <c r="G476" s="26"/>
      <c r="H476" s="27">
        <f t="shared" si="38"/>
        <v>6</v>
      </c>
      <c r="I476" s="31"/>
      <c r="J476" s="32">
        <v>7820</v>
      </c>
      <c r="K476" s="33"/>
      <c r="L476" s="33"/>
      <c r="M476" s="34">
        <f t="shared" si="35"/>
        <v>46920</v>
      </c>
      <c r="N476" s="10"/>
      <c r="O476" s="50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66"/>
      <c r="AT476" s="50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80"/>
      <c r="BZ476" s="80"/>
      <c r="CA476" s="81"/>
      <c r="CD476" s="87"/>
      <c r="CE476" s="87"/>
      <c r="CF476" s="87"/>
      <c r="CG476" s="3"/>
      <c r="CI476" s="86"/>
      <c r="CJ476" s="19"/>
    </row>
    <row r="477" s="13" customFormat="1" customHeight="1" spans="1:88">
      <c r="A477" s="22">
        <v>1431311</v>
      </c>
      <c r="B477" s="23">
        <f t="shared" si="37"/>
        <v>43507</v>
      </c>
      <c r="C477" s="24">
        <v>43509</v>
      </c>
      <c r="D477" s="25" t="s">
        <v>387</v>
      </c>
      <c r="E477" s="26">
        <v>2</v>
      </c>
      <c r="F477" s="26">
        <v>1</v>
      </c>
      <c r="G477" s="26"/>
      <c r="H477" s="27">
        <f t="shared" si="38"/>
        <v>2</v>
      </c>
      <c r="I477" s="31"/>
      <c r="J477" s="32">
        <v>9435</v>
      </c>
      <c r="K477" s="33"/>
      <c r="L477" s="33"/>
      <c r="M477" s="34">
        <f t="shared" si="35"/>
        <v>18870</v>
      </c>
      <c r="N477" s="10"/>
      <c r="O477" s="50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66"/>
      <c r="AT477" s="50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80"/>
      <c r="BZ477" s="80"/>
      <c r="CA477" s="81"/>
      <c r="CD477" s="87"/>
      <c r="CE477" s="87"/>
      <c r="CF477" s="87"/>
      <c r="CG477" s="3"/>
      <c r="CI477" s="86"/>
      <c r="CJ477" s="19"/>
    </row>
    <row r="478" s="13" customFormat="1" customHeight="1" spans="1:88">
      <c r="A478" s="22">
        <v>1422461</v>
      </c>
      <c r="B478" s="23">
        <f t="shared" si="37"/>
        <v>43507</v>
      </c>
      <c r="C478" s="24">
        <v>43509</v>
      </c>
      <c r="D478" s="25" t="s">
        <v>388</v>
      </c>
      <c r="E478" s="26">
        <v>2</v>
      </c>
      <c r="F478" s="26">
        <v>1</v>
      </c>
      <c r="G478" s="26"/>
      <c r="H478" s="27">
        <f t="shared" si="38"/>
        <v>2</v>
      </c>
      <c r="I478" s="31"/>
      <c r="J478" s="32">
        <v>5695</v>
      </c>
      <c r="K478" s="33"/>
      <c r="L478" s="33"/>
      <c r="M478" s="34">
        <f t="shared" si="35"/>
        <v>11390</v>
      </c>
      <c r="N478" s="10"/>
      <c r="O478" s="54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  <c r="AO478" s="55"/>
      <c r="AP478" s="55"/>
      <c r="AQ478" s="55"/>
      <c r="AR478" s="55"/>
      <c r="AS478" s="67"/>
      <c r="AT478" s="54"/>
      <c r="AU478" s="55"/>
      <c r="AV478" s="55"/>
      <c r="AW478" s="55"/>
      <c r="AX478" s="55"/>
      <c r="AY478" s="55"/>
      <c r="AZ478" s="55"/>
      <c r="BA478" s="55"/>
      <c r="BB478" s="55"/>
      <c r="BC478" s="55"/>
      <c r="BD478" s="55"/>
      <c r="BE478" s="55"/>
      <c r="BF478" s="55"/>
      <c r="BG478" s="55"/>
      <c r="BH478" s="55"/>
      <c r="BI478" s="55"/>
      <c r="BJ478" s="55"/>
      <c r="BK478" s="55"/>
      <c r="BL478" s="55"/>
      <c r="BM478" s="55"/>
      <c r="BN478" s="55"/>
      <c r="BO478" s="55"/>
      <c r="BP478" s="55"/>
      <c r="BQ478" s="55"/>
      <c r="BR478" s="55"/>
      <c r="BS478" s="55"/>
      <c r="BT478" s="55"/>
      <c r="BU478" s="55"/>
      <c r="BV478" s="55"/>
      <c r="BW478" s="55"/>
      <c r="BX478" s="55"/>
      <c r="BY478" s="80"/>
      <c r="BZ478" s="80"/>
      <c r="CA478" s="81"/>
      <c r="CD478" s="87"/>
      <c r="CE478" s="87"/>
      <c r="CI478" s="86"/>
      <c r="CJ478" s="19"/>
    </row>
    <row r="479" s="13" customFormat="1" customHeight="1" spans="1:88">
      <c r="A479" s="22">
        <v>1443703</v>
      </c>
      <c r="B479" s="23">
        <f t="shared" si="37"/>
        <v>43507</v>
      </c>
      <c r="C479" s="24">
        <v>43509</v>
      </c>
      <c r="D479" s="25" t="s">
        <v>282</v>
      </c>
      <c r="E479" s="26">
        <v>2</v>
      </c>
      <c r="F479" s="26">
        <v>1</v>
      </c>
      <c r="G479" s="26"/>
      <c r="H479" s="27">
        <f t="shared" si="38"/>
        <v>2</v>
      </c>
      <c r="I479" s="31"/>
      <c r="J479" s="32">
        <v>6120</v>
      </c>
      <c r="K479" s="33"/>
      <c r="L479" s="33"/>
      <c r="M479" s="34">
        <f t="shared" si="35"/>
        <v>12240</v>
      </c>
      <c r="N479" s="3"/>
      <c r="O479" s="50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66"/>
      <c r="AT479" s="50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76"/>
      <c r="BZ479" s="76"/>
      <c r="CA479" s="77"/>
      <c r="CD479" s="87"/>
      <c r="CE479" s="87"/>
      <c r="CI479" s="86"/>
      <c r="CJ479" s="19"/>
    </row>
    <row r="480" s="13" customFormat="1" customHeight="1" spans="1:88">
      <c r="A480" s="22">
        <v>1442828</v>
      </c>
      <c r="B480" s="23">
        <f t="shared" si="37"/>
        <v>43507</v>
      </c>
      <c r="C480" s="24">
        <v>43509</v>
      </c>
      <c r="D480" s="25" t="s">
        <v>389</v>
      </c>
      <c r="E480" s="26">
        <v>2</v>
      </c>
      <c r="F480" s="26">
        <v>1</v>
      </c>
      <c r="G480" s="26"/>
      <c r="H480" s="27">
        <f t="shared" si="38"/>
        <v>2</v>
      </c>
      <c r="I480" s="31"/>
      <c r="J480" s="32">
        <v>5695</v>
      </c>
      <c r="K480" s="33"/>
      <c r="L480" s="33"/>
      <c r="M480" s="34">
        <f t="shared" si="35"/>
        <v>11390</v>
      </c>
      <c r="N480" s="3"/>
      <c r="O480" s="50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66"/>
      <c r="AT480" s="50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76"/>
      <c r="BZ480" s="76"/>
      <c r="CA480" s="77"/>
      <c r="CD480" s="87"/>
      <c r="CE480" s="87"/>
      <c r="CI480" s="86"/>
      <c r="CJ480" s="19"/>
    </row>
    <row r="481" s="13" customFormat="1" customHeight="1" spans="1:88">
      <c r="A481" s="22">
        <v>1434200</v>
      </c>
      <c r="B481" s="23">
        <f t="shared" si="37"/>
        <v>43507</v>
      </c>
      <c r="C481" s="24">
        <v>43509</v>
      </c>
      <c r="D481" s="25" t="s">
        <v>390</v>
      </c>
      <c r="E481" s="26">
        <v>2</v>
      </c>
      <c r="F481" s="26">
        <v>2</v>
      </c>
      <c r="G481" s="26"/>
      <c r="H481" s="27">
        <f t="shared" si="38"/>
        <v>4</v>
      </c>
      <c r="I481" s="31"/>
      <c r="J481" s="32">
        <v>6120</v>
      </c>
      <c r="K481" s="33"/>
      <c r="L481" s="33"/>
      <c r="M481" s="34">
        <f t="shared" si="35"/>
        <v>24480</v>
      </c>
      <c r="N481" s="3"/>
      <c r="O481" s="50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66"/>
      <c r="AT481" s="50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76"/>
      <c r="BZ481" s="76"/>
      <c r="CA481" s="77"/>
      <c r="CI481" s="86"/>
      <c r="CJ481" s="19"/>
    </row>
    <row r="482" s="13" customFormat="1" customHeight="1" spans="1:88">
      <c r="A482" s="22">
        <v>1421382</v>
      </c>
      <c r="B482" s="23">
        <f t="shared" si="37"/>
        <v>43507</v>
      </c>
      <c r="C482" s="24">
        <v>43509</v>
      </c>
      <c r="D482" s="25" t="s">
        <v>391</v>
      </c>
      <c r="E482" s="26">
        <v>2</v>
      </c>
      <c r="F482" s="26">
        <v>2</v>
      </c>
      <c r="G482" s="26"/>
      <c r="H482" s="27">
        <f t="shared" si="38"/>
        <v>4</v>
      </c>
      <c r="I482" s="31"/>
      <c r="J482" s="32">
        <v>6715</v>
      </c>
      <c r="K482" s="33"/>
      <c r="L482" s="33"/>
      <c r="M482" s="34">
        <f t="shared" si="35"/>
        <v>26860</v>
      </c>
      <c r="N482" s="3"/>
      <c r="O482" s="50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66"/>
      <c r="AT482" s="50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76"/>
      <c r="BZ482" s="76"/>
      <c r="CA482" s="77"/>
      <c r="CI482" s="86"/>
      <c r="CJ482" s="19"/>
    </row>
    <row r="483" s="13" customFormat="1" customHeight="1" spans="1:88">
      <c r="A483" s="22">
        <v>1418959</v>
      </c>
      <c r="B483" s="23">
        <f t="shared" si="37"/>
        <v>43508</v>
      </c>
      <c r="C483" s="24">
        <v>43509</v>
      </c>
      <c r="D483" s="25" t="s">
        <v>392</v>
      </c>
      <c r="E483" s="26">
        <v>1</v>
      </c>
      <c r="F483" s="26">
        <v>1</v>
      </c>
      <c r="G483" s="26"/>
      <c r="H483" s="27">
        <f t="shared" si="38"/>
        <v>1</v>
      </c>
      <c r="I483" s="31"/>
      <c r="J483" s="32">
        <v>6715</v>
      </c>
      <c r="K483" s="33"/>
      <c r="L483" s="33"/>
      <c r="M483" s="34">
        <f t="shared" si="35"/>
        <v>6715</v>
      </c>
      <c r="N483" s="3"/>
      <c r="O483" s="50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66"/>
      <c r="AT483" s="50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76"/>
      <c r="BZ483" s="76"/>
      <c r="CA483" s="77"/>
      <c r="CI483" s="86"/>
      <c r="CJ483" s="19"/>
    </row>
    <row r="484" s="13" customFormat="1" customHeight="1" spans="1:88">
      <c r="A484" s="22">
        <v>1438303</v>
      </c>
      <c r="B484" s="23">
        <f t="shared" si="37"/>
        <v>43507</v>
      </c>
      <c r="C484" s="24">
        <v>43509</v>
      </c>
      <c r="D484" s="25" t="s">
        <v>393</v>
      </c>
      <c r="E484" s="26">
        <v>2</v>
      </c>
      <c r="F484" s="26">
        <v>1</v>
      </c>
      <c r="G484" s="26"/>
      <c r="H484" s="27">
        <f t="shared" si="38"/>
        <v>2</v>
      </c>
      <c r="I484" s="31"/>
      <c r="J484" s="32">
        <v>6715</v>
      </c>
      <c r="K484" s="33"/>
      <c r="L484" s="33"/>
      <c r="M484" s="34">
        <f t="shared" si="35"/>
        <v>13430</v>
      </c>
      <c r="N484" s="3"/>
      <c r="O484" s="50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66"/>
      <c r="AT484" s="50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76"/>
      <c r="BZ484" s="76"/>
      <c r="CA484" s="77"/>
      <c r="CI484" s="86"/>
      <c r="CJ484" s="19"/>
    </row>
    <row r="485" s="13" customFormat="1" customHeight="1" spans="1:88">
      <c r="A485" s="22">
        <v>1442621</v>
      </c>
      <c r="B485" s="23">
        <f t="shared" si="37"/>
        <v>43507</v>
      </c>
      <c r="C485" s="24">
        <v>43509</v>
      </c>
      <c r="D485" s="25" t="s">
        <v>394</v>
      </c>
      <c r="E485" s="26">
        <v>2</v>
      </c>
      <c r="F485" s="26">
        <v>1</v>
      </c>
      <c r="G485" s="26"/>
      <c r="H485" s="27">
        <f t="shared" si="38"/>
        <v>2</v>
      </c>
      <c r="I485" s="31"/>
      <c r="J485" s="32">
        <v>5695</v>
      </c>
      <c r="K485" s="33"/>
      <c r="L485" s="33"/>
      <c r="M485" s="34">
        <f t="shared" si="35"/>
        <v>11390</v>
      </c>
      <c r="N485" s="11"/>
      <c r="O485" s="50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66"/>
      <c r="AT485" s="50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82"/>
      <c r="BZ485" s="82"/>
      <c r="CA485" s="83"/>
      <c r="CI485" s="86"/>
      <c r="CJ485" s="19"/>
    </row>
    <row r="486" s="13" customFormat="1" customHeight="1" spans="1:88">
      <c r="A486" s="22">
        <v>1439139</v>
      </c>
      <c r="B486" s="23">
        <f t="shared" si="37"/>
        <v>43507</v>
      </c>
      <c r="C486" s="24">
        <v>43509</v>
      </c>
      <c r="D486" s="25" t="s">
        <v>395</v>
      </c>
      <c r="E486" s="26">
        <v>2</v>
      </c>
      <c r="F486" s="26">
        <v>1</v>
      </c>
      <c r="G486" s="26"/>
      <c r="H486" s="27">
        <f t="shared" si="38"/>
        <v>2</v>
      </c>
      <c r="I486" s="31"/>
      <c r="J486" s="32">
        <v>6120</v>
      </c>
      <c r="K486" s="33"/>
      <c r="L486" s="33"/>
      <c r="M486" s="34">
        <f t="shared" si="35"/>
        <v>12240</v>
      </c>
      <c r="N486" s="3"/>
      <c r="O486" s="50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66"/>
      <c r="AT486" s="50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76"/>
      <c r="BZ486" s="76"/>
      <c r="CA486" s="77"/>
      <c r="CI486" s="86"/>
      <c r="CJ486" s="19"/>
    </row>
    <row r="487" s="13" customFormat="1" customHeight="1" spans="1:88">
      <c r="A487" s="22">
        <v>1442169</v>
      </c>
      <c r="B487" s="23">
        <f t="shared" si="37"/>
        <v>43507</v>
      </c>
      <c r="C487" s="24">
        <v>43509</v>
      </c>
      <c r="D487" s="25" t="s">
        <v>396</v>
      </c>
      <c r="E487" s="26">
        <v>2</v>
      </c>
      <c r="F487" s="26">
        <v>1</v>
      </c>
      <c r="G487" s="26"/>
      <c r="H487" s="27">
        <f t="shared" si="38"/>
        <v>2</v>
      </c>
      <c r="I487" s="31"/>
      <c r="J487" s="32">
        <v>6715</v>
      </c>
      <c r="K487" s="33"/>
      <c r="L487" s="33"/>
      <c r="M487" s="34">
        <f t="shared" si="35"/>
        <v>13430</v>
      </c>
      <c r="N487" s="3"/>
      <c r="O487" s="50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66"/>
      <c r="AT487" s="50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76"/>
      <c r="BZ487" s="76"/>
      <c r="CA487" s="77"/>
      <c r="CI487" s="86"/>
      <c r="CJ487" s="19"/>
    </row>
    <row r="488" s="13" customFormat="1" customHeight="1" spans="1:88">
      <c r="A488" s="22">
        <v>1436047</v>
      </c>
      <c r="B488" s="23">
        <f t="shared" si="37"/>
        <v>43507</v>
      </c>
      <c r="C488" s="24">
        <v>43509</v>
      </c>
      <c r="D488" s="25" t="s">
        <v>397</v>
      </c>
      <c r="E488" s="26">
        <v>2</v>
      </c>
      <c r="F488" s="26">
        <v>1</v>
      </c>
      <c r="G488" s="26"/>
      <c r="H488" s="27">
        <f t="shared" si="38"/>
        <v>2</v>
      </c>
      <c r="I488" s="31"/>
      <c r="J488" s="32">
        <v>6715</v>
      </c>
      <c r="K488" s="33"/>
      <c r="L488" s="33"/>
      <c r="M488" s="34">
        <f t="shared" si="35"/>
        <v>13430</v>
      </c>
      <c r="N488" s="3"/>
      <c r="O488" s="50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66"/>
      <c r="AT488" s="50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76"/>
      <c r="BZ488" s="76"/>
      <c r="CA488" s="77"/>
      <c r="CI488" s="86"/>
      <c r="CJ488" s="19"/>
    </row>
    <row r="489" s="13" customFormat="1" customHeight="1" spans="1:88">
      <c r="A489" s="22">
        <v>1439272</v>
      </c>
      <c r="B489" s="23">
        <f t="shared" si="37"/>
        <v>43507</v>
      </c>
      <c r="C489" s="24">
        <v>43509</v>
      </c>
      <c r="D489" s="25" t="s">
        <v>398</v>
      </c>
      <c r="E489" s="26">
        <v>2</v>
      </c>
      <c r="F489" s="26">
        <v>1</v>
      </c>
      <c r="G489" s="26"/>
      <c r="H489" s="27">
        <f t="shared" si="38"/>
        <v>2</v>
      </c>
      <c r="I489" s="31"/>
      <c r="J489" s="32">
        <v>6715</v>
      </c>
      <c r="K489" s="33"/>
      <c r="L489" s="33"/>
      <c r="M489" s="34">
        <f t="shared" si="35"/>
        <v>13430</v>
      </c>
      <c r="N489" s="3"/>
      <c r="O489" s="50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66"/>
      <c r="AT489" s="50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76"/>
      <c r="BZ489" s="76"/>
      <c r="CA489" s="77"/>
      <c r="CI489" s="86"/>
      <c r="CJ489" s="19"/>
    </row>
    <row r="490" s="13" customFormat="1" customHeight="1" spans="1:88">
      <c r="A490" s="22">
        <v>1442409</v>
      </c>
      <c r="B490" s="23">
        <f t="shared" si="37"/>
        <v>43507</v>
      </c>
      <c r="C490" s="24">
        <v>43509</v>
      </c>
      <c r="D490" s="25" t="s">
        <v>399</v>
      </c>
      <c r="E490" s="26">
        <v>2</v>
      </c>
      <c r="F490" s="26">
        <v>2</v>
      </c>
      <c r="G490" s="26"/>
      <c r="H490" s="27">
        <f t="shared" si="38"/>
        <v>4</v>
      </c>
      <c r="I490" s="31"/>
      <c r="J490" s="32">
        <v>5695</v>
      </c>
      <c r="K490" s="33"/>
      <c r="L490" s="33"/>
      <c r="M490" s="34">
        <f t="shared" si="35"/>
        <v>22780</v>
      </c>
      <c r="N490" s="3"/>
      <c r="O490" s="50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66"/>
      <c r="AT490" s="50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76"/>
      <c r="BZ490" s="76"/>
      <c r="CA490" s="77"/>
      <c r="CI490" s="86"/>
      <c r="CJ490" s="19"/>
    </row>
    <row r="491" s="13" customFormat="1" customHeight="1" spans="1:88">
      <c r="A491" s="22">
        <v>1423304</v>
      </c>
      <c r="B491" s="23">
        <f t="shared" si="37"/>
        <v>43507</v>
      </c>
      <c r="C491" s="24">
        <v>43509</v>
      </c>
      <c r="D491" s="25" t="s">
        <v>400</v>
      </c>
      <c r="E491" s="26">
        <v>2</v>
      </c>
      <c r="F491" s="26">
        <v>1</v>
      </c>
      <c r="G491" s="26"/>
      <c r="H491" s="27">
        <f t="shared" si="38"/>
        <v>2</v>
      </c>
      <c r="I491" s="31"/>
      <c r="J491" s="32">
        <v>6120</v>
      </c>
      <c r="K491" s="33"/>
      <c r="L491" s="33"/>
      <c r="M491" s="34">
        <f t="shared" si="35"/>
        <v>12240</v>
      </c>
      <c r="N491" s="3"/>
      <c r="O491" s="50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66"/>
      <c r="AT491" s="50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76"/>
      <c r="BZ491" s="76"/>
      <c r="CA491" s="77"/>
      <c r="CI491" s="86"/>
      <c r="CJ491" s="19"/>
    </row>
    <row r="492" s="13" customFormat="1" customHeight="1" spans="1:88">
      <c r="A492" s="22">
        <v>1438436</v>
      </c>
      <c r="B492" s="23">
        <f t="shared" si="37"/>
        <v>43507</v>
      </c>
      <c r="C492" s="24">
        <v>43509</v>
      </c>
      <c r="D492" s="25" t="s">
        <v>401</v>
      </c>
      <c r="E492" s="26">
        <v>2</v>
      </c>
      <c r="F492" s="26">
        <v>1</v>
      </c>
      <c r="G492" s="26"/>
      <c r="H492" s="27">
        <f t="shared" si="38"/>
        <v>2</v>
      </c>
      <c r="I492" s="31"/>
      <c r="J492" s="32">
        <v>7820</v>
      </c>
      <c r="K492" s="33"/>
      <c r="L492" s="33"/>
      <c r="M492" s="34">
        <f t="shared" si="35"/>
        <v>15640</v>
      </c>
      <c r="N492" s="3"/>
      <c r="O492" s="50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66"/>
      <c r="AT492" s="50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76"/>
      <c r="BZ492" s="76"/>
      <c r="CA492" s="77"/>
      <c r="CI492" s="86"/>
      <c r="CJ492" s="19"/>
    </row>
    <row r="493" s="13" customFormat="1" customHeight="1" spans="1:88">
      <c r="A493" s="22">
        <v>1444197</v>
      </c>
      <c r="B493" s="23">
        <f t="shared" si="37"/>
        <v>43508</v>
      </c>
      <c r="C493" s="24">
        <v>43509</v>
      </c>
      <c r="D493" s="25" t="s">
        <v>402</v>
      </c>
      <c r="E493" s="26">
        <v>1</v>
      </c>
      <c r="F493" s="26">
        <v>1</v>
      </c>
      <c r="G493" s="26"/>
      <c r="H493" s="27">
        <f t="shared" si="38"/>
        <v>1</v>
      </c>
      <c r="I493" s="31"/>
      <c r="J493" s="32">
        <v>6715</v>
      </c>
      <c r="K493" s="33"/>
      <c r="L493" s="33"/>
      <c r="M493" s="34">
        <f t="shared" ref="M493:M503" si="39">+(E493*F493*J493)+(E493*G493*K493)+L493</f>
        <v>6715</v>
      </c>
      <c r="N493" s="3"/>
      <c r="O493" s="50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66"/>
      <c r="AT493" s="50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76"/>
      <c r="BZ493" s="76"/>
      <c r="CA493" s="77"/>
      <c r="CI493" s="86"/>
      <c r="CJ493" s="19"/>
    </row>
    <row r="494" s="13" customFormat="1" customHeight="1" spans="1:88">
      <c r="A494" s="22">
        <v>1443011</v>
      </c>
      <c r="B494" s="23">
        <f t="shared" si="37"/>
        <v>43508</v>
      </c>
      <c r="C494" s="24">
        <v>43509</v>
      </c>
      <c r="D494" s="25" t="s">
        <v>403</v>
      </c>
      <c r="E494" s="26">
        <v>1</v>
      </c>
      <c r="F494" s="26">
        <v>1</v>
      </c>
      <c r="G494" s="26"/>
      <c r="H494" s="27">
        <f t="shared" si="38"/>
        <v>1</v>
      </c>
      <c r="I494" s="31"/>
      <c r="J494" s="32">
        <v>5695</v>
      </c>
      <c r="K494" s="33"/>
      <c r="L494" s="33"/>
      <c r="M494" s="34">
        <f t="shared" si="39"/>
        <v>5695</v>
      </c>
      <c r="N494" s="3"/>
      <c r="O494" s="50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66"/>
      <c r="AT494" s="50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76"/>
      <c r="BZ494" s="76"/>
      <c r="CA494" s="77"/>
      <c r="CI494" s="86"/>
      <c r="CJ494" s="19"/>
    </row>
    <row r="495" s="13" customFormat="1" customHeight="1" spans="1:88">
      <c r="A495" s="22">
        <v>1442995</v>
      </c>
      <c r="B495" s="23">
        <f t="shared" ref="B495:B503" si="40">+C495-E495</f>
        <v>43507</v>
      </c>
      <c r="C495" s="24">
        <v>43509</v>
      </c>
      <c r="D495" s="25" t="s">
        <v>404</v>
      </c>
      <c r="E495" s="26">
        <v>2</v>
      </c>
      <c r="F495" s="26">
        <v>1</v>
      </c>
      <c r="G495" s="26"/>
      <c r="H495" s="27">
        <f t="shared" ref="H495:H503" si="41">(F495*E495)+(E495*G495)</f>
        <v>2</v>
      </c>
      <c r="I495" s="31"/>
      <c r="J495" s="32">
        <v>5695</v>
      </c>
      <c r="K495" s="33"/>
      <c r="L495" s="33"/>
      <c r="M495" s="34">
        <f t="shared" si="39"/>
        <v>11390</v>
      </c>
      <c r="N495" s="3"/>
      <c r="O495" s="50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66"/>
      <c r="AT495" s="50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76"/>
      <c r="BZ495" s="76"/>
      <c r="CA495" s="77"/>
      <c r="CI495" s="86"/>
      <c r="CJ495" s="19"/>
    </row>
    <row r="496" s="13" customFormat="1" customHeight="1" spans="1:88">
      <c r="A496" s="22">
        <v>1427696</v>
      </c>
      <c r="B496" s="23">
        <f t="shared" si="40"/>
        <v>43507</v>
      </c>
      <c r="C496" s="24">
        <v>43509</v>
      </c>
      <c r="D496" s="25" t="s">
        <v>405</v>
      </c>
      <c r="E496" s="26">
        <v>2</v>
      </c>
      <c r="F496" s="26">
        <v>2</v>
      </c>
      <c r="G496" s="26"/>
      <c r="H496" s="27">
        <f t="shared" si="41"/>
        <v>4</v>
      </c>
      <c r="I496" s="31"/>
      <c r="J496" s="32">
        <v>5695</v>
      </c>
      <c r="K496" s="33"/>
      <c r="L496" s="33"/>
      <c r="M496" s="34">
        <f t="shared" si="39"/>
        <v>22780</v>
      </c>
      <c r="N496" s="3"/>
      <c r="O496" s="50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66"/>
      <c r="AT496" s="50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76"/>
      <c r="BZ496" s="76"/>
      <c r="CA496" s="77"/>
      <c r="CI496" s="86"/>
      <c r="CJ496" s="19"/>
    </row>
    <row r="497" s="13" customFormat="1" customHeight="1" spans="1:88">
      <c r="A497" s="22">
        <v>1432740</v>
      </c>
      <c r="B497" s="23">
        <f t="shared" si="40"/>
        <v>43507</v>
      </c>
      <c r="C497" s="24">
        <v>43509</v>
      </c>
      <c r="D497" s="25" t="s">
        <v>406</v>
      </c>
      <c r="E497" s="26">
        <v>2</v>
      </c>
      <c r="F497" s="26">
        <v>1</v>
      </c>
      <c r="G497" s="26"/>
      <c r="H497" s="27">
        <f t="shared" si="41"/>
        <v>2</v>
      </c>
      <c r="I497" s="31"/>
      <c r="J497" s="32">
        <v>5695</v>
      </c>
      <c r="K497" s="33"/>
      <c r="L497" s="33"/>
      <c r="M497" s="34">
        <f t="shared" si="39"/>
        <v>11390</v>
      </c>
      <c r="N497" s="3"/>
      <c r="O497" s="50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66"/>
      <c r="AT497" s="50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76"/>
      <c r="BZ497" s="76"/>
      <c r="CA497" s="77"/>
      <c r="CI497" s="86"/>
      <c r="CJ497" s="19"/>
    </row>
    <row r="498" s="13" customFormat="1" customHeight="1" spans="1:88">
      <c r="A498" s="22">
        <v>1422843</v>
      </c>
      <c r="B498" s="23">
        <f t="shared" si="40"/>
        <v>43508</v>
      </c>
      <c r="C498" s="24">
        <v>43509</v>
      </c>
      <c r="D498" s="25" t="s">
        <v>407</v>
      </c>
      <c r="E498" s="26">
        <v>1</v>
      </c>
      <c r="F498" s="26">
        <v>2</v>
      </c>
      <c r="G498" s="26"/>
      <c r="H498" s="27">
        <f t="shared" si="41"/>
        <v>2</v>
      </c>
      <c r="I498" s="31"/>
      <c r="J498" s="32">
        <v>5695</v>
      </c>
      <c r="K498" s="33"/>
      <c r="L498" s="33"/>
      <c r="M498" s="34">
        <f t="shared" si="39"/>
        <v>11390</v>
      </c>
      <c r="N498" s="3"/>
      <c r="O498" s="50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66"/>
      <c r="AT498" s="50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76"/>
      <c r="BZ498" s="76"/>
      <c r="CA498" s="77"/>
      <c r="CI498" s="86"/>
      <c r="CJ498" s="19"/>
    </row>
    <row r="499" s="13" customFormat="1" customHeight="1" spans="1:88">
      <c r="A499" s="22">
        <v>1442058</v>
      </c>
      <c r="B499" s="23">
        <f t="shared" si="40"/>
        <v>43508</v>
      </c>
      <c r="C499" s="24">
        <v>43509</v>
      </c>
      <c r="D499" s="25" t="s">
        <v>408</v>
      </c>
      <c r="E499" s="26">
        <v>1</v>
      </c>
      <c r="F499" s="26">
        <v>1</v>
      </c>
      <c r="G499" s="26"/>
      <c r="H499" s="27">
        <f t="shared" si="41"/>
        <v>1</v>
      </c>
      <c r="I499" s="31"/>
      <c r="J499" s="32">
        <v>5695</v>
      </c>
      <c r="K499" s="33"/>
      <c r="L499" s="33"/>
      <c r="M499" s="34">
        <f t="shared" si="39"/>
        <v>5695</v>
      </c>
      <c r="N499" s="3"/>
      <c r="O499" s="50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66"/>
      <c r="AT499" s="50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76"/>
      <c r="BZ499" s="76"/>
      <c r="CA499" s="77"/>
      <c r="CI499" s="86"/>
      <c r="CJ499" s="19"/>
    </row>
    <row r="500" s="13" customFormat="1" customHeight="1" spans="1:88">
      <c r="A500" s="22">
        <v>1442618</v>
      </c>
      <c r="B500" s="23">
        <f t="shared" si="40"/>
        <v>43507</v>
      </c>
      <c r="C500" s="24">
        <v>43509</v>
      </c>
      <c r="D500" s="25" t="s">
        <v>409</v>
      </c>
      <c r="E500" s="26">
        <v>2</v>
      </c>
      <c r="F500" s="26">
        <v>1</v>
      </c>
      <c r="G500" s="26"/>
      <c r="H500" s="27">
        <f t="shared" si="41"/>
        <v>2</v>
      </c>
      <c r="I500" s="31"/>
      <c r="J500" s="32">
        <v>6715</v>
      </c>
      <c r="K500" s="33"/>
      <c r="L500" s="33"/>
      <c r="M500" s="34">
        <f t="shared" si="39"/>
        <v>13430</v>
      </c>
      <c r="N500" s="3"/>
      <c r="O500" s="50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66"/>
      <c r="AT500" s="50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76"/>
      <c r="BZ500" s="76"/>
      <c r="CA500" s="77"/>
      <c r="CI500" s="86"/>
      <c r="CJ500" s="19"/>
    </row>
    <row r="501" s="13" customFormat="1" customHeight="1" spans="1:88">
      <c r="A501" s="22">
        <v>1441151</v>
      </c>
      <c r="B501" s="23">
        <f t="shared" si="40"/>
        <v>43507</v>
      </c>
      <c r="C501" s="24">
        <v>43509</v>
      </c>
      <c r="D501" s="25" t="s">
        <v>410</v>
      </c>
      <c r="E501" s="26">
        <v>2</v>
      </c>
      <c r="F501" s="26">
        <v>1</v>
      </c>
      <c r="G501" s="26"/>
      <c r="H501" s="27">
        <f t="shared" si="41"/>
        <v>2</v>
      </c>
      <c r="I501" s="31"/>
      <c r="J501" s="32">
        <v>7820</v>
      </c>
      <c r="K501" s="33"/>
      <c r="L501" s="33"/>
      <c r="M501" s="34">
        <f t="shared" si="39"/>
        <v>15640</v>
      </c>
      <c r="N501" s="3"/>
      <c r="O501" s="50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66"/>
      <c r="AT501" s="50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76"/>
      <c r="BZ501" s="76"/>
      <c r="CA501" s="77"/>
      <c r="CI501" s="86"/>
      <c r="CJ501" s="19"/>
    </row>
    <row r="502" s="13" customFormat="1" customHeight="1" spans="1:88">
      <c r="A502" s="22">
        <v>1419441</v>
      </c>
      <c r="B502" s="23">
        <f t="shared" si="40"/>
        <v>43507</v>
      </c>
      <c r="C502" s="24">
        <v>43509</v>
      </c>
      <c r="D502" s="25" t="s">
        <v>411</v>
      </c>
      <c r="E502" s="26">
        <v>2</v>
      </c>
      <c r="F502" s="26">
        <v>1</v>
      </c>
      <c r="G502" s="26"/>
      <c r="H502" s="27">
        <f t="shared" si="41"/>
        <v>2</v>
      </c>
      <c r="I502" s="31"/>
      <c r="J502" s="32">
        <v>5695</v>
      </c>
      <c r="K502" s="33"/>
      <c r="L502" s="33"/>
      <c r="M502" s="34">
        <f t="shared" si="39"/>
        <v>11390</v>
      </c>
      <c r="N502" s="3"/>
      <c r="O502" s="50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66"/>
      <c r="AT502" s="50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76"/>
      <c r="BZ502" s="76"/>
      <c r="CA502" s="77"/>
      <c r="CI502" s="86"/>
      <c r="CJ502" s="19"/>
    </row>
    <row r="503" s="13" customFormat="1" customHeight="1" spans="1:88">
      <c r="A503" s="22">
        <v>1445033</v>
      </c>
      <c r="B503" s="23">
        <f t="shared" si="40"/>
        <v>43508</v>
      </c>
      <c r="C503" s="24">
        <v>43509</v>
      </c>
      <c r="D503" s="25" t="s">
        <v>412</v>
      </c>
      <c r="E503" s="26">
        <v>1</v>
      </c>
      <c r="F503" s="26">
        <v>4</v>
      </c>
      <c r="G503" s="26"/>
      <c r="H503" s="27">
        <f t="shared" si="41"/>
        <v>4</v>
      </c>
      <c r="I503" s="31"/>
      <c r="J503" s="32">
        <v>7200</v>
      </c>
      <c r="K503" s="33"/>
      <c r="L503" s="33"/>
      <c r="M503" s="34">
        <f t="shared" si="39"/>
        <v>28800</v>
      </c>
      <c r="N503" s="3"/>
      <c r="O503" s="50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66"/>
      <c r="AT503" s="50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76"/>
      <c r="BZ503" s="76"/>
      <c r="CA503" s="77"/>
      <c r="CI503" s="86"/>
      <c r="CJ503" s="19"/>
    </row>
    <row r="504" s="13" customFormat="1" customHeight="1" spans="1:88">
      <c r="A504" s="91" t="s">
        <v>153</v>
      </c>
      <c r="B504" s="92"/>
      <c r="C504" s="92"/>
      <c r="D504" s="93"/>
      <c r="E504" s="27">
        <f t="shared" ref="E504:M504" si="42">SUM(E431:E503)</f>
        <v>101</v>
      </c>
      <c r="F504" s="94">
        <f t="shared" si="42"/>
        <v>96</v>
      </c>
      <c r="G504" s="94">
        <f t="shared" si="42"/>
        <v>0</v>
      </c>
      <c r="H504" s="94">
        <f t="shared" si="42"/>
        <v>130</v>
      </c>
      <c r="I504" s="94">
        <f t="shared" si="42"/>
        <v>0</v>
      </c>
      <c r="J504" s="95">
        <f t="shared" si="42"/>
        <v>464501.11</v>
      </c>
      <c r="K504" s="95">
        <f t="shared" si="42"/>
        <v>0</v>
      </c>
      <c r="L504" s="95">
        <f t="shared" si="42"/>
        <v>0</v>
      </c>
      <c r="M504" s="96">
        <f t="shared" si="42"/>
        <v>837189.77</v>
      </c>
      <c r="N504" s="3"/>
      <c r="O504" s="50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66"/>
      <c r="AT504" s="50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76"/>
      <c r="BZ504" s="76"/>
      <c r="CA504" s="77"/>
      <c r="CI504" s="86"/>
      <c r="CJ504" s="19"/>
    </row>
    <row r="505" s="13" customFormat="1" customHeight="1" spans="1:88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3"/>
      <c r="O505" s="50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66"/>
      <c r="AT505" s="50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76"/>
      <c r="BZ505" s="76"/>
      <c r="CA505" s="77"/>
      <c r="CI505" s="86"/>
      <c r="CJ505" s="19"/>
    </row>
    <row r="506" s="13" customFormat="1" customHeight="1" spans="1:88">
      <c r="A506" s="20" t="s">
        <v>41</v>
      </c>
      <c r="B506" s="21" t="s">
        <v>42</v>
      </c>
      <c r="C506" s="21" t="s">
        <v>43</v>
      </c>
      <c r="D506" s="21" t="s">
        <v>44</v>
      </c>
      <c r="E506" s="21" t="s">
        <v>45</v>
      </c>
      <c r="F506" s="21" t="s">
        <v>46</v>
      </c>
      <c r="G506" s="21" t="s">
        <v>47</v>
      </c>
      <c r="H506" s="21" t="s">
        <v>48</v>
      </c>
      <c r="I506" s="21" t="s">
        <v>49</v>
      </c>
      <c r="J506" s="21" t="s">
        <v>50</v>
      </c>
      <c r="K506" s="21" t="s">
        <v>51</v>
      </c>
      <c r="L506" s="21" t="s">
        <v>52</v>
      </c>
      <c r="M506" s="29" t="s">
        <v>53</v>
      </c>
      <c r="N506" s="3"/>
      <c r="O506" s="50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66"/>
      <c r="AT506" s="50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76"/>
      <c r="BZ506" s="76"/>
      <c r="CA506" s="77"/>
      <c r="CI506" s="86"/>
      <c r="CJ506" s="19"/>
    </row>
    <row r="507" s="13" customFormat="1" customHeight="1" spans="1:88">
      <c r="A507" s="22">
        <v>1443284</v>
      </c>
      <c r="B507" s="23">
        <f t="shared" ref="B507:B552" si="43">+C507-E507</f>
        <v>43505</v>
      </c>
      <c r="C507" s="24">
        <v>43507</v>
      </c>
      <c r="D507" s="25" t="s">
        <v>345</v>
      </c>
      <c r="E507" s="26">
        <v>2</v>
      </c>
      <c r="F507" s="26">
        <v>1</v>
      </c>
      <c r="G507" s="26"/>
      <c r="H507" s="27">
        <f t="shared" ref="H507:H552" si="44">(F507*E507)+(E507*G507)</f>
        <v>2</v>
      </c>
      <c r="I507" s="31"/>
      <c r="J507" s="32">
        <v>5428.52</v>
      </c>
      <c r="K507" s="33"/>
      <c r="L507" s="33"/>
      <c r="M507" s="34">
        <f t="shared" ref="M507:M552" si="45">+(E507*F507*J507)+(E507*G507*K507)+L507</f>
        <v>10857.04</v>
      </c>
      <c r="N507" s="3"/>
      <c r="O507" s="50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66"/>
      <c r="AT507" s="50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76"/>
      <c r="BZ507" s="76"/>
      <c r="CA507" s="77"/>
      <c r="CI507" s="86"/>
      <c r="CJ507" s="19"/>
    </row>
    <row r="508" s="13" customFormat="1" customHeight="1" spans="1:88">
      <c r="A508" s="22">
        <v>1435304</v>
      </c>
      <c r="B508" s="23">
        <f t="shared" si="43"/>
        <v>43503</v>
      </c>
      <c r="C508" s="24">
        <v>43505</v>
      </c>
      <c r="D508" s="25" t="s">
        <v>346</v>
      </c>
      <c r="E508" s="26">
        <v>2</v>
      </c>
      <c r="F508" s="26">
        <v>1</v>
      </c>
      <c r="G508" s="26"/>
      <c r="H508" s="27">
        <f t="shared" si="44"/>
        <v>2</v>
      </c>
      <c r="I508" s="31"/>
      <c r="J508" s="32">
        <v>9300</v>
      </c>
      <c r="K508" s="33"/>
      <c r="L508" s="33"/>
      <c r="M508" s="34">
        <f t="shared" si="45"/>
        <v>18600</v>
      </c>
      <c r="N508" s="3"/>
      <c r="O508" s="50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66"/>
      <c r="AT508" s="50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76"/>
      <c r="BZ508" s="76"/>
      <c r="CA508" s="77"/>
      <c r="CI508" s="86"/>
      <c r="CJ508" s="19"/>
    </row>
    <row r="509" s="13" customFormat="1" customHeight="1" spans="1:88">
      <c r="A509" s="22">
        <v>1435304</v>
      </c>
      <c r="B509" s="23">
        <f t="shared" si="43"/>
        <v>43505</v>
      </c>
      <c r="C509" s="24">
        <v>43507</v>
      </c>
      <c r="D509" s="25" t="s">
        <v>346</v>
      </c>
      <c r="E509" s="26">
        <v>2</v>
      </c>
      <c r="F509" s="26">
        <v>1</v>
      </c>
      <c r="G509" s="26"/>
      <c r="H509" s="27">
        <f t="shared" si="44"/>
        <v>2</v>
      </c>
      <c r="I509" s="31"/>
      <c r="J509" s="32">
        <v>5991.17</v>
      </c>
      <c r="K509" s="33"/>
      <c r="L509" s="33"/>
      <c r="M509" s="34">
        <f t="shared" si="45"/>
        <v>11982.34</v>
      </c>
      <c r="N509" s="3"/>
      <c r="O509" s="50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66"/>
      <c r="AT509" s="50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76"/>
      <c r="BZ509" s="76"/>
      <c r="CA509" s="77"/>
      <c r="CI509" s="86"/>
      <c r="CJ509" s="19"/>
    </row>
    <row r="510" s="13" customFormat="1" customHeight="1" spans="1:88">
      <c r="A510" s="22">
        <v>1427551</v>
      </c>
      <c r="B510" s="23">
        <f t="shared" si="43"/>
        <v>43504</v>
      </c>
      <c r="C510" s="24">
        <v>43507</v>
      </c>
      <c r="D510" s="25" t="s">
        <v>347</v>
      </c>
      <c r="E510" s="26">
        <v>3</v>
      </c>
      <c r="F510" s="26">
        <v>1</v>
      </c>
      <c r="G510" s="26"/>
      <c r="H510" s="27">
        <f t="shared" si="44"/>
        <v>3</v>
      </c>
      <c r="I510" s="31"/>
      <c r="J510" s="32">
        <v>11700</v>
      </c>
      <c r="K510" s="33"/>
      <c r="L510" s="33"/>
      <c r="M510" s="34">
        <f t="shared" si="45"/>
        <v>35100</v>
      </c>
      <c r="N510" s="3"/>
      <c r="O510" s="50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66"/>
      <c r="AT510" s="50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76"/>
      <c r="BZ510" s="76"/>
      <c r="CA510" s="77"/>
      <c r="CI510" s="86"/>
      <c r="CJ510" s="19"/>
    </row>
    <row r="511" s="13" customFormat="1" customHeight="1" spans="1:88">
      <c r="A511" s="22">
        <v>1442429</v>
      </c>
      <c r="B511" s="23">
        <f t="shared" si="43"/>
        <v>43506</v>
      </c>
      <c r="C511" s="24">
        <v>43507</v>
      </c>
      <c r="D511" s="25" t="s">
        <v>350</v>
      </c>
      <c r="E511" s="26">
        <v>1</v>
      </c>
      <c r="F511" s="26">
        <v>1</v>
      </c>
      <c r="G511" s="26"/>
      <c r="H511" s="27">
        <f t="shared" si="44"/>
        <v>1</v>
      </c>
      <c r="I511" s="31"/>
      <c r="J511" s="32">
        <v>6981.26</v>
      </c>
      <c r="K511" s="33"/>
      <c r="L511" s="33"/>
      <c r="M511" s="34">
        <f t="shared" si="45"/>
        <v>6981.26</v>
      </c>
      <c r="N511" s="3"/>
      <c r="O511" s="50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66"/>
      <c r="AT511" s="50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76"/>
      <c r="BZ511" s="76"/>
      <c r="CA511" s="77"/>
      <c r="CI511" s="86"/>
      <c r="CJ511" s="19"/>
    </row>
    <row r="512" s="13" customFormat="1" customHeight="1" spans="1:88">
      <c r="A512" s="22">
        <v>1441719</v>
      </c>
      <c r="B512" s="23">
        <f t="shared" si="43"/>
        <v>43505</v>
      </c>
      <c r="C512" s="24">
        <v>43507</v>
      </c>
      <c r="D512" s="25" t="s">
        <v>351</v>
      </c>
      <c r="E512" s="26">
        <v>2</v>
      </c>
      <c r="F512" s="26">
        <v>3</v>
      </c>
      <c r="G512" s="26"/>
      <c r="H512" s="27">
        <f t="shared" si="44"/>
        <v>6</v>
      </c>
      <c r="I512" s="31"/>
      <c r="J512" s="32">
        <v>5836.5</v>
      </c>
      <c r="K512" s="33"/>
      <c r="L512" s="33"/>
      <c r="M512" s="34">
        <f t="shared" si="45"/>
        <v>35019</v>
      </c>
      <c r="N512" s="3"/>
      <c r="O512" s="50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66"/>
      <c r="AT512" s="50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76"/>
      <c r="BZ512" s="76"/>
      <c r="CA512" s="77"/>
      <c r="CI512" s="86"/>
      <c r="CJ512" s="19"/>
    </row>
    <row r="513" s="13" customFormat="1" customHeight="1" spans="1:88">
      <c r="A513" s="22">
        <v>1444342</v>
      </c>
      <c r="B513" s="23">
        <f t="shared" si="43"/>
        <v>43506</v>
      </c>
      <c r="C513" s="24">
        <v>43507</v>
      </c>
      <c r="D513" s="25" t="s">
        <v>352</v>
      </c>
      <c r="E513" s="26">
        <v>1</v>
      </c>
      <c r="F513" s="26">
        <v>4</v>
      </c>
      <c r="G513" s="26"/>
      <c r="H513" s="27">
        <f t="shared" si="44"/>
        <v>4</v>
      </c>
      <c r="I513" s="31"/>
      <c r="J513" s="32">
        <v>7021.4</v>
      </c>
      <c r="K513" s="33"/>
      <c r="L513" s="33"/>
      <c r="M513" s="34">
        <f t="shared" si="45"/>
        <v>28085.6</v>
      </c>
      <c r="N513" s="3"/>
      <c r="O513" s="50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66"/>
      <c r="AT513" s="50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76"/>
      <c r="BZ513" s="76"/>
      <c r="CA513" s="77"/>
      <c r="CI513" s="86"/>
      <c r="CJ513" s="19"/>
    </row>
    <row r="514" s="13" customFormat="1" customHeight="1" spans="1:88">
      <c r="A514" s="22">
        <v>1444268</v>
      </c>
      <c r="B514" s="23">
        <f t="shared" si="43"/>
        <v>43506</v>
      </c>
      <c r="C514" s="24">
        <v>43507</v>
      </c>
      <c r="D514" s="25" t="s">
        <v>353</v>
      </c>
      <c r="E514" s="26">
        <v>1</v>
      </c>
      <c r="F514" s="26">
        <v>1</v>
      </c>
      <c r="G514" s="26"/>
      <c r="H514" s="27">
        <f t="shared" si="44"/>
        <v>1</v>
      </c>
      <c r="I514" s="31"/>
      <c r="J514" s="32">
        <v>6358.2</v>
      </c>
      <c r="K514" s="33"/>
      <c r="L514" s="33"/>
      <c r="M514" s="34">
        <f t="shared" si="45"/>
        <v>6358.2</v>
      </c>
      <c r="N514" s="3"/>
      <c r="O514" s="50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66"/>
      <c r="AT514" s="50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76"/>
      <c r="BZ514" s="76"/>
      <c r="CA514" s="77"/>
      <c r="CI514" s="86"/>
      <c r="CJ514" s="19"/>
    </row>
    <row r="515" s="13" customFormat="1" customHeight="1" spans="1:88">
      <c r="A515" s="22">
        <v>1425887</v>
      </c>
      <c r="B515" s="23">
        <f t="shared" si="43"/>
        <v>43503</v>
      </c>
      <c r="C515" s="24">
        <v>43504</v>
      </c>
      <c r="D515" s="25" t="s">
        <v>354</v>
      </c>
      <c r="E515" s="26">
        <v>1</v>
      </c>
      <c r="F515" s="26">
        <v>1</v>
      </c>
      <c r="G515" s="26"/>
      <c r="H515" s="27">
        <f t="shared" si="44"/>
        <v>1</v>
      </c>
      <c r="I515" s="31"/>
      <c r="J515" s="32">
        <v>9191.08</v>
      </c>
      <c r="K515" s="33"/>
      <c r="L515" s="33"/>
      <c r="M515" s="34">
        <f t="shared" si="45"/>
        <v>9191.08</v>
      </c>
      <c r="N515" s="3"/>
      <c r="O515" s="50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66"/>
      <c r="AT515" s="50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76"/>
      <c r="BZ515" s="76"/>
      <c r="CA515" s="77"/>
      <c r="CI515" s="86"/>
      <c r="CJ515" s="19"/>
    </row>
    <row r="516" s="13" customFormat="1" customHeight="1" spans="1:88">
      <c r="A516" s="22">
        <v>1425887</v>
      </c>
      <c r="B516" s="23">
        <f t="shared" si="43"/>
        <v>43504</v>
      </c>
      <c r="C516" s="24">
        <v>43507</v>
      </c>
      <c r="D516" s="25" t="s">
        <v>354</v>
      </c>
      <c r="E516" s="26">
        <v>3</v>
      </c>
      <c r="F516" s="26">
        <v>1</v>
      </c>
      <c r="G516" s="26"/>
      <c r="H516" s="27">
        <f t="shared" si="44"/>
        <v>3</v>
      </c>
      <c r="I516" s="31"/>
      <c r="J516" s="32">
        <v>8953.32</v>
      </c>
      <c r="K516" s="33"/>
      <c r="L516" s="33"/>
      <c r="M516" s="34">
        <f t="shared" si="45"/>
        <v>26859.96</v>
      </c>
      <c r="N516" s="3"/>
      <c r="O516" s="50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66"/>
      <c r="AT516" s="50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76"/>
      <c r="BZ516" s="76"/>
      <c r="CA516" s="77"/>
      <c r="CI516" s="86"/>
      <c r="CJ516" s="19"/>
    </row>
    <row r="517" s="13" customFormat="1" customHeight="1" spans="1:88">
      <c r="A517" s="22">
        <v>1438559</v>
      </c>
      <c r="B517" s="23">
        <f t="shared" si="43"/>
        <v>43503</v>
      </c>
      <c r="C517" s="24">
        <v>43505</v>
      </c>
      <c r="D517" s="25" t="s">
        <v>355</v>
      </c>
      <c r="E517" s="26">
        <v>2</v>
      </c>
      <c r="F517" s="26">
        <v>1</v>
      </c>
      <c r="G517" s="26"/>
      <c r="H517" s="27">
        <f t="shared" si="44"/>
        <v>2</v>
      </c>
      <c r="I517" s="31"/>
      <c r="J517" s="32">
        <v>8500</v>
      </c>
      <c r="K517" s="33"/>
      <c r="L517" s="33"/>
      <c r="M517" s="34">
        <f t="shared" si="45"/>
        <v>17000</v>
      </c>
      <c r="N517" s="3"/>
      <c r="O517" s="50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66"/>
      <c r="AT517" s="50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76"/>
      <c r="BZ517" s="76"/>
      <c r="CA517" s="77"/>
      <c r="CI517" s="86"/>
      <c r="CJ517" s="19"/>
    </row>
    <row r="518" s="13" customFormat="1" customHeight="1" spans="1:88">
      <c r="A518" s="22">
        <v>1438559</v>
      </c>
      <c r="B518" s="23">
        <f t="shared" si="43"/>
        <v>43505</v>
      </c>
      <c r="C518" s="24">
        <v>43507</v>
      </c>
      <c r="D518" s="25" t="s">
        <v>355</v>
      </c>
      <c r="E518" s="26">
        <v>2</v>
      </c>
      <c r="F518" s="26">
        <v>1</v>
      </c>
      <c r="G518" s="26"/>
      <c r="H518" s="27">
        <f t="shared" si="44"/>
        <v>2</v>
      </c>
      <c r="I518" s="31"/>
      <c r="J518" s="32">
        <v>5848.82</v>
      </c>
      <c r="K518" s="33"/>
      <c r="L518" s="33"/>
      <c r="M518" s="34">
        <f t="shared" si="45"/>
        <v>11697.64</v>
      </c>
      <c r="N518" s="3"/>
      <c r="O518" s="50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66"/>
      <c r="AT518" s="50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76"/>
      <c r="BZ518" s="76"/>
      <c r="CA518" s="77"/>
      <c r="CI518" s="86"/>
      <c r="CJ518" s="19"/>
    </row>
    <row r="519" s="13" customFormat="1" customHeight="1" spans="1:88">
      <c r="A519" s="22">
        <v>1442415</v>
      </c>
      <c r="B519" s="23">
        <f t="shared" si="43"/>
        <v>43506</v>
      </c>
      <c r="C519" s="24">
        <v>43507</v>
      </c>
      <c r="D519" s="25" t="s">
        <v>311</v>
      </c>
      <c r="E519" s="26">
        <v>1</v>
      </c>
      <c r="F519" s="26">
        <v>1</v>
      </c>
      <c r="G519" s="26"/>
      <c r="H519" s="27">
        <f t="shared" si="44"/>
        <v>1</v>
      </c>
      <c r="I519" s="31"/>
      <c r="J519" s="32">
        <v>5418.72</v>
      </c>
      <c r="K519" s="33"/>
      <c r="L519" s="33"/>
      <c r="M519" s="34">
        <f t="shared" si="45"/>
        <v>5418.72</v>
      </c>
      <c r="N519" s="3"/>
      <c r="O519" s="50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66"/>
      <c r="AT519" s="50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76"/>
      <c r="BZ519" s="76"/>
      <c r="CA519" s="77"/>
      <c r="CI519" s="86"/>
      <c r="CJ519" s="19"/>
    </row>
    <row r="520" s="13" customFormat="1" customHeight="1" spans="1:88">
      <c r="A520" s="22">
        <v>1443714</v>
      </c>
      <c r="B520" s="23">
        <f t="shared" si="43"/>
        <v>43504</v>
      </c>
      <c r="C520" s="24">
        <v>43507</v>
      </c>
      <c r="D520" s="25" t="s">
        <v>356</v>
      </c>
      <c r="E520" s="26">
        <v>3</v>
      </c>
      <c r="F520" s="26">
        <v>1</v>
      </c>
      <c r="G520" s="26"/>
      <c r="H520" s="27">
        <f t="shared" si="44"/>
        <v>3</v>
      </c>
      <c r="I520" s="31"/>
      <c r="J520" s="32">
        <v>6319.18</v>
      </c>
      <c r="K520" s="33"/>
      <c r="L520" s="33"/>
      <c r="M520" s="34">
        <f t="shared" si="45"/>
        <v>18957.54</v>
      </c>
      <c r="N520" s="3"/>
      <c r="O520" s="50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66"/>
      <c r="AT520" s="50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76"/>
      <c r="BZ520" s="76"/>
      <c r="CA520" s="77"/>
      <c r="CI520" s="86"/>
      <c r="CJ520" s="19"/>
    </row>
    <row r="521" s="13" customFormat="1" customHeight="1" spans="1:88">
      <c r="A521" s="22">
        <v>1444321</v>
      </c>
      <c r="B521" s="23">
        <f t="shared" si="43"/>
        <v>43506</v>
      </c>
      <c r="C521" s="24">
        <v>43507</v>
      </c>
      <c r="D521" s="25" t="s">
        <v>357</v>
      </c>
      <c r="E521" s="26">
        <v>1</v>
      </c>
      <c r="F521" s="26">
        <v>3</v>
      </c>
      <c r="G521" s="26"/>
      <c r="H521" s="27">
        <f t="shared" si="44"/>
        <v>3</v>
      </c>
      <c r="I521" s="31"/>
      <c r="J521" s="32">
        <v>7021.4</v>
      </c>
      <c r="K521" s="33"/>
      <c r="L521" s="33"/>
      <c r="M521" s="34">
        <f t="shared" si="45"/>
        <v>21064.2</v>
      </c>
      <c r="N521" s="3"/>
      <c r="O521" s="50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66"/>
      <c r="AT521" s="50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76"/>
      <c r="BZ521" s="76"/>
      <c r="CA521" s="77"/>
      <c r="CI521" s="86"/>
      <c r="CJ521" s="19"/>
    </row>
    <row r="522" s="13" customFormat="1" customHeight="1" spans="1:88">
      <c r="A522" s="22">
        <v>1435839</v>
      </c>
      <c r="B522" s="23">
        <f t="shared" si="43"/>
        <v>43504</v>
      </c>
      <c r="C522" s="24">
        <v>43505</v>
      </c>
      <c r="D522" s="25" t="s">
        <v>358</v>
      </c>
      <c r="E522" s="26">
        <v>1</v>
      </c>
      <c r="F522" s="26">
        <v>1</v>
      </c>
      <c r="G522" s="26"/>
      <c r="H522" s="27">
        <f t="shared" si="44"/>
        <v>1</v>
      </c>
      <c r="I522" s="31"/>
      <c r="J522" s="32">
        <v>9300</v>
      </c>
      <c r="K522" s="33"/>
      <c r="L522" s="33"/>
      <c r="M522" s="34">
        <f t="shared" si="45"/>
        <v>9300</v>
      </c>
      <c r="N522" s="3"/>
      <c r="O522" s="50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66"/>
      <c r="AT522" s="50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76"/>
      <c r="BZ522" s="76"/>
      <c r="CA522" s="77"/>
      <c r="CI522" s="86"/>
      <c r="CJ522" s="19"/>
    </row>
    <row r="523" s="13" customFormat="1" customHeight="1" spans="1:88">
      <c r="A523" s="22">
        <v>1435839</v>
      </c>
      <c r="B523" s="23">
        <f t="shared" si="43"/>
        <v>43505</v>
      </c>
      <c r="C523" s="24">
        <v>43507</v>
      </c>
      <c r="D523" s="25" t="s">
        <v>358</v>
      </c>
      <c r="E523" s="26">
        <v>2</v>
      </c>
      <c r="F523" s="26">
        <v>1</v>
      </c>
      <c r="G523" s="26"/>
      <c r="H523" s="27">
        <f t="shared" si="44"/>
        <v>2</v>
      </c>
      <c r="I523" s="31"/>
      <c r="J523" s="32">
        <v>5838.35</v>
      </c>
      <c r="K523" s="33"/>
      <c r="L523" s="33"/>
      <c r="M523" s="34">
        <f t="shared" si="45"/>
        <v>11676.7</v>
      </c>
      <c r="N523" s="3"/>
      <c r="O523" s="50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66"/>
      <c r="AT523" s="50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76"/>
      <c r="BZ523" s="76"/>
      <c r="CA523" s="77"/>
      <c r="CI523" s="86"/>
      <c r="CJ523" s="19"/>
    </row>
    <row r="524" s="13" customFormat="1" customHeight="1" spans="1:88">
      <c r="A524" s="22">
        <v>1442100</v>
      </c>
      <c r="B524" s="23">
        <f t="shared" si="43"/>
        <v>43503</v>
      </c>
      <c r="C524" s="24">
        <v>43507</v>
      </c>
      <c r="D524" s="25" t="s">
        <v>360</v>
      </c>
      <c r="E524" s="26">
        <v>4</v>
      </c>
      <c r="F524" s="26">
        <v>3</v>
      </c>
      <c r="G524" s="26"/>
      <c r="H524" s="27">
        <f t="shared" si="44"/>
        <v>12</v>
      </c>
      <c r="I524" s="31"/>
      <c r="J524" s="32">
        <v>5427.08</v>
      </c>
      <c r="K524" s="33"/>
      <c r="L524" s="33"/>
      <c r="M524" s="34">
        <f t="shared" si="45"/>
        <v>65124.96</v>
      </c>
      <c r="N524" s="3"/>
      <c r="O524" s="50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66"/>
      <c r="AT524" s="50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76"/>
      <c r="BZ524" s="76"/>
      <c r="CA524" s="77"/>
      <c r="CI524" s="86"/>
      <c r="CJ524" s="19"/>
    </row>
    <row r="525" s="13" customFormat="1" customHeight="1" spans="1:88">
      <c r="A525" s="22">
        <v>1442658</v>
      </c>
      <c r="B525" s="23">
        <f t="shared" si="43"/>
        <v>43504</v>
      </c>
      <c r="C525" s="24">
        <v>43507</v>
      </c>
      <c r="D525" s="25" t="s">
        <v>362</v>
      </c>
      <c r="E525" s="26">
        <v>3</v>
      </c>
      <c r="F525" s="26">
        <v>1</v>
      </c>
      <c r="G525" s="26"/>
      <c r="H525" s="27">
        <f t="shared" si="44"/>
        <v>3</v>
      </c>
      <c r="I525" s="31"/>
      <c r="J525" s="32">
        <v>8400</v>
      </c>
      <c r="K525" s="33"/>
      <c r="L525" s="33"/>
      <c r="M525" s="34">
        <f t="shared" si="45"/>
        <v>25200</v>
      </c>
      <c r="N525" s="3"/>
      <c r="O525" s="50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66"/>
      <c r="AT525" s="50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76"/>
      <c r="BZ525" s="76"/>
      <c r="CA525" s="77"/>
      <c r="CI525" s="86"/>
      <c r="CJ525" s="19"/>
    </row>
    <row r="526" s="13" customFormat="1" customHeight="1" spans="1:88">
      <c r="A526" s="22">
        <v>1428343</v>
      </c>
      <c r="B526" s="23">
        <f t="shared" si="43"/>
        <v>43506</v>
      </c>
      <c r="C526" s="24">
        <v>43507</v>
      </c>
      <c r="D526" s="25" t="s">
        <v>363</v>
      </c>
      <c r="E526" s="26">
        <v>1</v>
      </c>
      <c r="F526" s="26">
        <v>1</v>
      </c>
      <c r="G526" s="26"/>
      <c r="H526" s="27">
        <f t="shared" si="44"/>
        <v>1</v>
      </c>
      <c r="I526" s="31"/>
      <c r="J526" s="32">
        <v>7627.88</v>
      </c>
      <c r="K526" s="33"/>
      <c r="L526" s="33"/>
      <c r="M526" s="34">
        <f t="shared" si="45"/>
        <v>7627.88</v>
      </c>
      <c r="N526" s="3"/>
      <c r="O526" s="50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66"/>
      <c r="AT526" s="50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76"/>
      <c r="BZ526" s="76"/>
      <c r="CA526" s="77"/>
      <c r="CI526" s="86"/>
      <c r="CJ526" s="19"/>
    </row>
    <row r="527" s="13" customFormat="1" customHeight="1" spans="1:88">
      <c r="A527" s="22">
        <v>1425970</v>
      </c>
      <c r="B527" s="23">
        <f t="shared" si="43"/>
        <v>43504</v>
      </c>
      <c r="C527" s="24">
        <v>43507</v>
      </c>
      <c r="D527" s="25" t="s">
        <v>364</v>
      </c>
      <c r="E527" s="26">
        <v>3</v>
      </c>
      <c r="F527" s="26">
        <v>3</v>
      </c>
      <c r="G527" s="26"/>
      <c r="H527" s="27">
        <f t="shared" si="44"/>
        <v>9</v>
      </c>
      <c r="I527" s="31"/>
      <c r="J527" s="32">
        <v>7750.5</v>
      </c>
      <c r="K527" s="33"/>
      <c r="L527" s="33"/>
      <c r="M527" s="34">
        <f t="shared" si="45"/>
        <v>69754.5</v>
      </c>
      <c r="N527" s="3"/>
      <c r="O527" s="50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66"/>
      <c r="AT527" s="50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76"/>
      <c r="BZ527" s="76"/>
      <c r="CA527" s="77"/>
      <c r="CI527" s="86"/>
      <c r="CJ527" s="19"/>
    </row>
    <row r="528" s="13" customFormat="1" customHeight="1" spans="1:88">
      <c r="A528" s="22">
        <v>1441204</v>
      </c>
      <c r="B528" s="23">
        <f t="shared" si="43"/>
        <v>43505</v>
      </c>
      <c r="C528" s="24">
        <v>43507</v>
      </c>
      <c r="D528" s="25" t="s">
        <v>365</v>
      </c>
      <c r="E528" s="26">
        <v>2</v>
      </c>
      <c r="F528" s="26">
        <v>1</v>
      </c>
      <c r="G528" s="26"/>
      <c r="H528" s="27">
        <f t="shared" si="44"/>
        <v>2</v>
      </c>
      <c r="I528" s="31"/>
      <c r="J528" s="32">
        <v>5845.84</v>
      </c>
      <c r="K528" s="33"/>
      <c r="L528" s="33"/>
      <c r="M528" s="34">
        <f t="shared" si="45"/>
        <v>11691.68</v>
      </c>
      <c r="N528" s="3"/>
      <c r="O528" s="50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66"/>
      <c r="AT528" s="50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76"/>
      <c r="BZ528" s="76"/>
      <c r="CA528" s="77"/>
      <c r="CI528" s="86"/>
      <c r="CJ528" s="19"/>
    </row>
    <row r="529" s="13" customFormat="1" customHeight="1" spans="1:88">
      <c r="A529" s="22">
        <v>1436682</v>
      </c>
      <c r="B529" s="23">
        <f t="shared" si="43"/>
        <v>43506</v>
      </c>
      <c r="C529" s="24">
        <v>43507</v>
      </c>
      <c r="D529" s="25" t="s">
        <v>366</v>
      </c>
      <c r="E529" s="26">
        <v>1</v>
      </c>
      <c r="F529" s="26">
        <v>1</v>
      </c>
      <c r="G529" s="26"/>
      <c r="H529" s="27">
        <f t="shared" si="44"/>
        <v>1</v>
      </c>
      <c r="I529" s="31"/>
      <c r="J529" s="32">
        <v>5837.06</v>
      </c>
      <c r="K529" s="33"/>
      <c r="L529" s="33"/>
      <c r="M529" s="34">
        <f t="shared" si="45"/>
        <v>5837.06</v>
      </c>
      <c r="N529" s="3"/>
      <c r="O529" s="50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66"/>
      <c r="AT529" s="50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76"/>
      <c r="BZ529" s="76"/>
      <c r="CA529" s="77"/>
      <c r="CI529" s="86"/>
      <c r="CJ529" s="19"/>
    </row>
    <row r="530" s="13" customFormat="1" customHeight="1" spans="1:88">
      <c r="A530" s="22">
        <v>1437738</v>
      </c>
      <c r="B530" s="23">
        <f t="shared" si="43"/>
        <v>43504</v>
      </c>
      <c r="C530" s="24">
        <v>43507</v>
      </c>
      <c r="D530" s="25" t="s">
        <v>368</v>
      </c>
      <c r="E530" s="26">
        <v>3</v>
      </c>
      <c r="F530" s="26">
        <v>1</v>
      </c>
      <c r="G530" s="26"/>
      <c r="H530" s="27">
        <f t="shared" si="44"/>
        <v>3</v>
      </c>
      <c r="I530" s="31"/>
      <c r="J530" s="32">
        <v>12400</v>
      </c>
      <c r="K530" s="33"/>
      <c r="L530" s="33"/>
      <c r="M530" s="34">
        <f t="shared" si="45"/>
        <v>37200</v>
      </c>
      <c r="N530" s="3"/>
      <c r="O530" s="50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66"/>
      <c r="AT530" s="50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76"/>
      <c r="BZ530" s="76"/>
      <c r="CA530" s="77"/>
      <c r="CI530" s="86"/>
      <c r="CJ530" s="19"/>
    </row>
    <row r="531" s="13" customFormat="1" customHeight="1" spans="1:88">
      <c r="A531" s="22">
        <v>1425976</v>
      </c>
      <c r="B531" s="23">
        <f t="shared" si="43"/>
        <v>43504</v>
      </c>
      <c r="C531" s="24">
        <v>43507</v>
      </c>
      <c r="D531" s="25" t="s">
        <v>369</v>
      </c>
      <c r="E531" s="26">
        <v>3</v>
      </c>
      <c r="F531" s="26">
        <v>1</v>
      </c>
      <c r="G531" s="26"/>
      <c r="H531" s="27">
        <f t="shared" si="44"/>
        <v>3</v>
      </c>
      <c r="I531" s="31"/>
      <c r="J531" s="32">
        <v>9288.5</v>
      </c>
      <c r="K531" s="33"/>
      <c r="L531" s="33"/>
      <c r="M531" s="34">
        <f t="shared" si="45"/>
        <v>27865.5</v>
      </c>
      <c r="N531" s="3"/>
      <c r="O531" s="50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66"/>
      <c r="AT531" s="50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76"/>
      <c r="BZ531" s="76"/>
      <c r="CA531" s="77"/>
      <c r="CI531" s="86"/>
      <c r="CJ531" s="19"/>
    </row>
    <row r="532" s="13" customFormat="1" customHeight="1" spans="1:88">
      <c r="A532" s="22">
        <v>1439223</v>
      </c>
      <c r="B532" s="23">
        <f t="shared" si="43"/>
        <v>43506</v>
      </c>
      <c r="C532" s="24">
        <v>43507</v>
      </c>
      <c r="D532" s="25" t="s">
        <v>370</v>
      </c>
      <c r="E532" s="26">
        <v>1</v>
      </c>
      <c r="F532" s="26">
        <v>1</v>
      </c>
      <c r="G532" s="26"/>
      <c r="H532" s="27">
        <f t="shared" si="44"/>
        <v>1</v>
      </c>
      <c r="I532" s="31"/>
      <c r="J532" s="32">
        <v>6342.47</v>
      </c>
      <c r="K532" s="33"/>
      <c r="L532" s="33"/>
      <c r="M532" s="34">
        <f t="shared" si="45"/>
        <v>6342.47</v>
      </c>
      <c r="N532" s="3"/>
      <c r="O532" s="50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66"/>
      <c r="AT532" s="50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76"/>
      <c r="BZ532" s="76"/>
      <c r="CA532" s="77"/>
      <c r="CI532" s="86"/>
      <c r="CJ532" s="19"/>
    </row>
    <row r="533" s="13" customFormat="1" customHeight="1" spans="1:88">
      <c r="A533" s="22">
        <v>1442455</v>
      </c>
      <c r="B533" s="23">
        <f t="shared" si="43"/>
        <v>43506</v>
      </c>
      <c r="C533" s="24">
        <v>43507</v>
      </c>
      <c r="D533" s="25" t="s">
        <v>375</v>
      </c>
      <c r="E533" s="26">
        <v>1</v>
      </c>
      <c r="F533" s="26">
        <v>1</v>
      </c>
      <c r="G533" s="26"/>
      <c r="H533" s="27">
        <f t="shared" si="44"/>
        <v>1</v>
      </c>
      <c r="I533" s="31"/>
      <c r="J533" s="32">
        <v>5418.72</v>
      </c>
      <c r="K533" s="33"/>
      <c r="L533" s="33"/>
      <c r="M533" s="34">
        <f t="shared" si="45"/>
        <v>5418.72</v>
      </c>
      <c r="N533" s="3"/>
      <c r="O533" s="50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66"/>
      <c r="AT533" s="50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76"/>
      <c r="BZ533" s="76"/>
      <c r="CA533" s="77"/>
      <c r="CI533" s="86"/>
      <c r="CJ533" s="19"/>
    </row>
    <row r="534" s="13" customFormat="1" customHeight="1" spans="1:88">
      <c r="A534" s="22">
        <v>1442134</v>
      </c>
      <c r="B534" s="23">
        <f t="shared" si="43"/>
        <v>43504</v>
      </c>
      <c r="C534" s="24">
        <v>43507</v>
      </c>
      <c r="D534" s="25" t="s">
        <v>379</v>
      </c>
      <c r="E534" s="26">
        <v>3</v>
      </c>
      <c r="F534" s="26">
        <v>1</v>
      </c>
      <c r="G534" s="26"/>
      <c r="H534" s="27">
        <f t="shared" si="44"/>
        <v>3</v>
      </c>
      <c r="I534" s="31"/>
      <c r="J534" s="32">
        <v>5865.76</v>
      </c>
      <c r="K534" s="33"/>
      <c r="L534" s="33"/>
      <c r="M534" s="34">
        <f t="shared" si="45"/>
        <v>17597.28</v>
      </c>
      <c r="N534" s="3"/>
      <c r="O534" s="50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66"/>
      <c r="AT534" s="50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76"/>
      <c r="BZ534" s="76"/>
      <c r="CA534" s="77"/>
      <c r="CI534" s="86"/>
      <c r="CJ534" s="19"/>
    </row>
    <row r="535" s="13" customFormat="1" customHeight="1" spans="1:88">
      <c r="A535" s="22">
        <v>1442783</v>
      </c>
      <c r="B535" s="23">
        <f t="shared" si="43"/>
        <v>43504</v>
      </c>
      <c r="C535" s="24">
        <v>43507</v>
      </c>
      <c r="D535" s="25" t="s">
        <v>382</v>
      </c>
      <c r="E535" s="26">
        <v>3</v>
      </c>
      <c r="F535" s="26">
        <v>1</v>
      </c>
      <c r="G535" s="26"/>
      <c r="H535" s="27">
        <f t="shared" si="44"/>
        <v>3</v>
      </c>
      <c r="I535" s="31"/>
      <c r="J535" s="32">
        <v>5430.58</v>
      </c>
      <c r="K535" s="33"/>
      <c r="L535" s="33"/>
      <c r="M535" s="34">
        <f t="shared" si="45"/>
        <v>16291.74</v>
      </c>
      <c r="N535" s="3"/>
      <c r="O535" s="50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66"/>
      <c r="AT535" s="50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76"/>
      <c r="BZ535" s="76"/>
      <c r="CA535" s="77"/>
      <c r="CI535" s="86"/>
      <c r="CJ535" s="19"/>
    </row>
    <row r="536" s="13" customFormat="1" customHeight="1" spans="1:88">
      <c r="A536" s="22">
        <v>1436792</v>
      </c>
      <c r="B536" s="23">
        <f t="shared" si="43"/>
        <v>43505</v>
      </c>
      <c r="C536" s="24">
        <v>43507</v>
      </c>
      <c r="D536" s="25" t="s">
        <v>383</v>
      </c>
      <c r="E536" s="26">
        <v>2</v>
      </c>
      <c r="F536" s="26">
        <v>1</v>
      </c>
      <c r="G536" s="26"/>
      <c r="H536" s="27">
        <f t="shared" si="44"/>
        <v>2</v>
      </c>
      <c r="I536" s="31"/>
      <c r="J536" s="32">
        <v>5826.29</v>
      </c>
      <c r="K536" s="33"/>
      <c r="L536" s="33"/>
      <c r="M536" s="34">
        <f t="shared" si="45"/>
        <v>11652.58</v>
      </c>
      <c r="N536" s="3"/>
      <c r="O536" s="50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66"/>
      <c r="AT536" s="50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76"/>
      <c r="BZ536" s="76"/>
      <c r="CA536" s="77"/>
      <c r="CI536" s="86"/>
      <c r="CJ536" s="19"/>
    </row>
    <row r="537" s="13" customFormat="1" customHeight="1" spans="1:88">
      <c r="A537" s="22">
        <v>1431312</v>
      </c>
      <c r="B537" s="23">
        <f t="shared" si="43"/>
        <v>43506</v>
      </c>
      <c r="C537" s="24">
        <v>43507</v>
      </c>
      <c r="D537" s="25" t="s">
        <v>385</v>
      </c>
      <c r="E537" s="26">
        <v>1</v>
      </c>
      <c r="F537" s="26">
        <v>1</v>
      </c>
      <c r="G537" s="26"/>
      <c r="H537" s="27">
        <f t="shared" si="44"/>
        <v>1</v>
      </c>
      <c r="I537" s="31"/>
      <c r="J537" s="32">
        <v>10431.23</v>
      </c>
      <c r="K537" s="33"/>
      <c r="L537" s="33"/>
      <c r="M537" s="34">
        <f t="shared" si="45"/>
        <v>10431.23</v>
      </c>
      <c r="N537" s="3"/>
      <c r="O537" s="50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66"/>
      <c r="AT537" s="50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76"/>
      <c r="BZ537" s="76"/>
      <c r="CA537" s="77"/>
      <c r="CI537" s="86"/>
      <c r="CJ537" s="19"/>
    </row>
    <row r="538" s="13" customFormat="1" customHeight="1" spans="1:88">
      <c r="A538" s="22">
        <v>1431311</v>
      </c>
      <c r="B538" s="23">
        <f t="shared" si="43"/>
        <v>43506</v>
      </c>
      <c r="C538" s="24">
        <v>43507</v>
      </c>
      <c r="D538" s="25" t="s">
        <v>387</v>
      </c>
      <c r="E538" s="26">
        <v>1</v>
      </c>
      <c r="F538" s="26">
        <v>1</v>
      </c>
      <c r="G538" s="26"/>
      <c r="H538" s="27">
        <f t="shared" si="44"/>
        <v>1</v>
      </c>
      <c r="I538" s="31"/>
      <c r="J538" s="32">
        <v>13700</v>
      </c>
      <c r="K538" s="33"/>
      <c r="L538" s="33"/>
      <c r="M538" s="34">
        <f t="shared" si="45"/>
        <v>13700</v>
      </c>
      <c r="N538" s="3"/>
      <c r="O538" s="50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66"/>
      <c r="AT538" s="50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76"/>
      <c r="BZ538" s="76"/>
      <c r="CA538" s="77"/>
      <c r="CI538" s="86"/>
      <c r="CJ538" s="19"/>
    </row>
    <row r="539" s="13" customFormat="1" customHeight="1" spans="1:88">
      <c r="A539" s="22">
        <v>1443703</v>
      </c>
      <c r="B539" s="23">
        <f t="shared" si="43"/>
        <v>43505</v>
      </c>
      <c r="C539" s="24">
        <v>43507</v>
      </c>
      <c r="D539" s="25" t="s">
        <v>282</v>
      </c>
      <c r="E539" s="26">
        <v>2</v>
      </c>
      <c r="F539" s="26">
        <v>1</v>
      </c>
      <c r="G539" s="26"/>
      <c r="H539" s="27">
        <f t="shared" si="44"/>
        <v>2</v>
      </c>
      <c r="I539" s="31"/>
      <c r="J539" s="32">
        <v>6256.62</v>
      </c>
      <c r="K539" s="33"/>
      <c r="L539" s="33"/>
      <c r="M539" s="34">
        <f t="shared" si="45"/>
        <v>12513.24</v>
      </c>
      <c r="N539" s="3"/>
      <c r="O539" s="50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66"/>
      <c r="AT539" s="50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76"/>
      <c r="BZ539" s="76"/>
      <c r="CA539" s="77"/>
      <c r="CI539" s="86"/>
      <c r="CJ539" s="19"/>
    </row>
    <row r="540" s="13" customFormat="1" customHeight="1" spans="1:88">
      <c r="A540" s="22">
        <v>1442828</v>
      </c>
      <c r="B540" s="23">
        <f t="shared" si="43"/>
        <v>43505</v>
      </c>
      <c r="C540" s="24">
        <v>43507</v>
      </c>
      <c r="D540" s="25" t="s">
        <v>389</v>
      </c>
      <c r="E540" s="26">
        <v>2</v>
      </c>
      <c r="F540" s="26">
        <v>1</v>
      </c>
      <c r="G540" s="26"/>
      <c r="H540" s="27">
        <f t="shared" si="44"/>
        <v>2</v>
      </c>
      <c r="I540" s="31"/>
      <c r="J540" s="32">
        <v>5430.58</v>
      </c>
      <c r="K540" s="33"/>
      <c r="L540" s="33"/>
      <c r="M540" s="34">
        <f t="shared" si="45"/>
        <v>10861.16</v>
      </c>
      <c r="N540" s="3"/>
      <c r="O540" s="50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66"/>
      <c r="AT540" s="50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76"/>
      <c r="BZ540" s="76"/>
      <c r="CA540" s="77"/>
      <c r="CI540" s="86"/>
      <c r="CJ540" s="19"/>
    </row>
    <row r="541" s="13" customFormat="1" customHeight="1" spans="1:88">
      <c r="A541" s="22">
        <v>1434200</v>
      </c>
      <c r="B541" s="23">
        <f t="shared" si="43"/>
        <v>43504</v>
      </c>
      <c r="C541" s="24">
        <v>43505</v>
      </c>
      <c r="D541" s="25" t="s">
        <v>390</v>
      </c>
      <c r="E541" s="26">
        <v>1</v>
      </c>
      <c r="F541" s="26">
        <v>2</v>
      </c>
      <c r="G541" s="26"/>
      <c r="H541" s="27">
        <f t="shared" si="44"/>
        <v>2</v>
      </c>
      <c r="I541" s="31"/>
      <c r="J541" s="32">
        <v>8107.46</v>
      </c>
      <c r="K541" s="33"/>
      <c r="L541" s="33"/>
      <c r="M541" s="34">
        <f t="shared" si="45"/>
        <v>16214.92</v>
      </c>
      <c r="N541" s="3"/>
      <c r="O541" s="50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66"/>
      <c r="AT541" s="50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76"/>
      <c r="BZ541" s="76"/>
      <c r="CA541" s="77"/>
      <c r="CI541" s="86"/>
      <c r="CJ541" s="19"/>
    </row>
    <row r="542" s="13" customFormat="1" customHeight="1" spans="1:88">
      <c r="A542" s="22">
        <v>1434200</v>
      </c>
      <c r="B542" s="23">
        <f t="shared" si="43"/>
        <v>43505</v>
      </c>
      <c r="C542" s="24">
        <v>43507</v>
      </c>
      <c r="D542" s="25" t="s">
        <v>390</v>
      </c>
      <c r="E542" s="26">
        <v>2</v>
      </c>
      <c r="F542" s="26">
        <v>2</v>
      </c>
      <c r="G542" s="26"/>
      <c r="H542" s="27">
        <f t="shared" si="44"/>
        <v>4</v>
      </c>
      <c r="I542" s="31"/>
      <c r="J542" s="32">
        <v>6415.2</v>
      </c>
      <c r="K542" s="33"/>
      <c r="L542" s="33"/>
      <c r="M542" s="34">
        <f t="shared" si="45"/>
        <v>25660.8</v>
      </c>
      <c r="N542" s="3"/>
      <c r="O542" s="50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66"/>
      <c r="AT542" s="50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76"/>
      <c r="BZ542" s="76"/>
      <c r="CA542" s="77"/>
      <c r="CI542" s="86"/>
      <c r="CJ542" s="19"/>
    </row>
    <row r="543" s="13" customFormat="1" customHeight="1" spans="1:88">
      <c r="A543" s="22">
        <v>1442621</v>
      </c>
      <c r="B543" s="23">
        <f t="shared" si="43"/>
        <v>43506</v>
      </c>
      <c r="C543" s="24">
        <v>43507</v>
      </c>
      <c r="D543" s="25" t="s">
        <v>394</v>
      </c>
      <c r="E543" s="26">
        <v>1</v>
      </c>
      <c r="F543" s="26">
        <v>1</v>
      </c>
      <c r="G543" s="26"/>
      <c r="H543" s="27">
        <f t="shared" si="44"/>
        <v>1</v>
      </c>
      <c r="I543" s="31"/>
      <c r="J543" s="32">
        <v>5418.72</v>
      </c>
      <c r="K543" s="33"/>
      <c r="L543" s="33"/>
      <c r="M543" s="34">
        <f t="shared" si="45"/>
        <v>5418.72</v>
      </c>
      <c r="N543" s="3"/>
      <c r="O543" s="50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66"/>
      <c r="AT543" s="50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76"/>
      <c r="BZ543" s="76"/>
      <c r="CA543" s="77"/>
      <c r="CI543" s="86"/>
      <c r="CJ543" s="19"/>
    </row>
    <row r="544" s="13" customFormat="1" customHeight="1" spans="1:88">
      <c r="A544" s="22">
        <v>1439139</v>
      </c>
      <c r="B544" s="23">
        <f t="shared" si="43"/>
        <v>43506</v>
      </c>
      <c r="C544" s="24">
        <v>43507</v>
      </c>
      <c r="D544" s="25" t="s">
        <v>395</v>
      </c>
      <c r="E544" s="26">
        <v>1</v>
      </c>
      <c r="F544" s="26">
        <v>1</v>
      </c>
      <c r="G544" s="26"/>
      <c r="H544" s="27">
        <f t="shared" si="44"/>
        <v>1</v>
      </c>
      <c r="I544" s="31"/>
      <c r="J544" s="32">
        <v>6342.47</v>
      </c>
      <c r="K544" s="33"/>
      <c r="L544" s="33"/>
      <c r="M544" s="34">
        <f t="shared" si="45"/>
        <v>6342.47</v>
      </c>
      <c r="N544" s="3"/>
      <c r="O544" s="50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66"/>
      <c r="AT544" s="50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76"/>
      <c r="BZ544" s="76"/>
      <c r="CA544" s="77"/>
      <c r="CI544" s="86"/>
      <c r="CJ544" s="19"/>
    </row>
    <row r="545" s="13" customFormat="1" customHeight="1" spans="1:88">
      <c r="A545" s="22">
        <v>1436047</v>
      </c>
      <c r="B545" s="23">
        <f t="shared" si="43"/>
        <v>43506</v>
      </c>
      <c r="C545" s="24">
        <v>43507</v>
      </c>
      <c r="D545" s="25" t="s">
        <v>397</v>
      </c>
      <c r="E545" s="26">
        <v>1</v>
      </c>
      <c r="F545" s="26">
        <v>1</v>
      </c>
      <c r="G545" s="26"/>
      <c r="H545" s="27">
        <f t="shared" si="44"/>
        <v>1</v>
      </c>
      <c r="I545" s="31"/>
      <c r="J545" s="32">
        <v>7570.89</v>
      </c>
      <c r="K545" s="33"/>
      <c r="L545" s="33"/>
      <c r="M545" s="34">
        <f t="shared" si="45"/>
        <v>7570.89</v>
      </c>
      <c r="N545" s="3"/>
      <c r="O545" s="50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66"/>
      <c r="AT545" s="50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101"/>
      <c r="BZ545" s="101"/>
      <c r="CA545" s="102"/>
      <c r="CI545" s="86"/>
      <c r="CJ545" s="19"/>
    </row>
    <row r="546" s="13" customFormat="1" customHeight="1" spans="1:88">
      <c r="A546" s="22">
        <v>1439272</v>
      </c>
      <c r="B546" s="23">
        <f t="shared" si="43"/>
        <v>43506</v>
      </c>
      <c r="C546" s="24">
        <v>43507</v>
      </c>
      <c r="D546" s="25" t="s">
        <v>398</v>
      </c>
      <c r="E546" s="26">
        <v>1</v>
      </c>
      <c r="F546" s="26">
        <v>1</v>
      </c>
      <c r="G546" s="26"/>
      <c r="H546" s="27">
        <f t="shared" si="44"/>
        <v>1</v>
      </c>
      <c r="I546" s="31"/>
      <c r="J546" s="32">
        <v>7553.76</v>
      </c>
      <c r="K546" s="33"/>
      <c r="L546" s="33"/>
      <c r="M546" s="34">
        <f t="shared" si="45"/>
        <v>7553.76</v>
      </c>
      <c r="N546" s="134"/>
      <c r="BY546" s="137"/>
      <c r="BZ546" s="137"/>
      <c r="CA546" s="138"/>
      <c r="CI546" s="86"/>
      <c r="CJ546" s="19"/>
    </row>
    <row r="547" s="13" customFormat="1" customHeight="1" spans="1:88">
      <c r="A547" s="22">
        <v>1442409</v>
      </c>
      <c r="B547" s="23">
        <f t="shared" si="43"/>
        <v>43505</v>
      </c>
      <c r="C547" s="24">
        <v>43507</v>
      </c>
      <c r="D547" s="25" t="s">
        <v>399</v>
      </c>
      <c r="E547" s="26">
        <v>2</v>
      </c>
      <c r="F547" s="26">
        <v>2</v>
      </c>
      <c r="G547" s="26"/>
      <c r="H547" s="27">
        <f t="shared" si="44"/>
        <v>4</v>
      </c>
      <c r="I547" s="31"/>
      <c r="J547" s="32">
        <v>5427.08</v>
      </c>
      <c r="K547" s="33"/>
      <c r="L547" s="33"/>
      <c r="M547" s="34">
        <f t="shared" si="45"/>
        <v>21708.32</v>
      </c>
      <c r="N547" s="2"/>
      <c r="O547" s="38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60"/>
      <c r="AT547" s="38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74"/>
      <c r="BZ547" s="74"/>
      <c r="CA547" s="75"/>
      <c r="CI547" s="86"/>
      <c r="CJ547" s="19"/>
    </row>
    <row r="548" s="13" customFormat="1" customHeight="1" spans="1:88">
      <c r="A548" s="22">
        <v>1438436</v>
      </c>
      <c r="B548" s="23">
        <f t="shared" si="43"/>
        <v>43506</v>
      </c>
      <c r="C548" s="24">
        <v>43507</v>
      </c>
      <c r="D548" s="25" t="s">
        <v>401</v>
      </c>
      <c r="E548" s="26">
        <v>1</v>
      </c>
      <c r="F548" s="26">
        <v>1</v>
      </c>
      <c r="G548" s="26"/>
      <c r="H548" s="27">
        <f t="shared" si="44"/>
        <v>1</v>
      </c>
      <c r="I548" s="31"/>
      <c r="J548" s="32">
        <v>11000</v>
      </c>
      <c r="K548" s="33"/>
      <c r="L548" s="33"/>
      <c r="M548" s="34">
        <f t="shared" si="45"/>
        <v>11000</v>
      </c>
      <c r="N548" s="3"/>
      <c r="O548" s="40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1"/>
      <c r="AM548" s="41"/>
      <c r="AN548" s="41"/>
      <c r="AO548" s="41"/>
      <c r="AP548" s="41"/>
      <c r="AQ548" s="41"/>
      <c r="AR548" s="41"/>
      <c r="AS548" s="61"/>
      <c r="AT548" s="40"/>
      <c r="AU548" s="41"/>
      <c r="AV548" s="41"/>
      <c r="AW548" s="41"/>
      <c r="AX548" s="41"/>
      <c r="AY548" s="41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1"/>
      <c r="BL548" s="41"/>
      <c r="BM548" s="41"/>
      <c r="BN548" s="41"/>
      <c r="BO548" s="41"/>
      <c r="BP548" s="41"/>
      <c r="BQ548" s="41"/>
      <c r="BR548" s="41"/>
      <c r="BS548" s="41"/>
      <c r="BT548" s="41"/>
      <c r="BU548" s="41"/>
      <c r="BV548" s="41"/>
      <c r="BW548" s="41"/>
      <c r="BX548" s="51"/>
      <c r="BY548" s="76"/>
      <c r="BZ548" s="76"/>
      <c r="CA548" s="77"/>
      <c r="CI548" s="86"/>
      <c r="CJ548" s="19"/>
    </row>
    <row r="549" s="13" customFormat="1" customHeight="1" spans="1:88">
      <c r="A549" s="22">
        <v>1442995</v>
      </c>
      <c r="B549" s="23">
        <f t="shared" si="43"/>
        <v>43504</v>
      </c>
      <c r="C549" s="24">
        <v>43507</v>
      </c>
      <c r="D549" s="25" t="s">
        <v>404</v>
      </c>
      <c r="E549" s="26">
        <v>3</v>
      </c>
      <c r="F549" s="26">
        <v>1</v>
      </c>
      <c r="G549" s="26"/>
      <c r="H549" s="27">
        <f t="shared" si="44"/>
        <v>3</v>
      </c>
      <c r="I549" s="31"/>
      <c r="J549" s="32">
        <v>5428.52</v>
      </c>
      <c r="K549" s="33"/>
      <c r="L549" s="33"/>
      <c r="M549" s="34">
        <f t="shared" si="45"/>
        <v>16285.56</v>
      </c>
      <c r="N549" s="3"/>
      <c r="O549" s="40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1"/>
      <c r="AM549" s="41"/>
      <c r="AN549" s="41"/>
      <c r="AO549" s="41"/>
      <c r="AP549" s="41"/>
      <c r="AQ549" s="41"/>
      <c r="AR549" s="41"/>
      <c r="AS549" s="61"/>
      <c r="AT549" s="40"/>
      <c r="AU549" s="41"/>
      <c r="AV549" s="41"/>
      <c r="AW549" s="41"/>
      <c r="AX549" s="41"/>
      <c r="AY549" s="41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1"/>
      <c r="BL549" s="41"/>
      <c r="BM549" s="41"/>
      <c r="BN549" s="41"/>
      <c r="BO549" s="41"/>
      <c r="BP549" s="41"/>
      <c r="BQ549" s="41"/>
      <c r="BR549" s="41"/>
      <c r="BS549" s="41"/>
      <c r="BT549" s="41"/>
      <c r="BU549" s="41"/>
      <c r="BV549" s="41"/>
      <c r="BW549" s="41"/>
      <c r="BX549" s="51"/>
      <c r="BY549" s="78"/>
      <c r="BZ549" s="78"/>
      <c r="CA549" s="79"/>
      <c r="CI549" s="86"/>
      <c r="CJ549" s="19"/>
    </row>
    <row r="550" s="13" customFormat="1" customHeight="1" spans="1:88">
      <c r="A550" s="22">
        <v>1427696</v>
      </c>
      <c r="B550" s="23">
        <f t="shared" si="43"/>
        <v>43504</v>
      </c>
      <c r="C550" s="24">
        <v>43507</v>
      </c>
      <c r="D550" s="25" t="s">
        <v>405</v>
      </c>
      <c r="E550" s="26">
        <v>3</v>
      </c>
      <c r="F550" s="26">
        <v>2</v>
      </c>
      <c r="G550" s="26"/>
      <c r="H550" s="27">
        <f t="shared" si="44"/>
        <v>6</v>
      </c>
      <c r="I550" s="31"/>
      <c r="J550" s="32">
        <v>9300</v>
      </c>
      <c r="K550" s="33"/>
      <c r="L550" s="33"/>
      <c r="M550" s="34">
        <f t="shared" si="45"/>
        <v>55800</v>
      </c>
      <c r="N550" s="3"/>
      <c r="O550" s="40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1"/>
      <c r="AM550" s="41"/>
      <c r="AN550" s="41"/>
      <c r="AO550" s="41"/>
      <c r="AP550" s="41"/>
      <c r="AQ550" s="41"/>
      <c r="AR550" s="41"/>
      <c r="AS550" s="61"/>
      <c r="AT550" s="40"/>
      <c r="AU550" s="41"/>
      <c r="AV550" s="41"/>
      <c r="AW550" s="41"/>
      <c r="AX550" s="41"/>
      <c r="AY550" s="41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1"/>
      <c r="BL550" s="41"/>
      <c r="BM550" s="41"/>
      <c r="BN550" s="41"/>
      <c r="BO550" s="41"/>
      <c r="BP550" s="41"/>
      <c r="BQ550" s="41"/>
      <c r="BR550" s="41"/>
      <c r="BS550" s="41"/>
      <c r="BT550" s="41"/>
      <c r="BU550" s="41"/>
      <c r="BV550" s="41"/>
      <c r="BW550" s="41"/>
      <c r="BX550" s="51"/>
      <c r="BY550" s="76"/>
      <c r="BZ550" s="76"/>
      <c r="CA550" s="77"/>
      <c r="CI550" s="86"/>
      <c r="CJ550" s="19"/>
    </row>
    <row r="551" s="13" customFormat="1" customHeight="1" spans="1:88">
      <c r="A551" s="22">
        <v>1432740</v>
      </c>
      <c r="B551" s="23">
        <f t="shared" si="43"/>
        <v>43504</v>
      </c>
      <c r="C551" s="24">
        <v>43507</v>
      </c>
      <c r="D551" s="25" t="s">
        <v>406</v>
      </c>
      <c r="E551" s="26">
        <v>3</v>
      </c>
      <c r="F551" s="26">
        <v>1</v>
      </c>
      <c r="G551" s="26"/>
      <c r="H551" s="27">
        <f t="shared" si="44"/>
        <v>3</v>
      </c>
      <c r="I551" s="31"/>
      <c r="J551" s="32">
        <v>7878.85</v>
      </c>
      <c r="K551" s="33"/>
      <c r="L551" s="33"/>
      <c r="M551" s="34">
        <f t="shared" si="45"/>
        <v>23636.55</v>
      </c>
      <c r="N551" s="3"/>
      <c r="O551" s="40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61"/>
      <c r="AT551" s="40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51"/>
      <c r="BY551" s="76"/>
      <c r="BZ551" s="76"/>
      <c r="CA551" s="77"/>
      <c r="CI551" s="86"/>
      <c r="CJ551" s="19"/>
    </row>
    <row r="552" s="13" customFormat="1" customHeight="1" spans="1:88">
      <c r="A552" s="22">
        <v>1442618</v>
      </c>
      <c r="B552" s="23">
        <f t="shared" si="43"/>
        <v>43506</v>
      </c>
      <c r="C552" s="24">
        <v>43507</v>
      </c>
      <c r="D552" s="25" t="s">
        <v>409</v>
      </c>
      <c r="E552" s="26">
        <v>1</v>
      </c>
      <c r="F552" s="26">
        <v>1</v>
      </c>
      <c r="G552" s="26"/>
      <c r="H552" s="27">
        <f t="shared" si="44"/>
        <v>1</v>
      </c>
      <c r="I552" s="31"/>
      <c r="J552" s="32">
        <v>6981.26</v>
      </c>
      <c r="K552" s="33"/>
      <c r="L552" s="33"/>
      <c r="M552" s="34">
        <f t="shared" si="45"/>
        <v>6981.26</v>
      </c>
      <c r="N552" s="3"/>
      <c r="O552" s="40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1"/>
      <c r="AM552" s="41"/>
      <c r="AN552" s="41"/>
      <c r="AO552" s="41"/>
      <c r="AP552" s="41"/>
      <c r="AQ552" s="41"/>
      <c r="AR552" s="41"/>
      <c r="AS552" s="61"/>
      <c r="AT552" s="40"/>
      <c r="AU552" s="41"/>
      <c r="AV552" s="41"/>
      <c r="AW552" s="41"/>
      <c r="AX552" s="41"/>
      <c r="AY552" s="41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1"/>
      <c r="BL552" s="41"/>
      <c r="BM552" s="41"/>
      <c r="BN552" s="41"/>
      <c r="BO552" s="41"/>
      <c r="BP552" s="41"/>
      <c r="BQ552" s="41"/>
      <c r="BR552" s="41"/>
      <c r="BS552" s="41"/>
      <c r="BT552" s="41"/>
      <c r="BU552" s="41"/>
      <c r="BV552" s="41"/>
      <c r="BW552" s="41"/>
      <c r="BX552" s="51"/>
      <c r="BY552" s="80"/>
      <c r="BZ552" s="80"/>
      <c r="CA552" s="81"/>
      <c r="CI552" s="86"/>
      <c r="CJ552" s="19"/>
    </row>
    <row r="553" s="13" customFormat="1" customHeight="1" spans="1:88">
      <c r="A553" s="91" t="s">
        <v>153</v>
      </c>
      <c r="B553" s="92"/>
      <c r="C553" s="92"/>
      <c r="D553" s="93"/>
      <c r="E553" s="27">
        <f t="shared" ref="E553:M553" si="46">SUM(E507:E552)</f>
        <v>86</v>
      </c>
      <c r="F553" s="94">
        <f t="shared" si="46"/>
        <v>61</v>
      </c>
      <c r="G553" s="94">
        <f t="shared" si="46"/>
        <v>0</v>
      </c>
      <c r="H553" s="94">
        <f t="shared" si="46"/>
        <v>117</v>
      </c>
      <c r="I553" s="94">
        <f t="shared" si="46"/>
        <v>0</v>
      </c>
      <c r="J553" s="95">
        <f t="shared" si="46"/>
        <v>339711.24</v>
      </c>
      <c r="K553" s="95">
        <f t="shared" si="46"/>
        <v>0</v>
      </c>
      <c r="L553" s="95">
        <f t="shared" si="46"/>
        <v>0</v>
      </c>
      <c r="M553" s="96">
        <f t="shared" si="46"/>
        <v>843432.53</v>
      </c>
      <c r="N553" s="3"/>
      <c r="O553" s="40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1"/>
      <c r="AM553" s="41"/>
      <c r="AN553" s="41"/>
      <c r="AO553" s="41"/>
      <c r="AP553" s="41"/>
      <c r="AQ553" s="41"/>
      <c r="AR553" s="41"/>
      <c r="AS553" s="61"/>
      <c r="AT553" s="40"/>
      <c r="AU553" s="41"/>
      <c r="AV553" s="41"/>
      <c r="AW553" s="41"/>
      <c r="AX553" s="41"/>
      <c r="AY553" s="41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1"/>
      <c r="BL553" s="41"/>
      <c r="BM553" s="41"/>
      <c r="BN553" s="41"/>
      <c r="BO553" s="41"/>
      <c r="BP553" s="41"/>
      <c r="BQ553" s="41"/>
      <c r="BR553" s="41"/>
      <c r="BS553" s="41"/>
      <c r="BT553" s="41"/>
      <c r="BU553" s="41"/>
      <c r="BV553" s="41"/>
      <c r="BW553" s="41"/>
      <c r="BX553" s="51"/>
      <c r="BY553" s="82"/>
      <c r="BZ553" s="82"/>
      <c r="CA553" s="83"/>
      <c r="CI553" s="86"/>
      <c r="CJ553" s="19"/>
    </row>
    <row r="554" s="13" customFormat="1" customHeight="1" spans="1:88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3"/>
      <c r="O554" s="40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1"/>
      <c r="AM554" s="41"/>
      <c r="AN554" s="41"/>
      <c r="AO554" s="41"/>
      <c r="AP554" s="41"/>
      <c r="AQ554" s="41"/>
      <c r="AR554" s="41"/>
      <c r="AS554" s="61"/>
      <c r="AT554" s="40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1"/>
      <c r="BL554" s="41"/>
      <c r="BM554" s="41"/>
      <c r="BN554" s="41"/>
      <c r="BO554" s="41"/>
      <c r="BP554" s="41"/>
      <c r="BQ554" s="41"/>
      <c r="BR554" s="41"/>
      <c r="BS554" s="41"/>
      <c r="BT554" s="41"/>
      <c r="BU554" s="41"/>
      <c r="BV554" s="41"/>
      <c r="BW554" s="41"/>
      <c r="BX554" s="51"/>
      <c r="BY554" s="76"/>
      <c r="BZ554" s="76"/>
      <c r="CA554" s="77"/>
      <c r="CI554" s="86"/>
      <c r="CJ554" s="19"/>
    </row>
    <row r="555" s="13" customFormat="1" customHeight="1" spans="1:88">
      <c r="A555" s="20" t="s">
        <v>41</v>
      </c>
      <c r="B555" s="21" t="s">
        <v>42</v>
      </c>
      <c r="C555" s="21" t="s">
        <v>43</v>
      </c>
      <c r="D555" s="21" t="s">
        <v>44</v>
      </c>
      <c r="E555" s="21" t="s">
        <v>45</v>
      </c>
      <c r="F555" s="21" t="s">
        <v>46</v>
      </c>
      <c r="G555" s="21" t="s">
        <v>47</v>
      </c>
      <c r="H555" s="21" t="s">
        <v>48</v>
      </c>
      <c r="I555" s="21" t="s">
        <v>49</v>
      </c>
      <c r="J555" s="21" t="s">
        <v>50</v>
      </c>
      <c r="K555" s="21" t="s">
        <v>51</v>
      </c>
      <c r="L555" s="21" t="s">
        <v>52</v>
      </c>
      <c r="M555" s="29" t="s">
        <v>53</v>
      </c>
      <c r="N555" s="3"/>
      <c r="O555" s="40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1"/>
      <c r="AM555" s="41"/>
      <c r="AN555" s="41"/>
      <c r="AO555" s="41"/>
      <c r="AP555" s="41"/>
      <c r="AQ555" s="41"/>
      <c r="AR555" s="41"/>
      <c r="AS555" s="61"/>
      <c r="AT555" s="40"/>
      <c r="AU555" s="41"/>
      <c r="AV555" s="41"/>
      <c r="AW555" s="41"/>
      <c r="AX555" s="41"/>
      <c r="AY555" s="41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1"/>
      <c r="BL555" s="41"/>
      <c r="BM555" s="41"/>
      <c r="BN555" s="41"/>
      <c r="BO555" s="41"/>
      <c r="BP555" s="41"/>
      <c r="BQ555" s="41"/>
      <c r="BR555" s="41"/>
      <c r="BS555" s="41"/>
      <c r="BT555" s="41"/>
      <c r="BU555" s="41"/>
      <c r="BV555" s="41"/>
      <c r="BW555" s="41"/>
      <c r="BX555" s="51"/>
      <c r="BY555" s="82"/>
      <c r="BZ555" s="82"/>
      <c r="CA555" s="83"/>
      <c r="CI555" s="86"/>
      <c r="CJ555" s="19"/>
    </row>
    <row r="556" s="13" customFormat="1" customHeight="1" spans="1:88">
      <c r="A556" s="22">
        <v>1429938</v>
      </c>
      <c r="B556" s="23">
        <f t="shared" ref="B556:B619" si="47">+C556-E556</f>
        <v>43508</v>
      </c>
      <c r="C556" s="24">
        <v>43510</v>
      </c>
      <c r="D556" s="25" t="s">
        <v>413</v>
      </c>
      <c r="E556" s="26">
        <v>2</v>
      </c>
      <c r="F556" s="26">
        <v>1</v>
      </c>
      <c r="G556" s="26"/>
      <c r="H556" s="27">
        <f t="shared" ref="H556:H619" si="48">(F556*E556)+(E556*G556)</f>
        <v>2</v>
      </c>
      <c r="I556" s="31"/>
      <c r="J556" s="32">
        <v>6715</v>
      </c>
      <c r="K556" s="33"/>
      <c r="L556" s="33"/>
      <c r="M556" s="34">
        <f t="shared" ref="M556:M619" si="49">+(E556*F556*J556)+(E556*G556*K556)+L556</f>
        <v>13430</v>
      </c>
      <c r="N556" s="6"/>
      <c r="O556" s="40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1"/>
      <c r="AM556" s="41"/>
      <c r="AN556" s="41"/>
      <c r="AO556" s="41"/>
      <c r="AP556" s="41"/>
      <c r="AQ556" s="41"/>
      <c r="AR556" s="41"/>
      <c r="AS556" s="61"/>
      <c r="AT556" s="40"/>
      <c r="AU556" s="41"/>
      <c r="AV556" s="41"/>
      <c r="AW556" s="41"/>
      <c r="AX556" s="41"/>
      <c r="AY556" s="41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1"/>
      <c r="BL556" s="41"/>
      <c r="BM556" s="41"/>
      <c r="BN556" s="41"/>
      <c r="BO556" s="41"/>
      <c r="BP556" s="41"/>
      <c r="BQ556" s="41"/>
      <c r="BR556" s="41"/>
      <c r="BS556" s="41"/>
      <c r="BT556" s="41"/>
      <c r="BU556" s="41"/>
      <c r="BV556" s="41"/>
      <c r="BW556" s="41"/>
      <c r="BX556" s="51"/>
      <c r="BY556" s="80"/>
      <c r="BZ556" s="80"/>
      <c r="CA556" s="81"/>
      <c r="CI556" s="86"/>
      <c r="CJ556" s="19"/>
    </row>
    <row r="557" s="13" customFormat="1" customHeight="1" spans="1:88">
      <c r="A557" s="22">
        <v>1445118</v>
      </c>
      <c r="B557" s="23">
        <f t="shared" si="47"/>
        <v>43508</v>
      </c>
      <c r="C557" s="24">
        <v>43510</v>
      </c>
      <c r="D557" s="25" t="s">
        <v>414</v>
      </c>
      <c r="E557" s="26">
        <v>2</v>
      </c>
      <c r="F557" s="26">
        <v>1</v>
      </c>
      <c r="G557" s="26"/>
      <c r="H557" s="27">
        <f t="shared" si="48"/>
        <v>2</v>
      </c>
      <c r="I557" s="31"/>
      <c r="J557" s="32">
        <v>7400</v>
      </c>
      <c r="K557" s="33"/>
      <c r="L557" s="33"/>
      <c r="M557" s="34">
        <f t="shared" si="49"/>
        <v>14800</v>
      </c>
      <c r="N557" s="6"/>
      <c r="O557" s="40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1"/>
      <c r="AM557" s="41"/>
      <c r="AN557" s="41"/>
      <c r="AO557" s="41"/>
      <c r="AP557" s="41"/>
      <c r="AQ557" s="41"/>
      <c r="AR557" s="41"/>
      <c r="AS557" s="61"/>
      <c r="AT557" s="40"/>
      <c r="AU557" s="41"/>
      <c r="AV557" s="41"/>
      <c r="AW557" s="41"/>
      <c r="AX557" s="41"/>
      <c r="AY557" s="41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1"/>
      <c r="BL557" s="41"/>
      <c r="BM557" s="41"/>
      <c r="BN557" s="41"/>
      <c r="BO557" s="41"/>
      <c r="BP557" s="41"/>
      <c r="BQ557" s="41"/>
      <c r="BR557" s="41"/>
      <c r="BS557" s="41"/>
      <c r="BT557" s="41"/>
      <c r="BU557" s="41"/>
      <c r="BV557" s="41"/>
      <c r="BW557" s="41"/>
      <c r="BX557" s="51"/>
      <c r="BY557" s="80"/>
      <c r="BZ557" s="80"/>
      <c r="CA557" s="81"/>
      <c r="CI557" s="86"/>
      <c r="CJ557" s="19"/>
    </row>
    <row r="558" s="13" customFormat="1" customHeight="1" spans="1:88">
      <c r="A558" s="22">
        <v>1438037</v>
      </c>
      <c r="B558" s="23">
        <f t="shared" si="47"/>
        <v>43509</v>
      </c>
      <c r="C558" s="24">
        <v>43510</v>
      </c>
      <c r="D558" s="25" t="s">
        <v>415</v>
      </c>
      <c r="E558" s="26">
        <v>1</v>
      </c>
      <c r="F558" s="26">
        <v>1</v>
      </c>
      <c r="G558" s="26"/>
      <c r="H558" s="27">
        <f t="shared" si="48"/>
        <v>1</v>
      </c>
      <c r="I558" s="31"/>
      <c r="J558" s="32">
        <v>5270</v>
      </c>
      <c r="K558" s="33"/>
      <c r="L558" s="33"/>
      <c r="M558" s="34">
        <f t="shared" si="49"/>
        <v>5270</v>
      </c>
      <c r="N558" s="5"/>
      <c r="O558" s="40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1"/>
      <c r="AM558" s="41"/>
      <c r="AN558" s="41"/>
      <c r="AO558" s="41"/>
      <c r="AP558" s="41"/>
      <c r="AQ558" s="41"/>
      <c r="AR558" s="41"/>
      <c r="AS558" s="61"/>
      <c r="AT558" s="40"/>
      <c r="AU558" s="41"/>
      <c r="AV558" s="41"/>
      <c r="AW558" s="41"/>
      <c r="AX558" s="41"/>
      <c r="AY558" s="41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1"/>
      <c r="BL558" s="41"/>
      <c r="BM558" s="41"/>
      <c r="BN558" s="41"/>
      <c r="BO558" s="41"/>
      <c r="BP558" s="41"/>
      <c r="BQ558" s="41"/>
      <c r="BR558" s="41"/>
      <c r="BS558" s="41"/>
      <c r="BT558" s="41"/>
      <c r="BU558" s="41"/>
      <c r="BV558" s="41"/>
      <c r="BW558" s="41"/>
      <c r="BX558" s="51"/>
      <c r="BY558" s="76"/>
      <c r="BZ558" s="76"/>
      <c r="CA558" s="77"/>
      <c r="CI558" s="86"/>
      <c r="CJ558" s="19"/>
    </row>
    <row r="559" s="13" customFormat="1" customHeight="1" spans="1:88">
      <c r="A559" s="22">
        <v>1420249</v>
      </c>
      <c r="B559" s="23">
        <f t="shared" si="47"/>
        <v>43507</v>
      </c>
      <c r="C559" s="24">
        <v>43510</v>
      </c>
      <c r="D559" s="25" t="s">
        <v>416</v>
      </c>
      <c r="E559" s="26">
        <v>3</v>
      </c>
      <c r="F559" s="26">
        <v>3</v>
      </c>
      <c r="G559" s="26"/>
      <c r="H559" s="27">
        <f t="shared" si="48"/>
        <v>9</v>
      </c>
      <c r="I559" s="31"/>
      <c r="J559" s="32">
        <v>6715</v>
      </c>
      <c r="K559" s="33"/>
      <c r="L559" s="33"/>
      <c r="M559" s="34">
        <f t="shared" si="49"/>
        <v>60435</v>
      </c>
      <c r="N559" s="5"/>
      <c r="O559" s="40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1"/>
      <c r="AM559" s="41"/>
      <c r="AN559" s="41"/>
      <c r="AO559" s="41"/>
      <c r="AP559" s="41"/>
      <c r="AQ559" s="41"/>
      <c r="AR559" s="41"/>
      <c r="AS559" s="61"/>
      <c r="AT559" s="40"/>
      <c r="AU559" s="41"/>
      <c r="AV559" s="41"/>
      <c r="AW559" s="41"/>
      <c r="AX559" s="41"/>
      <c r="AY559" s="41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1"/>
      <c r="BL559" s="41"/>
      <c r="BM559" s="41"/>
      <c r="BN559" s="41"/>
      <c r="BO559" s="41"/>
      <c r="BP559" s="41"/>
      <c r="BQ559" s="41"/>
      <c r="BR559" s="41"/>
      <c r="BS559" s="41"/>
      <c r="BT559" s="41"/>
      <c r="BU559" s="41"/>
      <c r="BV559" s="41"/>
      <c r="BW559" s="41"/>
      <c r="BX559" s="51"/>
      <c r="BY559" s="76"/>
      <c r="BZ559" s="76"/>
      <c r="CA559" s="77"/>
      <c r="CI559" s="86"/>
      <c r="CJ559" s="19"/>
    </row>
    <row r="560" s="13" customFormat="1" customHeight="1" spans="1:88">
      <c r="A560" s="22">
        <v>1436035</v>
      </c>
      <c r="B560" s="23">
        <f t="shared" si="47"/>
        <v>43507</v>
      </c>
      <c r="C560" s="24">
        <v>43510</v>
      </c>
      <c r="D560" s="25" t="s">
        <v>417</v>
      </c>
      <c r="E560" s="26">
        <v>3</v>
      </c>
      <c r="F560" s="26">
        <v>1</v>
      </c>
      <c r="G560" s="26"/>
      <c r="H560" s="27">
        <f t="shared" si="48"/>
        <v>3</v>
      </c>
      <c r="I560" s="31"/>
      <c r="J560" s="32">
        <v>5695</v>
      </c>
      <c r="K560" s="33"/>
      <c r="L560" s="33"/>
      <c r="M560" s="34">
        <f t="shared" si="49"/>
        <v>17085</v>
      </c>
      <c r="N560" s="5"/>
      <c r="O560" s="40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1"/>
      <c r="AM560" s="41"/>
      <c r="AN560" s="41"/>
      <c r="AO560" s="41"/>
      <c r="AP560" s="41"/>
      <c r="AQ560" s="41"/>
      <c r="AR560" s="41"/>
      <c r="AS560" s="61"/>
      <c r="AT560" s="40"/>
      <c r="AU560" s="41"/>
      <c r="AV560" s="41"/>
      <c r="AW560" s="41"/>
      <c r="AX560" s="41"/>
      <c r="AY560" s="41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1"/>
      <c r="BL560" s="41"/>
      <c r="BM560" s="41"/>
      <c r="BN560" s="41"/>
      <c r="BO560" s="41"/>
      <c r="BP560" s="41"/>
      <c r="BQ560" s="41"/>
      <c r="BR560" s="41"/>
      <c r="BS560" s="41"/>
      <c r="BT560" s="41"/>
      <c r="BU560" s="41"/>
      <c r="BV560" s="41"/>
      <c r="BW560" s="41"/>
      <c r="BX560" s="51"/>
      <c r="BY560" s="76"/>
      <c r="BZ560" s="76"/>
      <c r="CA560" s="77"/>
      <c r="CI560" s="86"/>
      <c r="CJ560" s="19"/>
    </row>
    <row r="561" s="13" customFormat="1" customHeight="1" spans="1:88">
      <c r="A561" s="22">
        <v>1436395</v>
      </c>
      <c r="B561" s="23">
        <f t="shared" si="47"/>
        <v>43507</v>
      </c>
      <c r="C561" s="24">
        <v>43510</v>
      </c>
      <c r="D561" s="25" t="s">
        <v>418</v>
      </c>
      <c r="E561" s="26">
        <v>3</v>
      </c>
      <c r="F561" s="26">
        <v>1</v>
      </c>
      <c r="G561" s="26"/>
      <c r="H561" s="27">
        <f t="shared" si="48"/>
        <v>3</v>
      </c>
      <c r="I561" s="31"/>
      <c r="J561" s="32">
        <v>5695</v>
      </c>
      <c r="K561" s="33"/>
      <c r="L561" s="33"/>
      <c r="M561" s="34">
        <f t="shared" si="49"/>
        <v>17085</v>
      </c>
      <c r="N561" s="5"/>
      <c r="O561" s="40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1"/>
      <c r="AM561" s="41"/>
      <c r="AN561" s="41"/>
      <c r="AO561" s="41"/>
      <c r="AP561" s="41"/>
      <c r="AQ561" s="41"/>
      <c r="AR561" s="41"/>
      <c r="AS561" s="61"/>
      <c r="AT561" s="40"/>
      <c r="AU561" s="41"/>
      <c r="AV561" s="41"/>
      <c r="AW561" s="41"/>
      <c r="AX561" s="41"/>
      <c r="AY561" s="41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1"/>
      <c r="BL561" s="41"/>
      <c r="BM561" s="41"/>
      <c r="BN561" s="41"/>
      <c r="BO561" s="41"/>
      <c r="BP561" s="41"/>
      <c r="BQ561" s="41"/>
      <c r="BR561" s="41"/>
      <c r="BS561" s="41"/>
      <c r="BT561" s="41"/>
      <c r="BU561" s="41"/>
      <c r="BV561" s="41"/>
      <c r="BW561" s="41"/>
      <c r="BX561" s="51"/>
      <c r="BY561" s="76"/>
      <c r="BZ561" s="76"/>
      <c r="CA561" s="77"/>
      <c r="CI561" s="86"/>
      <c r="CJ561" s="19"/>
    </row>
    <row r="562" s="13" customFormat="1" customHeight="1" spans="1:88">
      <c r="A562" s="22">
        <v>1438260</v>
      </c>
      <c r="B562" s="23">
        <f t="shared" si="47"/>
        <v>43507</v>
      </c>
      <c r="C562" s="24">
        <v>43510</v>
      </c>
      <c r="D562" s="25" t="s">
        <v>419</v>
      </c>
      <c r="E562" s="26">
        <v>3</v>
      </c>
      <c r="F562" s="26">
        <v>1</v>
      </c>
      <c r="G562" s="26"/>
      <c r="H562" s="27">
        <f t="shared" si="48"/>
        <v>3</v>
      </c>
      <c r="I562" s="31"/>
      <c r="J562" s="32">
        <v>5270</v>
      </c>
      <c r="K562" s="33"/>
      <c r="L562" s="33"/>
      <c r="M562" s="34">
        <f t="shared" si="49"/>
        <v>15810</v>
      </c>
      <c r="N562" s="5"/>
      <c r="O562" s="40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1"/>
      <c r="AM562" s="41"/>
      <c r="AN562" s="41"/>
      <c r="AO562" s="41"/>
      <c r="AP562" s="41"/>
      <c r="AQ562" s="41"/>
      <c r="AR562" s="41"/>
      <c r="AS562" s="61"/>
      <c r="AT562" s="40"/>
      <c r="AU562" s="41"/>
      <c r="AV562" s="41"/>
      <c r="AW562" s="41"/>
      <c r="AX562" s="41"/>
      <c r="AY562" s="41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1"/>
      <c r="BL562" s="41"/>
      <c r="BM562" s="41"/>
      <c r="BN562" s="41"/>
      <c r="BO562" s="41"/>
      <c r="BP562" s="41"/>
      <c r="BQ562" s="41"/>
      <c r="BR562" s="41"/>
      <c r="BS562" s="41"/>
      <c r="BT562" s="41"/>
      <c r="BU562" s="41"/>
      <c r="BV562" s="41"/>
      <c r="BW562" s="41"/>
      <c r="BX562" s="51"/>
      <c r="BY562" s="76"/>
      <c r="BZ562" s="76"/>
      <c r="CA562" s="77"/>
      <c r="CI562" s="86"/>
      <c r="CJ562" s="19"/>
    </row>
    <row r="563" s="13" customFormat="1" customHeight="1" spans="1:88">
      <c r="A563" s="22">
        <v>1435186</v>
      </c>
      <c r="B563" s="23">
        <f t="shared" si="47"/>
        <v>43507</v>
      </c>
      <c r="C563" s="24">
        <v>43510</v>
      </c>
      <c r="D563" s="25" t="s">
        <v>420</v>
      </c>
      <c r="E563" s="26">
        <v>3</v>
      </c>
      <c r="F563" s="26">
        <v>1</v>
      </c>
      <c r="G563" s="26"/>
      <c r="H563" s="27">
        <f t="shared" si="48"/>
        <v>3</v>
      </c>
      <c r="I563" s="31"/>
      <c r="J563" s="32">
        <v>5695</v>
      </c>
      <c r="K563" s="33"/>
      <c r="L563" s="33"/>
      <c r="M563" s="34">
        <f t="shared" si="49"/>
        <v>17085</v>
      </c>
      <c r="N563" s="5"/>
      <c r="O563" s="40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1"/>
      <c r="AM563" s="41"/>
      <c r="AN563" s="41"/>
      <c r="AO563" s="41"/>
      <c r="AP563" s="41"/>
      <c r="AQ563" s="41"/>
      <c r="AR563" s="41"/>
      <c r="AS563" s="61"/>
      <c r="AT563" s="40"/>
      <c r="AU563" s="41"/>
      <c r="AV563" s="41"/>
      <c r="AW563" s="41"/>
      <c r="AX563" s="41"/>
      <c r="AY563" s="41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1"/>
      <c r="BL563" s="41"/>
      <c r="BM563" s="41"/>
      <c r="BN563" s="41"/>
      <c r="BO563" s="41"/>
      <c r="BP563" s="41"/>
      <c r="BQ563" s="41"/>
      <c r="BR563" s="41"/>
      <c r="BS563" s="41"/>
      <c r="BT563" s="41"/>
      <c r="BU563" s="41"/>
      <c r="BV563" s="41"/>
      <c r="BW563" s="41"/>
      <c r="BX563" s="51"/>
      <c r="BY563" s="76"/>
      <c r="BZ563" s="76"/>
      <c r="CA563" s="77"/>
      <c r="CI563" s="86"/>
      <c r="CJ563" s="19"/>
    </row>
    <row r="564" s="13" customFormat="1" customHeight="1" spans="1:88">
      <c r="A564" s="22">
        <v>1424888</v>
      </c>
      <c r="B564" s="23">
        <f t="shared" si="47"/>
        <v>43507</v>
      </c>
      <c r="C564" s="24">
        <v>43510</v>
      </c>
      <c r="D564" s="25" t="s">
        <v>421</v>
      </c>
      <c r="E564" s="26">
        <v>3</v>
      </c>
      <c r="F564" s="26">
        <v>1</v>
      </c>
      <c r="G564" s="26"/>
      <c r="H564" s="27">
        <f t="shared" si="48"/>
        <v>3</v>
      </c>
      <c r="I564" s="31"/>
      <c r="J564" s="32">
        <v>5695</v>
      </c>
      <c r="K564" s="33"/>
      <c r="L564" s="33"/>
      <c r="M564" s="34">
        <f t="shared" si="49"/>
        <v>17085</v>
      </c>
      <c r="N564" s="5"/>
      <c r="O564" s="40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1"/>
      <c r="AM564" s="41"/>
      <c r="AN564" s="41"/>
      <c r="AO564" s="41"/>
      <c r="AP564" s="41"/>
      <c r="AQ564" s="41"/>
      <c r="AR564" s="41"/>
      <c r="AS564" s="61"/>
      <c r="AT564" s="40"/>
      <c r="AU564" s="41"/>
      <c r="AV564" s="41"/>
      <c r="AW564" s="41"/>
      <c r="AX564" s="41"/>
      <c r="AY564" s="41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1"/>
      <c r="BL564" s="41"/>
      <c r="BM564" s="41"/>
      <c r="BN564" s="41"/>
      <c r="BO564" s="41"/>
      <c r="BP564" s="41"/>
      <c r="BQ564" s="41"/>
      <c r="BR564" s="41"/>
      <c r="BS564" s="41"/>
      <c r="BT564" s="41"/>
      <c r="BU564" s="41"/>
      <c r="BV564" s="41"/>
      <c r="BW564" s="41"/>
      <c r="BX564" s="51"/>
      <c r="BY564" s="76"/>
      <c r="BZ564" s="76"/>
      <c r="CA564" s="77"/>
      <c r="CI564" s="86"/>
      <c r="CJ564" s="19"/>
    </row>
    <row r="565" s="13" customFormat="1" customHeight="1" spans="1:88">
      <c r="A565" s="22">
        <v>1441925</v>
      </c>
      <c r="B565" s="23">
        <f t="shared" si="47"/>
        <v>43508</v>
      </c>
      <c r="C565" s="24">
        <v>43510</v>
      </c>
      <c r="D565" s="25" t="s">
        <v>422</v>
      </c>
      <c r="E565" s="26">
        <v>2</v>
      </c>
      <c r="F565" s="26">
        <v>3</v>
      </c>
      <c r="G565" s="26"/>
      <c r="H565" s="27">
        <f t="shared" si="48"/>
        <v>6</v>
      </c>
      <c r="I565" s="31"/>
      <c r="J565" s="32">
        <v>5695</v>
      </c>
      <c r="K565" s="33"/>
      <c r="L565" s="33"/>
      <c r="M565" s="34">
        <f t="shared" si="49"/>
        <v>34170</v>
      </c>
      <c r="N565" s="5"/>
      <c r="O565" s="40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1"/>
      <c r="AM565" s="41"/>
      <c r="AN565" s="41"/>
      <c r="AO565" s="41"/>
      <c r="AP565" s="41"/>
      <c r="AQ565" s="41"/>
      <c r="AR565" s="41"/>
      <c r="AS565" s="61"/>
      <c r="AT565" s="40"/>
      <c r="AU565" s="41"/>
      <c r="AV565" s="41"/>
      <c r="AW565" s="41"/>
      <c r="AX565" s="41"/>
      <c r="AY565" s="41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1"/>
      <c r="BL565" s="41"/>
      <c r="BM565" s="41"/>
      <c r="BN565" s="41"/>
      <c r="BO565" s="41"/>
      <c r="BP565" s="41"/>
      <c r="BQ565" s="41"/>
      <c r="BR565" s="41"/>
      <c r="BS565" s="41"/>
      <c r="BT565" s="41"/>
      <c r="BU565" s="41"/>
      <c r="BV565" s="41"/>
      <c r="BW565" s="41"/>
      <c r="BX565" s="51"/>
      <c r="BY565" s="76"/>
      <c r="BZ565" s="76"/>
      <c r="CA565" s="77"/>
      <c r="CI565" s="86"/>
      <c r="CJ565" s="19"/>
    </row>
    <row r="566" s="13" customFormat="1" customHeight="1" spans="1:88">
      <c r="A566" s="22">
        <v>1441784</v>
      </c>
      <c r="B566" s="23">
        <f t="shared" si="47"/>
        <v>43507</v>
      </c>
      <c r="C566" s="24">
        <v>43510</v>
      </c>
      <c r="D566" s="25" t="s">
        <v>423</v>
      </c>
      <c r="E566" s="26">
        <v>3</v>
      </c>
      <c r="F566" s="26">
        <v>1</v>
      </c>
      <c r="G566" s="26"/>
      <c r="H566" s="27">
        <f t="shared" si="48"/>
        <v>3</v>
      </c>
      <c r="I566" s="31"/>
      <c r="J566" s="32">
        <v>5695</v>
      </c>
      <c r="K566" s="33"/>
      <c r="L566" s="33"/>
      <c r="M566" s="34">
        <f t="shared" si="49"/>
        <v>17085</v>
      </c>
      <c r="N566" s="5"/>
      <c r="O566" s="40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1"/>
      <c r="AM566" s="41"/>
      <c r="AN566" s="41"/>
      <c r="AO566" s="41"/>
      <c r="AP566" s="41"/>
      <c r="AQ566" s="41"/>
      <c r="AR566" s="41"/>
      <c r="AS566" s="61"/>
      <c r="AT566" s="40"/>
      <c r="AU566" s="41"/>
      <c r="AV566" s="41"/>
      <c r="AW566" s="41"/>
      <c r="AX566" s="41"/>
      <c r="AY566" s="41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1"/>
      <c r="BL566" s="41"/>
      <c r="BM566" s="41"/>
      <c r="BN566" s="41"/>
      <c r="BO566" s="41"/>
      <c r="BP566" s="41"/>
      <c r="BQ566" s="41"/>
      <c r="BR566" s="41"/>
      <c r="BS566" s="41"/>
      <c r="BT566" s="41"/>
      <c r="BU566" s="41"/>
      <c r="BV566" s="41"/>
      <c r="BW566" s="41"/>
      <c r="BX566" s="51"/>
      <c r="BY566" s="76"/>
      <c r="BZ566" s="76"/>
      <c r="CA566" s="77"/>
      <c r="CI566" s="86"/>
      <c r="CJ566" s="19"/>
    </row>
    <row r="567" s="13" customFormat="1" customHeight="1" spans="1:88">
      <c r="A567" s="22">
        <v>1436624</v>
      </c>
      <c r="B567" s="23">
        <f t="shared" si="47"/>
        <v>43508</v>
      </c>
      <c r="C567" s="24">
        <v>43510</v>
      </c>
      <c r="D567" s="25" t="s">
        <v>424</v>
      </c>
      <c r="E567" s="26">
        <v>2</v>
      </c>
      <c r="F567" s="26">
        <v>1</v>
      </c>
      <c r="G567" s="26"/>
      <c r="H567" s="27">
        <f t="shared" si="48"/>
        <v>2</v>
      </c>
      <c r="I567" s="31"/>
      <c r="J567" s="32">
        <v>5695</v>
      </c>
      <c r="K567" s="33"/>
      <c r="L567" s="33"/>
      <c r="M567" s="34">
        <f t="shared" si="49"/>
        <v>11390</v>
      </c>
      <c r="N567" s="5"/>
      <c r="O567" s="40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1"/>
      <c r="AM567" s="41"/>
      <c r="AN567" s="41"/>
      <c r="AO567" s="41"/>
      <c r="AP567" s="41"/>
      <c r="AQ567" s="41"/>
      <c r="AR567" s="41"/>
      <c r="AS567" s="61"/>
      <c r="AT567" s="40"/>
      <c r="AU567" s="41"/>
      <c r="AV567" s="41"/>
      <c r="AW567" s="41"/>
      <c r="AX567" s="41"/>
      <c r="AY567" s="41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1"/>
      <c r="BL567" s="41"/>
      <c r="BM567" s="41"/>
      <c r="BN567" s="41"/>
      <c r="BO567" s="41"/>
      <c r="BP567" s="41"/>
      <c r="BQ567" s="41"/>
      <c r="BR567" s="41"/>
      <c r="BS567" s="41"/>
      <c r="BT567" s="41"/>
      <c r="BU567" s="41"/>
      <c r="BV567" s="41"/>
      <c r="BW567" s="41"/>
      <c r="BX567" s="51"/>
      <c r="BY567" s="76"/>
      <c r="BZ567" s="76"/>
      <c r="CA567" s="77"/>
      <c r="CI567" s="86"/>
      <c r="CJ567" s="19"/>
    </row>
    <row r="568" s="13" customFormat="1" customHeight="1" spans="1:88">
      <c r="A568" s="22">
        <v>1441696</v>
      </c>
      <c r="B568" s="23">
        <f t="shared" si="47"/>
        <v>43507</v>
      </c>
      <c r="C568" s="24">
        <v>43510</v>
      </c>
      <c r="D568" s="25" t="s">
        <v>425</v>
      </c>
      <c r="E568" s="26">
        <v>3</v>
      </c>
      <c r="F568" s="26">
        <v>2</v>
      </c>
      <c r="G568" s="26"/>
      <c r="H568" s="27">
        <f t="shared" si="48"/>
        <v>6</v>
      </c>
      <c r="I568" s="31"/>
      <c r="J568" s="32">
        <v>5695</v>
      </c>
      <c r="K568" s="33"/>
      <c r="L568" s="33"/>
      <c r="M568" s="34">
        <f t="shared" si="49"/>
        <v>34170</v>
      </c>
      <c r="N568" s="6"/>
      <c r="O568" s="40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1"/>
      <c r="AM568" s="41"/>
      <c r="AN568" s="41"/>
      <c r="AO568" s="41"/>
      <c r="AP568" s="41"/>
      <c r="AQ568" s="41"/>
      <c r="AR568" s="41"/>
      <c r="AS568" s="61"/>
      <c r="AT568" s="40"/>
      <c r="AU568" s="41"/>
      <c r="AV568" s="41"/>
      <c r="AW568" s="41"/>
      <c r="AX568" s="41"/>
      <c r="AY568" s="41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1"/>
      <c r="BL568" s="41"/>
      <c r="BM568" s="41"/>
      <c r="BN568" s="41"/>
      <c r="BO568" s="41"/>
      <c r="BP568" s="41"/>
      <c r="BQ568" s="41"/>
      <c r="BR568" s="41"/>
      <c r="BS568" s="41"/>
      <c r="BT568" s="41"/>
      <c r="BU568" s="41"/>
      <c r="BV568" s="41"/>
      <c r="BW568" s="41"/>
      <c r="BX568" s="51"/>
      <c r="BY568" s="80"/>
      <c r="BZ568" s="80"/>
      <c r="CA568" s="81"/>
      <c r="CI568" s="86"/>
      <c r="CJ568" s="19"/>
    </row>
    <row r="569" s="13" customFormat="1" customHeight="1" spans="1:88">
      <c r="A569" s="22">
        <v>1442900</v>
      </c>
      <c r="B569" s="23">
        <f t="shared" si="47"/>
        <v>43507</v>
      </c>
      <c r="C569" s="24">
        <v>43510</v>
      </c>
      <c r="D569" s="25" t="s">
        <v>426</v>
      </c>
      <c r="E569" s="26">
        <v>3</v>
      </c>
      <c r="F569" s="26">
        <v>2</v>
      </c>
      <c r="G569" s="26"/>
      <c r="H569" s="27">
        <f t="shared" si="48"/>
        <v>6</v>
      </c>
      <c r="I569" s="31"/>
      <c r="J569" s="32">
        <v>5695</v>
      </c>
      <c r="K569" s="33"/>
      <c r="L569" s="33"/>
      <c r="M569" s="34">
        <f t="shared" si="49"/>
        <v>34170</v>
      </c>
      <c r="N569" s="6"/>
      <c r="O569" s="40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1"/>
      <c r="AM569" s="41"/>
      <c r="AN569" s="41"/>
      <c r="AO569" s="41"/>
      <c r="AP569" s="41"/>
      <c r="AQ569" s="41"/>
      <c r="AR569" s="41"/>
      <c r="AS569" s="61"/>
      <c r="AT569" s="40"/>
      <c r="AU569" s="41"/>
      <c r="AV569" s="41"/>
      <c r="AW569" s="41"/>
      <c r="AX569" s="41"/>
      <c r="AY569" s="41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1"/>
      <c r="BL569" s="41"/>
      <c r="BM569" s="41"/>
      <c r="BN569" s="41"/>
      <c r="BO569" s="41"/>
      <c r="BP569" s="41"/>
      <c r="BQ569" s="41"/>
      <c r="BR569" s="41"/>
      <c r="BS569" s="41"/>
      <c r="BT569" s="41"/>
      <c r="BU569" s="41"/>
      <c r="BV569" s="41"/>
      <c r="BW569" s="41"/>
      <c r="BX569" s="51"/>
      <c r="BY569" s="80"/>
      <c r="BZ569" s="80"/>
      <c r="CA569" s="81"/>
      <c r="CI569" s="86"/>
      <c r="CJ569" s="19"/>
    </row>
    <row r="570" s="13" customFormat="1" customHeight="1" spans="1:88">
      <c r="A570" s="22">
        <v>1429187</v>
      </c>
      <c r="B570" s="23">
        <f t="shared" si="47"/>
        <v>43507</v>
      </c>
      <c r="C570" s="24">
        <v>43510</v>
      </c>
      <c r="D570" s="25" t="s">
        <v>427</v>
      </c>
      <c r="E570" s="26">
        <v>3</v>
      </c>
      <c r="F570" s="26">
        <v>2</v>
      </c>
      <c r="G570" s="26"/>
      <c r="H570" s="27">
        <f t="shared" si="48"/>
        <v>6</v>
      </c>
      <c r="I570" s="31"/>
      <c r="J570" s="32">
        <v>5695</v>
      </c>
      <c r="K570" s="33"/>
      <c r="L570" s="33"/>
      <c r="M570" s="34">
        <f t="shared" si="49"/>
        <v>34170</v>
      </c>
      <c r="N570" s="5"/>
      <c r="O570" s="40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1"/>
      <c r="AM570" s="41"/>
      <c r="AN570" s="41"/>
      <c r="AO570" s="41"/>
      <c r="AP570" s="41"/>
      <c r="AQ570" s="41"/>
      <c r="AR570" s="41"/>
      <c r="AS570" s="61"/>
      <c r="AT570" s="40"/>
      <c r="AU570" s="41"/>
      <c r="AV570" s="41"/>
      <c r="AW570" s="41"/>
      <c r="AX570" s="41"/>
      <c r="AY570" s="41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1"/>
      <c r="BL570" s="41"/>
      <c r="BM570" s="41"/>
      <c r="BN570" s="41"/>
      <c r="BO570" s="41"/>
      <c r="BP570" s="41"/>
      <c r="BQ570" s="41"/>
      <c r="BR570" s="41"/>
      <c r="BS570" s="41"/>
      <c r="BT570" s="41"/>
      <c r="BU570" s="41"/>
      <c r="BV570" s="41"/>
      <c r="BW570" s="41"/>
      <c r="BX570" s="51"/>
      <c r="BY570" s="76"/>
      <c r="BZ570" s="76"/>
      <c r="CA570" s="77"/>
      <c r="CI570" s="86"/>
      <c r="CJ570" s="19"/>
    </row>
    <row r="571" s="13" customFormat="1" customHeight="1" spans="1:88">
      <c r="A571" s="22">
        <v>1434875</v>
      </c>
      <c r="B571" s="23">
        <f t="shared" si="47"/>
        <v>43507</v>
      </c>
      <c r="C571" s="24">
        <v>43510</v>
      </c>
      <c r="D571" s="25" t="s">
        <v>428</v>
      </c>
      <c r="E571" s="26">
        <v>3</v>
      </c>
      <c r="F571" s="26">
        <v>1</v>
      </c>
      <c r="G571" s="26"/>
      <c r="H571" s="27">
        <f t="shared" si="48"/>
        <v>3</v>
      </c>
      <c r="I571" s="31"/>
      <c r="J571" s="32">
        <v>5270</v>
      </c>
      <c r="K571" s="33"/>
      <c r="L571" s="33"/>
      <c r="M571" s="34">
        <f t="shared" si="49"/>
        <v>15810</v>
      </c>
      <c r="N571" s="5"/>
      <c r="O571" s="40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1"/>
      <c r="AM571" s="41"/>
      <c r="AN571" s="41"/>
      <c r="AO571" s="41"/>
      <c r="AP571" s="41"/>
      <c r="AQ571" s="41"/>
      <c r="AR571" s="41"/>
      <c r="AS571" s="61"/>
      <c r="AT571" s="40"/>
      <c r="AU571" s="41"/>
      <c r="AV571" s="41"/>
      <c r="AW571" s="41"/>
      <c r="AX571" s="41"/>
      <c r="AY571" s="41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1"/>
      <c r="BL571" s="41"/>
      <c r="BM571" s="41"/>
      <c r="BN571" s="41"/>
      <c r="BO571" s="41"/>
      <c r="BP571" s="41"/>
      <c r="BQ571" s="41"/>
      <c r="BR571" s="41"/>
      <c r="BS571" s="41"/>
      <c r="BT571" s="41"/>
      <c r="BU571" s="41"/>
      <c r="BV571" s="41"/>
      <c r="BW571" s="41"/>
      <c r="BX571" s="51"/>
      <c r="BY571" s="76"/>
      <c r="BZ571" s="76"/>
      <c r="CA571" s="77"/>
      <c r="CI571" s="86"/>
      <c r="CJ571" s="19"/>
    </row>
    <row r="572" s="13" customFormat="1" customHeight="1" spans="1:88">
      <c r="A572" s="22">
        <v>1432561</v>
      </c>
      <c r="B572" s="23">
        <f t="shared" si="47"/>
        <v>43507</v>
      </c>
      <c r="C572" s="24">
        <v>43510</v>
      </c>
      <c r="D572" s="25" t="s">
        <v>429</v>
      </c>
      <c r="E572" s="26">
        <v>3</v>
      </c>
      <c r="F572" s="26">
        <v>1</v>
      </c>
      <c r="G572" s="26"/>
      <c r="H572" s="27">
        <f t="shared" si="48"/>
        <v>3</v>
      </c>
      <c r="I572" s="31"/>
      <c r="J572" s="32">
        <v>7310</v>
      </c>
      <c r="K572" s="33"/>
      <c r="L572" s="33"/>
      <c r="M572" s="34">
        <f t="shared" si="49"/>
        <v>21930</v>
      </c>
      <c r="N572" s="6"/>
      <c r="O572" s="42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62"/>
      <c r="AT572" s="42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  <c r="BK572" s="43"/>
      <c r="BL572" s="43"/>
      <c r="BM572" s="43"/>
      <c r="BN572" s="43"/>
      <c r="BO572" s="43"/>
      <c r="BP572" s="43"/>
      <c r="BQ572" s="43"/>
      <c r="BR572" s="43"/>
      <c r="BS572" s="43"/>
      <c r="BT572" s="43"/>
      <c r="BU572" s="43"/>
      <c r="BV572" s="43"/>
      <c r="BW572" s="43"/>
      <c r="BX572" s="49"/>
      <c r="BY572" s="80"/>
      <c r="BZ572" s="80"/>
      <c r="CA572" s="81"/>
      <c r="CI572" s="86"/>
      <c r="CJ572" s="19"/>
    </row>
    <row r="573" s="13" customFormat="1" customHeight="1" spans="1:88">
      <c r="A573" s="22">
        <v>1423588</v>
      </c>
      <c r="B573" s="23">
        <f t="shared" si="47"/>
        <v>43509</v>
      </c>
      <c r="C573" s="24">
        <v>43510</v>
      </c>
      <c r="D573" s="25" t="s">
        <v>430</v>
      </c>
      <c r="E573" s="26">
        <v>1</v>
      </c>
      <c r="F573" s="26">
        <v>3</v>
      </c>
      <c r="G573" s="26"/>
      <c r="H573" s="27">
        <f t="shared" si="48"/>
        <v>3</v>
      </c>
      <c r="I573" s="31"/>
      <c r="J573" s="32">
        <v>9300</v>
      </c>
      <c r="K573" s="33"/>
      <c r="L573" s="33"/>
      <c r="M573" s="34">
        <f t="shared" si="49"/>
        <v>27900</v>
      </c>
      <c r="N573" s="6"/>
      <c r="O573" s="44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63"/>
      <c r="AT573" s="44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5"/>
      <c r="BS573" s="45"/>
      <c r="BT573" s="45"/>
      <c r="BU573" s="45"/>
      <c r="BV573" s="45"/>
      <c r="BW573" s="45"/>
      <c r="BX573" s="84"/>
      <c r="BY573" s="80"/>
      <c r="BZ573" s="80"/>
      <c r="CA573" s="81"/>
      <c r="CI573" s="86"/>
      <c r="CJ573" s="19"/>
    </row>
    <row r="574" s="13" customFormat="1" customHeight="1" spans="1:88">
      <c r="A574" s="22">
        <v>1423588</v>
      </c>
      <c r="B574" s="23">
        <f t="shared" si="47"/>
        <v>43507</v>
      </c>
      <c r="C574" s="24">
        <v>43510</v>
      </c>
      <c r="D574" s="25" t="s">
        <v>430</v>
      </c>
      <c r="E574" s="26">
        <v>3</v>
      </c>
      <c r="F574" s="26">
        <v>3</v>
      </c>
      <c r="G574" s="26"/>
      <c r="H574" s="27">
        <f t="shared" si="48"/>
        <v>9</v>
      </c>
      <c r="I574" s="31"/>
      <c r="J574" s="32">
        <v>5695</v>
      </c>
      <c r="K574" s="33"/>
      <c r="L574" s="33"/>
      <c r="M574" s="34">
        <f t="shared" si="49"/>
        <v>51255</v>
      </c>
      <c r="N574" s="6"/>
      <c r="O574" s="42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62"/>
      <c r="AT574" s="42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  <c r="BK574" s="43"/>
      <c r="BL574" s="43"/>
      <c r="BM574" s="43"/>
      <c r="BN574" s="43"/>
      <c r="BO574" s="43"/>
      <c r="BP574" s="43"/>
      <c r="BQ574" s="43"/>
      <c r="BR574" s="43"/>
      <c r="BS574" s="43"/>
      <c r="BT574" s="43"/>
      <c r="BU574" s="43"/>
      <c r="BV574" s="43"/>
      <c r="BW574" s="43"/>
      <c r="BX574" s="49"/>
      <c r="BY574" s="80"/>
      <c r="BZ574" s="80"/>
      <c r="CA574" s="81"/>
      <c r="CI574" s="86"/>
      <c r="CJ574" s="19"/>
    </row>
    <row r="575" s="13" customFormat="1" customHeight="1" spans="1:88">
      <c r="A575" s="22">
        <v>1439737</v>
      </c>
      <c r="B575" s="23">
        <f t="shared" si="47"/>
        <v>43507</v>
      </c>
      <c r="C575" s="24">
        <v>43510</v>
      </c>
      <c r="D575" s="25" t="s">
        <v>431</v>
      </c>
      <c r="E575" s="26">
        <v>3</v>
      </c>
      <c r="F575" s="26">
        <v>1</v>
      </c>
      <c r="G575" s="26"/>
      <c r="H575" s="27">
        <f t="shared" si="48"/>
        <v>3</v>
      </c>
      <c r="I575" s="31"/>
      <c r="J575" s="32">
        <v>5695</v>
      </c>
      <c r="K575" s="33"/>
      <c r="L575" s="33"/>
      <c r="M575" s="34">
        <f t="shared" si="49"/>
        <v>17085</v>
      </c>
      <c r="N575" s="6"/>
      <c r="O575" s="42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62"/>
      <c r="AT575" s="42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  <c r="BK575" s="43"/>
      <c r="BL575" s="43"/>
      <c r="BM575" s="43"/>
      <c r="BN575" s="43"/>
      <c r="BO575" s="43"/>
      <c r="BP575" s="43"/>
      <c r="BQ575" s="43"/>
      <c r="BR575" s="43"/>
      <c r="BS575" s="43"/>
      <c r="BT575" s="43"/>
      <c r="BU575" s="43"/>
      <c r="BV575" s="43"/>
      <c r="BW575" s="43"/>
      <c r="BX575" s="49"/>
      <c r="BY575" s="80"/>
      <c r="BZ575" s="80"/>
      <c r="CA575" s="81"/>
      <c r="CI575" s="86"/>
      <c r="CJ575" s="19"/>
    </row>
    <row r="576" s="13" customFormat="1" customHeight="1" spans="1:88">
      <c r="A576" s="22">
        <v>1436173</v>
      </c>
      <c r="B576" s="23">
        <f t="shared" si="47"/>
        <v>43508</v>
      </c>
      <c r="C576" s="24">
        <v>43510</v>
      </c>
      <c r="D576" s="25" t="s">
        <v>432</v>
      </c>
      <c r="E576" s="26">
        <v>2</v>
      </c>
      <c r="F576" s="26">
        <v>1</v>
      </c>
      <c r="G576" s="26"/>
      <c r="H576" s="27">
        <f t="shared" si="48"/>
        <v>2</v>
      </c>
      <c r="I576" s="31"/>
      <c r="J576" s="32">
        <v>9435</v>
      </c>
      <c r="K576" s="33"/>
      <c r="L576" s="33"/>
      <c r="M576" s="34">
        <f t="shared" si="49"/>
        <v>18870</v>
      </c>
      <c r="N576" s="6"/>
      <c r="O576" s="42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62"/>
      <c r="AT576" s="42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  <c r="BK576" s="43"/>
      <c r="BL576" s="43"/>
      <c r="BM576" s="43"/>
      <c r="BN576" s="43"/>
      <c r="BO576" s="43"/>
      <c r="BP576" s="43"/>
      <c r="BQ576" s="43"/>
      <c r="BR576" s="43"/>
      <c r="BS576" s="43"/>
      <c r="BT576" s="43"/>
      <c r="BU576" s="43"/>
      <c r="BV576" s="43"/>
      <c r="BW576" s="43"/>
      <c r="BX576" s="49"/>
      <c r="BY576" s="80"/>
      <c r="BZ576" s="80"/>
      <c r="CA576" s="81"/>
      <c r="CI576" s="86"/>
      <c r="CJ576" s="19"/>
    </row>
    <row r="577" s="13" customFormat="1" customHeight="1" spans="1:88">
      <c r="A577" s="22">
        <v>1429134</v>
      </c>
      <c r="B577" s="23">
        <f t="shared" si="47"/>
        <v>43508</v>
      </c>
      <c r="C577" s="24">
        <v>43510</v>
      </c>
      <c r="D577" s="25" t="s">
        <v>433</v>
      </c>
      <c r="E577" s="26">
        <v>2</v>
      </c>
      <c r="F577" s="26">
        <v>3</v>
      </c>
      <c r="G577" s="26"/>
      <c r="H577" s="27">
        <f t="shared" si="48"/>
        <v>6</v>
      </c>
      <c r="I577" s="31"/>
      <c r="J577" s="32">
        <v>7932.96</v>
      </c>
      <c r="K577" s="33"/>
      <c r="L577" s="33"/>
      <c r="M577" s="34">
        <f t="shared" si="49"/>
        <v>47597.76</v>
      </c>
      <c r="N577" s="6"/>
      <c r="O577" s="42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62"/>
      <c r="AT577" s="42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  <c r="BK577" s="43"/>
      <c r="BL577" s="43"/>
      <c r="BM577" s="43"/>
      <c r="BN577" s="43"/>
      <c r="BO577" s="43"/>
      <c r="BP577" s="43"/>
      <c r="BQ577" s="43"/>
      <c r="BR577" s="43"/>
      <c r="BS577" s="43"/>
      <c r="BT577" s="43"/>
      <c r="BU577" s="43"/>
      <c r="BV577" s="43"/>
      <c r="BW577" s="43"/>
      <c r="BX577" s="49"/>
      <c r="BY577" s="80"/>
      <c r="BZ577" s="80"/>
      <c r="CA577" s="81"/>
      <c r="CI577" s="86"/>
      <c r="CJ577" s="19"/>
    </row>
    <row r="578" s="13" customFormat="1" customHeight="1" spans="1:88">
      <c r="A578" s="22">
        <v>1429134</v>
      </c>
      <c r="B578" s="23">
        <f t="shared" si="47"/>
        <v>43507</v>
      </c>
      <c r="C578" s="24">
        <v>43510</v>
      </c>
      <c r="D578" s="25" t="s">
        <v>433</v>
      </c>
      <c r="E578" s="26">
        <v>3</v>
      </c>
      <c r="F578" s="26">
        <v>3</v>
      </c>
      <c r="G578" s="26"/>
      <c r="H578" s="27">
        <f t="shared" si="48"/>
        <v>9</v>
      </c>
      <c r="I578" s="31"/>
      <c r="J578" s="32">
        <v>5695</v>
      </c>
      <c r="K578" s="33"/>
      <c r="L578" s="33"/>
      <c r="M578" s="34">
        <f t="shared" si="49"/>
        <v>51255</v>
      </c>
      <c r="N578" s="6"/>
      <c r="O578" s="44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63"/>
      <c r="AT578" s="44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5"/>
      <c r="BS578" s="45"/>
      <c r="BT578" s="45"/>
      <c r="BU578" s="45"/>
      <c r="BV578" s="45"/>
      <c r="BW578" s="45"/>
      <c r="BX578" s="84"/>
      <c r="BY578" s="80"/>
      <c r="BZ578" s="80"/>
      <c r="CA578" s="81"/>
      <c r="CI578" s="86"/>
      <c r="CJ578" s="19"/>
    </row>
    <row r="579" s="13" customFormat="1" customHeight="1" spans="1:88">
      <c r="A579" s="22">
        <v>1438046</v>
      </c>
      <c r="B579" s="23">
        <f t="shared" si="47"/>
        <v>43509</v>
      </c>
      <c r="C579" s="24">
        <v>43510</v>
      </c>
      <c r="D579" s="25" t="s">
        <v>434</v>
      </c>
      <c r="E579" s="26">
        <v>1</v>
      </c>
      <c r="F579" s="26">
        <v>1</v>
      </c>
      <c r="G579" s="26"/>
      <c r="H579" s="27">
        <f t="shared" si="48"/>
        <v>1</v>
      </c>
      <c r="I579" s="31"/>
      <c r="J579" s="32">
        <v>5270</v>
      </c>
      <c r="K579" s="33"/>
      <c r="L579" s="33"/>
      <c r="M579" s="34">
        <f t="shared" si="49"/>
        <v>5270</v>
      </c>
      <c r="N579" s="6"/>
      <c r="O579" s="46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  <c r="AC579" s="47"/>
      <c r="AD579" s="47"/>
      <c r="AE579" s="47"/>
      <c r="AF579" s="47"/>
      <c r="AG579" s="47"/>
      <c r="AH579" s="47"/>
      <c r="AI579" s="47"/>
      <c r="AJ579" s="47"/>
      <c r="AK579" s="47"/>
      <c r="AL579" s="47"/>
      <c r="AM579" s="47"/>
      <c r="AN579" s="47"/>
      <c r="AO579" s="47"/>
      <c r="AP579" s="47"/>
      <c r="AQ579" s="47"/>
      <c r="AR579" s="47"/>
      <c r="AS579" s="64"/>
      <c r="AT579" s="46"/>
      <c r="AU579" s="47"/>
      <c r="AV579" s="47"/>
      <c r="AW579" s="47"/>
      <c r="AX579" s="47"/>
      <c r="AY579" s="47"/>
      <c r="AZ579" s="47"/>
      <c r="BA579" s="47"/>
      <c r="BB579" s="47"/>
      <c r="BC579" s="47"/>
      <c r="BD579" s="47"/>
      <c r="BE579" s="47"/>
      <c r="BF579" s="47"/>
      <c r="BG579" s="47"/>
      <c r="BH579" s="47"/>
      <c r="BI579" s="47"/>
      <c r="BJ579" s="47"/>
      <c r="BK579" s="47"/>
      <c r="BL579" s="47"/>
      <c r="BM579" s="47"/>
      <c r="BN579" s="47"/>
      <c r="BO579" s="47"/>
      <c r="BP579" s="47"/>
      <c r="BQ579" s="47"/>
      <c r="BR579" s="47"/>
      <c r="BS579" s="47"/>
      <c r="BT579" s="47"/>
      <c r="BU579" s="47"/>
      <c r="BV579" s="47"/>
      <c r="BW579" s="47"/>
      <c r="BX579" s="47"/>
      <c r="BY579" s="80"/>
      <c r="BZ579" s="80"/>
      <c r="CA579" s="81"/>
      <c r="CI579" s="86"/>
      <c r="CJ579" s="19"/>
    </row>
    <row r="580" s="13" customFormat="1" customHeight="1" spans="1:88">
      <c r="A580" s="22">
        <v>1442667</v>
      </c>
      <c r="B580" s="23">
        <f t="shared" si="47"/>
        <v>43507</v>
      </c>
      <c r="C580" s="24">
        <v>43510</v>
      </c>
      <c r="D580" s="25" t="s">
        <v>435</v>
      </c>
      <c r="E580" s="26">
        <v>3</v>
      </c>
      <c r="F580" s="26">
        <v>2</v>
      </c>
      <c r="G580" s="26"/>
      <c r="H580" s="27">
        <f t="shared" si="48"/>
        <v>6</v>
      </c>
      <c r="I580" s="31"/>
      <c r="J580" s="32">
        <v>5695</v>
      </c>
      <c r="K580" s="33"/>
      <c r="L580" s="33"/>
      <c r="M580" s="34">
        <f t="shared" si="49"/>
        <v>34170</v>
      </c>
      <c r="N580" s="4"/>
      <c r="O580" s="46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  <c r="AC580" s="47"/>
      <c r="AD580" s="47"/>
      <c r="AE580" s="47"/>
      <c r="AF580" s="47"/>
      <c r="AG580" s="47"/>
      <c r="AH580" s="47"/>
      <c r="AI580" s="47"/>
      <c r="AJ580" s="47"/>
      <c r="AK580" s="47"/>
      <c r="AL580" s="47"/>
      <c r="AM580" s="47"/>
      <c r="AN580" s="47"/>
      <c r="AO580" s="47"/>
      <c r="AP580" s="47"/>
      <c r="AQ580" s="47"/>
      <c r="AR580" s="47"/>
      <c r="AS580" s="64"/>
      <c r="AT580" s="46"/>
      <c r="AU580" s="47"/>
      <c r="AV580" s="47"/>
      <c r="AW580" s="47"/>
      <c r="AX580" s="47"/>
      <c r="AY580" s="47"/>
      <c r="AZ580" s="47"/>
      <c r="BA580" s="47"/>
      <c r="BB580" s="47"/>
      <c r="BC580" s="47"/>
      <c r="BD580" s="47"/>
      <c r="BE580" s="47"/>
      <c r="BF580" s="47"/>
      <c r="BG580" s="47"/>
      <c r="BH580" s="47"/>
      <c r="BI580" s="47"/>
      <c r="BJ580" s="47"/>
      <c r="BK580" s="47"/>
      <c r="BL580" s="47"/>
      <c r="BM580" s="47"/>
      <c r="BN580" s="47"/>
      <c r="BO580" s="47"/>
      <c r="BP580" s="47"/>
      <c r="BQ580" s="47"/>
      <c r="BR580" s="47"/>
      <c r="BS580" s="47"/>
      <c r="BT580" s="47"/>
      <c r="BU580" s="47"/>
      <c r="BV580" s="47"/>
      <c r="BW580" s="47"/>
      <c r="BX580" s="47"/>
      <c r="BY580" s="78"/>
      <c r="BZ580" s="78"/>
      <c r="CA580" s="79"/>
      <c r="CI580" s="86"/>
      <c r="CJ580" s="19"/>
    </row>
    <row r="581" s="13" customFormat="1" customHeight="1" spans="1:88">
      <c r="A581" s="22">
        <v>1444130</v>
      </c>
      <c r="B581" s="23">
        <f t="shared" si="47"/>
        <v>43508</v>
      </c>
      <c r="C581" s="24">
        <v>43510</v>
      </c>
      <c r="D581" s="25" t="s">
        <v>436</v>
      </c>
      <c r="E581" s="26">
        <v>2</v>
      </c>
      <c r="F581" s="26">
        <v>1</v>
      </c>
      <c r="G581" s="26"/>
      <c r="H581" s="27">
        <f t="shared" si="48"/>
        <v>2</v>
      </c>
      <c r="I581" s="31"/>
      <c r="J581" s="32">
        <v>6120</v>
      </c>
      <c r="K581" s="33"/>
      <c r="L581" s="33"/>
      <c r="M581" s="34">
        <f t="shared" si="49"/>
        <v>12240</v>
      </c>
      <c r="N581" s="6"/>
      <c r="O581" s="46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  <c r="AC581" s="47"/>
      <c r="AD581" s="47"/>
      <c r="AE581" s="47"/>
      <c r="AF581" s="47"/>
      <c r="AG581" s="47"/>
      <c r="AH581" s="47"/>
      <c r="AI581" s="47"/>
      <c r="AJ581" s="47"/>
      <c r="AK581" s="47"/>
      <c r="AL581" s="47"/>
      <c r="AM581" s="47"/>
      <c r="AN581" s="47"/>
      <c r="AO581" s="47"/>
      <c r="AP581" s="47"/>
      <c r="AQ581" s="47"/>
      <c r="AR581" s="47"/>
      <c r="AS581" s="64"/>
      <c r="AT581" s="46"/>
      <c r="AU581" s="47"/>
      <c r="AV581" s="47"/>
      <c r="AW581" s="47"/>
      <c r="AX581" s="47"/>
      <c r="AY581" s="47"/>
      <c r="AZ581" s="47"/>
      <c r="BA581" s="47"/>
      <c r="BB581" s="47"/>
      <c r="BC581" s="47"/>
      <c r="BD581" s="47"/>
      <c r="BE581" s="47"/>
      <c r="BF581" s="47"/>
      <c r="BG581" s="47"/>
      <c r="BH581" s="47"/>
      <c r="BI581" s="47"/>
      <c r="BJ581" s="47"/>
      <c r="BK581" s="47"/>
      <c r="BL581" s="47"/>
      <c r="BM581" s="47"/>
      <c r="BN581" s="47"/>
      <c r="BO581" s="47"/>
      <c r="BP581" s="47"/>
      <c r="BQ581" s="47"/>
      <c r="BR581" s="47"/>
      <c r="BS581" s="47"/>
      <c r="BT581" s="47"/>
      <c r="BU581" s="47"/>
      <c r="BV581" s="47"/>
      <c r="BW581" s="47"/>
      <c r="BX581" s="47"/>
      <c r="BY581" s="80"/>
      <c r="BZ581" s="80"/>
      <c r="CA581" s="81"/>
      <c r="CI581" s="86"/>
      <c r="CJ581" s="19"/>
    </row>
    <row r="582" s="13" customFormat="1" customHeight="1" spans="1:88">
      <c r="A582" s="22">
        <v>1424274</v>
      </c>
      <c r="B582" s="23">
        <f t="shared" si="47"/>
        <v>43507</v>
      </c>
      <c r="C582" s="24">
        <v>43510</v>
      </c>
      <c r="D582" s="25" t="s">
        <v>437</v>
      </c>
      <c r="E582" s="26">
        <v>3</v>
      </c>
      <c r="F582" s="26">
        <v>1</v>
      </c>
      <c r="G582" s="26"/>
      <c r="H582" s="27">
        <f t="shared" si="48"/>
        <v>3</v>
      </c>
      <c r="I582" s="31"/>
      <c r="J582" s="32">
        <v>5695</v>
      </c>
      <c r="K582" s="33"/>
      <c r="L582" s="33"/>
      <c r="M582" s="34">
        <f t="shared" si="49"/>
        <v>17085</v>
      </c>
      <c r="N582" s="6"/>
      <c r="O582" s="48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65"/>
      <c r="AT582" s="48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9"/>
      <c r="BO582" s="49"/>
      <c r="BP582" s="49"/>
      <c r="BQ582" s="49"/>
      <c r="BR582" s="49"/>
      <c r="BS582" s="49"/>
      <c r="BT582" s="49"/>
      <c r="BU582" s="49"/>
      <c r="BV582" s="49"/>
      <c r="BW582" s="49"/>
      <c r="BX582" s="49"/>
      <c r="BY582" s="80"/>
      <c r="BZ582" s="80"/>
      <c r="CA582" s="81"/>
      <c r="CI582" s="86"/>
      <c r="CJ582" s="19"/>
    </row>
    <row r="583" s="13" customFormat="1" customHeight="1" spans="1:88">
      <c r="A583" s="22">
        <v>1425734</v>
      </c>
      <c r="B583" s="23">
        <f t="shared" si="47"/>
        <v>43507</v>
      </c>
      <c r="C583" s="24">
        <v>43510</v>
      </c>
      <c r="D583" s="25" t="s">
        <v>438</v>
      </c>
      <c r="E583" s="26">
        <v>3</v>
      </c>
      <c r="F583" s="26">
        <v>2</v>
      </c>
      <c r="G583" s="26"/>
      <c r="H583" s="27">
        <f t="shared" si="48"/>
        <v>6</v>
      </c>
      <c r="I583" s="31"/>
      <c r="J583" s="32">
        <v>5695</v>
      </c>
      <c r="K583" s="33"/>
      <c r="L583" s="33"/>
      <c r="M583" s="34">
        <f t="shared" si="49"/>
        <v>34170</v>
      </c>
      <c r="N583" s="6"/>
      <c r="O583" s="48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65"/>
      <c r="AT583" s="48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  <c r="BR583" s="49"/>
      <c r="BS583" s="49"/>
      <c r="BT583" s="49"/>
      <c r="BU583" s="49"/>
      <c r="BV583" s="49"/>
      <c r="BW583" s="49"/>
      <c r="BX583" s="49"/>
      <c r="BY583" s="80"/>
      <c r="BZ583" s="80"/>
      <c r="CA583" s="81"/>
      <c r="CI583" s="86"/>
      <c r="CJ583" s="19"/>
    </row>
    <row r="584" s="13" customFormat="1" customHeight="1" spans="1:88">
      <c r="A584" s="22">
        <v>1418903</v>
      </c>
      <c r="B584" s="23">
        <f t="shared" si="47"/>
        <v>43508</v>
      </c>
      <c r="C584" s="24">
        <v>43510</v>
      </c>
      <c r="D584" s="25" t="s">
        <v>439</v>
      </c>
      <c r="E584" s="26">
        <v>2</v>
      </c>
      <c r="F584" s="26">
        <v>2</v>
      </c>
      <c r="G584" s="26"/>
      <c r="H584" s="27">
        <f t="shared" si="48"/>
        <v>4</v>
      </c>
      <c r="I584" s="31"/>
      <c r="J584" s="32">
        <v>7820</v>
      </c>
      <c r="K584" s="33"/>
      <c r="L584" s="33"/>
      <c r="M584" s="34">
        <f t="shared" si="49"/>
        <v>31280</v>
      </c>
      <c r="N584" s="6"/>
      <c r="O584" s="48"/>
      <c r="P584" s="49"/>
      <c r="Q584" s="49"/>
      <c r="R584" s="49"/>
      <c r="S584" s="6"/>
      <c r="T584" s="6"/>
      <c r="U584" s="6"/>
      <c r="V584" s="6"/>
      <c r="W584" s="6"/>
      <c r="X584" s="6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65"/>
      <c r="AT584" s="48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9"/>
      <c r="BO584" s="49"/>
      <c r="BP584" s="49"/>
      <c r="BQ584" s="49"/>
      <c r="BR584" s="49"/>
      <c r="BS584" s="49"/>
      <c r="BT584" s="49"/>
      <c r="BU584" s="49"/>
      <c r="BV584" s="49"/>
      <c r="BW584" s="49"/>
      <c r="BX584" s="49"/>
      <c r="BY584" s="80"/>
      <c r="BZ584" s="80"/>
      <c r="CA584" s="81"/>
      <c r="CI584" s="86"/>
      <c r="CJ584" s="19"/>
    </row>
    <row r="585" s="13" customFormat="1" customHeight="1" spans="1:88">
      <c r="A585" s="22">
        <v>1427232</v>
      </c>
      <c r="B585" s="23">
        <f t="shared" si="47"/>
        <v>43508</v>
      </c>
      <c r="C585" s="24">
        <v>43510</v>
      </c>
      <c r="D585" s="25" t="s">
        <v>440</v>
      </c>
      <c r="E585" s="26">
        <v>2</v>
      </c>
      <c r="F585" s="26">
        <v>1</v>
      </c>
      <c r="G585" s="26"/>
      <c r="H585" s="27">
        <f t="shared" si="48"/>
        <v>2</v>
      </c>
      <c r="I585" s="31"/>
      <c r="J585" s="32">
        <v>5695</v>
      </c>
      <c r="K585" s="33"/>
      <c r="L585" s="33"/>
      <c r="M585" s="34">
        <f t="shared" si="49"/>
        <v>11390</v>
      </c>
      <c r="N585" s="8"/>
      <c r="O585" s="46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  <c r="AC585" s="47"/>
      <c r="AD585" s="47"/>
      <c r="AE585" s="47"/>
      <c r="AF585" s="47"/>
      <c r="AG585" s="47"/>
      <c r="AH585" s="47"/>
      <c r="AI585" s="47"/>
      <c r="AJ585" s="47"/>
      <c r="AK585" s="47"/>
      <c r="AL585" s="47"/>
      <c r="AM585" s="47"/>
      <c r="AN585" s="47"/>
      <c r="AO585" s="47"/>
      <c r="AP585" s="47"/>
      <c r="AQ585" s="47"/>
      <c r="AR585" s="47"/>
      <c r="AS585" s="64"/>
      <c r="AT585" s="46"/>
      <c r="AU585" s="47"/>
      <c r="AV585" s="47"/>
      <c r="AW585" s="47"/>
      <c r="AX585" s="47"/>
      <c r="AY585" s="47"/>
      <c r="AZ585" s="47"/>
      <c r="BA585" s="47"/>
      <c r="BB585" s="47"/>
      <c r="BC585" s="47"/>
      <c r="BD585" s="47"/>
      <c r="BE585" s="47"/>
      <c r="BF585" s="47"/>
      <c r="BG585" s="47"/>
      <c r="BH585" s="47"/>
      <c r="BI585" s="47"/>
      <c r="BJ585" s="47"/>
      <c r="BK585" s="47"/>
      <c r="BL585" s="47"/>
      <c r="BM585" s="47"/>
      <c r="BN585" s="47"/>
      <c r="BO585" s="47"/>
      <c r="BP585" s="47"/>
      <c r="BQ585" s="47"/>
      <c r="BR585" s="47"/>
      <c r="BS585" s="47"/>
      <c r="BT585" s="47"/>
      <c r="BU585" s="47"/>
      <c r="BV585" s="47"/>
      <c r="BW585" s="47"/>
      <c r="BX585" s="47"/>
      <c r="BY585" s="78"/>
      <c r="BZ585" s="78"/>
      <c r="CA585" s="79"/>
      <c r="CI585" s="86"/>
      <c r="CJ585" s="19"/>
    </row>
    <row r="586" s="13" customFormat="1" customHeight="1" spans="1:88">
      <c r="A586" s="22">
        <v>1443197</v>
      </c>
      <c r="B586" s="23">
        <f t="shared" si="47"/>
        <v>43508</v>
      </c>
      <c r="C586" s="24">
        <v>43510</v>
      </c>
      <c r="D586" s="25" t="s">
        <v>441</v>
      </c>
      <c r="E586" s="26">
        <v>2</v>
      </c>
      <c r="F586" s="26">
        <v>1</v>
      </c>
      <c r="G586" s="26"/>
      <c r="H586" s="27">
        <f t="shared" si="48"/>
        <v>2</v>
      </c>
      <c r="I586" s="31"/>
      <c r="J586" s="32">
        <v>6715</v>
      </c>
      <c r="K586" s="33"/>
      <c r="L586" s="33"/>
      <c r="M586" s="34">
        <f t="shared" si="49"/>
        <v>13430</v>
      </c>
      <c r="N586" s="9"/>
      <c r="O586" s="48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65"/>
      <c r="AT586" s="48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9"/>
      <c r="BO586" s="49"/>
      <c r="BP586" s="49"/>
      <c r="BQ586" s="49"/>
      <c r="BR586" s="49"/>
      <c r="BS586" s="49"/>
      <c r="BT586" s="49"/>
      <c r="BU586" s="49"/>
      <c r="BV586" s="49"/>
      <c r="BW586" s="49"/>
      <c r="BX586" s="49"/>
      <c r="BY586" s="76"/>
      <c r="BZ586" s="76"/>
      <c r="CA586" s="77"/>
      <c r="CI586" s="86"/>
      <c r="CJ586" s="19"/>
    </row>
    <row r="587" s="13" customFormat="1" customHeight="1" spans="1:88">
      <c r="A587" s="22">
        <v>1436501</v>
      </c>
      <c r="B587" s="23">
        <f t="shared" si="47"/>
        <v>43509</v>
      </c>
      <c r="C587" s="24">
        <v>43510</v>
      </c>
      <c r="D587" s="25" t="s">
        <v>283</v>
      </c>
      <c r="E587" s="26">
        <v>1</v>
      </c>
      <c r="F587" s="26">
        <v>1</v>
      </c>
      <c r="G587" s="26"/>
      <c r="H587" s="27">
        <f t="shared" si="48"/>
        <v>1</v>
      </c>
      <c r="I587" s="31"/>
      <c r="J587" s="32">
        <v>7820</v>
      </c>
      <c r="K587" s="33"/>
      <c r="L587" s="33"/>
      <c r="M587" s="34">
        <f t="shared" si="49"/>
        <v>7820</v>
      </c>
      <c r="N587" s="9"/>
      <c r="O587" s="46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  <c r="AC587" s="47"/>
      <c r="AD587" s="47"/>
      <c r="AE587" s="47"/>
      <c r="AF587" s="47"/>
      <c r="AG587" s="47"/>
      <c r="AH587" s="47"/>
      <c r="AI587" s="47"/>
      <c r="AJ587" s="47"/>
      <c r="AK587" s="47"/>
      <c r="AL587" s="47"/>
      <c r="AM587" s="47"/>
      <c r="AN587" s="47"/>
      <c r="AO587" s="47"/>
      <c r="AP587" s="47"/>
      <c r="AQ587" s="47"/>
      <c r="AR587" s="47"/>
      <c r="AS587" s="64"/>
      <c r="AT587" s="46"/>
      <c r="AU587" s="47"/>
      <c r="AV587" s="47"/>
      <c r="AW587" s="47"/>
      <c r="AX587" s="47"/>
      <c r="AY587" s="47"/>
      <c r="AZ587" s="47"/>
      <c r="BA587" s="47"/>
      <c r="BB587" s="47"/>
      <c r="BC587" s="47"/>
      <c r="BD587" s="47"/>
      <c r="BE587" s="47"/>
      <c r="BF587" s="47"/>
      <c r="BG587" s="47"/>
      <c r="BH587" s="47"/>
      <c r="BI587" s="47"/>
      <c r="BJ587" s="47"/>
      <c r="BK587" s="47"/>
      <c r="BL587" s="47"/>
      <c r="BM587" s="47"/>
      <c r="BN587" s="47"/>
      <c r="BO587" s="47"/>
      <c r="BP587" s="47"/>
      <c r="BQ587" s="47"/>
      <c r="BR587" s="47"/>
      <c r="BS587" s="47"/>
      <c r="BT587" s="47"/>
      <c r="BU587" s="47"/>
      <c r="BV587" s="47"/>
      <c r="BW587" s="47"/>
      <c r="BX587" s="47"/>
      <c r="BY587" s="76"/>
      <c r="BZ587" s="76"/>
      <c r="CA587" s="77"/>
      <c r="CI587" s="86"/>
      <c r="CJ587" s="19"/>
    </row>
    <row r="588" s="13" customFormat="1" customHeight="1" spans="1:88">
      <c r="A588" s="22">
        <v>1442911</v>
      </c>
      <c r="B588" s="23">
        <f t="shared" si="47"/>
        <v>43508</v>
      </c>
      <c r="C588" s="24">
        <v>43510</v>
      </c>
      <c r="D588" s="25" t="s">
        <v>359</v>
      </c>
      <c r="E588" s="26">
        <v>2</v>
      </c>
      <c r="F588" s="26">
        <v>1</v>
      </c>
      <c r="G588" s="26"/>
      <c r="H588" s="27">
        <f t="shared" si="48"/>
        <v>2</v>
      </c>
      <c r="I588" s="31"/>
      <c r="J588" s="32">
        <v>5270</v>
      </c>
      <c r="K588" s="33"/>
      <c r="L588" s="33"/>
      <c r="M588" s="34">
        <f t="shared" si="49"/>
        <v>10540</v>
      </c>
      <c r="N588" s="9"/>
      <c r="O588" s="48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65"/>
      <c r="AT588" s="48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9"/>
      <c r="BO588" s="49"/>
      <c r="BP588" s="49"/>
      <c r="BQ588" s="49"/>
      <c r="BR588" s="49"/>
      <c r="BS588" s="49"/>
      <c r="BT588" s="49"/>
      <c r="BU588" s="49"/>
      <c r="BV588" s="49"/>
      <c r="BW588" s="49"/>
      <c r="BX588" s="49"/>
      <c r="BY588" s="76"/>
      <c r="BZ588" s="76"/>
      <c r="CA588" s="77"/>
      <c r="CI588" s="86"/>
      <c r="CJ588" s="19"/>
    </row>
    <row r="589" s="13" customFormat="1" customHeight="1" spans="1:88">
      <c r="A589" s="22">
        <v>1427234</v>
      </c>
      <c r="B589" s="23">
        <f t="shared" si="47"/>
        <v>43508</v>
      </c>
      <c r="C589" s="24">
        <v>43510</v>
      </c>
      <c r="D589" s="25" t="s">
        <v>442</v>
      </c>
      <c r="E589" s="26">
        <v>2</v>
      </c>
      <c r="F589" s="26">
        <v>1</v>
      </c>
      <c r="G589" s="26"/>
      <c r="H589" s="27">
        <f t="shared" si="48"/>
        <v>2</v>
      </c>
      <c r="I589" s="31"/>
      <c r="J589" s="32">
        <v>6715</v>
      </c>
      <c r="K589" s="33"/>
      <c r="L589" s="33"/>
      <c r="M589" s="34">
        <f t="shared" si="49"/>
        <v>13430</v>
      </c>
      <c r="N589" s="10"/>
      <c r="O589" s="48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65"/>
      <c r="AT589" s="48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  <c r="BR589" s="49"/>
      <c r="BS589" s="49"/>
      <c r="BT589" s="49"/>
      <c r="BU589" s="49"/>
      <c r="BV589" s="49"/>
      <c r="BW589" s="49"/>
      <c r="BX589" s="49"/>
      <c r="BY589" s="80"/>
      <c r="BZ589" s="80"/>
      <c r="CA589" s="81"/>
      <c r="CI589" s="86"/>
      <c r="CJ589" s="19"/>
    </row>
    <row r="590" s="13" customFormat="1" customHeight="1" spans="1:88">
      <c r="A590" s="22">
        <v>1441943</v>
      </c>
      <c r="B590" s="23">
        <f t="shared" si="47"/>
        <v>43507</v>
      </c>
      <c r="C590" s="24">
        <v>43510</v>
      </c>
      <c r="D590" s="25" t="s">
        <v>443</v>
      </c>
      <c r="E590" s="26">
        <v>3</v>
      </c>
      <c r="F590" s="26">
        <v>1</v>
      </c>
      <c r="G590" s="26"/>
      <c r="H590" s="27">
        <f t="shared" si="48"/>
        <v>3</v>
      </c>
      <c r="I590" s="31"/>
      <c r="J590" s="32">
        <v>6715</v>
      </c>
      <c r="K590" s="33"/>
      <c r="L590" s="33"/>
      <c r="M590" s="34">
        <f t="shared" si="49"/>
        <v>20145</v>
      </c>
      <c r="N590" s="10"/>
      <c r="O590" s="48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65"/>
      <c r="AT590" s="48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9"/>
      <c r="BO590" s="49"/>
      <c r="BP590" s="49"/>
      <c r="BQ590" s="49"/>
      <c r="BR590" s="49"/>
      <c r="BS590" s="49"/>
      <c r="BT590" s="49"/>
      <c r="BU590" s="49"/>
      <c r="BV590" s="49"/>
      <c r="BW590" s="49"/>
      <c r="BX590" s="49"/>
      <c r="BY590" s="80"/>
      <c r="BZ590" s="80"/>
      <c r="CA590" s="81"/>
      <c r="CI590" s="86"/>
      <c r="CJ590" s="19"/>
    </row>
    <row r="591" s="13" customFormat="1" customHeight="1" spans="1:88">
      <c r="A591" s="22">
        <v>1444411</v>
      </c>
      <c r="B591" s="23">
        <f t="shared" si="47"/>
        <v>43507</v>
      </c>
      <c r="C591" s="24">
        <v>43510</v>
      </c>
      <c r="D591" s="25" t="s">
        <v>444</v>
      </c>
      <c r="E591" s="26">
        <v>3</v>
      </c>
      <c r="F591" s="26">
        <v>2</v>
      </c>
      <c r="G591" s="26"/>
      <c r="H591" s="27">
        <f t="shared" si="48"/>
        <v>6</v>
      </c>
      <c r="I591" s="31"/>
      <c r="J591" s="32">
        <v>7012.54</v>
      </c>
      <c r="K591" s="33"/>
      <c r="L591" s="33"/>
      <c r="M591" s="34">
        <f t="shared" si="49"/>
        <v>42075.24</v>
      </c>
      <c r="N591" s="10"/>
      <c r="O591" s="48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65"/>
      <c r="AT591" s="48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  <c r="BR591" s="49"/>
      <c r="BS591" s="49"/>
      <c r="BT591" s="49"/>
      <c r="BU591" s="49"/>
      <c r="BV591" s="49"/>
      <c r="BW591" s="49"/>
      <c r="BX591" s="49"/>
      <c r="BY591" s="80"/>
      <c r="BZ591" s="80"/>
      <c r="CA591" s="81"/>
      <c r="CI591" s="86"/>
      <c r="CJ591" s="19"/>
    </row>
    <row r="592" s="13" customFormat="1" customHeight="1" spans="1:88">
      <c r="A592" s="22">
        <v>1427293</v>
      </c>
      <c r="B592" s="23">
        <f t="shared" si="47"/>
        <v>43508</v>
      </c>
      <c r="C592" s="24">
        <v>43510</v>
      </c>
      <c r="D592" s="25" t="s">
        <v>445</v>
      </c>
      <c r="E592" s="26">
        <v>2</v>
      </c>
      <c r="F592" s="26">
        <v>1</v>
      </c>
      <c r="G592" s="26"/>
      <c r="H592" s="27">
        <f t="shared" si="48"/>
        <v>2</v>
      </c>
      <c r="I592" s="31"/>
      <c r="J592" s="32">
        <v>5270</v>
      </c>
      <c r="K592" s="33"/>
      <c r="L592" s="33"/>
      <c r="M592" s="34">
        <f t="shared" si="49"/>
        <v>10540</v>
      </c>
      <c r="N592" s="9"/>
      <c r="O592" s="48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65"/>
      <c r="AT592" s="48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9"/>
      <c r="BO592" s="49"/>
      <c r="BP592" s="49"/>
      <c r="BQ592" s="49"/>
      <c r="BR592" s="49"/>
      <c r="BS592" s="49"/>
      <c r="BT592" s="49"/>
      <c r="BU592" s="49"/>
      <c r="BV592" s="49"/>
      <c r="BW592" s="49"/>
      <c r="BX592" s="49"/>
      <c r="BY592" s="76"/>
      <c r="BZ592" s="76"/>
      <c r="CA592" s="77"/>
      <c r="CI592" s="86"/>
      <c r="CJ592" s="19"/>
    </row>
    <row r="593" s="13" customFormat="1" customHeight="1" spans="1:88">
      <c r="A593" s="22">
        <v>1434820</v>
      </c>
      <c r="B593" s="23">
        <f t="shared" si="47"/>
        <v>43507</v>
      </c>
      <c r="C593" s="24">
        <v>43510</v>
      </c>
      <c r="D593" s="25" t="s">
        <v>446</v>
      </c>
      <c r="E593" s="26">
        <v>3</v>
      </c>
      <c r="F593" s="26">
        <v>1</v>
      </c>
      <c r="G593" s="26"/>
      <c r="H593" s="27">
        <f t="shared" si="48"/>
        <v>3</v>
      </c>
      <c r="I593" s="31"/>
      <c r="J593" s="32">
        <v>5695</v>
      </c>
      <c r="K593" s="33"/>
      <c r="L593" s="33"/>
      <c r="M593" s="34">
        <f t="shared" si="49"/>
        <v>17085</v>
      </c>
      <c r="N593" s="10"/>
      <c r="O593" s="50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66"/>
      <c r="AT593" s="50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80"/>
      <c r="BZ593" s="80"/>
      <c r="CA593" s="81"/>
      <c r="CI593" s="86"/>
      <c r="CJ593" s="19"/>
    </row>
    <row r="594" s="13" customFormat="1" customHeight="1" spans="1:88">
      <c r="A594" s="22">
        <v>1436319</v>
      </c>
      <c r="B594" s="23">
        <f t="shared" si="47"/>
        <v>43508</v>
      </c>
      <c r="C594" s="24">
        <v>43510</v>
      </c>
      <c r="D594" s="25" t="s">
        <v>447</v>
      </c>
      <c r="E594" s="26">
        <v>2</v>
      </c>
      <c r="F594" s="26">
        <v>3</v>
      </c>
      <c r="G594" s="26"/>
      <c r="H594" s="27">
        <f t="shared" si="48"/>
        <v>6</v>
      </c>
      <c r="I594" s="31"/>
      <c r="J594" s="32">
        <v>5826.24</v>
      </c>
      <c r="K594" s="33"/>
      <c r="L594" s="33"/>
      <c r="M594" s="34">
        <f t="shared" si="49"/>
        <v>34957.44</v>
      </c>
      <c r="N594" s="9"/>
      <c r="O594" s="50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66"/>
      <c r="AT594" s="50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76"/>
      <c r="BZ594" s="76"/>
      <c r="CA594" s="77"/>
      <c r="CI594" s="86"/>
      <c r="CJ594" s="19"/>
    </row>
    <row r="595" s="13" customFormat="1" customHeight="1" spans="1:88">
      <c r="A595" s="22">
        <v>1436319</v>
      </c>
      <c r="B595" s="23">
        <f t="shared" si="47"/>
        <v>43507</v>
      </c>
      <c r="C595" s="24">
        <v>43510</v>
      </c>
      <c r="D595" s="25" t="s">
        <v>447</v>
      </c>
      <c r="E595" s="26">
        <v>3</v>
      </c>
      <c r="F595" s="26">
        <v>3</v>
      </c>
      <c r="G595" s="26"/>
      <c r="H595" s="27">
        <f t="shared" si="48"/>
        <v>9</v>
      </c>
      <c r="I595" s="31"/>
      <c r="J595" s="32">
        <v>5695</v>
      </c>
      <c r="K595" s="33"/>
      <c r="L595" s="33"/>
      <c r="M595" s="34">
        <f t="shared" si="49"/>
        <v>51255</v>
      </c>
      <c r="N595" s="10"/>
      <c r="O595" s="50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66"/>
      <c r="AT595" s="50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80"/>
      <c r="BZ595" s="80"/>
      <c r="CA595" s="81"/>
      <c r="CI595" s="86"/>
      <c r="CJ595" s="19"/>
    </row>
    <row r="596" s="13" customFormat="1" customHeight="1" spans="1:88">
      <c r="A596" s="22">
        <v>1432430</v>
      </c>
      <c r="B596" s="23">
        <f t="shared" si="47"/>
        <v>43507</v>
      </c>
      <c r="C596" s="24">
        <v>43510</v>
      </c>
      <c r="D596" s="25" t="s">
        <v>448</v>
      </c>
      <c r="E596" s="26">
        <v>3</v>
      </c>
      <c r="F596" s="26">
        <v>1</v>
      </c>
      <c r="G596" s="26"/>
      <c r="H596" s="27">
        <f t="shared" si="48"/>
        <v>3</v>
      </c>
      <c r="I596" s="31"/>
      <c r="J596" s="32">
        <v>5695</v>
      </c>
      <c r="K596" s="33"/>
      <c r="L596" s="33"/>
      <c r="M596" s="34">
        <f t="shared" si="49"/>
        <v>17085</v>
      </c>
      <c r="N596" s="10"/>
      <c r="O596" s="50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66"/>
      <c r="AT596" s="50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80"/>
      <c r="BZ596" s="80"/>
      <c r="CA596" s="81"/>
      <c r="CI596" s="86"/>
      <c r="CJ596" s="19"/>
    </row>
    <row r="597" s="13" customFormat="1" customHeight="1" spans="1:88">
      <c r="A597" s="22">
        <v>1437808</v>
      </c>
      <c r="B597" s="23">
        <f t="shared" si="47"/>
        <v>43509</v>
      </c>
      <c r="C597" s="24">
        <v>43510</v>
      </c>
      <c r="D597" s="25" t="s">
        <v>449</v>
      </c>
      <c r="E597" s="26">
        <v>1</v>
      </c>
      <c r="F597" s="26">
        <v>2</v>
      </c>
      <c r="G597" s="26"/>
      <c r="H597" s="27">
        <f t="shared" si="48"/>
        <v>2</v>
      </c>
      <c r="I597" s="31"/>
      <c r="J597" s="32">
        <v>6715</v>
      </c>
      <c r="K597" s="33"/>
      <c r="L597" s="33"/>
      <c r="M597" s="34">
        <f t="shared" si="49"/>
        <v>13430</v>
      </c>
      <c r="N597" s="10"/>
      <c r="O597" s="50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66"/>
      <c r="AT597" s="50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80"/>
      <c r="BZ597" s="80"/>
      <c r="CA597" s="81"/>
      <c r="CI597" s="86"/>
      <c r="CJ597" s="19"/>
    </row>
    <row r="598" s="13" customFormat="1" customHeight="1" spans="1:88">
      <c r="A598" s="22">
        <v>1444593</v>
      </c>
      <c r="B598" s="23">
        <f t="shared" si="47"/>
        <v>43507</v>
      </c>
      <c r="C598" s="24">
        <v>43510</v>
      </c>
      <c r="D598" s="25" t="s">
        <v>450</v>
      </c>
      <c r="E598" s="26">
        <v>3</v>
      </c>
      <c r="F598" s="26">
        <v>1</v>
      </c>
      <c r="G598" s="26"/>
      <c r="H598" s="27">
        <f t="shared" si="48"/>
        <v>3</v>
      </c>
      <c r="I598" s="31"/>
      <c r="J598" s="32">
        <v>6120</v>
      </c>
      <c r="K598" s="33"/>
      <c r="L598" s="33"/>
      <c r="M598" s="34">
        <f t="shared" si="49"/>
        <v>18360</v>
      </c>
      <c r="N598" s="10"/>
      <c r="O598" s="50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66"/>
      <c r="AT598" s="50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80"/>
      <c r="BZ598" s="80"/>
      <c r="CA598" s="81"/>
      <c r="CI598" s="86"/>
      <c r="CJ598" s="19"/>
    </row>
    <row r="599" s="13" customFormat="1" customHeight="1" spans="1:88">
      <c r="A599" s="22">
        <v>1435684</v>
      </c>
      <c r="B599" s="23">
        <f t="shared" si="47"/>
        <v>43507</v>
      </c>
      <c r="C599" s="24">
        <v>43510</v>
      </c>
      <c r="D599" s="25" t="s">
        <v>451</v>
      </c>
      <c r="E599" s="26">
        <v>3</v>
      </c>
      <c r="F599" s="26">
        <v>1</v>
      </c>
      <c r="G599" s="26"/>
      <c r="H599" s="27">
        <f t="shared" si="48"/>
        <v>3</v>
      </c>
      <c r="I599" s="31"/>
      <c r="J599" s="32">
        <v>7310</v>
      </c>
      <c r="K599" s="33"/>
      <c r="L599" s="33"/>
      <c r="M599" s="34">
        <f t="shared" si="49"/>
        <v>21930</v>
      </c>
      <c r="N599" s="10"/>
      <c r="O599" s="54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  <c r="AI599" s="55"/>
      <c r="AJ599" s="55"/>
      <c r="AK599" s="55"/>
      <c r="AL599" s="55"/>
      <c r="AM599" s="55"/>
      <c r="AN599" s="55"/>
      <c r="AO599" s="55"/>
      <c r="AP599" s="55"/>
      <c r="AQ599" s="55"/>
      <c r="AR599" s="55"/>
      <c r="AS599" s="67"/>
      <c r="AT599" s="54"/>
      <c r="AU599" s="55"/>
      <c r="AV599" s="55"/>
      <c r="AW599" s="55"/>
      <c r="AX599" s="55"/>
      <c r="AY599" s="55"/>
      <c r="AZ599" s="55"/>
      <c r="BA599" s="55"/>
      <c r="BB599" s="55"/>
      <c r="BC599" s="55"/>
      <c r="BD599" s="55"/>
      <c r="BE599" s="55"/>
      <c r="BF599" s="55"/>
      <c r="BG599" s="55"/>
      <c r="BH599" s="55"/>
      <c r="BI599" s="55"/>
      <c r="BJ599" s="55"/>
      <c r="BK599" s="55"/>
      <c r="BL599" s="55"/>
      <c r="BM599" s="55"/>
      <c r="BN599" s="55"/>
      <c r="BO599" s="55"/>
      <c r="BP599" s="55"/>
      <c r="BQ599" s="55"/>
      <c r="BR599" s="55"/>
      <c r="BS599" s="55"/>
      <c r="BT599" s="55"/>
      <c r="BU599" s="55"/>
      <c r="BV599" s="55"/>
      <c r="BW599" s="55"/>
      <c r="BX599" s="55"/>
      <c r="BY599" s="80"/>
      <c r="BZ599" s="80"/>
      <c r="CA599" s="81"/>
      <c r="CI599" s="86"/>
      <c r="CJ599" s="19"/>
    </row>
    <row r="600" s="13" customFormat="1" customHeight="1" spans="1:88">
      <c r="A600" s="22">
        <v>1418474</v>
      </c>
      <c r="B600" s="23">
        <f t="shared" si="47"/>
        <v>43509</v>
      </c>
      <c r="C600" s="24">
        <v>43510</v>
      </c>
      <c r="D600" s="25" t="s">
        <v>452</v>
      </c>
      <c r="E600" s="26">
        <v>1</v>
      </c>
      <c r="F600" s="26">
        <v>1</v>
      </c>
      <c r="G600" s="26"/>
      <c r="H600" s="27">
        <f t="shared" si="48"/>
        <v>1</v>
      </c>
      <c r="I600" s="31"/>
      <c r="J600" s="32">
        <v>5695</v>
      </c>
      <c r="K600" s="33"/>
      <c r="L600" s="33"/>
      <c r="M600" s="34">
        <f t="shared" si="49"/>
        <v>5695</v>
      </c>
      <c r="N600" s="3"/>
      <c r="O600" s="50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66"/>
      <c r="AT600" s="50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76"/>
      <c r="BZ600" s="76"/>
      <c r="CA600" s="77"/>
      <c r="CI600" s="86"/>
      <c r="CJ600" s="19"/>
    </row>
    <row r="601" s="13" customFormat="1" customHeight="1" spans="1:88">
      <c r="A601" s="22">
        <v>1433291</v>
      </c>
      <c r="B601" s="23">
        <f t="shared" si="47"/>
        <v>43497</v>
      </c>
      <c r="C601" s="24">
        <v>43498</v>
      </c>
      <c r="D601" s="25" t="s">
        <v>453</v>
      </c>
      <c r="E601" s="26">
        <v>1</v>
      </c>
      <c r="F601" s="26">
        <v>2</v>
      </c>
      <c r="G601" s="26"/>
      <c r="H601" s="27">
        <f t="shared" si="48"/>
        <v>2</v>
      </c>
      <c r="I601" s="31"/>
      <c r="J601" s="32">
        <v>5695</v>
      </c>
      <c r="K601" s="33"/>
      <c r="L601" s="33"/>
      <c r="M601" s="34">
        <f t="shared" si="49"/>
        <v>11390</v>
      </c>
      <c r="N601" s="3"/>
      <c r="O601" s="50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66"/>
      <c r="AT601" s="50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76"/>
      <c r="BZ601" s="76"/>
      <c r="CA601" s="77"/>
      <c r="CI601" s="86"/>
      <c r="CJ601" s="19"/>
    </row>
    <row r="602" s="13" customFormat="1" customHeight="1" spans="1:88">
      <c r="A602" s="22">
        <v>1433291</v>
      </c>
      <c r="B602" s="23">
        <f t="shared" si="47"/>
        <v>43508</v>
      </c>
      <c r="C602" s="24">
        <v>43510</v>
      </c>
      <c r="D602" s="25" t="s">
        <v>453</v>
      </c>
      <c r="E602" s="26">
        <v>2</v>
      </c>
      <c r="F602" s="26">
        <v>2</v>
      </c>
      <c r="G602" s="26"/>
      <c r="H602" s="27">
        <f t="shared" si="48"/>
        <v>4</v>
      </c>
      <c r="I602" s="31"/>
      <c r="J602" s="32">
        <v>5695</v>
      </c>
      <c r="K602" s="33"/>
      <c r="L602" s="33"/>
      <c r="M602" s="34">
        <f t="shared" si="49"/>
        <v>22780</v>
      </c>
      <c r="N602" s="3"/>
      <c r="O602" s="50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66"/>
      <c r="AT602" s="50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76"/>
      <c r="BZ602" s="76"/>
      <c r="CA602" s="77"/>
      <c r="CI602" s="86"/>
      <c r="CJ602" s="19"/>
    </row>
    <row r="603" s="13" customFormat="1" customHeight="1" spans="1:88">
      <c r="A603" s="22">
        <v>1442682</v>
      </c>
      <c r="B603" s="23">
        <f t="shared" si="47"/>
        <v>43507</v>
      </c>
      <c r="C603" s="24">
        <v>43511</v>
      </c>
      <c r="D603" s="25" t="s">
        <v>454</v>
      </c>
      <c r="E603" s="26">
        <v>4</v>
      </c>
      <c r="F603" s="26">
        <v>1</v>
      </c>
      <c r="G603" s="26"/>
      <c r="H603" s="27">
        <f t="shared" si="48"/>
        <v>4</v>
      </c>
      <c r="I603" s="31"/>
      <c r="J603" s="32">
        <v>5695</v>
      </c>
      <c r="K603" s="33"/>
      <c r="L603" s="33"/>
      <c r="M603" s="34">
        <f t="shared" si="49"/>
        <v>22780</v>
      </c>
      <c r="N603" s="3"/>
      <c r="O603" s="50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66"/>
      <c r="AT603" s="50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76"/>
      <c r="BZ603" s="76"/>
      <c r="CA603" s="77"/>
      <c r="CI603" s="86"/>
      <c r="CJ603" s="19"/>
    </row>
    <row r="604" s="13" customFormat="1" customHeight="1" spans="1:88">
      <c r="A604" s="22">
        <v>1441161</v>
      </c>
      <c r="B604" s="23">
        <f t="shared" si="47"/>
        <v>43507</v>
      </c>
      <c r="C604" s="24">
        <v>43510</v>
      </c>
      <c r="D604" s="25" t="s">
        <v>455</v>
      </c>
      <c r="E604" s="26">
        <v>3</v>
      </c>
      <c r="F604" s="26">
        <v>1</v>
      </c>
      <c r="G604" s="26"/>
      <c r="H604" s="27">
        <f t="shared" si="48"/>
        <v>3</v>
      </c>
      <c r="I604" s="31"/>
      <c r="J604" s="32">
        <v>6715</v>
      </c>
      <c r="K604" s="33"/>
      <c r="L604" s="33"/>
      <c r="M604" s="34">
        <f t="shared" si="49"/>
        <v>20145</v>
      </c>
      <c r="N604" s="3"/>
      <c r="O604" s="50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66"/>
      <c r="AT604" s="50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76"/>
      <c r="BZ604" s="76"/>
      <c r="CA604" s="77"/>
      <c r="CI604" s="86"/>
      <c r="CJ604" s="19"/>
    </row>
    <row r="605" s="13" customFormat="1" customHeight="1" spans="1:88">
      <c r="A605" s="22">
        <v>1424212</v>
      </c>
      <c r="B605" s="23">
        <f t="shared" si="47"/>
        <v>43510</v>
      </c>
      <c r="C605" s="24">
        <v>43511</v>
      </c>
      <c r="D605" s="25" t="s">
        <v>456</v>
      </c>
      <c r="E605" s="26">
        <v>1</v>
      </c>
      <c r="F605" s="26">
        <v>3</v>
      </c>
      <c r="G605" s="26"/>
      <c r="H605" s="27">
        <f t="shared" si="48"/>
        <v>3</v>
      </c>
      <c r="I605" s="31"/>
      <c r="J605" s="140">
        <v>5695</v>
      </c>
      <c r="K605" s="141"/>
      <c r="L605" s="141"/>
      <c r="M605" s="34">
        <f t="shared" si="49"/>
        <v>17085</v>
      </c>
      <c r="N605" s="3"/>
      <c r="O605" s="50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66"/>
      <c r="AT605" s="50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76"/>
      <c r="BZ605" s="76"/>
      <c r="CA605" s="77"/>
      <c r="CI605" s="86"/>
      <c r="CJ605" s="19"/>
    </row>
    <row r="606" s="13" customFormat="1" customHeight="1" spans="1:88">
      <c r="A606" s="22">
        <v>1433648</v>
      </c>
      <c r="B606" s="23">
        <f t="shared" si="47"/>
        <v>43507</v>
      </c>
      <c r="C606" s="24">
        <v>43511</v>
      </c>
      <c r="D606" s="25" t="s">
        <v>457</v>
      </c>
      <c r="E606" s="26">
        <v>4</v>
      </c>
      <c r="F606" s="26">
        <v>2</v>
      </c>
      <c r="G606" s="26"/>
      <c r="H606" s="27">
        <f t="shared" si="48"/>
        <v>8</v>
      </c>
      <c r="I606" s="31"/>
      <c r="J606" s="140">
        <v>6715</v>
      </c>
      <c r="K606" s="141"/>
      <c r="L606" s="141"/>
      <c r="M606" s="34">
        <f t="shared" si="49"/>
        <v>53720</v>
      </c>
      <c r="N606" s="11"/>
      <c r="O606" s="50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66"/>
      <c r="AT606" s="50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82"/>
      <c r="BZ606" s="82"/>
      <c r="CA606" s="83"/>
      <c r="CI606" s="86"/>
      <c r="CJ606" s="19"/>
    </row>
    <row r="607" s="13" customFormat="1" customHeight="1" spans="1:88">
      <c r="A607" s="22">
        <v>1430345</v>
      </c>
      <c r="B607" s="23">
        <f t="shared" si="47"/>
        <v>43507</v>
      </c>
      <c r="C607" s="24">
        <v>43511</v>
      </c>
      <c r="D607" s="25" t="s">
        <v>458</v>
      </c>
      <c r="E607" s="26">
        <v>4</v>
      </c>
      <c r="F607" s="26">
        <v>1</v>
      </c>
      <c r="G607" s="26"/>
      <c r="H607" s="27">
        <f t="shared" si="48"/>
        <v>4</v>
      </c>
      <c r="I607" s="31"/>
      <c r="J607" s="140">
        <v>5695</v>
      </c>
      <c r="K607" s="141"/>
      <c r="L607" s="141"/>
      <c r="M607" s="34">
        <f t="shared" si="49"/>
        <v>22780</v>
      </c>
      <c r="N607" s="3"/>
      <c r="O607" s="50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66"/>
      <c r="AT607" s="50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76"/>
      <c r="BZ607" s="76"/>
      <c r="CA607" s="77"/>
      <c r="CI607" s="86"/>
      <c r="CJ607" s="19"/>
    </row>
    <row r="608" s="13" customFormat="1" customHeight="1" spans="1:88">
      <c r="A608" s="22">
        <v>1437720</v>
      </c>
      <c r="B608" s="23">
        <f t="shared" si="47"/>
        <v>43508</v>
      </c>
      <c r="C608" s="24">
        <v>43510</v>
      </c>
      <c r="D608" s="25" t="s">
        <v>459</v>
      </c>
      <c r="E608" s="26">
        <v>2</v>
      </c>
      <c r="F608" s="26">
        <v>1</v>
      </c>
      <c r="G608" s="26"/>
      <c r="H608" s="27">
        <f t="shared" si="48"/>
        <v>2</v>
      </c>
      <c r="I608" s="31"/>
      <c r="J608" s="140">
        <v>5695</v>
      </c>
      <c r="K608" s="141"/>
      <c r="L608" s="141"/>
      <c r="M608" s="34">
        <f t="shared" si="49"/>
        <v>11390</v>
      </c>
      <c r="N608" s="3"/>
      <c r="O608" s="50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66"/>
      <c r="AT608" s="50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76"/>
      <c r="BZ608" s="76"/>
      <c r="CA608" s="77"/>
      <c r="CI608" s="86"/>
      <c r="CJ608" s="19"/>
    </row>
    <row r="609" s="13" customFormat="1" customHeight="1" spans="1:88">
      <c r="A609" s="22">
        <v>1437720</v>
      </c>
      <c r="B609" s="23">
        <f t="shared" si="47"/>
        <v>43510</v>
      </c>
      <c r="C609" s="24">
        <v>43511</v>
      </c>
      <c r="D609" s="25" t="s">
        <v>459</v>
      </c>
      <c r="E609" s="26">
        <v>1</v>
      </c>
      <c r="F609" s="26">
        <v>1</v>
      </c>
      <c r="G609" s="26"/>
      <c r="H609" s="27">
        <f t="shared" si="48"/>
        <v>1</v>
      </c>
      <c r="I609" s="31"/>
      <c r="J609" s="140">
        <v>4868.12</v>
      </c>
      <c r="K609" s="141"/>
      <c r="L609" s="141"/>
      <c r="M609" s="34">
        <f t="shared" si="49"/>
        <v>4868.12</v>
      </c>
      <c r="N609" s="3"/>
      <c r="O609" s="50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66"/>
      <c r="AT609" s="50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76"/>
      <c r="BZ609" s="76"/>
      <c r="CA609" s="77"/>
      <c r="CI609" s="86"/>
      <c r="CJ609" s="19"/>
    </row>
    <row r="610" s="13" customFormat="1" customHeight="1" spans="1:88">
      <c r="A610" s="22">
        <v>1431436</v>
      </c>
      <c r="B610" s="23">
        <f t="shared" si="47"/>
        <v>43508</v>
      </c>
      <c r="C610" s="24">
        <v>43511</v>
      </c>
      <c r="D610" s="25" t="s">
        <v>460</v>
      </c>
      <c r="E610" s="26">
        <v>3</v>
      </c>
      <c r="F610" s="26">
        <v>1</v>
      </c>
      <c r="G610" s="26"/>
      <c r="H610" s="27">
        <f t="shared" si="48"/>
        <v>3</v>
      </c>
      <c r="I610" s="31"/>
      <c r="J610" s="140">
        <v>7820</v>
      </c>
      <c r="K610" s="141"/>
      <c r="L610" s="141"/>
      <c r="M610" s="34">
        <f t="shared" si="49"/>
        <v>23460</v>
      </c>
      <c r="N610" s="3"/>
      <c r="O610" s="50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66"/>
      <c r="AT610" s="50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76"/>
      <c r="BZ610" s="76"/>
      <c r="CA610" s="77"/>
      <c r="CI610" s="86"/>
      <c r="CJ610" s="19"/>
    </row>
    <row r="611" s="13" customFormat="1" customHeight="1" spans="1:88">
      <c r="A611" s="22">
        <v>1421688</v>
      </c>
      <c r="B611" s="23">
        <f t="shared" si="47"/>
        <v>43507</v>
      </c>
      <c r="C611" s="24">
        <v>43511</v>
      </c>
      <c r="D611" s="25" t="s">
        <v>461</v>
      </c>
      <c r="E611" s="26">
        <v>4</v>
      </c>
      <c r="F611" s="26">
        <v>1</v>
      </c>
      <c r="G611" s="26"/>
      <c r="H611" s="27">
        <f t="shared" si="48"/>
        <v>4</v>
      </c>
      <c r="I611" s="31"/>
      <c r="J611" s="140">
        <v>7820</v>
      </c>
      <c r="K611" s="141"/>
      <c r="L611" s="141"/>
      <c r="M611" s="34">
        <f t="shared" si="49"/>
        <v>31280</v>
      </c>
      <c r="N611" s="3"/>
      <c r="O611" s="50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66"/>
      <c r="AT611" s="50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76"/>
      <c r="BZ611" s="76"/>
      <c r="CA611" s="77"/>
      <c r="CI611" s="86"/>
      <c r="CJ611" s="19"/>
    </row>
    <row r="612" s="13" customFormat="1" customHeight="1" spans="1:88">
      <c r="A612" s="22">
        <v>1434528</v>
      </c>
      <c r="B612" s="23">
        <f t="shared" si="47"/>
        <v>43508</v>
      </c>
      <c r="C612" s="24">
        <v>43511</v>
      </c>
      <c r="D612" s="25" t="s">
        <v>462</v>
      </c>
      <c r="E612" s="26">
        <v>3</v>
      </c>
      <c r="F612" s="26">
        <v>1</v>
      </c>
      <c r="G612" s="26"/>
      <c r="H612" s="27">
        <f t="shared" si="48"/>
        <v>3</v>
      </c>
      <c r="I612" s="31"/>
      <c r="J612" s="140">
        <v>7820</v>
      </c>
      <c r="K612" s="141"/>
      <c r="L612" s="141"/>
      <c r="M612" s="34">
        <f t="shared" si="49"/>
        <v>23460</v>
      </c>
      <c r="N612" s="3"/>
      <c r="O612" s="50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66"/>
      <c r="AT612" s="50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76"/>
      <c r="BZ612" s="76"/>
      <c r="CA612" s="77"/>
      <c r="CI612" s="86"/>
      <c r="CJ612" s="19"/>
    </row>
    <row r="613" s="13" customFormat="1" customHeight="1" spans="1:88">
      <c r="A613" s="22">
        <v>1441605</v>
      </c>
      <c r="B613" s="23">
        <f t="shared" si="47"/>
        <v>43509</v>
      </c>
      <c r="C613" s="24">
        <v>43510</v>
      </c>
      <c r="D613" s="25" t="s">
        <v>463</v>
      </c>
      <c r="E613" s="26">
        <v>1</v>
      </c>
      <c r="F613" s="26">
        <v>1</v>
      </c>
      <c r="G613" s="26"/>
      <c r="H613" s="27">
        <f t="shared" si="48"/>
        <v>1</v>
      </c>
      <c r="I613" s="31"/>
      <c r="J613" s="140">
        <v>5695</v>
      </c>
      <c r="K613" s="141"/>
      <c r="L613" s="141"/>
      <c r="M613" s="34">
        <f t="shared" si="49"/>
        <v>5695</v>
      </c>
      <c r="N613" s="3"/>
      <c r="O613" s="50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66"/>
      <c r="AT613" s="50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76"/>
      <c r="BZ613" s="76"/>
      <c r="CA613" s="77"/>
      <c r="CI613" s="86"/>
      <c r="CJ613" s="19"/>
    </row>
    <row r="614" s="13" customFormat="1" customHeight="1" spans="1:88">
      <c r="A614" s="22">
        <v>1441605</v>
      </c>
      <c r="B614" s="23">
        <f t="shared" si="47"/>
        <v>43510</v>
      </c>
      <c r="C614" s="24">
        <v>43511</v>
      </c>
      <c r="D614" s="25" t="s">
        <v>463</v>
      </c>
      <c r="E614" s="26">
        <v>1</v>
      </c>
      <c r="F614" s="26">
        <v>1</v>
      </c>
      <c r="G614" s="26"/>
      <c r="H614" s="27">
        <f t="shared" si="48"/>
        <v>1</v>
      </c>
      <c r="I614" s="31"/>
      <c r="J614" s="140">
        <v>4673.83</v>
      </c>
      <c r="K614" s="141"/>
      <c r="L614" s="141"/>
      <c r="M614" s="34">
        <f t="shared" si="49"/>
        <v>4673.83</v>
      </c>
      <c r="N614" s="3"/>
      <c r="O614" s="50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66"/>
      <c r="AT614" s="50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76"/>
      <c r="BZ614" s="76"/>
      <c r="CA614" s="77"/>
      <c r="CI614" s="86"/>
      <c r="CJ614" s="19"/>
    </row>
    <row r="615" s="13" customFormat="1" customHeight="1" spans="1:88">
      <c r="A615" s="22">
        <v>1443021</v>
      </c>
      <c r="B615" s="23">
        <f t="shared" si="47"/>
        <v>43509</v>
      </c>
      <c r="C615" s="24">
        <v>43511</v>
      </c>
      <c r="D615" s="25" t="s">
        <v>464</v>
      </c>
      <c r="E615" s="26">
        <v>2</v>
      </c>
      <c r="F615" s="26">
        <v>1</v>
      </c>
      <c r="G615" s="26"/>
      <c r="H615" s="27">
        <f t="shared" si="48"/>
        <v>2</v>
      </c>
      <c r="I615" s="31"/>
      <c r="J615" s="140">
        <v>5270</v>
      </c>
      <c r="K615" s="141"/>
      <c r="L615" s="141"/>
      <c r="M615" s="34">
        <f t="shared" si="49"/>
        <v>10540</v>
      </c>
      <c r="N615" s="3"/>
      <c r="O615" s="50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66"/>
      <c r="AT615" s="50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76"/>
      <c r="BZ615" s="76"/>
      <c r="CA615" s="77"/>
      <c r="CI615" s="86"/>
      <c r="CJ615" s="19"/>
    </row>
    <row r="616" s="13" customFormat="1" customHeight="1" spans="1:88">
      <c r="A616" s="22">
        <v>1442690</v>
      </c>
      <c r="B616" s="23">
        <f t="shared" si="47"/>
        <v>43509</v>
      </c>
      <c r="C616" s="24">
        <v>43511</v>
      </c>
      <c r="D616" s="25" t="s">
        <v>465</v>
      </c>
      <c r="E616" s="26">
        <v>2</v>
      </c>
      <c r="F616" s="26">
        <v>1</v>
      </c>
      <c r="G616" s="26"/>
      <c r="H616" s="27">
        <f t="shared" si="48"/>
        <v>2</v>
      </c>
      <c r="I616" s="31"/>
      <c r="J616" s="140">
        <v>5695</v>
      </c>
      <c r="K616" s="141"/>
      <c r="L616" s="141"/>
      <c r="M616" s="34">
        <f t="shared" si="49"/>
        <v>11390</v>
      </c>
      <c r="N616" s="3"/>
      <c r="O616" s="50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66"/>
      <c r="AT616" s="50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76"/>
      <c r="BZ616" s="76"/>
      <c r="CA616" s="77"/>
      <c r="CI616" s="86"/>
      <c r="CJ616" s="19"/>
    </row>
    <row r="617" s="13" customFormat="1" customHeight="1" spans="1:88">
      <c r="A617" s="22">
        <v>1427412</v>
      </c>
      <c r="B617" s="23">
        <f t="shared" si="47"/>
        <v>43508</v>
      </c>
      <c r="C617" s="24">
        <v>43511</v>
      </c>
      <c r="D617" s="25" t="s">
        <v>466</v>
      </c>
      <c r="E617" s="26">
        <v>3</v>
      </c>
      <c r="F617" s="26">
        <v>1</v>
      </c>
      <c r="G617" s="26"/>
      <c r="H617" s="27">
        <f t="shared" si="48"/>
        <v>3</v>
      </c>
      <c r="I617" s="31"/>
      <c r="J617" s="140">
        <v>5270</v>
      </c>
      <c r="K617" s="141"/>
      <c r="L617" s="141"/>
      <c r="M617" s="34">
        <f t="shared" si="49"/>
        <v>15810</v>
      </c>
      <c r="N617" s="3"/>
      <c r="O617" s="50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66"/>
      <c r="AT617" s="50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76"/>
      <c r="BZ617" s="76"/>
      <c r="CA617" s="77"/>
      <c r="CI617" s="86"/>
      <c r="CJ617" s="19"/>
    </row>
    <row r="618" s="13" customFormat="1" customHeight="1" spans="1:88">
      <c r="A618" s="22">
        <v>1437250</v>
      </c>
      <c r="B618" s="23">
        <f t="shared" si="47"/>
        <v>43509</v>
      </c>
      <c r="C618" s="24">
        <v>43511</v>
      </c>
      <c r="D618" s="25" t="s">
        <v>467</v>
      </c>
      <c r="E618" s="26">
        <v>2</v>
      </c>
      <c r="F618" s="26">
        <v>1</v>
      </c>
      <c r="G618" s="26"/>
      <c r="H618" s="27">
        <f t="shared" si="48"/>
        <v>2</v>
      </c>
      <c r="I618" s="31"/>
      <c r="J618" s="140">
        <v>5695</v>
      </c>
      <c r="K618" s="141"/>
      <c r="L618" s="141"/>
      <c r="M618" s="34">
        <f t="shared" si="49"/>
        <v>11390</v>
      </c>
      <c r="N618" s="3"/>
      <c r="O618" s="50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66"/>
      <c r="AT618" s="50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76"/>
      <c r="BZ618" s="76"/>
      <c r="CA618" s="77"/>
      <c r="CI618" s="86"/>
      <c r="CJ618" s="19"/>
    </row>
    <row r="619" s="13" customFormat="1" customHeight="1" spans="1:88">
      <c r="A619" s="22">
        <v>1434195</v>
      </c>
      <c r="B619" s="23">
        <f t="shared" si="47"/>
        <v>43509</v>
      </c>
      <c r="C619" s="24">
        <v>43511</v>
      </c>
      <c r="D619" s="25" t="s">
        <v>468</v>
      </c>
      <c r="E619" s="26">
        <v>2</v>
      </c>
      <c r="F619" s="26">
        <v>1</v>
      </c>
      <c r="G619" s="26"/>
      <c r="H619" s="27">
        <f t="shared" si="48"/>
        <v>2</v>
      </c>
      <c r="I619" s="31"/>
      <c r="J619" s="140">
        <v>5695</v>
      </c>
      <c r="K619" s="141"/>
      <c r="L619" s="141"/>
      <c r="M619" s="34">
        <f t="shared" si="49"/>
        <v>11390</v>
      </c>
      <c r="N619" s="3"/>
      <c r="O619" s="50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66"/>
      <c r="AT619" s="50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76"/>
      <c r="BZ619" s="76"/>
      <c r="CA619" s="77"/>
      <c r="CI619" s="86"/>
      <c r="CJ619" s="19"/>
    </row>
    <row r="620" s="13" customFormat="1" customHeight="1" spans="1:88">
      <c r="A620" s="22">
        <v>1428721</v>
      </c>
      <c r="B620" s="23">
        <f t="shared" ref="B620:B658" si="50">+C620-E620</f>
        <v>43508</v>
      </c>
      <c r="C620" s="24">
        <v>43511</v>
      </c>
      <c r="D620" s="25" t="s">
        <v>469</v>
      </c>
      <c r="E620" s="26">
        <v>3</v>
      </c>
      <c r="F620" s="26">
        <v>1</v>
      </c>
      <c r="G620" s="26"/>
      <c r="H620" s="27">
        <f t="shared" ref="H620:H658" si="51">(F620*E620)+(E620*G620)</f>
        <v>3</v>
      </c>
      <c r="I620" s="31"/>
      <c r="J620" s="140">
        <v>7310</v>
      </c>
      <c r="K620" s="141"/>
      <c r="L620" s="141"/>
      <c r="M620" s="34">
        <f t="shared" ref="M620:M658" si="52">+(E620*F620*J620)+(E620*G620*K620)+L620</f>
        <v>21930</v>
      </c>
      <c r="N620" s="3"/>
      <c r="O620" s="50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66"/>
      <c r="AT620" s="50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76"/>
      <c r="BZ620" s="76"/>
      <c r="CA620" s="77"/>
      <c r="CI620" s="86"/>
      <c r="CJ620" s="19"/>
    </row>
    <row r="621" s="13" customFormat="1" customHeight="1" spans="1:88">
      <c r="A621" s="22">
        <v>1441580</v>
      </c>
      <c r="B621" s="23">
        <f t="shared" si="50"/>
        <v>43509</v>
      </c>
      <c r="C621" s="24">
        <v>43510</v>
      </c>
      <c r="D621" s="25" t="s">
        <v>470</v>
      </c>
      <c r="E621" s="26">
        <v>1</v>
      </c>
      <c r="F621" s="26">
        <v>1</v>
      </c>
      <c r="G621" s="26"/>
      <c r="H621" s="27">
        <f t="shared" si="51"/>
        <v>1</v>
      </c>
      <c r="I621" s="31"/>
      <c r="J621" s="140">
        <v>5270</v>
      </c>
      <c r="K621" s="141"/>
      <c r="L621" s="141"/>
      <c r="M621" s="34">
        <f t="shared" si="52"/>
        <v>5270</v>
      </c>
      <c r="N621" s="3"/>
      <c r="O621" s="50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66"/>
      <c r="AT621" s="50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76"/>
      <c r="BZ621" s="76"/>
      <c r="CA621" s="77"/>
      <c r="CI621" s="86"/>
      <c r="CJ621" s="19"/>
    </row>
    <row r="622" s="13" customFormat="1" customHeight="1" spans="1:88">
      <c r="A622" s="22">
        <v>1441580</v>
      </c>
      <c r="B622" s="23">
        <f t="shared" si="50"/>
        <v>43510</v>
      </c>
      <c r="C622" s="24">
        <v>43511</v>
      </c>
      <c r="D622" s="25" t="s">
        <v>470</v>
      </c>
      <c r="E622" s="26">
        <v>1</v>
      </c>
      <c r="F622" s="26">
        <v>1</v>
      </c>
      <c r="G622" s="26"/>
      <c r="H622" s="27">
        <f t="shared" si="51"/>
        <v>1</v>
      </c>
      <c r="I622" s="31"/>
      <c r="J622" s="140">
        <v>4194.68</v>
      </c>
      <c r="K622" s="141"/>
      <c r="L622" s="141"/>
      <c r="M622" s="34">
        <f t="shared" si="52"/>
        <v>4194.68</v>
      </c>
      <c r="N622" s="3"/>
      <c r="O622" s="50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66"/>
      <c r="AT622" s="50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76"/>
      <c r="BZ622" s="76"/>
      <c r="CA622" s="77"/>
      <c r="CI622" s="86"/>
      <c r="CJ622" s="19"/>
    </row>
    <row r="623" s="13" customFormat="1" customHeight="1" spans="1:88">
      <c r="A623" s="22">
        <v>1424023</v>
      </c>
      <c r="B623" s="23">
        <f t="shared" si="50"/>
        <v>43509</v>
      </c>
      <c r="C623" s="24">
        <v>43511</v>
      </c>
      <c r="D623" s="25" t="s">
        <v>471</v>
      </c>
      <c r="E623" s="26">
        <v>2</v>
      </c>
      <c r="F623" s="26">
        <v>2</v>
      </c>
      <c r="G623" s="26"/>
      <c r="H623" s="27">
        <f t="shared" si="51"/>
        <v>4</v>
      </c>
      <c r="I623" s="31"/>
      <c r="J623" s="140">
        <v>5695</v>
      </c>
      <c r="K623" s="141"/>
      <c r="L623" s="141"/>
      <c r="M623" s="34">
        <f t="shared" si="52"/>
        <v>22780</v>
      </c>
      <c r="N623" s="3"/>
      <c r="O623" s="50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66"/>
      <c r="AT623" s="50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76"/>
      <c r="BZ623" s="76"/>
      <c r="CA623" s="77"/>
      <c r="CI623" s="86"/>
      <c r="CJ623" s="19"/>
    </row>
    <row r="624" s="13" customFormat="1" customHeight="1" spans="1:88">
      <c r="A624" s="22">
        <v>1439291</v>
      </c>
      <c r="B624" s="23">
        <f t="shared" si="50"/>
        <v>43509</v>
      </c>
      <c r="C624" s="24">
        <v>43511</v>
      </c>
      <c r="D624" s="25" t="s">
        <v>472</v>
      </c>
      <c r="E624" s="26">
        <v>2</v>
      </c>
      <c r="F624" s="26">
        <v>1</v>
      </c>
      <c r="G624" s="26"/>
      <c r="H624" s="27">
        <f t="shared" si="51"/>
        <v>2</v>
      </c>
      <c r="I624" s="31"/>
      <c r="J624" s="140">
        <v>7310</v>
      </c>
      <c r="K624" s="141"/>
      <c r="L624" s="141"/>
      <c r="M624" s="34">
        <f t="shared" si="52"/>
        <v>14620</v>
      </c>
      <c r="N624" s="3"/>
      <c r="O624" s="50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66"/>
      <c r="AT624" s="50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76"/>
      <c r="BZ624" s="76"/>
      <c r="CA624" s="77"/>
      <c r="CI624" s="86"/>
      <c r="CJ624" s="19"/>
    </row>
    <row r="625" s="13" customFormat="1" customHeight="1" spans="1:88">
      <c r="A625" s="22">
        <v>1431156</v>
      </c>
      <c r="B625" s="23">
        <f t="shared" si="50"/>
        <v>43507</v>
      </c>
      <c r="C625" s="24">
        <v>43511</v>
      </c>
      <c r="D625" s="25" t="s">
        <v>473</v>
      </c>
      <c r="E625" s="26">
        <v>4</v>
      </c>
      <c r="F625" s="26">
        <v>1</v>
      </c>
      <c r="G625" s="26"/>
      <c r="H625" s="27">
        <f t="shared" si="51"/>
        <v>4</v>
      </c>
      <c r="I625" s="31"/>
      <c r="J625" s="140">
        <v>7820</v>
      </c>
      <c r="K625" s="141"/>
      <c r="L625" s="141"/>
      <c r="M625" s="34">
        <f t="shared" si="52"/>
        <v>31280</v>
      </c>
      <c r="N625" s="3"/>
      <c r="O625" s="50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66"/>
      <c r="AT625" s="50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76"/>
      <c r="BZ625" s="76"/>
      <c r="CA625" s="77"/>
      <c r="CI625" s="86"/>
      <c r="CJ625" s="19"/>
    </row>
    <row r="626" s="13" customFormat="1" customHeight="1" spans="1:88">
      <c r="A626" s="22">
        <v>1422070</v>
      </c>
      <c r="B626" s="23">
        <f t="shared" si="50"/>
        <v>43509</v>
      </c>
      <c r="C626" s="24">
        <v>43511</v>
      </c>
      <c r="D626" s="25" t="s">
        <v>474</v>
      </c>
      <c r="E626" s="26">
        <v>2</v>
      </c>
      <c r="F626" s="26">
        <v>1</v>
      </c>
      <c r="G626" s="26"/>
      <c r="H626" s="27">
        <f t="shared" si="51"/>
        <v>2</v>
      </c>
      <c r="I626" s="31"/>
      <c r="J626" s="140">
        <v>5695</v>
      </c>
      <c r="K626" s="141"/>
      <c r="L626" s="141"/>
      <c r="M626" s="34">
        <f t="shared" si="52"/>
        <v>11390</v>
      </c>
      <c r="N626" s="3"/>
      <c r="O626" s="50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66"/>
      <c r="AT626" s="50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76"/>
      <c r="BZ626" s="76"/>
      <c r="CA626" s="77"/>
      <c r="CI626" s="86"/>
      <c r="CJ626" s="19"/>
    </row>
    <row r="627" s="13" customFormat="1" customHeight="1" spans="1:88">
      <c r="A627" s="22">
        <v>1437346</v>
      </c>
      <c r="B627" s="23">
        <f t="shared" si="50"/>
        <v>43507</v>
      </c>
      <c r="C627" s="24">
        <v>43511</v>
      </c>
      <c r="D627" s="25" t="s">
        <v>475</v>
      </c>
      <c r="E627" s="26">
        <v>4</v>
      </c>
      <c r="F627" s="26">
        <v>1</v>
      </c>
      <c r="G627" s="26"/>
      <c r="H627" s="27">
        <f t="shared" si="51"/>
        <v>4</v>
      </c>
      <c r="I627" s="31"/>
      <c r="J627" s="140">
        <v>6120</v>
      </c>
      <c r="K627" s="141"/>
      <c r="L627" s="141"/>
      <c r="M627" s="34">
        <f t="shared" si="52"/>
        <v>24480</v>
      </c>
      <c r="N627" s="3"/>
      <c r="O627" s="50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66"/>
      <c r="AT627" s="50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76"/>
      <c r="BZ627" s="76"/>
      <c r="CA627" s="77"/>
      <c r="CI627" s="86"/>
      <c r="CJ627" s="19"/>
    </row>
    <row r="628" s="13" customFormat="1" customHeight="1" spans="1:88">
      <c r="A628" s="22">
        <v>1421662</v>
      </c>
      <c r="B628" s="23">
        <f t="shared" si="50"/>
        <v>43510</v>
      </c>
      <c r="C628" s="24">
        <v>43511</v>
      </c>
      <c r="D628" s="25" t="s">
        <v>476</v>
      </c>
      <c r="E628" s="26">
        <v>1</v>
      </c>
      <c r="F628" s="26">
        <v>2</v>
      </c>
      <c r="G628" s="26"/>
      <c r="H628" s="27">
        <f t="shared" si="51"/>
        <v>2</v>
      </c>
      <c r="I628" s="31"/>
      <c r="J628" s="140">
        <v>5270</v>
      </c>
      <c r="K628" s="141"/>
      <c r="L628" s="141"/>
      <c r="M628" s="34">
        <f t="shared" si="52"/>
        <v>10540</v>
      </c>
      <c r="N628" s="3"/>
      <c r="O628" s="50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66"/>
      <c r="AT628" s="50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76"/>
      <c r="BZ628" s="76"/>
      <c r="CA628" s="77"/>
      <c r="CI628" s="86"/>
      <c r="CJ628" s="19"/>
    </row>
    <row r="629" s="13" customFormat="1" customHeight="1" spans="1:88">
      <c r="A629" s="22">
        <v>1437343</v>
      </c>
      <c r="B629" s="23">
        <f t="shared" si="50"/>
        <v>43507</v>
      </c>
      <c r="C629" s="24">
        <v>43511</v>
      </c>
      <c r="D629" s="25" t="s">
        <v>477</v>
      </c>
      <c r="E629" s="26">
        <v>4</v>
      </c>
      <c r="F629" s="26">
        <v>1</v>
      </c>
      <c r="G629" s="26"/>
      <c r="H629" s="27">
        <f t="shared" si="51"/>
        <v>4</v>
      </c>
      <c r="I629" s="31"/>
      <c r="J629" s="140">
        <v>6715</v>
      </c>
      <c r="K629" s="141"/>
      <c r="L629" s="141"/>
      <c r="M629" s="34">
        <f t="shared" si="52"/>
        <v>26860</v>
      </c>
      <c r="N629" s="3"/>
      <c r="O629" s="50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66"/>
      <c r="AT629" s="50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76"/>
      <c r="BZ629" s="76"/>
      <c r="CA629" s="77"/>
      <c r="CI629" s="86"/>
      <c r="CJ629" s="19"/>
    </row>
    <row r="630" s="13" customFormat="1" customHeight="1" spans="1:88">
      <c r="A630" s="22">
        <v>1427778</v>
      </c>
      <c r="B630" s="23">
        <f t="shared" si="50"/>
        <v>43507</v>
      </c>
      <c r="C630" s="24">
        <v>43511</v>
      </c>
      <c r="D630" s="25" t="s">
        <v>478</v>
      </c>
      <c r="E630" s="26">
        <v>4</v>
      </c>
      <c r="F630" s="26">
        <v>1</v>
      </c>
      <c r="G630" s="26"/>
      <c r="H630" s="27">
        <f t="shared" si="51"/>
        <v>4</v>
      </c>
      <c r="I630" s="31"/>
      <c r="J630" s="140">
        <v>6715</v>
      </c>
      <c r="K630" s="141"/>
      <c r="L630" s="141"/>
      <c r="M630" s="34">
        <f t="shared" si="52"/>
        <v>26860</v>
      </c>
      <c r="N630" s="3"/>
      <c r="O630" s="50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66"/>
      <c r="AT630" s="50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76"/>
      <c r="BZ630" s="76"/>
      <c r="CA630" s="77"/>
      <c r="CI630" s="86"/>
      <c r="CJ630" s="19"/>
    </row>
    <row r="631" s="13" customFormat="1" customHeight="1" spans="1:88">
      <c r="A631" s="22">
        <v>1444953</v>
      </c>
      <c r="B631" s="23">
        <f t="shared" si="50"/>
        <v>43509</v>
      </c>
      <c r="C631" s="24">
        <v>43511</v>
      </c>
      <c r="D631" s="25" t="s">
        <v>479</v>
      </c>
      <c r="E631" s="26">
        <v>2</v>
      </c>
      <c r="F631" s="26">
        <v>1</v>
      </c>
      <c r="G631" s="26"/>
      <c r="H631" s="27">
        <f t="shared" si="51"/>
        <v>2</v>
      </c>
      <c r="I631" s="31"/>
      <c r="J631" s="140">
        <v>7200</v>
      </c>
      <c r="K631" s="141"/>
      <c r="L631" s="141"/>
      <c r="M631" s="34">
        <f t="shared" si="52"/>
        <v>14400</v>
      </c>
      <c r="N631" s="3"/>
      <c r="O631" s="50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66"/>
      <c r="AT631" s="50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76"/>
      <c r="BZ631" s="76"/>
      <c r="CA631" s="77"/>
      <c r="CI631" s="86"/>
      <c r="CJ631" s="19"/>
    </row>
    <row r="632" s="13" customFormat="1" customHeight="1" spans="1:88">
      <c r="A632" s="22">
        <v>1440795</v>
      </c>
      <c r="B632" s="23">
        <f t="shared" si="50"/>
        <v>43508</v>
      </c>
      <c r="C632" s="24">
        <v>43510</v>
      </c>
      <c r="D632" s="25" t="s">
        <v>480</v>
      </c>
      <c r="E632" s="26">
        <v>2</v>
      </c>
      <c r="F632" s="26">
        <v>1</v>
      </c>
      <c r="G632" s="26"/>
      <c r="H632" s="27">
        <f t="shared" si="51"/>
        <v>2</v>
      </c>
      <c r="I632" s="31"/>
      <c r="J632" s="140">
        <v>5695</v>
      </c>
      <c r="K632" s="141"/>
      <c r="L632" s="141"/>
      <c r="M632" s="34">
        <f t="shared" si="52"/>
        <v>11390</v>
      </c>
      <c r="N632" s="3"/>
      <c r="O632" s="50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66"/>
      <c r="AT632" s="50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76"/>
      <c r="BZ632" s="76"/>
      <c r="CA632" s="77"/>
      <c r="CI632" s="86"/>
      <c r="CJ632" s="19"/>
    </row>
    <row r="633" s="13" customFormat="1" customHeight="1" spans="1:88">
      <c r="A633" s="22">
        <v>1440795</v>
      </c>
      <c r="B633" s="23">
        <f t="shared" si="50"/>
        <v>43510</v>
      </c>
      <c r="C633" s="24">
        <v>43511</v>
      </c>
      <c r="D633" s="25" t="s">
        <v>480</v>
      </c>
      <c r="E633" s="26">
        <v>1</v>
      </c>
      <c r="F633" s="26">
        <v>1</v>
      </c>
      <c r="G633" s="26"/>
      <c r="H633" s="27">
        <f t="shared" si="51"/>
        <v>1</v>
      </c>
      <c r="I633" s="31"/>
      <c r="J633" s="140">
        <v>4636.12</v>
      </c>
      <c r="K633" s="141"/>
      <c r="L633" s="141"/>
      <c r="M633" s="34">
        <f t="shared" si="52"/>
        <v>4636.12</v>
      </c>
      <c r="N633" s="3"/>
      <c r="O633" s="50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66"/>
      <c r="AT633" s="50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76"/>
      <c r="BZ633" s="76"/>
      <c r="CA633" s="77"/>
      <c r="CI633" s="86"/>
      <c r="CJ633" s="19"/>
    </row>
    <row r="634" s="13" customFormat="1" customHeight="1" spans="1:88">
      <c r="A634" s="22">
        <v>1441517</v>
      </c>
      <c r="B634" s="23">
        <f t="shared" si="50"/>
        <v>43509</v>
      </c>
      <c r="C634" s="24">
        <v>43511</v>
      </c>
      <c r="D634" s="25" t="s">
        <v>481</v>
      </c>
      <c r="E634" s="26">
        <v>2</v>
      </c>
      <c r="F634" s="26">
        <v>1</v>
      </c>
      <c r="G634" s="26"/>
      <c r="H634" s="27">
        <f t="shared" si="51"/>
        <v>2</v>
      </c>
      <c r="I634" s="31"/>
      <c r="J634" s="140">
        <v>6715</v>
      </c>
      <c r="K634" s="141"/>
      <c r="L634" s="141"/>
      <c r="M634" s="34">
        <f t="shared" si="52"/>
        <v>13430</v>
      </c>
      <c r="N634" s="3"/>
      <c r="O634" s="50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66"/>
      <c r="AT634" s="50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76"/>
      <c r="BZ634" s="76"/>
      <c r="CA634" s="77"/>
      <c r="CI634" s="86"/>
      <c r="CJ634" s="19"/>
    </row>
    <row r="635" s="13" customFormat="1" customHeight="1" spans="1:88">
      <c r="A635" s="22">
        <v>1441038</v>
      </c>
      <c r="B635" s="23">
        <f t="shared" si="50"/>
        <v>43508</v>
      </c>
      <c r="C635" s="24">
        <v>43510</v>
      </c>
      <c r="D635" s="25" t="s">
        <v>482</v>
      </c>
      <c r="E635" s="26">
        <v>2</v>
      </c>
      <c r="F635" s="26">
        <v>1</v>
      </c>
      <c r="G635" s="26"/>
      <c r="H635" s="27">
        <f t="shared" si="51"/>
        <v>2</v>
      </c>
      <c r="I635" s="31"/>
      <c r="J635" s="140">
        <v>5695</v>
      </c>
      <c r="K635" s="141"/>
      <c r="L635" s="141"/>
      <c r="M635" s="34">
        <f t="shared" si="52"/>
        <v>11390</v>
      </c>
      <c r="N635" s="3"/>
      <c r="O635" s="50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66"/>
      <c r="AT635" s="50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76"/>
      <c r="BZ635" s="76"/>
      <c r="CA635" s="77"/>
      <c r="CI635" s="86"/>
      <c r="CJ635" s="19"/>
    </row>
    <row r="636" s="13" customFormat="1" customHeight="1" spans="1:88">
      <c r="A636" s="22">
        <v>1441038</v>
      </c>
      <c r="B636" s="23">
        <f t="shared" si="50"/>
        <v>43510</v>
      </c>
      <c r="C636" s="24">
        <v>43511</v>
      </c>
      <c r="D636" s="25" t="s">
        <v>482</v>
      </c>
      <c r="E636" s="26">
        <v>1</v>
      </c>
      <c r="F636" s="26">
        <v>1</v>
      </c>
      <c r="G636" s="26"/>
      <c r="H636" s="27">
        <f t="shared" si="51"/>
        <v>1</v>
      </c>
      <c r="I636" s="31"/>
      <c r="J636" s="140">
        <v>4601.24</v>
      </c>
      <c r="K636" s="141"/>
      <c r="L636" s="141"/>
      <c r="M636" s="34">
        <f t="shared" si="52"/>
        <v>4601.24</v>
      </c>
      <c r="N636" s="3"/>
      <c r="O636" s="50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66"/>
      <c r="AT636" s="50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76"/>
      <c r="BZ636" s="76"/>
      <c r="CA636" s="77"/>
      <c r="CI636" s="86"/>
      <c r="CJ636" s="19"/>
    </row>
    <row r="637" s="13" customFormat="1" customHeight="1" spans="1:88">
      <c r="A637" s="22">
        <v>1439700</v>
      </c>
      <c r="B637" s="23">
        <f t="shared" si="50"/>
        <v>43508</v>
      </c>
      <c r="C637" s="24">
        <v>43511</v>
      </c>
      <c r="D637" s="25" t="s">
        <v>483</v>
      </c>
      <c r="E637" s="26">
        <v>3</v>
      </c>
      <c r="F637" s="26">
        <v>1</v>
      </c>
      <c r="G637" s="26"/>
      <c r="H637" s="27">
        <f t="shared" si="51"/>
        <v>3</v>
      </c>
      <c r="I637" s="31"/>
      <c r="J637" s="140">
        <v>6715</v>
      </c>
      <c r="K637" s="141"/>
      <c r="L637" s="141"/>
      <c r="M637" s="34">
        <f t="shared" si="52"/>
        <v>20145</v>
      </c>
      <c r="N637" s="3"/>
      <c r="O637" s="50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66"/>
      <c r="AT637" s="50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76"/>
      <c r="BZ637" s="76"/>
      <c r="CA637" s="77"/>
      <c r="CI637" s="86"/>
      <c r="CJ637" s="19"/>
    </row>
    <row r="638" s="13" customFormat="1" customHeight="1" spans="1:88">
      <c r="A638" s="22">
        <v>1442046</v>
      </c>
      <c r="B638" s="23">
        <f t="shared" si="50"/>
        <v>43507</v>
      </c>
      <c r="C638" s="24">
        <v>43511</v>
      </c>
      <c r="D638" s="25" t="s">
        <v>484</v>
      </c>
      <c r="E638" s="26">
        <v>4</v>
      </c>
      <c r="F638" s="26">
        <v>1</v>
      </c>
      <c r="G638" s="26"/>
      <c r="H638" s="27">
        <f t="shared" si="51"/>
        <v>4</v>
      </c>
      <c r="I638" s="31"/>
      <c r="J638" s="140">
        <v>6715</v>
      </c>
      <c r="K638" s="141"/>
      <c r="L638" s="141"/>
      <c r="M638" s="34">
        <f t="shared" si="52"/>
        <v>26860</v>
      </c>
      <c r="N638" s="3"/>
      <c r="O638" s="50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66"/>
      <c r="AT638" s="50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76"/>
      <c r="BZ638" s="76"/>
      <c r="CA638" s="77"/>
      <c r="CI638" s="86"/>
      <c r="CJ638" s="19"/>
    </row>
    <row r="639" s="13" customFormat="1" customHeight="1" spans="1:88">
      <c r="A639" s="22">
        <v>1437801</v>
      </c>
      <c r="B639" s="23">
        <f t="shared" si="50"/>
        <v>43509</v>
      </c>
      <c r="C639" s="24">
        <v>43511</v>
      </c>
      <c r="D639" s="25" t="s">
        <v>485</v>
      </c>
      <c r="E639" s="26">
        <v>2</v>
      </c>
      <c r="F639" s="26">
        <v>1</v>
      </c>
      <c r="G639" s="26"/>
      <c r="H639" s="139">
        <f t="shared" si="51"/>
        <v>2</v>
      </c>
      <c r="I639" s="31"/>
      <c r="J639" s="140">
        <v>6715</v>
      </c>
      <c r="K639" s="141"/>
      <c r="L639" s="141"/>
      <c r="M639" s="34">
        <f t="shared" si="52"/>
        <v>13430</v>
      </c>
      <c r="N639" s="3"/>
      <c r="O639" s="50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66"/>
      <c r="AT639" s="50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76"/>
      <c r="BZ639" s="76"/>
      <c r="CA639" s="77"/>
      <c r="CI639" s="86"/>
      <c r="CJ639" s="19"/>
    </row>
    <row r="640" s="13" customFormat="1" customHeight="1" spans="1:88">
      <c r="A640" s="22">
        <v>1433643</v>
      </c>
      <c r="B640" s="23">
        <f t="shared" si="50"/>
        <v>43507</v>
      </c>
      <c r="C640" s="24">
        <v>43511</v>
      </c>
      <c r="D640" s="25" t="s">
        <v>486</v>
      </c>
      <c r="E640" s="26">
        <v>4</v>
      </c>
      <c r="F640" s="26">
        <v>2</v>
      </c>
      <c r="G640" s="26"/>
      <c r="H640" s="27">
        <f t="shared" si="51"/>
        <v>8</v>
      </c>
      <c r="I640" s="31"/>
      <c r="J640" s="140">
        <v>5270</v>
      </c>
      <c r="K640" s="141"/>
      <c r="L640" s="141"/>
      <c r="M640" s="34">
        <f t="shared" si="52"/>
        <v>42160</v>
      </c>
      <c r="N640" s="3"/>
      <c r="O640" s="50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66"/>
      <c r="AT640" s="50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76"/>
      <c r="BZ640" s="76"/>
      <c r="CA640" s="77"/>
      <c r="CI640" s="86"/>
      <c r="CJ640" s="19"/>
    </row>
    <row r="641" s="13" customFormat="1" customHeight="1" spans="1:88">
      <c r="A641" s="22">
        <v>1444691</v>
      </c>
      <c r="B641" s="23">
        <f t="shared" si="50"/>
        <v>43507</v>
      </c>
      <c r="C641" s="24">
        <v>43511</v>
      </c>
      <c r="D641" s="25" t="s">
        <v>487</v>
      </c>
      <c r="E641" s="26">
        <v>4</v>
      </c>
      <c r="F641" s="26">
        <v>1</v>
      </c>
      <c r="G641" s="26"/>
      <c r="H641" s="27">
        <f t="shared" si="51"/>
        <v>4</v>
      </c>
      <c r="I641" s="31"/>
      <c r="J641" s="140">
        <v>6120</v>
      </c>
      <c r="K641" s="141"/>
      <c r="L641" s="141"/>
      <c r="M641" s="34">
        <f t="shared" si="52"/>
        <v>24480</v>
      </c>
      <c r="N641" s="3"/>
      <c r="O641" s="50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66"/>
      <c r="AT641" s="50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76"/>
      <c r="BZ641" s="76"/>
      <c r="CA641" s="77"/>
      <c r="CI641" s="86"/>
      <c r="CJ641" s="19"/>
    </row>
    <row r="642" s="13" customFormat="1" customHeight="1" spans="1:88">
      <c r="A642" s="22">
        <v>1430511</v>
      </c>
      <c r="B642" s="23">
        <f t="shared" si="50"/>
        <v>43508</v>
      </c>
      <c r="C642" s="24">
        <v>43511</v>
      </c>
      <c r="D642" s="25" t="s">
        <v>361</v>
      </c>
      <c r="E642" s="26">
        <v>3</v>
      </c>
      <c r="F642" s="26">
        <v>1</v>
      </c>
      <c r="G642" s="26"/>
      <c r="H642" s="27">
        <f t="shared" si="51"/>
        <v>3</v>
      </c>
      <c r="I642" s="31"/>
      <c r="J642" s="140">
        <v>5695</v>
      </c>
      <c r="K642" s="141"/>
      <c r="L642" s="141"/>
      <c r="M642" s="34">
        <f t="shared" si="52"/>
        <v>17085</v>
      </c>
      <c r="N642" s="3"/>
      <c r="O642" s="50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66"/>
      <c r="AT642" s="50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76"/>
      <c r="BZ642" s="76"/>
      <c r="CA642" s="77"/>
      <c r="CI642" s="86"/>
      <c r="CJ642" s="19"/>
    </row>
    <row r="643" s="13" customFormat="1" customHeight="1" spans="1:88">
      <c r="A643" s="22">
        <v>1444682</v>
      </c>
      <c r="B643" s="23">
        <f t="shared" si="50"/>
        <v>43508</v>
      </c>
      <c r="C643" s="24">
        <v>43511</v>
      </c>
      <c r="D643" s="25" t="s">
        <v>488</v>
      </c>
      <c r="E643" s="26">
        <v>3</v>
      </c>
      <c r="F643" s="26">
        <v>2</v>
      </c>
      <c r="G643" s="26"/>
      <c r="H643" s="139">
        <f t="shared" si="51"/>
        <v>6</v>
      </c>
      <c r="I643" s="31"/>
      <c r="J643" s="140">
        <v>6120</v>
      </c>
      <c r="K643" s="141"/>
      <c r="L643" s="141"/>
      <c r="M643" s="34">
        <f t="shared" si="52"/>
        <v>36720</v>
      </c>
      <c r="N643" s="3"/>
      <c r="O643" s="50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66"/>
      <c r="AT643" s="50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76"/>
      <c r="BZ643" s="76"/>
      <c r="CA643" s="77"/>
      <c r="CI643" s="86"/>
      <c r="CJ643" s="19"/>
    </row>
    <row r="644" s="13" customFormat="1" customHeight="1" spans="1:88">
      <c r="A644" s="22">
        <v>1439855</v>
      </c>
      <c r="B644" s="23">
        <f t="shared" si="50"/>
        <v>43510</v>
      </c>
      <c r="C644" s="24">
        <v>43511</v>
      </c>
      <c r="D644" s="25" t="s">
        <v>489</v>
      </c>
      <c r="E644" s="26">
        <v>1</v>
      </c>
      <c r="F644" s="26">
        <v>1</v>
      </c>
      <c r="G644" s="26"/>
      <c r="H644" s="139">
        <f t="shared" si="51"/>
        <v>1</v>
      </c>
      <c r="I644" s="31"/>
      <c r="J644" s="140">
        <v>5695</v>
      </c>
      <c r="K644" s="141"/>
      <c r="L644" s="141"/>
      <c r="M644" s="34">
        <f t="shared" si="52"/>
        <v>5695</v>
      </c>
      <c r="N644" s="3"/>
      <c r="O644" s="50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66"/>
      <c r="AT644" s="50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76"/>
      <c r="BZ644" s="76"/>
      <c r="CA644" s="77"/>
      <c r="CI644" s="86"/>
      <c r="CJ644" s="19"/>
    </row>
    <row r="645" s="13" customFormat="1" customHeight="1" spans="1:88">
      <c r="A645" s="22">
        <v>1439855</v>
      </c>
      <c r="B645" s="23">
        <f t="shared" si="50"/>
        <v>43510</v>
      </c>
      <c r="C645" s="24">
        <v>43511</v>
      </c>
      <c r="D645" s="25" t="s">
        <v>489</v>
      </c>
      <c r="E645" s="26">
        <v>1</v>
      </c>
      <c r="F645" s="26">
        <v>1</v>
      </c>
      <c r="G645" s="26"/>
      <c r="H645" s="139">
        <f t="shared" si="51"/>
        <v>1</v>
      </c>
      <c r="I645" s="31"/>
      <c r="J645" s="140">
        <v>4655.91</v>
      </c>
      <c r="K645" s="141"/>
      <c r="L645" s="141"/>
      <c r="M645" s="34">
        <f t="shared" si="52"/>
        <v>4655.91</v>
      </c>
      <c r="N645" s="3"/>
      <c r="O645" s="50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66"/>
      <c r="AT645" s="50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76"/>
      <c r="BZ645" s="76"/>
      <c r="CA645" s="77"/>
      <c r="CI645" s="86"/>
      <c r="CJ645" s="19"/>
    </row>
    <row r="646" s="13" customFormat="1" customHeight="1" spans="1:88">
      <c r="A646" s="22">
        <v>1444234</v>
      </c>
      <c r="B646" s="23">
        <f t="shared" si="50"/>
        <v>43509</v>
      </c>
      <c r="C646" s="24">
        <v>43511</v>
      </c>
      <c r="D646" s="25" t="s">
        <v>490</v>
      </c>
      <c r="E646" s="26">
        <v>2</v>
      </c>
      <c r="F646" s="26">
        <v>1</v>
      </c>
      <c r="G646" s="26"/>
      <c r="H646" s="139">
        <f t="shared" si="51"/>
        <v>2</v>
      </c>
      <c r="I646" s="31"/>
      <c r="J646" s="140">
        <v>6120</v>
      </c>
      <c r="K646" s="141"/>
      <c r="L646" s="141"/>
      <c r="M646" s="34">
        <f t="shared" si="52"/>
        <v>12240</v>
      </c>
      <c r="N646" s="3"/>
      <c r="O646" s="50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66"/>
      <c r="AT646" s="50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76"/>
      <c r="BZ646" s="76"/>
      <c r="CA646" s="77"/>
      <c r="CI646" s="86"/>
      <c r="CJ646" s="19"/>
    </row>
    <row r="647" s="13" customFormat="1" customHeight="1" spans="1:88">
      <c r="A647" s="22">
        <v>1427435</v>
      </c>
      <c r="B647" s="23">
        <f t="shared" si="50"/>
        <v>43507</v>
      </c>
      <c r="C647" s="24">
        <v>43511</v>
      </c>
      <c r="D647" s="25" t="s">
        <v>491</v>
      </c>
      <c r="E647" s="26">
        <v>4</v>
      </c>
      <c r="F647" s="26">
        <v>1</v>
      </c>
      <c r="G647" s="26"/>
      <c r="H647" s="139">
        <f t="shared" si="51"/>
        <v>4</v>
      </c>
      <c r="I647" s="31"/>
      <c r="J647" s="140">
        <v>7820</v>
      </c>
      <c r="K647" s="141"/>
      <c r="L647" s="141"/>
      <c r="M647" s="34">
        <f t="shared" si="52"/>
        <v>31280</v>
      </c>
      <c r="N647" s="3"/>
      <c r="O647" s="50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66"/>
      <c r="AT647" s="50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76"/>
      <c r="BZ647" s="76"/>
      <c r="CA647" s="77"/>
      <c r="CI647" s="86"/>
      <c r="CJ647" s="19"/>
    </row>
    <row r="648" s="13" customFormat="1" customHeight="1" spans="1:88">
      <c r="A648" s="22">
        <v>1428184</v>
      </c>
      <c r="B648" s="23">
        <f t="shared" si="50"/>
        <v>43508</v>
      </c>
      <c r="C648" s="24">
        <v>43511</v>
      </c>
      <c r="D648" s="25" t="s">
        <v>492</v>
      </c>
      <c r="E648" s="26">
        <v>3</v>
      </c>
      <c r="F648" s="26">
        <v>1</v>
      </c>
      <c r="G648" s="26"/>
      <c r="H648" s="139">
        <f t="shared" si="51"/>
        <v>3</v>
      </c>
      <c r="I648" s="31"/>
      <c r="J648" s="140">
        <v>8330</v>
      </c>
      <c r="K648" s="141"/>
      <c r="L648" s="141"/>
      <c r="M648" s="34">
        <f t="shared" si="52"/>
        <v>24990</v>
      </c>
      <c r="N648" s="3"/>
      <c r="O648" s="50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66"/>
      <c r="AT648" s="50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76"/>
      <c r="BZ648" s="76"/>
      <c r="CA648" s="77"/>
      <c r="CI648" s="86"/>
      <c r="CJ648" s="19"/>
    </row>
    <row r="649" s="13" customFormat="1" customHeight="1" spans="1:88">
      <c r="A649" s="22">
        <v>1443768</v>
      </c>
      <c r="B649" s="23">
        <f t="shared" si="50"/>
        <v>43509</v>
      </c>
      <c r="C649" s="24">
        <v>43511</v>
      </c>
      <c r="D649" s="25" t="s">
        <v>493</v>
      </c>
      <c r="E649" s="26">
        <v>2</v>
      </c>
      <c r="F649" s="26">
        <v>2</v>
      </c>
      <c r="G649" s="26"/>
      <c r="H649" s="139">
        <f t="shared" si="51"/>
        <v>4</v>
      </c>
      <c r="I649" s="31"/>
      <c r="J649" s="140">
        <v>6120</v>
      </c>
      <c r="K649" s="141"/>
      <c r="L649" s="141"/>
      <c r="M649" s="34">
        <f t="shared" si="52"/>
        <v>24480</v>
      </c>
      <c r="N649" s="3"/>
      <c r="O649" s="50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66"/>
      <c r="AT649" s="50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76"/>
      <c r="BZ649" s="76"/>
      <c r="CA649" s="77"/>
      <c r="CI649" s="86"/>
      <c r="CJ649" s="19"/>
    </row>
    <row r="650" s="13" customFormat="1" customHeight="1" spans="1:88">
      <c r="A650" s="22">
        <v>1438878</v>
      </c>
      <c r="B650" s="23">
        <f t="shared" si="50"/>
        <v>43507</v>
      </c>
      <c r="C650" s="24">
        <v>43511</v>
      </c>
      <c r="D650" s="25" t="s">
        <v>494</v>
      </c>
      <c r="E650" s="26">
        <v>4</v>
      </c>
      <c r="F650" s="26">
        <v>1</v>
      </c>
      <c r="G650" s="26"/>
      <c r="H650" s="139">
        <f t="shared" si="51"/>
        <v>4</v>
      </c>
      <c r="I650" s="31"/>
      <c r="J650" s="140">
        <v>6715</v>
      </c>
      <c r="K650" s="141"/>
      <c r="L650" s="141"/>
      <c r="M650" s="34">
        <f t="shared" si="52"/>
        <v>26860</v>
      </c>
      <c r="N650" s="3"/>
      <c r="O650" s="50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66"/>
      <c r="AT650" s="50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76"/>
      <c r="BZ650" s="76"/>
      <c r="CA650" s="77"/>
      <c r="CI650" s="86"/>
      <c r="CJ650" s="19"/>
    </row>
    <row r="651" s="13" customFormat="1" customHeight="1" spans="1:88">
      <c r="A651" s="22">
        <v>1443473</v>
      </c>
      <c r="B651" s="23">
        <f t="shared" si="50"/>
        <v>43507</v>
      </c>
      <c r="C651" s="24">
        <v>43511</v>
      </c>
      <c r="D651" s="25" t="s">
        <v>495</v>
      </c>
      <c r="E651" s="26">
        <v>4</v>
      </c>
      <c r="F651" s="26">
        <v>1</v>
      </c>
      <c r="G651" s="26"/>
      <c r="H651" s="139">
        <f t="shared" si="51"/>
        <v>4</v>
      </c>
      <c r="I651" s="31"/>
      <c r="J651" s="140">
        <v>6120</v>
      </c>
      <c r="K651" s="141"/>
      <c r="L651" s="141"/>
      <c r="M651" s="34">
        <f t="shared" si="52"/>
        <v>24480</v>
      </c>
      <c r="N651" s="3"/>
      <c r="O651" s="50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66"/>
      <c r="AT651" s="50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76"/>
      <c r="BZ651" s="76"/>
      <c r="CA651" s="77"/>
      <c r="CI651" s="86"/>
      <c r="CJ651" s="19"/>
    </row>
    <row r="652" s="13" customFormat="1" customHeight="1" spans="1:88">
      <c r="A652" s="22">
        <v>1444487</v>
      </c>
      <c r="B652" s="23">
        <f t="shared" si="50"/>
        <v>43508</v>
      </c>
      <c r="C652" s="24">
        <v>43511</v>
      </c>
      <c r="D652" s="25" t="s">
        <v>496</v>
      </c>
      <c r="E652" s="26">
        <v>3</v>
      </c>
      <c r="F652" s="26">
        <v>2</v>
      </c>
      <c r="G652" s="26"/>
      <c r="H652" s="139">
        <f t="shared" si="51"/>
        <v>6</v>
      </c>
      <c r="I652" s="31"/>
      <c r="J652" s="140">
        <v>6120</v>
      </c>
      <c r="K652" s="141"/>
      <c r="L652" s="141"/>
      <c r="M652" s="34">
        <f t="shared" si="52"/>
        <v>36720</v>
      </c>
      <c r="N652" s="3"/>
      <c r="O652" s="50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66"/>
      <c r="AT652" s="50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76"/>
      <c r="BZ652" s="76"/>
      <c r="CA652" s="77"/>
      <c r="CI652" s="86"/>
      <c r="CJ652" s="19"/>
    </row>
    <row r="653" s="13" customFormat="1" customHeight="1" spans="1:88">
      <c r="A653" s="22">
        <v>1436915</v>
      </c>
      <c r="B653" s="23">
        <f t="shared" si="50"/>
        <v>43507</v>
      </c>
      <c r="C653" s="24">
        <v>43511</v>
      </c>
      <c r="D653" s="25" t="s">
        <v>497</v>
      </c>
      <c r="E653" s="26">
        <v>4</v>
      </c>
      <c r="F653" s="26">
        <v>1</v>
      </c>
      <c r="G653" s="26"/>
      <c r="H653" s="139">
        <f t="shared" si="51"/>
        <v>4</v>
      </c>
      <c r="I653" s="31"/>
      <c r="J653" s="140">
        <v>6715</v>
      </c>
      <c r="K653" s="141"/>
      <c r="L653" s="141"/>
      <c r="M653" s="34">
        <f t="shared" si="52"/>
        <v>26860</v>
      </c>
      <c r="N653" s="3"/>
      <c r="O653" s="50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66"/>
      <c r="AT653" s="50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76"/>
      <c r="BZ653" s="76"/>
      <c r="CA653" s="77"/>
      <c r="CI653" s="86"/>
      <c r="CJ653" s="19"/>
    </row>
    <row r="654" s="13" customFormat="1" customHeight="1" spans="1:88">
      <c r="A654" s="22">
        <v>1429897</v>
      </c>
      <c r="B654" s="23">
        <f t="shared" si="50"/>
        <v>43507</v>
      </c>
      <c r="C654" s="24">
        <v>43511</v>
      </c>
      <c r="D654" s="25" t="s">
        <v>498</v>
      </c>
      <c r="E654" s="26">
        <v>4</v>
      </c>
      <c r="F654" s="26">
        <v>2</v>
      </c>
      <c r="G654" s="26"/>
      <c r="H654" s="139">
        <f t="shared" si="51"/>
        <v>8</v>
      </c>
      <c r="I654" s="31"/>
      <c r="J654" s="140">
        <v>5695</v>
      </c>
      <c r="K654" s="141"/>
      <c r="L654" s="141"/>
      <c r="M654" s="34">
        <f t="shared" si="52"/>
        <v>45560</v>
      </c>
      <c r="N654" s="3"/>
      <c r="O654" s="50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66"/>
      <c r="AT654" s="50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76"/>
      <c r="BZ654" s="76"/>
      <c r="CA654" s="77"/>
      <c r="CI654" s="86"/>
      <c r="CJ654" s="19"/>
    </row>
    <row r="655" s="13" customFormat="1" customHeight="1" spans="1:88">
      <c r="A655" s="22">
        <v>1429223</v>
      </c>
      <c r="B655" s="23">
        <f t="shared" si="50"/>
        <v>43507</v>
      </c>
      <c r="C655" s="24">
        <v>43511</v>
      </c>
      <c r="D655" s="25" t="s">
        <v>499</v>
      </c>
      <c r="E655" s="26">
        <v>4</v>
      </c>
      <c r="F655" s="26">
        <v>1</v>
      </c>
      <c r="G655" s="26"/>
      <c r="H655" s="139">
        <f t="shared" si="51"/>
        <v>4</v>
      </c>
      <c r="I655" s="31"/>
      <c r="J655" s="140">
        <v>6715</v>
      </c>
      <c r="K655" s="141"/>
      <c r="L655" s="141"/>
      <c r="M655" s="34">
        <f t="shared" si="52"/>
        <v>26860</v>
      </c>
      <c r="N655" s="3"/>
      <c r="O655" s="50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66"/>
      <c r="AT655" s="50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76"/>
      <c r="BZ655" s="76"/>
      <c r="CA655" s="77"/>
      <c r="CI655" s="86"/>
      <c r="CJ655" s="19"/>
    </row>
    <row r="656" s="13" customFormat="1" customHeight="1" spans="1:88">
      <c r="A656" s="22">
        <v>1427438</v>
      </c>
      <c r="B656" s="23">
        <f t="shared" si="50"/>
        <v>43508</v>
      </c>
      <c r="C656" s="24">
        <v>43511</v>
      </c>
      <c r="D656" s="25" t="s">
        <v>500</v>
      </c>
      <c r="E656" s="26">
        <v>3</v>
      </c>
      <c r="F656" s="26">
        <v>1</v>
      </c>
      <c r="G656" s="26"/>
      <c r="H656" s="139">
        <f t="shared" si="51"/>
        <v>3</v>
      </c>
      <c r="I656" s="31"/>
      <c r="J656" s="140">
        <v>6715</v>
      </c>
      <c r="K656" s="141"/>
      <c r="L656" s="141"/>
      <c r="M656" s="34">
        <f t="shared" si="52"/>
        <v>20145</v>
      </c>
      <c r="N656" s="3"/>
      <c r="O656" s="50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66"/>
      <c r="AT656" s="50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76"/>
      <c r="BZ656" s="76"/>
      <c r="CA656" s="77"/>
      <c r="CI656" s="86"/>
      <c r="CJ656" s="19"/>
    </row>
    <row r="657" s="13" customFormat="1" customHeight="1" spans="1:88">
      <c r="A657" s="22">
        <v>1437440</v>
      </c>
      <c r="B657" s="23">
        <f t="shared" si="50"/>
        <v>43508</v>
      </c>
      <c r="C657" s="24">
        <v>43510</v>
      </c>
      <c r="D657" s="25" t="s">
        <v>501</v>
      </c>
      <c r="E657" s="26">
        <v>2</v>
      </c>
      <c r="F657" s="26">
        <v>1</v>
      </c>
      <c r="G657" s="26"/>
      <c r="H657" s="139">
        <f t="shared" si="51"/>
        <v>2</v>
      </c>
      <c r="I657" s="31"/>
      <c r="J657" s="140">
        <v>5695</v>
      </c>
      <c r="K657" s="141"/>
      <c r="L657" s="141"/>
      <c r="M657" s="34">
        <f t="shared" si="52"/>
        <v>11390</v>
      </c>
      <c r="N657" s="3"/>
      <c r="O657" s="50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66"/>
      <c r="AT657" s="50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76"/>
      <c r="BZ657" s="76"/>
      <c r="CA657" s="77"/>
      <c r="CI657" s="86"/>
      <c r="CJ657" s="19"/>
    </row>
    <row r="658" s="13" customFormat="1" customHeight="1" spans="1:88">
      <c r="A658" s="22">
        <v>1437440</v>
      </c>
      <c r="B658" s="23">
        <f t="shared" si="50"/>
        <v>43510</v>
      </c>
      <c r="C658" s="24">
        <v>43511</v>
      </c>
      <c r="D658" s="25" t="s">
        <v>501</v>
      </c>
      <c r="E658" s="26">
        <v>1</v>
      </c>
      <c r="F658" s="26">
        <v>1</v>
      </c>
      <c r="G658" s="26"/>
      <c r="H658" s="139">
        <f t="shared" si="51"/>
        <v>1</v>
      </c>
      <c r="I658" s="31"/>
      <c r="J658" s="140">
        <v>4868.12</v>
      </c>
      <c r="K658" s="141"/>
      <c r="L658" s="141"/>
      <c r="M658" s="34">
        <f t="shared" si="52"/>
        <v>4868.12</v>
      </c>
      <c r="N658" s="3"/>
      <c r="O658" s="50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66"/>
      <c r="AT658" s="50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76"/>
      <c r="BZ658" s="76"/>
      <c r="CA658" s="77"/>
      <c r="CI658" s="86"/>
      <c r="CJ658" s="19"/>
    </row>
    <row r="659" s="13" customFormat="1" customHeight="1" spans="1:88">
      <c r="A659" s="91" t="s">
        <v>153</v>
      </c>
      <c r="B659" s="92"/>
      <c r="C659" s="92"/>
      <c r="D659" s="93"/>
      <c r="E659" s="27">
        <f t="shared" ref="E659:M659" si="53">SUM(E556:E658)</f>
        <v>257</v>
      </c>
      <c r="F659" s="94">
        <f t="shared" si="53"/>
        <v>139</v>
      </c>
      <c r="G659" s="94">
        <f t="shared" si="53"/>
        <v>0</v>
      </c>
      <c r="H659" s="94">
        <f t="shared" si="53"/>
        <v>344</v>
      </c>
      <c r="I659" s="94">
        <f t="shared" si="53"/>
        <v>0</v>
      </c>
      <c r="J659" s="95">
        <f t="shared" si="53"/>
        <v>634939.76</v>
      </c>
      <c r="K659" s="95">
        <f t="shared" si="53"/>
        <v>0</v>
      </c>
      <c r="L659" s="95">
        <f t="shared" si="53"/>
        <v>0</v>
      </c>
      <c r="M659" s="96">
        <f t="shared" si="53"/>
        <v>2142368.46</v>
      </c>
      <c r="N659" s="3"/>
      <c r="O659" s="50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66"/>
      <c r="AT659" s="50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76"/>
      <c r="BZ659" s="76"/>
      <c r="CA659" s="77"/>
      <c r="CI659" s="86"/>
      <c r="CJ659" s="19"/>
    </row>
    <row r="660" s="13" customFormat="1" customHeight="1" spans="1:88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3"/>
      <c r="O660" s="50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66"/>
      <c r="AT660" s="50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76"/>
      <c r="BZ660" s="76"/>
      <c r="CA660" s="77"/>
      <c r="CI660" s="86"/>
      <c r="CJ660" s="19"/>
    </row>
    <row r="661" s="13" customFormat="1" customHeight="1" spans="1:88">
      <c r="A661" s="20" t="s">
        <v>41</v>
      </c>
      <c r="B661" s="21" t="s">
        <v>42</v>
      </c>
      <c r="C661" s="21" t="s">
        <v>43</v>
      </c>
      <c r="D661" s="21" t="s">
        <v>44</v>
      </c>
      <c r="E661" s="21" t="s">
        <v>45</v>
      </c>
      <c r="F661" s="21" t="s">
        <v>46</v>
      </c>
      <c r="G661" s="21" t="s">
        <v>47</v>
      </c>
      <c r="H661" s="21" t="s">
        <v>48</v>
      </c>
      <c r="I661" s="21" t="s">
        <v>49</v>
      </c>
      <c r="J661" s="21" t="s">
        <v>50</v>
      </c>
      <c r="K661" s="21" t="s">
        <v>51</v>
      </c>
      <c r="L661" s="21" t="s">
        <v>52</v>
      </c>
      <c r="M661" s="29" t="s">
        <v>53</v>
      </c>
      <c r="N661" s="3"/>
      <c r="O661" s="50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66"/>
      <c r="AT661" s="50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76"/>
      <c r="BZ661" s="76"/>
      <c r="CA661" s="77"/>
      <c r="CI661" s="86"/>
      <c r="CJ661" s="19"/>
    </row>
    <row r="662" s="13" customFormat="1" customHeight="1" spans="1:88">
      <c r="A662" s="22">
        <v>1436035</v>
      </c>
      <c r="B662" s="23">
        <f t="shared" ref="B662:B682" si="54">+C662-E662</f>
        <v>43506</v>
      </c>
      <c r="C662" s="24">
        <v>43507</v>
      </c>
      <c r="D662" s="25" t="s">
        <v>417</v>
      </c>
      <c r="E662" s="26">
        <v>1</v>
      </c>
      <c r="F662" s="26">
        <v>1</v>
      </c>
      <c r="G662" s="26"/>
      <c r="H662" s="27">
        <f t="shared" ref="H662:H682" si="55">(F662*E662)+(E662*G662)</f>
        <v>1</v>
      </c>
      <c r="I662" s="31"/>
      <c r="J662" s="32">
        <v>5838.35</v>
      </c>
      <c r="K662" s="33"/>
      <c r="L662" s="33"/>
      <c r="M662" s="34">
        <f t="shared" ref="M662:M682" si="56">+(E662*F662*J662)+(E662*G662*K662)+L662</f>
        <v>5838.35</v>
      </c>
      <c r="N662" s="3"/>
      <c r="O662" s="50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66"/>
      <c r="AT662" s="50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76"/>
      <c r="BZ662" s="76"/>
      <c r="CA662" s="77"/>
      <c r="CI662" s="86"/>
      <c r="CJ662" s="19"/>
    </row>
    <row r="663" s="13" customFormat="1" customHeight="1" spans="1:88">
      <c r="A663" s="22">
        <v>1436395</v>
      </c>
      <c r="B663" s="23">
        <f t="shared" si="54"/>
        <v>43506</v>
      </c>
      <c r="C663" s="24">
        <v>43507</v>
      </c>
      <c r="D663" s="25" t="s">
        <v>418</v>
      </c>
      <c r="E663" s="26">
        <v>1</v>
      </c>
      <c r="F663" s="26">
        <v>1</v>
      </c>
      <c r="G663" s="26"/>
      <c r="H663" s="27">
        <f t="shared" si="55"/>
        <v>1</v>
      </c>
      <c r="I663" s="31"/>
      <c r="J663" s="32">
        <v>5826.24</v>
      </c>
      <c r="K663" s="33"/>
      <c r="L663" s="33"/>
      <c r="M663" s="34">
        <f t="shared" si="56"/>
        <v>5826.24</v>
      </c>
      <c r="N663" s="3"/>
      <c r="O663" s="50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66"/>
      <c r="AT663" s="50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76"/>
      <c r="BZ663" s="76"/>
      <c r="CA663" s="77"/>
      <c r="CI663" s="86"/>
      <c r="CJ663" s="19"/>
    </row>
    <row r="664" s="13" customFormat="1" customHeight="1" spans="1:88">
      <c r="A664" s="22">
        <v>1424888</v>
      </c>
      <c r="B664" s="23">
        <f t="shared" si="54"/>
        <v>43505</v>
      </c>
      <c r="C664" s="24">
        <v>43507</v>
      </c>
      <c r="D664" s="25" t="s">
        <v>421</v>
      </c>
      <c r="E664" s="26">
        <v>2</v>
      </c>
      <c r="F664" s="26">
        <v>1</v>
      </c>
      <c r="G664" s="26"/>
      <c r="H664" s="27">
        <f t="shared" si="55"/>
        <v>2</v>
      </c>
      <c r="I664" s="31"/>
      <c r="J664" s="32">
        <v>7777.85</v>
      </c>
      <c r="K664" s="33"/>
      <c r="L664" s="33"/>
      <c r="M664" s="34">
        <f t="shared" si="56"/>
        <v>15555.7</v>
      </c>
      <c r="N664" s="3"/>
      <c r="O664" s="50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66"/>
      <c r="AT664" s="50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76"/>
      <c r="BZ664" s="76"/>
      <c r="CA664" s="77"/>
      <c r="CI664" s="86"/>
      <c r="CJ664" s="19"/>
    </row>
    <row r="665" s="13" customFormat="1" customHeight="1" spans="1:88">
      <c r="A665" s="22">
        <v>1441696</v>
      </c>
      <c r="B665" s="23">
        <f t="shared" si="54"/>
        <v>43504</v>
      </c>
      <c r="C665" s="24">
        <v>43507</v>
      </c>
      <c r="D665" s="25" t="s">
        <v>425</v>
      </c>
      <c r="E665" s="26">
        <v>3</v>
      </c>
      <c r="F665" s="26">
        <v>2</v>
      </c>
      <c r="G665" s="26"/>
      <c r="H665" s="27">
        <f t="shared" si="55"/>
        <v>6</v>
      </c>
      <c r="I665" s="31"/>
      <c r="J665" s="32">
        <v>5447.49</v>
      </c>
      <c r="K665" s="33"/>
      <c r="L665" s="33"/>
      <c r="M665" s="34">
        <f t="shared" si="56"/>
        <v>32684.94</v>
      </c>
      <c r="N665" s="3"/>
      <c r="O665" s="50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66"/>
      <c r="AT665" s="50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76"/>
      <c r="BZ665" s="76"/>
      <c r="CA665" s="77"/>
      <c r="CI665" s="86"/>
      <c r="CJ665" s="19"/>
    </row>
    <row r="666" s="13" customFormat="1" customHeight="1" spans="1:88">
      <c r="A666" s="22">
        <v>1442900</v>
      </c>
      <c r="B666" s="23">
        <f t="shared" si="54"/>
        <v>43505</v>
      </c>
      <c r="C666" s="24">
        <v>43507</v>
      </c>
      <c r="D666" s="25" t="s">
        <v>426</v>
      </c>
      <c r="E666" s="26">
        <v>2</v>
      </c>
      <c r="F666" s="26">
        <v>2</v>
      </c>
      <c r="G666" s="26"/>
      <c r="H666" s="27">
        <f t="shared" si="55"/>
        <v>4</v>
      </c>
      <c r="I666" s="31"/>
      <c r="J666" s="32">
        <v>5432.34</v>
      </c>
      <c r="K666" s="33"/>
      <c r="L666" s="33"/>
      <c r="M666" s="34">
        <f t="shared" si="56"/>
        <v>21729.36</v>
      </c>
      <c r="N666" s="3"/>
      <c r="O666" s="50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66"/>
      <c r="AT666" s="50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76"/>
      <c r="BZ666" s="76"/>
      <c r="CA666" s="77"/>
      <c r="CI666" s="86"/>
      <c r="CJ666" s="19"/>
    </row>
    <row r="667" s="13" customFormat="1" customHeight="1" spans="1:88">
      <c r="A667" s="22">
        <v>1439737</v>
      </c>
      <c r="B667" s="23">
        <f t="shared" si="54"/>
        <v>43506</v>
      </c>
      <c r="C667" s="24">
        <v>43507</v>
      </c>
      <c r="D667" s="25" t="s">
        <v>431</v>
      </c>
      <c r="E667" s="26">
        <v>1</v>
      </c>
      <c r="F667" s="26">
        <v>1</v>
      </c>
      <c r="G667" s="26"/>
      <c r="H667" s="27">
        <f t="shared" si="55"/>
        <v>1</v>
      </c>
      <c r="I667" s="31"/>
      <c r="J667" s="32">
        <v>5820.04</v>
      </c>
      <c r="K667" s="33"/>
      <c r="L667" s="33"/>
      <c r="M667" s="34">
        <f t="shared" si="56"/>
        <v>5820.04</v>
      </c>
      <c r="N667" s="3"/>
      <c r="O667" s="50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66"/>
      <c r="AT667" s="50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76"/>
      <c r="BZ667" s="76"/>
      <c r="CA667" s="77"/>
      <c r="CI667" s="86"/>
      <c r="CJ667" s="19"/>
    </row>
    <row r="668" s="13" customFormat="1" customHeight="1" spans="1:88">
      <c r="A668" s="22">
        <v>1442667</v>
      </c>
      <c r="B668" s="23">
        <f t="shared" si="54"/>
        <v>43506</v>
      </c>
      <c r="C668" s="24">
        <v>43507</v>
      </c>
      <c r="D668" s="25" t="s">
        <v>435</v>
      </c>
      <c r="E668" s="26">
        <v>1</v>
      </c>
      <c r="F668" s="26">
        <v>2</v>
      </c>
      <c r="G668" s="26"/>
      <c r="H668" s="27">
        <f t="shared" si="55"/>
        <v>2</v>
      </c>
      <c r="I668" s="31"/>
      <c r="J668" s="32">
        <v>5418.72</v>
      </c>
      <c r="K668" s="33"/>
      <c r="L668" s="33"/>
      <c r="M668" s="34">
        <f t="shared" si="56"/>
        <v>10837.44</v>
      </c>
      <c r="N668" s="3"/>
      <c r="O668" s="50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66"/>
      <c r="AT668" s="50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76"/>
      <c r="BZ668" s="76"/>
      <c r="CA668" s="77"/>
      <c r="CI668" s="86"/>
      <c r="CJ668" s="19"/>
    </row>
    <row r="669" s="13" customFormat="1" customHeight="1" spans="1:88">
      <c r="A669" s="22">
        <v>1424274</v>
      </c>
      <c r="B669" s="23">
        <f t="shared" si="54"/>
        <v>43506</v>
      </c>
      <c r="C669" s="24">
        <v>43507</v>
      </c>
      <c r="D669" s="25" t="s">
        <v>437</v>
      </c>
      <c r="E669" s="26">
        <v>1</v>
      </c>
      <c r="F669" s="26">
        <v>1</v>
      </c>
      <c r="G669" s="26"/>
      <c r="H669" s="27">
        <f t="shared" si="55"/>
        <v>1</v>
      </c>
      <c r="I669" s="31"/>
      <c r="J669" s="32">
        <v>7936.26</v>
      </c>
      <c r="K669" s="33"/>
      <c r="L669" s="33"/>
      <c r="M669" s="34">
        <f t="shared" si="56"/>
        <v>7936.26</v>
      </c>
      <c r="N669" s="3"/>
      <c r="O669" s="50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66"/>
      <c r="AT669" s="50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76"/>
      <c r="BZ669" s="76"/>
      <c r="CA669" s="77"/>
      <c r="CI669" s="86"/>
      <c r="CJ669" s="19"/>
    </row>
    <row r="670" s="13" customFormat="1" customHeight="1" spans="1:88">
      <c r="A670" s="22">
        <v>1441943</v>
      </c>
      <c r="B670" s="23">
        <f t="shared" si="54"/>
        <v>43506</v>
      </c>
      <c r="C670" s="24">
        <v>43507</v>
      </c>
      <c r="D670" s="25" t="s">
        <v>443</v>
      </c>
      <c r="E670" s="26">
        <v>1</v>
      </c>
      <c r="F670" s="26">
        <v>1</v>
      </c>
      <c r="G670" s="26"/>
      <c r="H670" s="27">
        <f t="shared" si="55"/>
        <v>1</v>
      </c>
      <c r="I670" s="31"/>
      <c r="J670" s="32">
        <v>6982</v>
      </c>
      <c r="K670" s="33"/>
      <c r="L670" s="33"/>
      <c r="M670" s="34">
        <f t="shared" si="56"/>
        <v>6982</v>
      </c>
      <c r="N670" s="3"/>
      <c r="O670" s="50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66"/>
      <c r="AT670" s="50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76"/>
      <c r="BZ670" s="76"/>
      <c r="CA670" s="77"/>
      <c r="CI670" s="86"/>
      <c r="CJ670" s="19"/>
    </row>
    <row r="671" s="13" customFormat="1" customHeight="1" spans="1:88">
      <c r="A671" s="22">
        <v>1444411</v>
      </c>
      <c r="B671" s="23">
        <f t="shared" si="54"/>
        <v>43506</v>
      </c>
      <c r="C671" s="24">
        <v>43507</v>
      </c>
      <c r="D671" s="25" t="s">
        <v>444</v>
      </c>
      <c r="E671" s="26">
        <v>1</v>
      </c>
      <c r="F671" s="26">
        <v>2</v>
      </c>
      <c r="G671" s="26"/>
      <c r="H671" s="27">
        <f t="shared" si="55"/>
        <v>2</v>
      </c>
      <c r="I671" s="31"/>
      <c r="J671" s="32">
        <v>7012.54</v>
      </c>
      <c r="K671" s="33"/>
      <c r="L671" s="33"/>
      <c r="M671" s="34">
        <f t="shared" si="56"/>
        <v>14025.08</v>
      </c>
      <c r="N671" s="3"/>
      <c r="O671" s="50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66"/>
      <c r="AT671" s="50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76"/>
      <c r="BZ671" s="76"/>
      <c r="CA671" s="77"/>
      <c r="CI671" s="86"/>
      <c r="CJ671" s="19"/>
    </row>
    <row r="672" s="13" customFormat="1" customHeight="1" spans="1:88">
      <c r="A672" s="22">
        <v>1432430</v>
      </c>
      <c r="B672" s="23">
        <f t="shared" si="54"/>
        <v>43506</v>
      </c>
      <c r="C672" s="24">
        <v>43507</v>
      </c>
      <c r="D672" s="25" t="s">
        <v>448</v>
      </c>
      <c r="E672" s="26">
        <v>1</v>
      </c>
      <c r="F672" s="26">
        <v>1</v>
      </c>
      <c r="G672" s="26"/>
      <c r="H672" s="27">
        <f t="shared" si="55"/>
        <v>1</v>
      </c>
      <c r="I672" s="31"/>
      <c r="J672" s="32">
        <v>8164.55</v>
      </c>
      <c r="K672" s="33"/>
      <c r="L672" s="33"/>
      <c r="M672" s="34">
        <f t="shared" si="56"/>
        <v>8164.55</v>
      </c>
      <c r="N672" s="3"/>
      <c r="O672" s="50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66"/>
      <c r="AT672" s="50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101"/>
      <c r="BZ672" s="101"/>
      <c r="CA672" s="102"/>
      <c r="CI672" s="86"/>
      <c r="CJ672" s="19"/>
    </row>
    <row r="673" s="13" customFormat="1" customHeight="1" spans="1:88">
      <c r="A673" s="22">
        <v>1435684</v>
      </c>
      <c r="B673" s="23">
        <f t="shared" si="54"/>
        <v>43504</v>
      </c>
      <c r="C673" s="24">
        <v>43507</v>
      </c>
      <c r="D673" s="25" t="s">
        <v>451</v>
      </c>
      <c r="E673" s="26">
        <v>3</v>
      </c>
      <c r="F673" s="26">
        <v>1</v>
      </c>
      <c r="G673" s="26"/>
      <c r="H673" s="27">
        <f t="shared" si="55"/>
        <v>3</v>
      </c>
      <c r="I673" s="31"/>
      <c r="J673" s="32">
        <v>11200</v>
      </c>
      <c r="K673" s="33"/>
      <c r="L673" s="33"/>
      <c r="M673" s="34">
        <f t="shared" si="56"/>
        <v>33600</v>
      </c>
      <c r="N673" s="134"/>
      <c r="BY673" s="137"/>
      <c r="BZ673" s="137"/>
      <c r="CA673" s="138"/>
      <c r="CI673" s="86"/>
      <c r="CJ673" s="19"/>
    </row>
    <row r="674" s="13" customFormat="1" customHeight="1" spans="1:88">
      <c r="A674" s="22">
        <v>1433291</v>
      </c>
      <c r="B674" s="23">
        <f t="shared" si="54"/>
        <v>43498</v>
      </c>
      <c r="C674" s="24">
        <v>43502</v>
      </c>
      <c r="D674" s="25" t="s">
        <v>453</v>
      </c>
      <c r="E674" s="26">
        <v>4</v>
      </c>
      <c r="F674" s="26">
        <v>2</v>
      </c>
      <c r="G674" s="26"/>
      <c r="H674" s="27">
        <f t="shared" si="55"/>
        <v>8</v>
      </c>
      <c r="I674" s="31"/>
      <c r="J674" s="32">
        <v>8026.16</v>
      </c>
      <c r="K674" s="33"/>
      <c r="L674" s="33"/>
      <c r="M674" s="34">
        <f t="shared" si="56"/>
        <v>64209.28</v>
      </c>
      <c r="N674" s="134"/>
      <c r="BY674" s="137"/>
      <c r="BZ674" s="137"/>
      <c r="CA674" s="138"/>
      <c r="CI674" s="86"/>
      <c r="CJ674" s="19"/>
    </row>
    <row r="675" s="13" customFormat="1" customHeight="1" spans="1:88">
      <c r="A675" s="22">
        <v>1433291</v>
      </c>
      <c r="B675" s="23">
        <f t="shared" si="54"/>
        <v>43502</v>
      </c>
      <c r="C675" s="24">
        <v>43507</v>
      </c>
      <c r="D675" s="25" t="s">
        <v>453</v>
      </c>
      <c r="E675" s="26">
        <v>5</v>
      </c>
      <c r="F675" s="26">
        <v>2</v>
      </c>
      <c r="G675" s="26"/>
      <c r="H675" s="27">
        <f t="shared" si="55"/>
        <v>10</v>
      </c>
      <c r="I675" s="31"/>
      <c r="J675" s="32">
        <v>9300</v>
      </c>
      <c r="K675" s="33"/>
      <c r="L675" s="33"/>
      <c r="M675" s="34">
        <f t="shared" si="56"/>
        <v>93000</v>
      </c>
      <c r="N675" s="134"/>
      <c r="BY675" s="137"/>
      <c r="BZ675" s="137"/>
      <c r="CA675" s="138"/>
      <c r="CI675" s="86"/>
      <c r="CJ675" s="19"/>
    </row>
    <row r="676" s="13" customFormat="1" customHeight="1" spans="1:88">
      <c r="A676" s="22">
        <v>1442682</v>
      </c>
      <c r="B676" s="23">
        <f t="shared" si="54"/>
        <v>43504</v>
      </c>
      <c r="C676" s="24">
        <v>43507</v>
      </c>
      <c r="D676" s="25" t="s">
        <v>454</v>
      </c>
      <c r="E676" s="26">
        <v>3</v>
      </c>
      <c r="F676" s="26">
        <v>1</v>
      </c>
      <c r="G676" s="26"/>
      <c r="H676" s="27">
        <f t="shared" si="55"/>
        <v>3</v>
      </c>
      <c r="I676" s="31"/>
      <c r="J676" s="32">
        <v>5428.84</v>
      </c>
      <c r="K676" s="33"/>
      <c r="L676" s="33"/>
      <c r="M676" s="34">
        <f t="shared" si="56"/>
        <v>16286.52</v>
      </c>
      <c r="N676" s="134"/>
      <c r="BY676" s="137"/>
      <c r="BZ676" s="137"/>
      <c r="CA676" s="138"/>
      <c r="CI676" s="86"/>
      <c r="CJ676" s="19"/>
    </row>
    <row r="677" s="13" customFormat="1" customHeight="1" spans="1:88">
      <c r="A677" s="22">
        <v>1421688</v>
      </c>
      <c r="B677" s="23">
        <f t="shared" si="54"/>
        <v>43504</v>
      </c>
      <c r="C677" s="24">
        <v>43507</v>
      </c>
      <c r="D677" s="25" t="s">
        <v>461</v>
      </c>
      <c r="E677" s="26">
        <v>3</v>
      </c>
      <c r="F677" s="26">
        <v>1</v>
      </c>
      <c r="G677" s="26"/>
      <c r="H677" s="27">
        <f t="shared" si="55"/>
        <v>3</v>
      </c>
      <c r="I677" s="31"/>
      <c r="J677" s="140">
        <v>11800</v>
      </c>
      <c r="K677" s="141"/>
      <c r="L677" s="141"/>
      <c r="M677" s="34">
        <f t="shared" si="56"/>
        <v>35400</v>
      </c>
      <c r="N677" s="134"/>
      <c r="BY677" s="137"/>
      <c r="BZ677" s="137"/>
      <c r="CA677" s="138"/>
      <c r="CI677" s="86"/>
      <c r="CJ677" s="19"/>
    </row>
    <row r="678" s="13" customFormat="1" customHeight="1" spans="1:88">
      <c r="A678" s="22">
        <v>1431156</v>
      </c>
      <c r="B678" s="23">
        <f t="shared" si="54"/>
        <v>43506</v>
      </c>
      <c r="C678" s="24">
        <v>43507</v>
      </c>
      <c r="D678" s="25" t="s">
        <v>473</v>
      </c>
      <c r="E678" s="26">
        <v>1</v>
      </c>
      <c r="F678" s="26">
        <v>1</v>
      </c>
      <c r="G678" s="26"/>
      <c r="H678" s="27">
        <f t="shared" si="55"/>
        <v>1</v>
      </c>
      <c r="I678" s="31"/>
      <c r="J678" s="140">
        <v>11800</v>
      </c>
      <c r="K678" s="141"/>
      <c r="L678" s="141"/>
      <c r="M678" s="34">
        <f t="shared" si="56"/>
        <v>11800</v>
      </c>
      <c r="N678" s="134"/>
      <c r="BY678" s="137"/>
      <c r="BZ678" s="137"/>
      <c r="CA678" s="138"/>
      <c r="CI678" s="86"/>
      <c r="CJ678" s="19"/>
    </row>
    <row r="679" s="13" customFormat="1" customHeight="1" spans="1:88">
      <c r="A679" s="22">
        <v>1427778</v>
      </c>
      <c r="B679" s="23">
        <f t="shared" si="54"/>
        <v>43506</v>
      </c>
      <c r="C679" s="24">
        <v>43507</v>
      </c>
      <c r="D679" s="25" t="s">
        <v>478</v>
      </c>
      <c r="E679" s="26">
        <v>1</v>
      </c>
      <c r="F679" s="26">
        <v>1</v>
      </c>
      <c r="G679" s="26"/>
      <c r="H679" s="27">
        <f t="shared" si="55"/>
        <v>1</v>
      </c>
      <c r="I679" s="31"/>
      <c r="J679" s="140">
        <v>11300</v>
      </c>
      <c r="K679" s="141"/>
      <c r="L679" s="141"/>
      <c r="M679" s="34">
        <f t="shared" si="56"/>
        <v>11300</v>
      </c>
      <c r="N679" s="134"/>
      <c r="BY679" s="137"/>
      <c r="BZ679" s="137"/>
      <c r="CA679" s="138"/>
      <c r="CI679" s="86"/>
      <c r="CJ679" s="19"/>
    </row>
    <row r="680" s="13" customFormat="1" customHeight="1" spans="1:88">
      <c r="A680" s="22">
        <v>1427435</v>
      </c>
      <c r="B680" s="23">
        <f t="shared" si="54"/>
        <v>43506</v>
      </c>
      <c r="C680" s="24">
        <v>43507</v>
      </c>
      <c r="D680" s="25" t="s">
        <v>491</v>
      </c>
      <c r="E680" s="26">
        <v>1</v>
      </c>
      <c r="F680" s="26">
        <v>1</v>
      </c>
      <c r="G680" s="26"/>
      <c r="H680" s="139">
        <f t="shared" si="55"/>
        <v>1</v>
      </c>
      <c r="I680" s="31"/>
      <c r="J680" s="140">
        <v>10037.42</v>
      </c>
      <c r="K680" s="141"/>
      <c r="L680" s="141"/>
      <c r="M680" s="34">
        <f t="shared" si="56"/>
        <v>10037.42</v>
      </c>
      <c r="N680" s="134"/>
      <c r="BY680" s="137"/>
      <c r="BZ680" s="137"/>
      <c r="CA680" s="138"/>
      <c r="CI680" s="86"/>
      <c r="CJ680" s="19"/>
    </row>
    <row r="681" s="13" customFormat="1" customHeight="1" spans="1:88">
      <c r="A681" s="22">
        <v>1443473</v>
      </c>
      <c r="B681" s="23">
        <f t="shared" si="54"/>
        <v>43505</v>
      </c>
      <c r="C681" s="24">
        <v>43507</v>
      </c>
      <c r="D681" s="25" t="s">
        <v>495</v>
      </c>
      <c r="E681" s="26">
        <v>2</v>
      </c>
      <c r="F681" s="26">
        <v>1</v>
      </c>
      <c r="G681" s="26"/>
      <c r="H681" s="139">
        <f t="shared" si="55"/>
        <v>2</v>
      </c>
      <c r="I681" s="31"/>
      <c r="J681" s="140">
        <v>7500</v>
      </c>
      <c r="K681" s="141"/>
      <c r="L681" s="141"/>
      <c r="M681" s="34">
        <f t="shared" si="56"/>
        <v>15000</v>
      </c>
      <c r="N681" s="134"/>
      <c r="BY681" s="137"/>
      <c r="BZ681" s="137"/>
      <c r="CA681" s="138"/>
      <c r="CI681" s="86"/>
      <c r="CJ681" s="19"/>
    </row>
    <row r="682" s="13" customFormat="1" customHeight="1" spans="1:88">
      <c r="A682" s="22">
        <v>1442364</v>
      </c>
      <c r="B682" s="23">
        <f t="shared" si="54"/>
        <v>43499</v>
      </c>
      <c r="C682" s="24">
        <v>43502</v>
      </c>
      <c r="D682" s="25" t="s">
        <v>502</v>
      </c>
      <c r="E682" s="26">
        <v>3</v>
      </c>
      <c r="F682" s="26">
        <v>1</v>
      </c>
      <c r="G682" s="26"/>
      <c r="H682" s="139">
        <f t="shared" si="55"/>
        <v>3</v>
      </c>
      <c r="I682" s="31"/>
      <c r="J682" s="140">
        <v>8900</v>
      </c>
      <c r="K682" s="141"/>
      <c r="L682" s="141"/>
      <c r="M682" s="34">
        <f t="shared" si="56"/>
        <v>26700</v>
      </c>
      <c r="N682" s="134"/>
      <c r="BY682" s="137"/>
      <c r="BZ682" s="137"/>
      <c r="CA682" s="138"/>
      <c r="CI682" s="86"/>
      <c r="CJ682" s="19"/>
    </row>
    <row r="683" s="13" customFormat="1" customHeight="1" spans="1:88">
      <c r="A683" s="91" t="s">
        <v>153</v>
      </c>
      <c r="B683" s="92"/>
      <c r="C683" s="92"/>
      <c r="D683" s="93"/>
      <c r="E683" s="27">
        <f t="shared" ref="E683:M683" si="57">SUM(E662:E682)</f>
        <v>41</v>
      </c>
      <c r="F683" s="94">
        <f t="shared" si="57"/>
        <v>27</v>
      </c>
      <c r="G683" s="94">
        <f t="shared" si="57"/>
        <v>0</v>
      </c>
      <c r="H683" s="94">
        <f t="shared" si="57"/>
        <v>57</v>
      </c>
      <c r="I683" s="94">
        <f t="shared" si="57"/>
        <v>0</v>
      </c>
      <c r="J683" s="95">
        <f t="shared" si="57"/>
        <v>166948.8</v>
      </c>
      <c r="K683" s="95">
        <f t="shared" si="57"/>
        <v>0</v>
      </c>
      <c r="L683" s="95">
        <f t="shared" si="57"/>
        <v>0</v>
      </c>
      <c r="M683" s="96">
        <f t="shared" si="57"/>
        <v>452733.18</v>
      </c>
      <c r="N683" s="134"/>
      <c r="BY683" s="137"/>
      <c r="BZ683" s="137"/>
      <c r="CA683" s="138"/>
      <c r="CI683" s="86"/>
      <c r="CJ683" s="19"/>
    </row>
    <row r="684" s="13" customFormat="1" customHeight="1" spans="1:88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34"/>
      <c r="BY684" s="137"/>
      <c r="BZ684" s="137"/>
      <c r="CA684" s="138"/>
      <c r="CI684" s="86"/>
      <c r="CJ684" s="19"/>
    </row>
    <row r="685" s="13" customFormat="1" customHeight="1" spans="1:88">
      <c r="A685" s="20" t="s">
        <v>41</v>
      </c>
      <c r="B685" s="21" t="s">
        <v>42</v>
      </c>
      <c r="C685" s="21" t="s">
        <v>43</v>
      </c>
      <c r="D685" s="21" t="s">
        <v>44</v>
      </c>
      <c r="E685" s="21" t="s">
        <v>45</v>
      </c>
      <c r="F685" s="21" t="s">
        <v>46</v>
      </c>
      <c r="G685" s="21" t="s">
        <v>47</v>
      </c>
      <c r="H685" s="21" t="s">
        <v>48</v>
      </c>
      <c r="I685" s="21" t="s">
        <v>49</v>
      </c>
      <c r="J685" s="21" t="s">
        <v>50</v>
      </c>
      <c r="K685" s="21" t="s">
        <v>51</v>
      </c>
      <c r="L685" s="21" t="s">
        <v>52</v>
      </c>
      <c r="M685" s="29" t="s">
        <v>53</v>
      </c>
      <c r="N685" s="134"/>
      <c r="BY685" s="137"/>
      <c r="BZ685" s="137"/>
      <c r="CA685" s="138"/>
      <c r="CI685" s="86"/>
      <c r="CJ685" s="19"/>
    </row>
    <row r="686" s="13" customFormat="1" customHeight="1" spans="1:88">
      <c r="A686" s="22">
        <v>1425927</v>
      </c>
      <c r="B686" s="23">
        <f t="shared" ref="B686:B749" si="58">+C686-E686</f>
        <v>43511</v>
      </c>
      <c r="C686" s="24">
        <v>43512</v>
      </c>
      <c r="D686" s="25" t="s">
        <v>503</v>
      </c>
      <c r="E686" s="26">
        <v>1</v>
      </c>
      <c r="F686" s="26">
        <v>1</v>
      </c>
      <c r="G686" s="26"/>
      <c r="H686" s="27">
        <f t="shared" ref="H686:H749" si="59">(F686*E686)+(E686*G686)</f>
        <v>1</v>
      </c>
      <c r="I686" s="31"/>
      <c r="J686" s="32">
        <v>6715</v>
      </c>
      <c r="K686" s="33"/>
      <c r="L686" s="33"/>
      <c r="M686" s="34">
        <f t="shared" ref="M686:M749" si="60">+(E686*F686*J686)+(E686*G686*K686)+L686</f>
        <v>6715</v>
      </c>
      <c r="N686" s="134"/>
      <c r="BY686" s="137"/>
      <c r="BZ686" s="137"/>
      <c r="CA686" s="138"/>
      <c r="CI686" s="86"/>
      <c r="CJ686" s="19"/>
    </row>
    <row r="687" s="13" customFormat="1" customHeight="1" spans="1:88">
      <c r="A687" s="22">
        <v>1423754</v>
      </c>
      <c r="B687" s="23">
        <f t="shared" si="58"/>
        <v>43507</v>
      </c>
      <c r="C687" s="24">
        <v>43512</v>
      </c>
      <c r="D687" s="25" t="s">
        <v>504</v>
      </c>
      <c r="E687" s="26">
        <v>5</v>
      </c>
      <c r="F687" s="26">
        <v>2</v>
      </c>
      <c r="G687" s="26"/>
      <c r="H687" s="27">
        <f t="shared" si="59"/>
        <v>10</v>
      </c>
      <c r="I687" s="31"/>
      <c r="J687" s="32">
        <v>6715</v>
      </c>
      <c r="K687" s="33"/>
      <c r="L687" s="33"/>
      <c r="M687" s="34">
        <f t="shared" si="60"/>
        <v>67150</v>
      </c>
      <c r="N687" s="134"/>
      <c r="BY687" s="137"/>
      <c r="BZ687" s="137"/>
      <c r="CA687" s="138"/>
      <c r="CI687" s="86"/>
      <c r="CJ687" s="19"/>
    </row>
    <row r="688" s="13" customFormat="1" customHeight="1" spans="1:88">
      <c r="A688" s="22">
        <v>1444704</v>
      </c>
      <c r="B688" s="23">
        <f t="shared" si="58"/>
        <v>43508</v>
      </c>
      <c r="C688" s="24">
        <v>43512</v>
      </c>
      <c r="D688" s="25" t="s">
        <v>505</v>
      </c>
      <c r="E688" s="26">
        <v>4</v>
      </c>
      <c r="F688" s="26">
        <v>1</v>
      </c>
      <c r="G688" s="26"/>
      <c r="H688" s="27">
        <f t="shared" si="59"/>
        <v>4</v>
      </c>
      <c r="I688" s="31"/>
      <c r="J688" s="32">
        <v>6715</v>
      </c>
      <c r="K688" s="33"/>
      <c r="L688" s="33"/>
      <c r="M688" s="34">
        <f t="shared" si="60"/>
        <v>26860</v>
      </c>
      <c r="N688" s="134"/>
      <c r="BY688" s="137"/>
      <c r="BZ688" s="137"/>
      <c r="CA688" s="138"/>
      <c r="CI688" s="86"/>
      <c r="CJ688" s="19"/>
    </row>
    <row r="689" s="13" customFormat="1" customHeight="1" spans="1:88">
      <c r="A689" s="22">
        <v>1424410</v>
      </c>
      <c r="B689" s="23">
        <f t="shared" si="58"/>
        <v>43508</v>
      </c>
      <c r="C689" s="24">
        <v>43512</v>
      </c>
      <c r="D689" s="25" t="s">
        <v>506</v>
      </c>
      <c r="E689" s="26">
        <v>4</v>
      </c>
      <c r="F689" s="26">
        <v>2</v>
      </c>
      <c r="G689" s="26"/>
      <c r="H689" s="27">
        <f t="shared" si="59"/>
        <v>8</v>
      </c>
      <c r="I689" s="31"/>
      <c r="J689" s="32">
        <v>6715</v>
      </c>
      <c r="K689" s="33"/>
      <c r="L689" s="33"/>
      <c r="M689" s="34">
        <f t="shared" si="60"/>
        <v>53720</v>
      </c>
      <c r="N689" s="134"/>
      <c r="BY689" s="137"/>
      <c r="BZ689" s="137"/>
      <c r="CA689" s="138"/>
      <c r="CI689" s="86"/>
      <c r="CJ689" s="19"/>
    </row>
    <row r="690" s="13" customFormat="1" customHeight="1" spans="1:88">
      <c r="A690" s="22">
        <v>1443769</v>
      </c>
      <c r="B690" s="23">
        <f t="shared" si="58"/>
        <v>43511</v>
      </c>
      <c r="C690" s="24">
        <v>43512</v>
      </c>
      <c r="D690" s="25" t="s">
        <v>507</v>
      </c>
      <c r="E690" s="26">
        <v>1</v>
      </c>
      <c r="F690" s="26">
        <v>2</v>
      </c>
      <c r="G690" s="26"/>
      <c r="H690" s="27">
        <f t="shared" si="59"/>
        <v>2</v>
      </c>
      <c r="I690" s="31"/>
      <c r="J690" s="32">
        <v>6120</v>
      </c>
      <c r="K690" s="33"/>
      <c r="L690" s="33"/>
      <c r="M690" s="34">
        <f t="shared" si="60"/>
        <v>12240</v>
      </c>
      <c r="N690" s="134"/>
      <c r="BY690" s="137"/>
      <c r="BZ690" s="137"/>
      <c r="CA690" s="138"/>
      <c r="CI690" s="86"/>
      <c r="CJ690" s="19"/>
    </row>
    <row r="691" s="13" customFormat="1" customHeight="1" spans="1:88">
      <c r="A691" s="22">
        <v>1443936</v>
      </c>
      <c r="B691" s="23">
        <f t="shared" si="58"/>
        <v>43507</v>
      </c>
      <c r="C691" s="24">
        <v>43512</v>
      </c>
      <c r="D691" s="25" t="s">
        <v>508</v>
      </c>
      <c r="E691" s="26">
        <v>5</v>
      </c>
      <c r="F691" s="26">
        <v>1</v>
      </c>
      <c r="G691" s="26"/>
      <c r="H691" s="27">
        <f t="shared" si="59"/>
        <v>5</v>
      </c>
      <c r="I691" s="31"/>
      <c r="J691" s="32">
        <v>6715</v>
      </c>
      <c r="K691" s="33"/>
      <c r="L691" s="33"/>
      <c r="M691" s="34">
        <f t="shared" si="60"/>
        <v>33575</v>
      </c>
      <c r="N691" s="134"/>
      <c r="BY691" s="137"/>
      <c r="BZ691" s="137"/>
      <c r="CA691" s="138"/>
      <c r="CI691" s="86"/>
      <c r="CJ691" s="19"/>
    </row>
    <row r="692" s="13" customFormat="1" customHeight="1" spans="1:88">
      <c r="A692" s="22">
        <v>1440667</v>
      </c>
      <c r="B692" s="23">
        <f t="shared" si="58"/>
        <v>43507</v>
      </c>
      <c r="C692" s="24">
        <v>43512</v>
      </c>
      <c r="D692" s="25" t="s">
        <v>509</v>
      </c>
      <c r="E692" s="26">
        <v>5</v>
      </c>
      <c r="F692" s="26">
        <v>1</v>
      </c>
      <c r="G692" s="26"/>
      <c r="H692" s="27">
        <f t="shared" si="59"/>
        <v>5</v>
      </c>
      <c r="I692" s="31"/>
      <c r="J692" s="32">
        <v>5841.99</v>
      </c>
      <c r="K692" s="33"/>
      <c r="L692" s="33"/>
      <c r="M692" s="34">
        <f t="shared" si="60"/>
        <v>29209.95</v>
      </c>
      <c r="N692" s="134"/>
      <c r="BY692" s="137"/>
      <c r="BZ692" s="137"/>
      <c r="CA692" s="138"/>
      <c r="CI692" s="86"/>
      <c r="CJ692" s="19"/>
    </row>
    <row r="693" s="13" customFormat="1" customHeight="1" spans="1:88">
      <c r="A693" s="22">
        <v>1440667</v>
      </c>
      <c r="B693" s="23">
        <f t="shared" si="58"/>
        <v>43509</v>
      </c>
      <c r="C693" s="24">
        <v>43512</v>
      </c>
      <c r="D693" s="25" t="s">
        <v>509</v>
      </c>
      <c r="E693" s="26">
        <v>3</v>
      </c>
      <c r="F693" s="26">
        <v>1</v>
      </c>
      <c r="G693" s="26"/>
      <c r="H693" s="27">
        <f t="shared" si="59"/>
        <v>3</v>
      </c>
      <c r="I693" s="31"/>
      <c r="J693" s="32">
        <v>6120</v>
      </c>
      <c r="K693" s="33"/>
      <c r="L693" s="33"/>
      <c r="M693" s="34">
        <f t="shared" si="60"/>
        <v>18360</v>
      </c>
      <c r="N693" s="134"/>
      <c r="BY693" s="137"/>
      <c r="BZ693" s="137"/>
      <c r="CA693" s="138"/>
      <c r="CI693" s="86"/>
      <c r="CJ693" s="19"/>
    </row>
    <row r="694" s="13" customFormat="1" customHeight="1" spans="1:88">
      <c r="A694" s="22">
        <v>1440667</v>
      </c>
      <c r="B694" s="23">
        <f t="shared" si="58"/>
        <v>43510</v>
      </c>
      <c r="C694" s="24">
        <v>43512</v>
      </c>
      <c r="D694" s="25" t="s">
        <v>509</v>
      </c>
      <c r="E694" s="26">
        <v>2</v>
      </c>
      <c r="F694" s="26">
        <v>1</v>
      </c>
      <c r="G694" s="26"/>
      <c r="H694" s="27">
        <f t="shared" si="59"/>
        <v>2</v>
      </c>
      <c r="I694" s="31"/>
      <c r="J694" s="32">
        <v>5211.56</v>
      </c>
      <c r="K694" s="33"/>
      <c r="L694" s="33"/>
      <c r="M694" s="34">
        <f t="shared" si="60"/>
        <v>10423.12</v>
      </c>
      <c r="N694" s="134"/>
      <c r="BY694" s="137"/>
      <c r="BZ694" s="137"/>
      <c r="CA694" s="138"/>
      <c r="CI694" s="86"/>
      <c r="CJ694" s="19"/>
    </row>
    <row r="695" s="13" customFormat="1" customHeight="1" spans="1:88">
      <c r="A695" s="22">
        <v>1425928</v>
      </c>
      <c r="B695" s="23">
        <f t="shared" si="58"/>
        <v>43511</v>
      </c>
      <c r="C695" s="24">
        <v>43512</v>
      </c>
      <c r="D695" s="25" t="s">
        <v>510</v>
      </c>
      <c r="E695" s="26">
        <v>1</v>
      </c>
      <c r="F695" s="26">
        <v>1</v>
      </c>
      <c r="G695" s="26"/>
      <c r="H695" s="27">
        <f t="shared" si="59"/>
        <v>1</v>
      </c>
      <c r="I695" s="31"/>
      <c r="J695" s="32">
        <v>6715</v>
      </c>
      <c r="K695" s="33"/>
      <c r="L695" s="33"/>
      <c r="M695" s="34">
        <f t="shared" si="60"/>
        <v>6715</v>
      </c>
      <c r="N695" s="134"/>
      <c r="BY695" s="137"/>
      <c r="BZ695" s="137"/>
      <c r="CA695" s="138"/>
      <c r="CI695" s="86"/>
      <c r="CJ695" s="19"/>
    </row>
    <row r="696" s="13" customFormat="1" customHeight="1" spans="1:88">
      <c r="A696" s="22">
        <v>1426731</v>
      </c>
      <c r="B696" s="23">
        <f t="shared" si="58"/>
        <v>43509</v>
      </c>
      <c r="C696" s="24">
        <v>43512</v>
      </c>
      <c r="D696" s="25" t="s">
        <v>511</v>
      </c>
      <c r="E696" s="26">
        <v>3</v>
      </c>
      <c r="F696" s="26">
        <v>1</v>
      </c>
      <c r="G696" s="26"/>
      <c r="H696" s="27">
        <f t="shared" si="59"/>
        <v>3</v>
      </c>
      <c r="I696" s="31"/>
      <c r="J696" s="32">
        <v>6715</v>
      </c>
      <c r="K696" s="33"/>
      <c r="L696" s="33"/>
      <c r="M696" s="34">
        <f t="shared" si="60"/>
        <v>20145</v>
      </c>
      <c r="N696" s="134"/>
      <c r="BY696" s="137"/>
      <c r="BZ696" s="137"/>
      <c r="CA696" s="138"/>
      <c r="CI696" s="86"/>
      <c r="CJ696" s="19"/>
    </row>
    <row r="697" s="13" customFormat="1" customHeight="1" spans="1:88">
      <c r="A697" s="22">
        <v>1440173</v>
      </c>
      <c r="B697" s="23">
        <f t="shared" si="58"/>
        <v>43507</v>
      </c>
      <c r="C697" s="24">
        <v>43512</v>
      </c>
      <c r="D697" s="25" t="s">
        <v>512</v>
      </c>
      <c r="E697" s="26">
        <v>5</v>
      </c>
      <c r="F697" s="26">
        <v>1</v>
      </c>
      <c r="G697" s="26"/>
      <c r="H697" s="27">
        <f t="shared" si="59"/>
        <v>5</v>
      </c>
      <c r="I697" s="31"/>
      <c r="J697" s="32">
        <v>7310</v>
      </c>
      <c r="K697" s="33"/>
      <c r="L697" s="33"/>
      <c r="M697" s="34">
        <f t="shared" si="60"/>
        <v>36550</v>
      </c>
      <c r="N697" s="134"/>
      <c r="BY697" s="137"/>
      <c r="BZ697" s="137"/>
      <c r="CA697" s="138"/>
      <c r="CI697" s="86"/>
      <c r="CJ697" s="19"/>
    </row>
    <row r="698" s="13" customFormat="1" customHeight="1" spans="1:88">
      <c r="A698" s="22">
        <v>1419394</v>
      </c>
      <c r="B698" s="23">
        <f t="shared" si="58"/>
        <v>43509</v>
      </c>
      <c r="C698" s="24">
        <v>43512</v>
      </c>
      <c r="D698" s="25" t="s">
        <v>513</v>
      </c>
      <c r="E698" s="26">
        <v>3</v>
      </c>
      <c r="F698" s="26">
        <v>2</v>
      </c>
      <c r="G698" s="26"/>
      <c r="H698" s="27">
        <f t="shared" si="59"/>
        <v>6</v>
      </c>
      <c r="I698" s="31"/>
      <c r="J698" s="32">
        <v>5695</v>
      </c>
      <c r="K698" s="33"/>
      <c r="L698" s="33"/>
      <c r="M698" s="34">
        <f t="shared" si="60"/>
        <v>34170</v>
      </c>
      <c r="N698" s="134"/>
      <c r="BY698" s="137"/>
      <c r="BZ698" s="137"/>
      <c r="CA698" s="138"/>
      <c r="CI698" s="86"/>
      <c r="CJ698" s="19"/>
    </row>
    <row r="699" s="13" customFormat="1" customHeight="1" spans="1:88">
      <c r="A699" s="22">
        <v>1442868</v>
      </c>
      <c r="B699" s="23">
        <f t="shared" si="58"/>
        <v>43511</v>
      </c>
      <c r="C699" s="24">
        <v>43512</v>
      </c>
      <c r="D699" s="25" t="s">
        <v>465</v>
      </c>
      <c r="E699" s="26">
        <v>1</v>
      </c>
      <c r="F699" s="26">
        <v>1</v>
      </c>
      <c r="G699" s="26"/>
      <c r="H699" s="27">
        <f t="shared" si="59"/>
        <v>1</v>
      </c>
      <c r="I699" s="31"/>
      <c r="J699" s="32">
        <v>5695</v>
      </c>
      <c r="K699" s="33"/>
      <c r="L699" s="33"/>
      <c r="M699" s="34">
        <f t="shared" si="60"/>
        <v>5695</v>
      </c>
      <c r="N699" s="134"/>
      <c r="BY699" s="137"/>
      <c r="BZ699" s="137"/>
      <c r="CA699" s="138"/>
      <c r="CI699" s="86"/>
      <c r="CJ699" s="19"/>
    </row>
    <row r="700" s="13" customFormat="1" customHeight="1" spans="1:88">
      <c r="A700" s="22">
        <v>1440655</v>
      </c>
      <c r="B700" s="23">
        <f t="shared" si="58"/>
        <v>43511</v>
      </c>
      <c r="C700" s="24">
        <v>43512</v>
      </c>
      <c r="D700" s="25" t="s">
        <v>467</v>
      </c>
      <c r="E700" s="26">
        <v>1</v>
      </c>
      <c r="F700" s="26">
        <v>1</v>
      </c>
      <c r="G700" s="26"/>
      <c r="H700" s="27">
        <f t="shared" si="59"/>
        <v>1</v>
      </c>
      <c r="I700" s="31"/>
      <c r="J700" s="32">
        <v>4614.75</v>
      </c>
      <c r="K700" s="33"/>
      <c r="L700" s="33"/>
      <c r="M700" s="34">
        <f t="shared" si="60"/>
        <v>4614.75</v>
      </c>
      <c r="N700" s="134"/>
      <c r="BY700" s="137"/>
      <c r="BZ700" s="137"/>
      <c r="CA700" s="138"/>
      <c r="CI700" s="86"/>
      <c r="CJ700" s="19"/>
    </row>
    <row r="701" s="13" customFormat="1" customHeight="1" spans="1:88">
      <c r="A701" s="22">
        <v>1430816</v>
      </c>
      <c r="B701" s="23">
        <f t="shared" si="58"/>
        <v>43510</v>
      </c>
      <c r="C701" s="24">
        <v>43512</v>
      </c>
      <c r="D701" s="25" t="s">
        <v>514</v>
      </c>
      <c r="E701" s="26">
        <v>2</v>
      </c>
      <c r="F701" s="26">
        <v>1</v>
      </c>
      <c r="G701" s="26"/>
      <c r="H701" s="27">
        <f t="shared" si="59"/>
        <v>2</v>
      </c>
      <c r="I701" s="31"/>
      <c r="J701" s="32">
        <v>6715</v>
      </c>
      <c r="K701" s="33"/>
      <c r="L701" s="33"/>
      <c r="M701" s="34">
        <f t="shared" si="60"/>
        <v>13430</v>
      </c>
      <c r="N701" s="134"/>
      <c r="BY701" s="137"/>
      <c r="BZ701" s="137"/>
      <c r="CA701" s="138"/>
      <c r="CI701" s="86"/>
      <c r="CJ701" s="19"/>
    </row>
    <row r="702" s="13" customFormat="1" customHeight="1" spans="1:88">
      <c r="A702" s="22">
        <v>1432930</v>
      </c>
      <c r="B702" s="23">
        <f t="shared" si="58"/>
        <v>43508</v>
      </c>
      <c r="C702" s="24">
        <v>43512</v>
      </c>
      <c r="D702" s="25" t="s">
        <v>515</v>
      </c>
      <c r="E702" s="26">
        <v>4</v>
      </c>
      <c r="F702" s="26">
        <v>1</v>
      </c>
      <c r="G702" s="26"/>
      <c r="H702" s="27">
        <f t="shared" si="59"/>
        <v>4</v>
      </c>
      <c r="I702" s="31"/>
      <c r="J702" s="32">
        <v>6715</v>
      </c>
      <c r="K702" s="33"/>
      <c r="L702" s="33"/>
      <c r="M702" s="34">
        <f t="shared" si="60"/>
        <v>26860</v>
      </c>
      <c r="N702" s="134"/>
      <c r="BY702" s="137"/>
      <c r="BZ702" s="137"/>
      <c r="CA702" s="138"/>
      <c r="CI702" s="86"/>
      <c r="CJ702" s="19"/>
    </row>
    <row r="703" s="13" customFormat="1" customHeight="1" spans="1:88">
      <c r="A703" s="22">
        <v>1420065</v>
      </c>
      <c r="B703" s="23">
        <f t="shared" si="58"/>
        <v>43510</v>
      </c>
      <c r="C703" s="24">
        <v>43512</v>
      </c>
      <c r="D703" s="25" t="s">
        <v>516</v>
      </c>
      <c r="E703" s="26">
        <v>2</v>
      </c>
      <c r="F703" s="26">
        <v>4</v>
      </c>
      <c r="G703" s="26"/>
      <c r="H703" s="27">
        <f t="shared" si="59"/>
        <v>8</v>
      </c>
      <c r="I703" s="31"/>
      <c r="J703" s="32">
        <v>6715</v>
      </c>
      <c r="K703" s="33"/>
      <c r="L703" s="33"/>
      <c r="M703" s="34">
        <f t="shared" si="60"/>
        <v>53720</v>
      </c>
      <c r="N703" s="134"/>
      <c r="BY703" s="137"/>
      <c r="BZ703" s="137"/>
      <c r="CA703" s="138"/>
      <c r="CI703" s="86"/>
      <c r="CJ703" s="19"/>
    </row>
    <row r="704" s="13" customFormat="1" customHeight="1" spans="1:88">
      <c r="A704" s="22">
        <v>1427307</v>
      </c>
      <c r="B704" s="23">
        <f t="shared" si="58"/>
        <v>43509</v>
      </c>
      <c r="C704" s="24">
        <v>43512</v>
      </c>
      <c r="D704" s="25" t="s">
        <v>517</v>
      </c>
      <c r="E704" s="26">
        <v>3</v>
      </c>
      <c r="F704" s="26">
        <v>1</v>
      </c>
      <c r="G704" s="26"/>
      <c r="H704" s="27">
        <f t="shared" si="59"/>
        <v>3</v>
      </c>
      <c r="I704" s="31"/>
      <c r="J704" s="32">
        <v>6715</v>
      </c>
      <c r="K704" s="33"/>
      <c r="L704" s="33"/>
      <c r="M704" s="34">
        <f t="shared" si="60"/>
        <v>20145</v>
      </c>
      <c r="N704" s="134"/>
      <c r="BY704" s="137"/>
      <c r="BZ704" s="137"/>
      <c r="CA704" s="138"/>
      <c r="CI704" s="86"/>
      <c r="CJ704" s="19"/>
    </row>
    <row r="705" s="13" customFormat="1" customHeight="1" spans="1:88">
      <c r="A705" s="22">
        <v>1445239</v>
      </c>
      <c r="B705" s="23">
        <f t="shared" si="58"/>
        <v>43510</v>
      </c>
      <c r="C705" s="24">
        <v>43512</v>
      </c>
      <c r="D705" s="25" t="s">
        <v>518</v>
      </c>
      <c r="E705" s="26">
        <v>2</v>
      </c>
      <c r="F705" s="26">
        <v>2</v>
      </c>
      <c r="G705" s="26"/>
      <c r="H705" s="27">
        <f t="shared" si="59"/>
        <v>4</v>
      </c>
      <c r="I705" s="31"/>
      <c r="J705" s="32">
        <v>7900</v>
      </c>
      <c r="K705" s="33"/>
      <c r="L705" s="33"/>
      <c r="M705" s="34">
        <f t="shared" si="60"/>
        <v>31600</v>
      </c>
      <c r="N705" s="134"/>
      <c r="BY705" s="137"/>
      <c r="BZ705" s="137"/>
      <c r="CA705" s="138"/>
      <c r="CI705" s="86"/>
      <c r="CJ705" s="19"/>
    </row>
    <row r="706" s="13" customFormat="1" customHeight="1" spans="1:88">
      <c r="A706" s="22">
        <v>1440180</v>
      </c>
      <c r="B706" s="23">
        <f t="shared" si="58"/>
        <v>43509</v>
      </c>
      <c r="C706" s="24">
        <v>43510</v>
      </c>
      <c r="D706" s="25" t="s">
        <v>519</v>
      </c>
      <c r="E706" s="26">
        <v>1</v>
      </c>
      <c r="F706" s="26">
        <v>1</v>
      </c>
      <c r="G706" s="26"/>
      <c r="H706" s="27">
        <f t="shared" si="59"/>
        <v>1</v>
      </c>
      <c r="I706" s="31"/>
      <c r="J706" s="32">
        <v>5695</v>
      </c>
      <c r="K706" s="33"/>
      <c r="L706" s="33"/>
      <c r="M706" s="34">
        <f t="shared" si="60"/>
        <v>5695</v>
      </c>
      <c r="N706" s="134"/>
      <c r="BY706" s="137"/>
      <c r="BZ706" s="137"/>
      <c r="CA706" s="138"/>
      <c r="CI706" s="86"/>
      <c r="CJ706" s="19"/>
    </row>
    <row r="707" s="13" customFormat="1" customHeight="1" spans="1:88">
      <c r="A707" s="22">
        <v>1440180</v>
      </c>
      <c r="B707" s="23">
        <f t="shared" si="58"/>
        <v>43510</v>
      </c>
      <c r="C707" s="24">
        <v>43512</v>
      </c>
      <c r="D707" s="25" t="s">
        <v>519</v>
      </c>
      <c r="E707" s="26">
        <v>2</v>
      </c>
      <c r="F707" s="26">
        <v>1</v>
      </c>
      <c r="G707" s="26"/>
      <c r="H707" s="27">
        <f t="shared" si="59"/>
        <v>2</v>
      </c>
      <c r="I707" s="31"/>
      <c r="J707" s="32">
        <v>4617.56</v>
      </c>
      <c r="K707" s="33"/>
      <c r="L707" s="33"/>
      <c r="M707" s="34">
        <f t="shared" si="60"/>
        <v>9235.12</v>
      </c>
      <c r="N707" s="134"/>
      <c r="BY707" s="137"/>
      <c r="BZ707" s="137"/>
      <c r="CA707" s="138"/>
      <c r="CI707" s="86"/>
      <c r="CJ707" s="19"/>
    </row>
    <row r="708" s="13" customFormat="1" customHeight="1" spans="1:88">
      <c r="A708" s="22">
        <v>1439895</v>
      </c>
      <c r="B708" s="23">
        <f t="shared" si="58"/>
        <v>43509</v>
      </c>
      <c r="C708" s="24">
        <v>43510</v>
      </c>
      <c r="D708" s="25" t="s">
        <v>520</v>
      </c>
      <c r="E708" s="26">
        <v>1</v>
      </c>
      <c r="F708" s="26">
        <v>1</v>
      </c>
      <c r="G708" s="26"/>
      <c r="H708" s="27">
        <f t="shared" si="59"/>
        <v>1</v>
      </c>
      <c r="I708" s="31"/>
      <c r="J708" s="32">
        <v>5695</v>
      </c>
      <c r="K708" s="33"/>
      <c r="L708" s="33"/>
      <c r="M708" s="34">
        <f t="shared" si="60"/>
        <v>5695</v>
      </c>
      <c r="N708" s="134"/>
      <c r="BY708" s="137"/>
      <c r="BZ708" s="137"/>
      <c r="CA708" s="138"/>
      <c r="CI708" s="86"/>
      <c r="CJ708" s="19"/>
    </row>
    <row r="709" s="13" customFormat="1" customHeight="1" spans="1:88">
      <c r="A709" s="22">
        <v>1439895</v>
      </c>
      <c r="B709" s="23">
        <f t="shared" si="58"/>
        <v>43510</v>
      </c>
      <c r="C709" s="24">
        <v>43512</v>
      </c>
      <c r="D709" s="25" t="s">
        <v>520</v>
      </c>
      <c r="E709" s="26">
        <v>2</v>
      </c>
      <c r="F709" s="26">
        <v>1</v>
      </c>
      <c r="G709" s="26"/>
      <c r="H709" s="27">
        <f t="shared" si="59"/>
        <v>2</v>
      </c>
      <c r="I709" s="31"/>
      <c r="J709" s="32">
        <v>4626.8</v>
      </c>
      <c r="K709" s="33"/>
      <c r="L709" s="33"/>
      <c r="M709" s="34">
        <f t="shared" si="60"/>
        <v>9253.6</v>
      </c>
      <c r="N709" s="134"/>
      <c r="BY709" s="137"/>
      <c r="BZ709" s="137"/>
      <c r="CA709" s="138"/>
      <c r="CI709" s="86"/>
      <c r="CJ709" s="19"/>
    </row>
    <row r="710" s="13" customFormat="1" customHeight="1" spans="1:88">
      <c r="A710" s="22">
        <v>1445254</v>
      </c>
      <c r="B710" s="23">
        <f t="shared" si="58"/>
        <v>43509</v>
      </c>
      <c r="C710" s="24">
        <v>43512</v>
      </c>
      <c r="D710" s="25" t="s">
        <v>521</v>
      </c>
      <c r="E710" s="26">
        <v>3</v>
      </c>
      <c r="F710" s="26">
        <v>1</v>
      </c>
      <c r="G710" s="26"/>
      <c r="H710" s="27">
        <f t="shared" si="59"/>
        <v>3</v>
      </c>
      <c r="I710" s="31"/>
      <c r="J710" s="32">
        <v>7900</v>
      </c>
      <c r="K710" s="33"/>
      <c r="L710" s="33"/>
      <c r="M710" s="34">
        <f t="shared" si="60"/>
        <v>23700</v>
      </c>
      <c r="N710" s="134"/>
      <c r="BY710" s="137"/>
      <c r="BZ710" s="137"/>
      <c r="CA710" s="138"/>
      <c r="CI710" s="86"/>
      <c r="CJ710" s="19"/>
    </row>
    <row r="711" s="13" customFormat="1" customHeight="1" spans="1:88">
      <c r="A711" s="22">
        <v>1440100</v>
      </c>
      <c r="B711" s="23">
        <f t="shared" si="58"/>
        <v>43508</v>
      </c>
      <c r="C711" s="24">
        <v>43509</v>
      </c>
      <c r="D711" s="25" t="s">
        <v>522</v>
      </c>
      <c r="E711" s="26">
        <v>1</v>
      </c>
      <c r="F711" s="26">
        <v>1</v>
      </c>
      <c r="G711" s="26"/>
      <c r="H711" s="27">
        <f t="shared" si="59"/>
        <v>1</v>
      </c>
      <c r="I711" s="31"/>
      <c r="J711" s="32">
        <v>5695</v>
      </c>
      <c r="K711" s="33"/>
      <c r="L711" s="33"/>
      <c r="M711" s="34">
        <f t="shared" si="60"/>
        <v>5695</v>
      </c>
      <c r="N711" s="134"/>
      <c r="BY711" s="137"/>
      <c r="BZ711" s="137"/>
      <c r="CA711" s="138"/>
      <c r="CI711" s="86"/>
      <c r="CJ711" s="19"/>
    </row>
    <row r="712" s="13" customFormat="1" customHeight="1" spans="1:88">
      <c r="A712" s="22">
        <v>1440100</v>
      </c>
      <c r="B712" s="23">
        <f t="shared" si="58"/>
        <v>43510</v>
      </c>
      <c r="C712" s="24">
        <v>43512</v>
      </c>
      <c r="D712" s="25" t="s">
        <v>522</v>
      </c>
      <c r="E712" s="26">
        <v>2</v>
      </c>
      <c r="F712" s="26">
        <v>1</v>
      </c>
      <c r="G712" s="26"/>
      <c r="H712" s="27">
        <f t="shared" si="59"/>
        <v>2</v>
      </c>
      <c r="I712" s="31"/>
      <c r="J712" s="32">
        <v>4617.56</v>
      </c>
      <c r="K712" s="33"/>
      <c r="L712" s="33"/>
      <c r="M712" s="34">
        <f t="shared" si="60"/>
        <v>9235.12</v>
      </c>
      <c r="N712" s="134"/>
      <c r="BY712" s="137"/>
      <c r="BZ712" s="137"/>
      <c r="CA712" s="138"/>
      <c r="CI712" s="86"/>
      <c r="CJ712" s="19"/>
    </row>
    <row r="713" s="13" customFormat="1" customHeight="1" spans="1:88">
      <c r="A713" s="22">
        <v>1427313</v>
      </c>
      <c r="B713" s="23">
        <f t="shared" si="58"/>
        <v>43509</v>
      </c>
      <c r="C713" s="24">
        <v>43512</v>
      </c>
      <c r="D713" s="25" t="s">
        <v>523</v>
      </c>
      <c r="E713" s="26">
        <v>3</v>
      </c>
      <c r="F713" s="26">
        <v>1</v>
      </c>
      <c r="G713" s="26"/>
      <c r="H713" s="27">
        <f t="shared" si="59"/>
        <v>3</v>
      </c>
      <c r="I713" s="31"/>
      <c r="J713" s="32">
        <v>6715</v>
      </c>
      <c r="K713" s="33"/>
      <c r="L713" s="33"/>
      <c r="M713" s="34">
        <f t="shared" si="60"/>
        <v>20145</v>
      </c>
      <c r="N713" s="134"/>
      <c r="BY713" s="137"/>
      <c r="BZ713" s="137"/>
      <c r="CA713" s="138"/>
      <c r="CI713" s="86"/>
      <c r="CJ713" s="19"/>
    </row>
    <row r="714" s="13" customFormat="1" customHeight="1" spans="1:88">
      <c r="A714" s="22">
        <v>1432939</v>
      </c>
      <c r="B714" s="23">
        <f t="shared" si="58"/>
        <v>43507</v>
      </c>
      <c r="C714" s="24">
        <v>43512</v>
      </c>
      <c r="D714" s="25" t="s">
        <v>524</v>
      </c>
      <c r="E714" s="26">
        <v>5</v>
      </c>
      <c r="F714" s="26">
        <v>1</v>
      </c>
      <c r="G714" s="26"/>
      <c r="H714" s="27">
        <f t="shared" si="59"/>
        <v>5</v>
      </c>
      <c r="I714" s="31"/>
      <c r="J714" s="32">
        <v>6715</v>
      </c>
      <c r="K714" s="33"/>
      <c r="L714" s="33"/>
      <c r="M714" s="34">
        <f t="shared" si="60"/>
        <v>33575</v>
      </c>
      <c r="N714" s="134"/>
      <c r="BY714" s="137"/>
      <c r="BZ714" s="137"/>
      <c r="CA714" s="138"/>
      <c r="CI714" s="86"/>
      <c r="CJ714" s="19"/>
    </row>
    <row r="715" s="13" customFormat="1" customHeight="1" spans="1:88">
      <c r="A715" s="22">
        <v>1444800</v>
      </c>
      <c r="B715" s="23">
        <f t="shared" si="58"/>
        <v>43511</v>
      </c>
      <c r="C715" s="24">
        <v>43512</v>
      </c>
      <c r="D715" s="25" t="s">
        <v>487</v>
      </c>
      <c r="E715" s="26">
        <v>1</v>
      </c>
      <c r="F715" s="26">
        <v>1</v>
      </c>
      <c r="G715" s="26"/>
      <c r="H715" s="27">
        <f t="shared" si="59"/>
        <v>1</v>
      </c>
      <c r="I715" s="31"/>
      <c r="J715" s="32">
        <v>6120</v>
      </c>
      <c r="K715" s="33"/>
      <c r="L715" s="33"/>
      <c r="M715" s="34">
        <f t="shared" si="60"/>
        <v>6120</v>
      </c>
      <c r="N715" s="134"/>
      <c r="BY715" s="137"/>
      <c r="BZ715" s="137"/>
      <c r="CA715" s="138"/>
      <c r="CI715" s="86"/>
      <c r="CJ715" s="19"/>
    </row>
    <row r="716" s="13" customFormat="1" customHeight="1" spans="1:88">
      <c r="A716" s="22">
        <v>1438864</v>
      </c>
      <c r="B716" s="23">
        <f t="shared" si="58"/>
        <v>43508</v>
      </c>
      <c r="C716" s="24">
        <v>43512</v>
      </c>
      <c r="D716" s="25" t="s">
        <v>525</v>
      </c>
      <c r="E716" s="26">
        <v>4</v>
      </c>
      <c r="F716" s="26">
        <v>1</v>
      </c>
      <c r="G716" s="26"/>
      <c r="H716" s="27">
        <f t="shared" si="59"/>
        <v>4</v>
      </c>
      <c r="I716" s="31"/>
      <c r="J716" s="32">
        <v>6715</v>
      </c>
      <c r="K716" s="33"/>
      <c r="L716" s="33"/>
      <c r="M716" s="34">
        <f t="shared" si="60"/>
        <v>26860</v>
      </c>
      <c r="N716" s="134"/>
      <c r="BY716" s="137"/>
      <c r="BZ716" s="137"/>
      <c r="CA716" s="138"/>
      <c r="CI716" s="86"/>
      <c r="CJ716" s="19"/>
    </row>
    <row r="717" s="13" customFormat="1" customHeight="1" spans="1:88">
      <c r="A717" s="22">
        <v>1443938</v>
      </c>
      <c r="B717" s="23">
        <f t="shared" si="58"/>
        <v>43507</v>
      </c>
      <c r="C717" s="24">
        <v>43512</v>
      </c>
      <c r="D717" s="25" t="s">
        <v>526</v>
      </c>
      <c r="E717" s="26">
        <v>5</v>
      </c>
      <c r="F717" s="26">
        <v>1</v>
      </c>
      <c r="G717" s="26"/>
      <c r="H717" s="27">
        <f t="shared" si="59"/>
        <v>5</v>
      </c>
      <c r="I717" s="31"/>
      <c r="J717" s="32">
        <v>6715</v>
      </c>
      <c r="K717" s="33"/>
      <c r="L717" s="33"/>
      <c r="M717" s="34">
        <f t="shared" si="60"/>
        <v>33575</v>
      </c>
      <c r="N717" s="134"/>
      <c r="BY717" s="137"/>
      <c r="BZ717" s="137"/>
      <c r="CA717" s="138"/>
      <c r="CI717" s="86"/>
      <c r="CJ717" s="19"/>
    </row>
    <row r="718" s="13" customFormat="1" customHeight="1" spans="1:88">
      <c r="A718" s="22">
        <v>1438776</v>
      </c>
      <c r="B718" s="23">
        <f t="shared" si="58"/>
        <v>43507</v>
      </c>
      <c r="C718" s="24">
        <v>43510</v>
      </c>
      <c r="D718" s="25" t="s">
        <v>527</v>
      </c>
      <c r="E718" s="26">
        <v>3</v>
      </c>
      <c r="F718" s="26">
        <v>1</v>
      </c>
      <c r="G718" s="26"/>
      <c r="H718" s="27">
        <f t="shared" si="59"/>
        <v>3</v>
      </c>
      <c r="I718" s="31"/>
      <c r="J718" s="32">
        <v>5695</v>
      </c>
      <c r="K718" s="33"/>
      <c r="L718" s="33"/>
      <c r="M718" s="34">
        <f t="shared" si="60"/>
        <v>17085</v>
      </c>
      <c r="N718" s="134"/>
      <c r="BY718" s="137"/>
      <c r="BZ718" s="137"/>
      <c r="CA718" s="138"/>
      <c r="CI718" s="86"/>
      <c r="CJ718" s="19"/>
    </row>
    <row r="719" s="13" customFormat="1" customHeight="1" spans="1:88">
      <c r="A719" s="22">
        <v>1438776</v>
      </c>
      <c r="B719" s="23">
        <f t="shared" si="58"/>
        <v>43510</v>
      </c>
      <c r="C719" s="24">
        <v>43512</v>
      </c>
      <c r="D719" s="25" t="s">
        <v>527</v>
      </c>
      <c r="E719" s="26">
        <v>2</v>
      </c>
      <c r="F719" s="26">
        <v>1</v>
      </c>
      <c r="G719" s="26"/>
      <c r="H719" s="27">
        <f t="shared" si="59"/>
        <v>2</v>
      </c>
      <c r="I719" s="31"/>
      <c r="J719" s="32">
        <v>4720.44</v>
      </c>
      <c r="K719" s="33"/>
      <c r="L719" s="33"/>
      <c r="M719" s="34">
        <f t="shared" si="60"/>
        <v>9440.88</v>
      </c>
      <c r="N719" s="134"/>
      <c r="BY719" s="137"/>
      <c r="BZ719" s="137"/>
      <c r="CA719" s="138"/>
      <c r="CI719" s="86"/>
      <c r="CJ719" s="19"/>
    </row>
    <row r="720" s="13" customFormat="1" customHeight="1" spans="1:88">
      <c r="A720" s="22">
        <v>1430143</v>
      </c>
      <c r="B720" s="23">
        <f t="shared" si="58"/>
        <v>43511</v>
      </c>
      <c r="C720" s="24">
        <v>43512</v>
      </c>
      <c r="D720" s="25" t="s">
        <v>528</v>
      </c>
      <c r="E720" s="26">
        <v>1</v>
      </c>
      <c r="F720" s="26">
        <v>1</v>
      </c>
      <c r="G720" s="26"/>
      <c r="H720" s="27">
        <f t="shared" si="59"/>
        <v>1</v>
      </c>
      <c r="I720" s="31"/>
      <c r="J720" s="32">
        <v>11300</v>
      </c>
      <c r="K720" s="33"/>
      <c r="L720" s="33"/>
      <c r="M720" s="34">
        <f t="shared" si="60"/>
        <v>11300</v>
      </c>
      <c r="N720" s="134"/>
      <c r="BY720" s="137"/>
      <c r="BZ720" s="137"/>
      <c r="CA720" s="138"/>
      <c r="CI720" s="86"/>
      <c r="CJ720" s="19"/>
    </row>
    <row r="721" s="13" customFormat="1" customHeight="1" spans="1:88">
      <c r="A721" s="22">
        <v>1430143</v>
      </c>
      <c r="B721" s="23">
        <f t="shared" si="58"/>
        <v>43507</v>
      </c>
      <c r="C721" s="24">
        <v>43512</v>
      </c>
      <c r="D721" s="25" t="s">
        <v>528</v>
      </c>
      <c r="E721" s="26">
        <v>5</v>
      </c>
      <c r="F721" s="26">
        <v>1</v>
      </c>
      <c r="G721" s="26"/>
      <c r="H721" s="27">
        <f t="shared" si="59"/>
        <v>5</v>
      </c>
      <c r="I721" s="31"/>
      <c r="J721" s="32">
        <v>6715</v>
      </c>
      <c r="K721" s="33"/>
      <c r="L721" s="33"/>
      <c r="M721" s="34">
        <f t="shared" si="60"/>
        <v>33575</v>
      </c>
      <c r="N721" s="134"/>
      <c r="BY721" s="137"/>
      <c r="BZ721" s="137"/>
      <c r="CA721" s="138"/>
      <c r="CI721" s="86"/>
      <c r="CJ721" s="19"/>
    </row>
    <row r="722" s="13" customFormat="1" customHeight="1" spans="1:88">
      <c r="A722" s="22">
        <v>1435438</v>
      </c>
      <c r="B722" s="23">
        <f t="shared" si="58"/>
        <v>43510</v>
      </c>
      <c r="C722" s="24">
        <v>43512</v>
      </c>
      <c r="D722" s="25" t="s">
        <v>529</v>
      </c>
      <c r="E722" s="26">
        <v>2</v>
      </c>
      <c r="F722" s="26">
        <v>1</v>
      </c>
      <c r="G722" s="26"/>
      <c r="H722" s="27">
        <f t="shared" si="59"/>
        <v>2</v>
      </c>
      <c r="I722" s="31"/>
      <c r="J722" s="32">
        <v>5695</v>
      </c>
      <c r="K722" s="33"/>
      <c r="L722" s="33"/>
      <c r="M722" s="34">
        <f t="shared" si="60"/>
        <v>11390</v>
      </c>
      <c r="N722" s="134"/>
      <c r="BY722" s="137"/>
      <c r="BZ722" s="137"/>
      <c r="CA722" s="138"/>
      <c r="CI722" s="86"/>
      <c r="CJ722" s="19"/>
    </row>
    <row r="723" s="13" customFormat="1" customHeight="1" spans="1:88">
      <c r="A723" s="22">
        <v>1442887</v>
      </c>
      <c r="B723" s="23">
        <f t="shared" si="58"/>
        <v>43511</v>
      </c>
      <c r="C723" s="24">
        <v>43512</v>
      </c>
      <c r="D723" s="25" t="s">
        <v>530</v>
      </c>
      <c r="E723" s="26">
        <v>1</v>
      </c>
      <c r="F723" s="26">
        <v>1</v>
      </c>
      <c r="G723" s="26"/>
      <c r="H723" s="27">
        <f t="shared" si="59"/>
        <v>1</v>
      </c>
      <c r="I723" s="31"/>
      <c r="J723" s="32">
        <v>6120</v>
      </c>
      <c r="K723" s="33"/>
      <c r="L723" s="33"/>
      <c r="M723" s="34">
        <f t="shared" si="60"/>
        <v>6120</v>
      </c>
      <c r="N723" s="134"/>
      <c r="BY723" s="137"/>
      <c r="BZ723" s="137"/>
      <c r="CA723" s="138"/>
      <c r="CI723" s="86"/>
      <c r="CJ723" s="19"/>
    </row>
    <row r="724" s="13" customFormat="1" customHeight="1" spans="1:88">
      <c r="A724" s="22">
        <v>1427148</v>
      </c>
      <c r="B724" s="23">
        <f t="shared" si="58"/>
        <v>43510</v>
      </c>
      <c r="C724" s="24">
        <v>43512</v>
      </c>
      <c r="D724" s="25" t="s">
        <v>531</v>
      </c>
      <c r="E724" s="26">
        <v>2</v>
      </c>
      <c r="F724" s="26">
        <v>2</v>
      </c>
      <c r="G724" s="26"/>
      <c r="H724" s="27">
        <f t="shared" si="59"/>
        <v>4</v>
      </c>
      <c r="I724" s="31"/>
      <c r="J724" s="32">
        <v>5695</v>
      </c>
      <c r="K724" s="33"/>
      <c r="L724" s="33"/>
      <c r="M724" s="34">
        <f t="shared" si="60"/>
        <v>22780</v>
      </c>
      <c r="N724" s="134"/>
      <c r="BY724" s="137"/>
      <c r="BZ724" s="137"/>
      <c r="CA724" s="138"/>
      <c r="CI724" s="86"/>
      <c r="CJ724" s="19"/>
    </row>
    <row r="725" s="13" customFormat="1" customHeight="1" spans="1:88">
      <c r="A725" s="22">
        <v>1428857</v>
      </c>
      <c r="B725" s="23">
        <f t="shared" si="58"/>
        <v>43507</v>
      </c>
      <c r="C725" s="24">
        <v>43512</v>
      </c>
      <c r="D725" s="25" t="s">
        <v>532</v>
      </c>
      <c r="E725" s="26">
        <v>5</v>
      </c>
      <c r="F725" s="26">
        <v>1</v>
      </c>
      <c r="G725" s="26"/>
      <c r="H725" s="27">
        <f t="shared" si="59"/>
        <v>5</v>
      </c>
      <c r="I725" s="31"/>
      <c r="J725" s="32">
        <v>5695</v>
      </c>
      <c r="K725" s="33"/>
      <c r="L725" s="33"/>
      <c r="M725" s="34">
        <f t="shared" si="60"/>
        <v>28475</v>
      </c>
      <c r="N725" s="134"/>
      <c r="BY725" s="137"/>
      <c r="BZ725" s="137"/>
      <c r="CA725" s="138"/>
      <c r="CI725" s="86"/>
      <c r="CJ725" s="19"/>
    </row>
    <row r="726" s="13" customFormat="1" customHeight="1" spans="1:88">
      <c r="A726" s="22">
        <v>1442881</v>
      </c>
      <c r="B726" s="23">
        <f t="shared" si="58"/>
        <v>43507</v>
      </c>
      <c r="C726" s="24">
        <v>43512</v>
      </c>
      <c r="D726" s="25" t="s">
        <v>533</v>
      </c>
      <c r="E726" s="26">
        <v>5</v>
      </c>
      <c r="F726" s="26">
        <v>1</v>
      </c>
      <c r="G726" s="26"/>
      <c r="H726" s="27">
        <f t="shared" si="59"/>
        <v>5</v>
      </c>
      <c r="I726" s="31"/>
      <c r="J726" s="32">
        <v>6120</v>
      </c>
      <c r="K726" s="33"/>
      <c r="L726" s="33"/>
      <c r="M726" s="34">
        <f t="shared" si="60"/>
        <v>30600</v>
      </c>
      <c r="N726" s="134"/>
      <c r="BY726" s="137"/>
      <c r="BZ726" s="137"/>
      <c r="CA726" s="138"/>
      <c r="CI726" s="86"/>
      <c r="CJ726" s="19"/>
    </row>
    <row r="727" s="13" customFormat="1" customHeight="1" spans="1:88">
      <c r="A727" s="22">
        <v>1431435</v>
      </c>
      <c r="B727" s="23">
        <f t="shared" si="58"/>
        <v>43510</v>
      </c>
      <c r="C727" s="24">
        <v>43512</v>
      </c>
      <c r="D727" s="25" t="s">
        <v>534</v>
      </c>
      <c r="E727" s="26">
        <v>2</v>
      </c>
      <c r="F727" s="26">
        <v>1</v>
      </c>
      <c r="G727" s="26"/>
      <c r="H727" s="27">
        <f t="shared" si="59"/>
        <v>2</v>
      </c>
      <c r="I727" s="31"/>
      <c r="J727" s="32">
        <v>5270</v>
      </c>
      <c r="K727" s="33"/>
      <c r="L727" s="33"/>
      <c r="M727" s="34">
        <f t="shared" si="60"/>
        <v>10540</v>
      </c>
      <c r="N727" s="134"/>
      <c r="BY727" s="137"/>
      <c r="BZ727" s="137"/>
      <c r="CA727" s="138"/>
      <c r="CI727" s="86"/>
      <c r="CJ727" s="19"/>
    </row>
    <row r="728" s="13" customFormat="1" customHeight="1" spans="1:88">
      <c r="A728" s="22">
        <v>1435786</v>
      </c>
      <c r="B728" s="23">
        <f t="shared" si="58"/>
        <v>43508</v>
      </c>
      <c r="C728" s="24">
        <v>43512</v>
      </c>
      <c r="D728" s="25" t="s">
        <v>535</v>
      </c>
      <c r="E728" s="26">
        <v>4</v>
      </c>
      <c r="F728" s="26">
        <v>1</v>
      </c>
      <c r="G728" s="26"/>
      <c r="H728" s="27">
        <f t="shared" si="59"/>
        <v>4</v>
      </c>
      <c r="I728" s="31"/>
      <c r="J728" s="32">
        <v>6120</v>
      </c>
      <c r="K728" s="33"/>
      <c r="L728" s="33"/>
      <c r="M728" s="34">
        <f t="shared" si="60"/>
        <v>24480</v>
      </c>
      <c r="N728" s="134"/>
      <c r="BY728" s="137"/>
      <c r="BZ728" s="137"/>
      <c r="CA728" s="138"/>
      <c r="CI728" s="86"/>
      <c r="CJ728" s="19"/>
    </row>
    <row r="729" s="13" customFormat="1" customHeight="1" spans="1:88">
      <c r="A729" s="22">
        <v>1439569</v>
      </c>
      <c r="B729" s="23">
        <f t="shared" si="58"/>
        <v>43510</v>
      </c>
      <c r="C729" s="24">
        <v>43512</v>
      </c>
      <c r="D729" s="25" t="s">
        <v>536</v>
      </c>
      <c r="E729" s="26">
        <v>2</v>
      </c>
      <c r="F729" s="26">
        <v>1</v>
      </c>
      <c r="G729" s="26"/>
      <c r="H729" s="27">
        <f t="shared" si="59"/>
        <v>2</v>
      </c>
      <c r="I729" s="31"/>
      <c r="J729" s="32">
        <v>4643.68</v>
      </c>
      <c r="K729" s="33"/>
      <c r="L729" s="33"/>
      <c r="M729" s="34">
        <f t="shared" si="60"/>
        <v>9287.36</v>
      </c>
      <c r="N729" s="134"/>
      <c r="BY729" s="137"/>
      <c r="BZ729" s="137"/>
      <c r="CA729" s="138"/>
      <c r="CI729" s="86"/>
      <c r="CJ729" s="19"/>
    </row>
    <row r="730" s="13" customFormat="1" customHeight="1" spans="1:88">
      <c r="A730" s="22">
        <v>1439374</v>
      </c>
      <c r="B730" s="23">
        <f t="shared" si="58"/>
        <v>43510</v>
      </c>
      <c r="C730" s="24">
        <v>43512</v>
      </c>
      <c r="D730" s="25" t="s">
        <v>537</v>
      </c>
      <c r="E730" s="26">
        <v>2</v>
      </c>
      <c r="F730" s="26">
        <v>1</v>
      </c>
      <c r="G730" s="26"/>
      <c r="H730" s="27">
        <f t="shared" si="59"/>
        <v>2</v>
      </c>
      <c r="I730" s="31"/>
      <c r="J730" s="32">
        <v>4685.35</v>
      </c>
      <c r="K730" s="33"/>
      <c r="L730" s="33"/>
      <c r="M730" s="34">
        <f t="shared" si="60"/>
        <v>9370.7</v>
      </c>
      <c r="N730" s="134"/>
      <c r="BY730" s="137"/>
      <c r="BZ730" s="137"/>
      <c r="CA730" s="138"/>
      <c r="CI730" s="86"/>
      <c r="CJ730" s="19"/>
    </row>
    <row r="731" s="13" customFormat="1" customHeight="1" spans="1:88">
      <c r="A731" s="22">
        <v>1438674</v>
      </c>
      <c r="B731" s="23">
        <f t="shared" si="58"/>
        <v>43508</v>
      </c>
      <c r="C731" s="24">
        <v>43510</v>
      </c>
      <c r="D731" s="25" t="s">
        <v>538</v>
      </c>
      <c r="E731" s="26">
        <v>2</v>
      </c>
      <c r="F731" s="26">
        <v>2</v>
      </c>
      <c r="G731" s="26"/>
      <c r="H731" s="27">
        <f t="shared" si="59"/>
        <v>4</v>
      </c>
      <c r="I731" s="31"/>
      <c r="J731" s="32">
        <v>5695</v>
      </c>
      <c r="K731" s="33"/>
      <c r="L731" s="33"/>
      <c r="M731" s="34">
        <f t="shared" si="60"/>
        <v>22780</v>
      </c>
      <c r="N731" s="134"/>
      <c r="BY731" s="137"/>
      <c r="BZ731" s="137"/>
      <c r="CA731" s="138"/>
      <c r="CI731" s="86"/>
      <c r="CJ731" s="19"/>
    </row>
    <row r="732" s="13" customFormat="1" customHeight="1" spans="1:88">
      <c r="A732" s="22">
        <v>1438674</v>
      </c>
      <c r="B732" s="23">
        <f t="shared" si="58"/>
        <v>43510</v>
      </c>
      <c r="C732" s="24">
        <v>43512</v>
      </c>
      <c r="D732" s="25" t="s">
        <v>538</v>
      </c>
      <c r="E732" s="26">
        <v>2</v>
      </c>
      <c r="F732" s="26">
        <v>2</v>
      </c>
      <c r="G732" s="26"/>
      <c r="H732" s="27">
        <f t="shared" si="59"/>
        <v>4</v>
      </c>
      <c r="I732" s="31"/>
      <c r="J732" s="32">
        <v>4758.3</v>
      </c>
      <c r="K732" s="33"/>
      <c r="L732" s="33"/>
      <c r="M732" s="34">
        <f t="shared" si="60"/>
        <v>19033.2</v>
      </c>
      <c r="N732" s="134"/>
      <c r="BY732" s="137"/>
      <c r="BZ732" s="137"/>
      <c r="CA732" s="138"/>
      <c r="CI732" s="86"/>
      <c r="CJ732" s="19"/>
    </row>
    <row r="733" s="13" customFormat="1" customHeight="1" spans="1:88">
      <c r="A733" s="22">
        <v>1440910</v>
      </c>
      <c r="B733" s="23">
        <f t="shared" si="58"/>
        <v>43511</v>
      </c>
      <c r="C733" s="24">
        <v>43512</v>
      </c>
      <c r="D733" s="25" t="s">
        <v>539</v>
      </c>
      <c r="E733" s="26">
        <v>1</v>
      </c>
      <c r="F733" s="26">
        <v>1</v>
      </c>
      <c r="G733" s="26"/>
      <c r="H733" s="27">
        <f t="shared" si="59"/>
        <v>1</v>
      </c>
      <c r="I733" s="31"/>
      <c r="J733" s="32">
        <v>4204.38</v>
      </c>
      <c r="K733" s="33"/>
      <c r="L733" s="33"/>
      <c r="M733" s="34">
        <f t="shared" si="60"/>
        <v>4204.38</v>
      </c>
      <c r="N733" s="134"/>
      <c r="BY733" s="137"/>
      <c r="BZ733" s="137"/>
      <c r="CA733" s="138"/>
      <c r="CI733" s="86"/>
      <c r="CJ733" s="19"/>
    </row>
    <row r="734" s="13" customFormat="1" customHeight="1" spans="1:88">
      <c r="A734" s="22">
        <v>1442888</v>
      </c>
      <c r="B734" s="23">
        <f t="shared" si="58"/>
        <v>43507</v>
      </c>
      <c r="C734" s="24">
        <v>43512</v>
      </c>
      <c r="D734" s="25" t="s">
        <v>540</v>
      </c>
      <c r="E734" s="26">
        <v>5</v>
      </c>
      <c r="F734" s="26">
        <v>1</v>
      </c>
      <c r="G734" s="26"/>
      <c r="H734" s="27">
        <f t="shared" si="59"/>
        <v>5</v>
      </c>
      <c r="I734" s="31"/>
      <c r="J734" s="32">
        <v>5695</v>
      </c>
      <c r="K734" s="33"/>
      <c r="L734" s="33"/>
      <c r="M734" s="34">
        <f t="shared" si="60"/>
        <v>28475</v>
      </c>
      <c r="N734" s="134"/>
      <c r="BY734" s="137"/>
      <c r="BZ734" s="137"/>
      <c r="CA734" s="138"/>
      <c r="CI734" s="86"/>
      <c r="CJ734" s="19"/>
    </row>
    <row r="735" s="13" customFormat="1" customHeight="1" spans="1:88">
      <c r="A735" s="22">
        <v>1437183</v>
      </c>
      <c r="B735" s="23">
        <f t="shared" si="58"/>
        <v>43509</v>
      </c>
      <c r="C735" s="24">
        <v>43512</v>
      </c>
      <c r="D735" s="25" t="s">
        <v>541</v>
      </c>
      <c r="E735" s="26">
        <v>3</v>
      </c>
      <c r="F735" s="26">
        <v>1</v>
      </c>
      <c r="G735" s="26"/>
      <c r="H735" s="27">
        <f t="shared" si="59"/>
        <v>3</v>
      </c>
      <c r="I735" s="31"/>
      <c r="J735" s="32">
        <v>5695</v>
      </c>
      <c r="K735" s="33"/>
      <c r="L735" s="33"/>
      <c r="M735" s="34">
        <f t="shared" si="60"/>
        <v>17085</v>
      </c>
      <c r="N735" s="134"/>
      <c r="BY735" s="137"/>
      <c r="BZ735" s="137"/>
      <c r="CA735" s="138"/>
      <c r="CI735" s="86"/>
      <c r="CJ735" s="19"/>
    </row>
    <row r="736" s="13" customFormat="1" customHeight="1" spans="1:88">
      <c r="A736" s="22">
        <v>1444003</v>
      </c>
      <c r="B736" s="23">
        <f t="shared" si="58"/>
        <v>43508</v>
      </c>
      <c r="C736" s="24">
        <v>43512</v>
      </c>
      <c r="D736" s="25" t="s">
        <v>542</v>
      </c>
      <c r="E736" s="26">
        <v>4</v>
      </c>
      <c r="F736" s="26">
        <v>1</v>
      </c>
      <c r="G736" s="26"/>
      <c r="H736" s="27">
        <f t="shared" si="59"/>
        <v>4</v>
      </c>
      <c r="I736" s="31"/>
      <c r="J736" s="32">
        <v>7820</v>
      </c>
      <c r="K736" s="33"/>
      <c r="L736" s="33"/>
      <c r="M736" s="34">
        <f t="shared" si="60"/>
        <v>31280</v>
      </c>
      <c r="N736" s="134"/>
      <c r="BY736" s="137"/>
      <c r="BZ736" s="137"/>
      <c r="CA736" s="138"/>
      <c r="CI736" s="86"/>
      <c r="CJ736" s="19"/>
    </row>
    <row r="737" s="13" customFormat="1" customHeight="1" spans="1:88">
      <c r="A737" s="22">
        <v>1444702</v>
      </c>
      <c r="B737" s="23">
        <f t="shared" si="58"/>
        <v>43508</v>
      </c>
      <c r="C737" s="24">
        <v>43512</v>
      </c>
      <c r="D737" s="25" t="s">
        <v>543</v>
      </c>
      <c r="E737" s="26">
        <v>4</v>
      </c>
      <c r="F737" s="26">
        <v>1</v>
      </c>
      <c r="G737" s="26"/>
      <c r="H737" s="27">
        <f t="shared" si="59"/>
        <v>4</v>
      </c>
      <c r="I737" s="31"/>
      <c r="J737" s="32">
        <v>7820</v>
      </c>
      <c r="K737" s="33"/>
      <c r="L737" s="33"/>
      <c r="M737" s="34">
        <f t="shared" si="60"/>
        <v>31280</v>
      </c>
      <c r="N737" s="134"/>
      <c r="BY737" s="137"/>
      <c r="BZ737" s="137"/>
      <c r="CA737" s="138"/>
      <c r="CI737" s="86"/>
      <c r="CJ737" s="19"/>
    </row>
    <row r="738" s="13" customFormat="1" customHeight="1" spans="1:88">
      <c r="A738" s="22">
        <v>1423809</v>
      </c>
      <c r="B738" s="23">
        <f t="shared" si="58"/>
        <v>43510</v>
      </c>
      <c r="C738" s="24">
        <v>43512</v>
      </c>
      <c r="D738" s="25" t="s">
        <v>544</v>
      </c>
      <c r="E738" s="26">
        <v>2</v>
      </c>
      <c r="F738" s="26">
        <v>1</v>
      </c>
      <c r="G738" s="26"/>
      <c r="H738" s="27">
        <f t="shared" si="59"/>
        <v>2</v>
      </c>
      <c r="I738" s="31"/>
      <c r="J738" s="32">
        <v>7820</v>
      </c>
      <c r="K738" s="33"/>
      <c r="L738" s="33"/>
      <c r="M738" s="34">
        <f t="shared" si="60"/>
        <v>15640</v>
      </c>
      <c r="N738" s="134"/>
      <c r="BY738" s="137"/>
      <c r="BZ738" s="137"/>
      <c r="CA738" s="138"/>
      <c r="CI738" s="86"/>
      <c r="CJ738" s="19"/>
    </row>
    <row r="739" s="13" customFormat="1" customHeight="1" spans="1:88">
      <c r="A739" s="22">
        <v>1442147</v>
      </c>
      <c r="B739" s="23">
        <f t="shared" si="58"/>
        <v>43507</v>
      </c>
      <c r="C739" s="24">
        <v>43512</v>
      </c>
      <c r="D739" s="25" t="s">
        <v>545</v>
      </c>
      <c r="E739" s="26">
        <v>5</v>
      </c>
      <c r="F739" s="26">
        <v>1</v>
      </c>
      <c r="G739" s="26"/>
      <c r="H739" s="27">
        <f t="shared" si="59"/>
        <v>5</v>
      </c>
      <c r="I739" s="31"/>
      <c r="J739" s="32">
        <v>5695</v>
      </c>
      <c r="K739" s="33"/>
      <c r="L739" s="33"/>
      <c r="M739" s="34">
        <f t="shared" si="60"/>
        <v>28475</v>
      </c>
      <c r="N739" s="134"/>
      <c r="BY739" s="137"/>
      <c r="BZ739" s="137"/>
      <c r="CA739" s="138"/>
      <c r="CI739" s="86"/>
      <c r="CJ739" s="19"/>
    </row>
    <row r="740" s="13" customFormat="1" customHeight="1" spans="1:88">
      <c r="A740" s="22">
        <v>1428885</v>
      </c>
      <c r="B740" s="23">
        <f t="shared" si="58"/>
        <v>43507</v>
      </c>
      <c r="C740" s="24">
        <v>43512</v>
      </c>
      <c r="D740" s="25" t="s">
        <v>546</v>
      </c>
      <c r="E740" s="26">
        <v>5</v>
      </c>
      <c r="F740" s="26">
        <v>2</v>
      </c>
      <c r="G740" s="26"/>
      <c r="H740" s="27">
        <f t="shared" si="59"/>
        <v>10</v>
      </c>
      <c r="I740" s="31"/>
      <c r="J740" s="32">
        <v>5695</v>
      </c>
      <c r="K740" s="33"/>
      <c r="L740" s="33"/>
      <c r="M740" s="34">
        <f t="shared" si="60"/>
        <v>56950</v>
      </c>
      <c r="N740" s="134"/>
      <c r="BY740" s="137"/>
      <c r="BZ740" s="137"/>
      <c r="CA740" s="138"/>
      <c r="CI740" s="86"/>
      <c r="CJ740" s="19"/>
    </row>
    <row r="741" s="13" customFormat="1" customHeight="1" spans="1:88">
      <c r="A741" s="22">
        <v>1442317</v>
      </c>
      <c r="B741" s="23">
        <f t="shared" si="58"/>
        <v>43509</v>
      </c>
      <c r="C741" s="24">
        <v>43512</v>
      </c>
      <c r="D741" s="25" t="s">
        <v>547</v>
      </c>
      <c r="E741" s="26">
        <v>3</v>
      </c>
      <c r="F741" s="26">
        <v>1</v>
      </c>
      <c r="G741" s="26"/>
      <c r="H741" s="27">
        <f t="shared" si="59"/>
        <v>3</v>
      </c>
      <c r="I741" s="31"/>
      <c r="J741" s="32">
        <v>5270</v>
      </c>
      <c r="K741" s="33"/>
      <c r="L741" s="33"/>
      <c r="M741" s="34">
        <f t="shared" si="60"/>
        <v>15810</v>
      </c>
      <c r="N741" s="134"/>
      <c r="BY741" s="137"/>
      <c r="BZ741" s="137"/>
      <c r="CA741" s="138"/>
      <c r="CI741" s="86"/>
      <c r="CJ741" s="19"/>
    </row>
    <row r="742" s="13" customFormat="1" customHeight="1" spans="1:88">
      <c r="A742" s="22">
        <v>1426364</v>
      </c>
      <c r="B742" s="23">
        <f t="shared" si="58"/>
        <v>43509</v>
      </c>
      <c r="C742" s="24">
        <v>43512</v>
      </c>
      <c r="D742" s="25" t="s">
        <v>548</v>
      </c>
      <c r="E742" s="26">
        <v>3</v>
      </c>
      <c r="F742" s="26">
        <v>1</v>
      </c>
      <c r="G742" s="26"/>
      <c r="H742" s="27">
        <f t="shared" si="59"/>
        <v>3</v>
      </c>
      <c r="I742" s="31"/>
      <c r="J742" s="32">
        <v>5695</v>
      </c>
      <c r="K742" s="33"/>
      <c r="L742" s="33"/>
      <c r="M742" s="34">
        <f t="shared" si="60"/>
        <v>17085</v>
      </c>
      <c r="N742" s="134"/>
      <c r="BY742" s="137"/>
      <c r="BZ742" s="137"/>
      <c r="CA742" s="138"/>
      <c r="CI742" s="86"/>
      <c r="CJ742" s="19"/>
    </row>
    <row r="743" s="13" customFormat="1" customHeight="1" spans="1:88">
      <c r="A743" s="22">
        <v>1435258</v>
      </c>
      <c r="B743" s="23">
        <f t="shared" si="58"/>
        <v>43510</v>
      </c>
      <c r="C743" s="24">
        <v>43512</v>
      </c>
      <c r="D743" s="25" t="s">
        <v>549</v>
      </c>
      <c r="E743" s="26">
        <v>2</v>
      </c>
      <c r="F743" s="26">
        <v>1</v>
      </c>
      <c r="G743" s="26"/>
      <c r="H743" s="27">
        <f t="shared" si="59"/>
        <v>2</v>
      </c>
      <c r="I743" s="31"/>
      <c r="J743" s="32">
        <v>5695</v>
      </c>
      <c r="K743" s="33"/>
      <c r="L743" s="33"/>
      <c r="M743" s="34">
        <f t="shared" si="60"/>
        <v>11390</v>
      </c>
      <c r="N743" s="134"/>
      <c r="BY743" s="137"/>
      <c r="BZ743" s="137"/>
      <c r="CA743" s="138"/>
      <c r="CI743" s="86"/>
      <c r="CJ743" s="19"/>
    </row>
    <row r="744" s="13" customFormat="1" customHeight="1" spans="1:88">
      <c r="A744" s="22">
        <v>1435255</v>
      </c>
      <c r="B744" s="23">
        <f t="shared" si="58"/>
        <v>43510</v>
      </c>
      <c r="C744" s="24">
        <v>43512</v>
      </c>
      <c r="D744" s="25" t="s">
        <v>550</v>
      </c>
      <c r="E744" s="26">
        <v>2</v>
      </c>
      <c r="F744" s="26">
        <v>1</v>
      </c>
      <c r="G744" s="26"/>
      <c r="H744" s="27">
        <f t="shared" si="59"/>
        <v>2</v>
      </c>
      <c r="I744" s="31"/>
      <c r="J744" s="32">
        <v>5695</v>
      </c>
      <c r="K744" s="33"/>
      <c r="L744" s="33"/>
      <c r="M744" s="34">
        <f t="shared" si="60"/>
        <v>11390</v>
      </c>
      <c r="N744" s="134"/>
      <c r="BY744" s="137"/>
      <c r="BZ744" s="137"/>
      <c r="CA744" s="138"/>
      <c r="CI744" s="86"/>
      <c r="CJ744" s="19"/>
    </row>
    <row r="745" s="13" customFormat="1" customHeight="1" spans="1:88">
      <c r="A745" s="22">
        <v>1435244</v>
      </c>
      <c r="B745" s="23">
        <f t="shared" si="58"/>
        <v>43508</v>
      </c>
      <c r="C745" s="24">
        <v>43512</v>
      </c>
      <c r="D745" s="25" t="s">
        <v>551</v>
      </c>
      <c r="E745" s="26">
        <v>4</v>
      </c>
      <c r="F745" s="26">
        <v>1</v>
      </c>
      <c r="G745" s="26"/>
      <c r="H745" s="27">
        <f t="shared" si="59"/>
        <v>4</v>
      </c>
      <c r="I745" s="31"/>
      <c r="J745" s="32">
        <v>5695</v>
      </c>
      <c r="K745" s="33"/>
      <c r="L745" s="33"/>
      <c r="M745" s="34">
        <f t="shared" si="60"/>
        <v>22780</v>
      </c>
      <c r="N745" s="134"/>
      <c r="BY745" s="137"/>
      <c r="BZ745" s="137"/>
      <c r="CA745" s="138"/>
      <c r="CI745" s="86"/>
      <c r="CJ745" s="19"/>
    </row>
    <row r="746" s="13" customFormat="1" customHeight="1" spans="1:88">
      <c r="A746" s="22">
        <v>1444446</v>
      </c>
      <c r="B746" s="23">
        <f t="shared" si="58"/>
        <v>43510</v>
      </c>
      <c r="C746" s="24">
        <v>43512</v>
      </c>
      <c r="D746" s="25" t="s">
        <v>552</v>
      </c>
      <c r="E746" s="26">
        <v>2</v>
      </c>
      <c r="F746" s="26">
        <v>1</v>
      </c>
      <c r="G746" s="26"/>
      <c r="H746" s="27">
        <f t="shared" si="59"/>
        <v>2</v>
      </c>
      <c r="I746" s="31"/>
      <c r="J746" s="32">
        <v>6715</v>
      </c>
      <c r="K746" s="33"/>
      <c r="L746" s="33"/>
      <c r="M746" s="34">
        <f t="shared" si="60"/>
        <v>13430</v>
      </c>
      <c r="N746" s="134"/>
      <c r="BY746" s="137"/>
      <c r="BZ746" s="137"/>
      <c r="CA746" s="138"/>
      <c r="CI746" s="86"/>
      <c r="CJ746" s="19"/>
    </row>
    <row r="747" s="13" customFormat="1" customHeight="1" spans="1:88">
      <c r="A747" s="22">
        <v>1442328</v>
      </c>
      <c r="B747" s="23">
        <f t="shared" si="58"/>
        <v>43507</v>
      </c>
      <c r="C747" s="24">
        <v>43512</v>
      </c>
      <c r="D747" s="25" t="s">
        <v>553</v>
      </c>
      <c r="E747" s="26">
        <v>5</v>
      </c>
      <c r="F747" s="26">
        <v>2</v>
      </c>
      <c r="G747" s="26"/>
      <c r="H747" s="27">
        <f t="shared" si="59"/>
        <v>10</v>
      </c>
      <c r="I747" s="31"/>
      <c r="J747" s="140">
        <v>5695</v>
      </c>
      <c r="K747" s="141"/>
      <c r="L747" s="33"/>
      <c r="M747" s="34">
        <f t="shared" si="60"/>
        <v>56950</v>
      </c>
      <c r="N747" s="134"/>
      <c r="BY747" s="137"/>
      <c r="BZ747" s="137"/>
      <c r="CA747" s="138"/>
      <c r="CI747" s="86"/>
      <c r="CJ747" s="19"/>
    </row>
    <row r="748" s="13" customFormat="1" customHeight="1" spans="1:88">
      <c r="A748" s="22">
        <v>1429040</v>
      </c>
      <c r="B748" s="23">
        <f t="shared" si="58"/>
        <v>43512</v>
      </c>
      <c r="C748" s="24">
        <v>43513</v>
      </c>
      <c r="D748" s="25" t="s">
        <v>554</v>
      </c>
      <c r="E748" s="26">
        <v>1</v>
      </c>
      <c r="F748" s="26">
        <v>2</v>
      </c>
      <c r="G748" s="26"/>
      <c r="H748" s="27">
        <f t="shared" si="59"/>
        <v>2</v>
      </c>
      <c r="I748" s="31"/>
      <c r="J748" s="140">
        <v>5270</v>
      </c>
      <c r="K748" s="141"/>
      <c r="L748" s="141"/>
      <c r="M748" s="34">
        <f t="shared" si="60"/>
        <v>10540</v>
      </c>
      <c r="N748" s="134"/>
      <c r="BY748" s="137"/>
      <c r="BZ748" s="137"/>
      <c r="CA748" s="138"/>
      <c r="CI748" s="86"/>
      <c r="CJ748" s="19"/>
    </row>
    <row r="749" s="13" customFormat="1" customHeight="1" spans="1:88">
      <c r="A749" s="22">
        <v>1440627</v>
      </c>
      <c r="B749" s="23">
        <f t="shared" si="58"/>
        <v>43512</v>
      </c>
      <c r="C749" s="24">
        <v>43513</v>
      </c>
      <c r="D749" s="25" t="s">
        <v>555</v>
      </c>
      <c r="E749" s="26">
        <v>1</v>
      </c>
      <c r="F749" s="26">
        <v>1</v>
      </c>
      <c r="G749" s="26"/>
      <c r="H749" s="27">
        <f t="shared" si="59"/>
        <v>1</v>
      </c>
      <c r="I749" s="31"/>
      <c r="J749" s="140">
        <v>4614.75</v>
      </c>
      <c r="K749" s="141"/>
      <c r="L749" s="141"/>
      <c r="M749" s="34">
        <f t="shared" si="60"/>
        <v>4614.75</v>
      </c>
      <c r="N749" s="134"/>
      <c r="BY749" s="137"/>
      <c r="BZ749" s="137"/>
      <c r="CA749" s="138"/>
      <c r="CI749" s="86"/>
      <c r="CJ749" s="19"/>
    </row>
    <row r="750" s="13" customFormat="1" customHeight="1" spans="1:88">
      <c r="A750" s="22">
        <v>1445001</v>
      </c>
      <c r="B750" s="23">
        <f t="shared" ref="B750:B813" si="61">+C750-E750</f>
        <v>43512</v>
      </c>
      <c r="C750" s="24">
        <v>43513</v>
      </c>
      <c r="D750" s="25" t="s">
        <v>556</v>
      </c>
      <c r="E750" s="26">
        <v>1</v>
      </c>
      <c r="F750" s="26">
        <v>1</v>
      </c>
      <c r="G750" s="26"/>
      <c r="H750" s="27">
        <f t="shared" ref="H750:H813" si="62">(F750*E750)+(E750*G750)</f>
        <v>1</v>
      </c>
      <c r="I750" s="31"/>
      <c r="J750" s="140">
        <v>7900</v>
      </c>
      <c r="K750" s="141"/>
      <c r="L750" s="141"/>
      <c r="M750" s="34">
        <f t="shared" ref="M750:M813" si="63">+(E750*F750*J750)+(E750*G750*K750)+L750</f>
        <v>7900</v>
      </c>
      <c r="N750" s="134"/>
      <c r="BY750" s="137"/>
      <c r="BZ750" s="137"/>
      <c r="CA750" s="138"/>
      <c r="CI750" s="86"/>
      <c r="CJ750" s="19"/>
    </row>
    <row r="751" s="13" customFormat="1" customHeight="1" spans="1:88">
      <c r="A751" s="22">
        <v>1441693</v>
      </c>
      <c r="B751" s="23">
        <f t="shared" si="61"/>
        <v>43509</v>
      </c>
      <c r="C751" s="24">
        <v>43510</v>
      </c>
      <c r="D751" s="25" t="s">
        <v>557</v>
      </c>
      <c r="E751" s="26">
        <v>1</v>
      </c>
      <c r="F751" s="26">
        <v>3</v>
      </c>
      <c r="G751" s="26"/>
      <c r="H751" s="27">
        <f t="shared" si="62"/>
        <v>3</v>
      </c>
      <c r="I751" s="31"/>
      <c r="J751" s="140">
        <v>5695</v>
      </c>
      <c r="K751" s="141"/>
      <c r="L751" s="141"/>
      <c r="M751" s="34">
        <f t="shared" si="63"/>
        <v>17085</v>
      </c>
      <c r="N751" s="134"/>
      <c r="BY751" s="137"/>
      <c r="BZ751" s="137"/>
      <c r="CA751" s="138"/>
      <c r="CI751" s="86"/>
      <c r="CJ751" s="19"/>
    </row>
    <row r="752" s="13" customFormat="1" customHeight="1" spans="1:88">
      <c r="A752" s="22">
        <v>1441693</v>
      </c>
      <c r="B752" s="23">
        <f t="shared" si="61"/>
        <v>43510</v>
      </c>
      <c r="C752" s="24">
        <v>43513</v>
      </c>
      <c r="D752" s="25" t="s">
        <v>557</v>
      </c>
      <c r="E752" s="26">
        <v>3</v>
      </c>
      <c r="F752" s="26">
        <v>3</v>
      </c>
      <c r="G752" s="26"/>
      <c r="H752" s="27">
        <f t="shared" si="62"/>
        <v>9</v>
      </c>
      <c r="I752" s="31"/>
      <c r="J752" s="140">
        <v>4663.29</v>
      </c>
      <c r="K752" s="141"/>
      <c r="L752" s="141"/>
      <c r="M752" s="34">
        <f t="shared" si="63"/>
        <v>41969.61</v>
      </c>
      <c r="N752" s="134"/>
      <c r="BY752" s="137"/>
      <c r="BZ752" s="137"/>
      <c r="CA752" s="138"/>
      <c r="CI752" s="86"/>
      <c r="CJ752" s="19"/>
    </row>
    <row r="753" s="13" customFormat="1" customHeight="1" spans="1:88">
      <c r="A753" s="22">
        <v>1427701</v>
      </c>
      <c r="B753" s="23">
        <f t="shared" si="61"/>
        <v>43509</v>
      </c>
      <c r="C753" s="24">
        <v>43513</v>
      </c>
      <c r="D753" s="25" t="s">
        <v>558</v>
      </c>
      <c r="E753" s="26">
        <v>4</v>
      </c>
      <c r="F753" s="26">
        <v>2</v>
      </c>
      <c r="G753" s="26"/>
      <c r="H753" s="27">
        <f t="shared" si="62"/>
        <v>8</v>
      </c>
      <c r="I753" s="31"/>
      <c r="J753" s="140">
        <v>6715</v>
      </c>
      <c r="K753" s="141"/>
      <c r="L753" s="141"/>
      <c r="M753" s="34">
        <f t="shared" si="63"/>
        <v>53720</v>
      </c>
      <c r="N753" s="134"/>
      <c r="BY753" s="137"/>
      <c r="BZ753" s="137"/>
      <c r="CA753" s="138"/>
      <c r="CI753" s="86"/>
      <c r="CJ753" s="19"/>
    </row>
    <row r="754" s="13" customFormat="1" customHeight="1" spans="1:88">
      <c r="A754" s="22">
        <v>1440027</v>
      </c>
      <c r="B754" s="23">
        <f t="shared" si="61"/>
        <v>43511</v>
      </c>
      <c r="C754" s="24">
        <v>43513</v>
      </c>
      <c r="D754" s="25" t="s">
        <v>559</v>
      </c>
      <c r="E754" s="26">
        <v>2</v>
      </c>
      <c r="F754" s="26">
        <v>1</v>
      </c>
      <c r="G754" s="26"/>
      <c r="H754" s="27">
        <f t="shared" si="62"/>
        <v>2</v>
      </c>
      <c r="I754" s="31"/>
      <c r="J754" s="140">
        <v>6715</v>
      </c>
      <c r="K754" s="141"/>
      <c r="L754" s="141"/>
      <c r="M754" s="34">
        <f t="shared" si="63"/>
        <v>13430</v>
      </c>
      <c r="N754" s="134"/>
      <c r="BY754" s="137"/>
      <c r="BZ754" s="137"/>
      <c r="CA754" s="138"/>
      <c r="CI754" s="86"/>
      <c r="CJ754" s="19"/>
    </row>
    <row r="755" s="13" customFormat="1" customHeight="1" spans="1:88">
      <c r="A755" s="22">
        <v>1442358</v>
      </c>
      <c r="B755" s="23">
        <f t="shared" si="61"/>
        <v>43508</v>
      </c>
      <c r="C755" s="24">
        <v>43513</v>
      </c>
      <c r="D755" s="25" t="s">
        <v>560</v>
      </c>
      <c r="E755" s="26">
        <v>5</v>
      </c>
      <c r="F755" s="26">
        <v>1</v>
      </c>
      <c r="G755" s="26"/>
      <c r="H755" s="27">
        <f t="shared" si="62"/>
        <v>5</v>
      </c>
      <c r="I755" s="31"/>
      <c r="J755" s="140">
        <v>5695</v>
      </c>
      <c r="K755" s="141"/>
      <c r="L755" s="141"/>
      <c r="M755" s="34">
        <f t="shared" si="63"/>
        <v>28475</v>
      </c>
      <c r="N755" s="134"/>
      <c r="BY755" s="137"/>
      <c r="BZ755" s="137"/>
      <c r="CA755" s="138"/>
      <c r="CI755" s="86"/>
      <c r="CJ755" s="19"/>
    </row>
    <row r="756" s="13" customFormat="1" customHeight="1" spans="1:88">
      <c r="A756" s="22">
        <v>1438580</v>
      </c>
      <c r="B756" s="23">
        <f t="shared" si="61"/>
        <v>43512</v>
      </c>
      <c r="C756" s="24">
        <v>43513</v>
      </c>
      <c r="D756" s="25" t="s">
        <v>561</v>
      </c>
      <c r="E756" s="26">
        <v>1</v>
      </c>
      <c r="F756" s="26">
        <v>1</v>
      </c>
      <c r="G756" s="26"/>
      <c r="H756" s="27">
        <f t="shared" si="62"/>
        <v>1</v>
      </c>
      <c r="I756" s="31"/>
      <c r="J756" s="140">
        <v>4720.32</v>
      </c>
      <c r="K756" s="141"/>
      <c r="L756" s="141"/>
      <c r="M756" s="34">
        <f t="shared" si="63"/>
        <v>4720.32</v>
      </c>
      <c r="N756" s="134"/>
      <c r="BY756" s="137"/>
      <c r="BZ756" s="137"/>
      <c r="CA756" s="138"/>
      <c r="CI756" s="86"/>
      <c r="CJ756" s="19"/>
    </row>
    <row r="757" s="13" customFormat="1" customHeight="1" spans="1:88">
      <c r="A757" s="22">
        <v>1444295</v>
      </c>
      <c r="B757" s="23">
        <f t="shared" si="61"/>
        <v>43509</v>
      </c>
      <c r="C757" s="24">
        <v>43513</v>
      </c>
      <c r="D757" s="25" t="s">
        <v>562</v>
      </c>
      <c r="E757" s="26">
        <v>4</v>
      </c>
      <c r="F757" s="26">
        <v>1</v>
      </c>
      <c r="G757" s="26"/>
      <c r="H757" s="27">
        <f t="shared" si="62"/>
        <v>4</v>
      </c>
      <c r="I757" s="31"/>
      <c r="J757" s="140">
        <v>6120</v>
      </c>
      <c r="K757" s="141"/>
      <c r="L757" s="141"/>
      <c r="M757" s="34">
        <f t="shared" si="63"/>
        <v>24480</v>
      </c>
      <c r="N757" s="134"/>
      <c r="BY757" s="137"/>
      <c r="BZ757" s="137"/>
      <c r="CA757" s="138"/>
      <c r="CI757" s="86"/>
      <c r="CJ757" s="19"/>
    </row>
    <row r="758" s="13" customFormat="1" customHeight="1" spans="1:88">
      <c r="A758" s="22">
        <v>1440998</v>
      </c>
      <c r="B758" s="23">
        <f t="shared" si="61"/>
        <v>43509</v>
      </c>
      <c r="C758" s="24">
        <v>43510</v>
      </c>
      <c r="D758" s="25" t="s">
        <v>563</v>
      </c>
      <c r="E758" s="26">
        <v>1</v>
      </c>
      <c r="F758" s="26">
        <v>2</v>
      </c>
      <c r="G758" s="26"/>
      <c r="H758" s="27">
        <f t="shared" si="62"/>
        <v>2</v>
      </c>
      <c r="I758" s="31"/>
      <c r="J758" s="140">
        <v>5695</v>
      </c>
      <c r="K758" s="141"/>
      <c r="L758" s="141"/>
      <c r="M758" s="34">
        <f t="shared" si="63"/>
        <v>11390</v>
      </c>
      <c r="N758" s="134"/>
      <c r="BY758" s="137"/>
      <c r="BZ758" s="137"/>
      <c r="CA758" s="138"/>
      <c r="CI758" s="86"/>
      <c r="CJ758" s="19"/>
    </row>
    <row r="759" s="13" customFormat="1" customHeight="1" spans="1:88">
      <c r="A759" s="22">
        <v>1440998</v>
      </c>
      <c r="B759" s="23">
        <f t="shared" si="61"/>
        <v>43510</v>
      </c>
      <c r="C759" s="24">
        <v>43513</v>
      </c>
      <c r="D759" s="25" t="s">
        <v>563</v>
      </c>
      <c r="E759" s="26">
        <v>3</v>
      </c>
      <c r="F759" s="26">
        <v>2</v>
      </c>
      <c r="G759" s="26"/>
      <c r="H759" s="27">
        <f t="shared" si="62"/>
        <v>6</v>
      </c>
      <c r="I759" s="31"/>
      <c r="J759" s="140">
        <v>4647.34</v>
      </c>
      <c r="K759" s="141"/>
      <c r="L759" s="141"/>
      <c r="M759" s="34">
        <f t="shared" si="63"/>
        <v>27884.04</v>
      </c>
      <c r="N759" s="134"/>
      <c r="BY759" s="137"/>
      <c r="BZ759" s="137"/>
      <c r="CA759" s="138"/>
      <c r="CI759" s="86"/>
      <c r="CJ759" s="19"/>
    </row>
    <row r="760" s="13" customFormat="1" customHeight="1" spans="1:88">
      <c r="A760" s="22">
        <v>1442572</v>
      </c>
      <c r="B760" s="23">
        <f t="shared" si="61"/>
        <v>43509</v>
      </c>
      <c r="C760" s="24">
        <v>43513</v>
      </c>
      <c r="D760" s="25" t="s">
        <v>564</v>
      </c>
      <c r="E760" s="26">
        <v>4</v>
      </c>
      <c r="F760" s="26">
        <v>1</v>
      </c>
      <c r="G760" s="26"/>
      <c r="H760" s="27">
        <f t="shared" si="62"/>
        <v>4</v>
      </c>
      <c r="I760" s="31"/>
      <c r="J760" s="140">
        <v>5695</v>
      </c>
      <c r="K760" s="141"/>
      <c r="L760" s="141"/>
      <c r="M760" s="34">
        <f t="shared" si="63"/>
        <v>22780</v>
      </c>
      <c r="N760" s="134"/>
      <c r="BY760" s="137"/>
      <c r="BZ760" s="137"/>
      <c r="CA760" s="138"/>
      <c r="CI760" s="86"/>
      <c r="CJ760" s="19"/>
    </row>
    <row r="761" s="13" customFormat="1" customHeight="1" spans="1:88">
      <c r="A761" s="22">
        <v>1438335</v>
      </c>
      <c r="B761" s="23">
        <f t="shared" si="61"/>
        <v>43511</v>
      </c>
      <c r="C761" s="24">
        <v>43513</v>
      </c>
      <c r="D761" s="25" t="s">
        <v>565</v>
      </c>
      <c r="E761" s="26">
        <v>2</v>
      </c>
      <c r="F761" s="26">
        <v>2</v>
      </c>
      <c r="G761" s="26"/>
      <c r="H761" s="27">
        <f t="shared" si="62"/>
        <v>4</v>
      </c>
      <c r="I761" s="31"/>
      <c r="J761" s="140">
        <v>5695</v>
      </c>
      <c r="K761" s="141"/>
      <c r="L761" s="141"/>
      <c r="M761" s="34">
        <f t="shared" si="63"/>
        <v>22780</v>
      </c>
      <c r="N761" s="134"/>
      <c r="BY761" s="137"/>
      <c r="BZ761" s="137"/>
      <c r="CA761" s="138"/>
      <c r="CI761" s="86"/>
      <c r="CJ761" s="19"/>
    </row>
    <row r="762" s="13" customFormat="1" customHeight="1" spans="1:88">
      <c r="A762" s="22">
        <v>1442355</v>
      </c>
      <c r="B762" s="23">
        <f t="shared" si="61"/>
        <v>43508</v>
      </c>
      <c r="C762" s="24">
        <v>43513</v>
      </c>
      <c r="D762" s="25" t="s">
        <v>566</v>
      </c>
      <c r="E762" s="26">
        <v>5</v>
      </c>
      <c r="F762" s="26">
        <v>1</v>
      </c>
      <c r="G762" s="26"/>
      <c r="H762" s="27">
        <f t="shared" si="62"/>
        <v>5</v>
      </c>
      <c r="I762" s="31"/>
      <c r="J762" s="140">
        <v>6715</v>
      </c>
      <c r="K762" s="141"/>
      <c r="L762" s="141"/>
      <c r="M762" s="34">
        <f t="shared" si="63"/>
        <v>33575</v>
      </c>
      <c r="N762" s="134"/>
      <c r="BY762" s="137"/>
      <c r="BZ762" s="137"/>
      <c r="CA762" s="138"/>
      <c r="CI762" s="86"/>
      <c r="CJ762" s="19"/>
    </row>
    <row r="763" s="13" customFormat="1" customHeight="1" spans="1:88">
      <c r="A763" s="22">
        <v>1431886</v>
      </c>
      <c r="B763" s="23">
        <f t="shared" si="61"/>
        <v>43511</v>
      </c>
      <c r="C763" s="24">
        <v>43513</v>
      </c>
      <c r="D763" s="25" t="s">
        <v>567</v>
      </c>
      <c r="E763" s="26">
        <v>2</v>
      </c>
      <c r="F763" s="26">
        <v>2</v>
      </c>
      <c r="G763" s="26"/>
      <c r="H763" s="27">
        <f t="shared" si="62"/>
        <v>4</v>
      </c>
      <c r="I763" s="31"/>
      <c r="J763" s="140">
        <v>6120</v>
      </c>
      <c r="K763" s="141"/>
      <c r="L763" s="141"/>
      <c r="M763" s="34">
        <f t="shared" si="63"/>
        <v>24480</v>
      </c>
      <c r="N763" s="134"/>
      <c r="BY763" s="137"/>
      <c r="BZ763" s="137"/>
      <c r="CA763" s="138"/>
      <c r="CI763" s="86"/>
      <c r="CJ763" s="19"/>
    </row>
    <row r="764" s="13" customFormat="1" customHeight="1" spans="1:88">
      <c r="A764" s="22">
        <v>1444071</v>
      </c>
      <c r="B764" s="23">
        <f t="shared" si="61"/>
        <v>43511</v>
      </c>
      <c r="C764" s="24">
        <v>43513</v>
      </c>
      <c r="D764" s="25" t="s">
        <v>568</v>
      </c>
      <c r="E764" s="26">
        <v>2</v>
      </c>
      <c r="F764" s="26">
        <v>1</v>
      </c>
      <c r="G764" s="26"/>
      <c r="H764" s="27">
        <f t="shared" si="62"/>
        <v>2</v>
      </c>
      <c r="I764" s="31"/>
      <c r="J764" s="140">
        <v>8330</v>
      </c>
      <c r="K764" s="141"/>
      <c r="L764" s="141"/>
      <c r="M764" s="34">
        <f t="shared" si="63"/>
        <v>16660</v>
      </c>
      <c r="N764" s="134"/>
      <c r="BY764" s="137"/>
      <c r="BZ764" s="137"/>
      <c r="CA764" s="138"/>
      <c r="CI764" s="86"/>
      <c r="CJ764" s="19"/>
    </row>
    <row r="765" s="13" customFormat="1" customHeight="1" spans="1:88">
      <c r="A765" s="22">
        <v>1440233</v>
      </c>
      <c r="B765" s="23">
        <f t="shared" si="61"/>
        <v>43512</v>
      </c>
      <c r="C765" s="24">
        <v>43513</v>
      </c>
      <c r="D765" s="25" t="s">
        <v>569</v>
      </c>
      <c r="E765" s="26">
        <v>1</v>
      </c>
      <c r="F765" s="26">
        <v>1</v>
      </c>
      <c r="G765" s="26"/>
      <c r="H765" s="27">
        <f t="shared" si="62"/>
        <v>1</v>
      </c>
      <c r="I765" s="31"/>
      <c r="J765" s="140">
        <v>6715</v>
      </c>
      <c r="K765" s="141"/>
      <c r="L765" s="141"/>
      <c r="M765" s="34">
        <f t="shared" si="63"/>
        <v>6715</v>
      </c>
      <c r="N765" s="134"/>
      <c r="BY765" s="137"/>
      <c r="BZ765" s="137"/>
      <c r="CA765" s="138"/>
      <c r="CI765" s="86"/>
      <c r="CJ765" s="19"/>
    </row>
    <row r="766" s="13" customFormat="1" customHeight="1" spans="1:88">
      <c r="A766" s="22">
        <v>1444763</v>
      </c>
      <c r="B766" s="23">
        <f t="shared" si="61"/>
        <v>43509</v>
      </c>
      <c r="C766" s="24">
        <v>43513</v>
      </c>
      <c r="D766" s="25" t="s">
        <v>570</v>
      </c>
      <c r="E766" s="26">
        <v>4</v>
      </c>
      <c r="F766" s="26">
        <v>1</v>
      </c>
      <c r="G766" s="26"/>
      <c r="H766" s="27">
        <f t="shared" si="62"/>
        <v>4</v>
      </c>
      <c r="I766" s="31"/>
      <c r="J766" s="140">
        <v>6715</v>
      </c>
      <c r="K766" s="141"/>
      <c r="L766" s="141"/>
      <c r="M766" s="34">
        <f t="shared" si="63"/>
        <v>26860</v>
      </c>
      <c r="N766" s="134"/>
      <c r="BY766" s="137"/>
      <c r="BZ766" s="137"/>
      <c r="CA766" s="138"/>
      <c r="CI766" s="86"/>
      <c r="CJ766" s="19"/>
    </row>
    <row r="767" s="13" customFormat="1" customHeight="1" spans="1:88">
      <c r="A767" s="22">
        <v>1439674</v>
      </c>
      <c r="B767" s="23">
        <f t="shared" si="61"/>
        <v>43508</v>
      </c>
      <c r="C767" s="24">
        <v>43510</v>
      </c>
      <c r="D767" s="25" t="s">
        <v>571</v>
      </c>
      <c r="E767" s="26">
        <v>2</v>
      </c>
      <c r="F767" s="26">
        <v>1</v>
      </c>
      <c r="G767" s="26"/>
      <c r="H767" s="27">
        <f t="shared" si="62"/>
        <v>2</v>
      </c>
      <c r="I767" s="31"/>
      <c r="J767" s="140">
        <v>5695</v>
      </c>
      <c r="K767" s="141"/>
      <c r="L767" s="141"/>
      <c r="M767" s="34">
        <f t="shared" si="63"/>
        <v>11390</v>
      </c>
      <c r="N767" s="134"/>
      <c r="BY767" s="137"/>
      <c r="BZ767" s="137"/>
      <c r="CA767" s="138"/>
      <c r="CI767" s="86"/>
      <c r="CJ767" s="19"/>
    </row>
    <row r="768" s="13" customFormat="1" customHeight="1" spans="1:88">
      <c r="A768" s="22">
        <v>1439674</v>
      </c>
      <c r="B768" s="23">
        <f t="shared" si="61"/>
        <v>43510</v>
      </c>
      <c r="C768" s="24">
        <v>43513</v>
      </c>
      <c r="D768" s="25" t="s">
        <v>571</v>
      </c>
      <c r="E768" s="26">
        <v>3</v>
      </c>
      <c r="F768" s="26">
        <v>1</v>
      </c>
      <c r="G768" s="26"/>
      <c r="H768" s="27">
        <f t="shared" si="62"/>
        <v>3</v>
      </c>
      <c r="I768" s="31"/>
      <c r="J768" s="140">
        <v>4643.69</v>
      </c>
      <c r="K768" s="141"/>
      <c r="L768" s="141"/>
      <c r="M768" s="34">
        <f t="shared" si="63"/>
        <v>13931.07</v>
      </c>
      <c r="N768" s="134"/>
      <c r="BY768" s="137"/>
      <c r="BZ768" s="137"/>
      <c r="CA768" s="138"/>
      <c r="CI768" s="86"/>
      <c r="CJ768" s="19"/>
    </row>
    <row r="769" s="13" customFormat="1" customHeight="1" spans="1:88">
      <c r="A769" s="22">
        <v>1420476</v>
      </c>
      <c r="B769" s="23">
        <f t="shared" si="61"/>
        <v>43511</v>
      </c>
      <c r="C769" s="24">
        <v>43513</v>
      </c>
      <c r="D769" s="25" t="s">
        <v>572</v>
      </c>
      <c r="E769" s="26">
        <v>2</v>
      </c>
      <c r="F769" s="26">
        <v>2</v>
      </c>
      <c r="G769" s="26"/>
      <c r="H769" s="27">
        <f t="shared" si="62"/>
        <v>4</v>
      </c>
      <c r="I769" s="31"/>
      <c r="J769" s="140">
        <v>5695</v>
      </c>
      <c r="K769" s="141"/>
      <c r="L769" s="141"/>
      <c r="M769" s="34">
        <f t="shared" si="63"/>
        <v>22780</v>
      </c>
      <c r="N769" s="134"/>
      <c r="BY769" s="137"/>
      <c r="BZ769" s="137"/>
      <c r="CA769" s="138"/>
      <c r="CI769" s="86"/>
      <c r="CJ769" s="19"/>
    </row>
    <row r="770" s="13" customFormat="1" customHeight="1" spans="1:88">
      <c r="A770" s="22">
        <v>1437426</v>
      </c>
      <c r="B770" s="23">
        <f t="shared" si="61"/>
        <v>43511</v>
      </c>
      <c r="C770" s="24">
        <v>43513</v>
      </c>
      <c r="D770" s="25" t="s">
        <v>573</v>
      </c>
      <c r="E770" s="26">
        <v>2</v>
      </c>
      <c r="F770" s="26">
        <v>1</v>
      </c>
      <c r="G770" s="26"/>
      <c r="H770" s="27">
        <f t="shared" si="62"/>
        <v>2</v>
      </c>
      <c r="I770" s="31"/>
      <c r="J770" s="140">
        <v>5695</v>
      </c>
      <c r="K770" s="141"/>
      <c r="L770" s="141"/>
      <c r="M770" s="34">
        <f t="shared" si="63"/>
        <v>11390</v>
      </c>
      <c r="N770" s="134"/>
      <c r="BY770" s="137"/>
      <c r="BZ770" s="137"/>
      <c r="CA770" s="138"/>
      <c r="CI770" s="86"/>
      <c r="CJ770" s="19"/>
    </row>
    <row r="771" s="13" customFormat="1" customHeight="1" spans="1:88">
      <c r="A771" s="22">
        <v>1431777</v>
      </c>
      <c r="B771" s="23">
        <f t="shared" si="61"/>
        <v>43509</v>
      </c>
      <c r="C771" s="24">
        <v>43513</v>
      </c>
      <c r="D771" s="25" t="s">
        <v>574</v>
      </c>
      <c r="E771" s="26">
        <v>4</v>
      </c>
      <c r="F771" s="26">
        <v>1</v>
      </c>
      <c r="G771" s="26"/>
      <c r="H771" s="27">
        <f t="shared" si="62"/>
        <v>4</v>
      </c>
      <c r="I771" s="31"/>
      <c r="J771" s="140">
        <v>5695</v>
      </c>
      <c r="K771" s="141"/>
      <c r="L771" s="141"/>
      <c r="M771" s="34">
        <f t="shared" si="63"/>
        <v>22780</v>
      </c>
      <c r="N771" s="134"/>
      <c r="BY771" s="137"/>
      <c r="BZ771" s="137"/>
      <c r="CA771" s="138"/>
      <c r="CI771" s="86"/>
      <c r="CJ771" s="19"/>
    </row>
    <row r="772" s="13" customFormat="1" customHeight="1" spans="1:88">
      <c r="A772" s="22">
        <v>1420973</v>
      </c>
      <c r="B772" s="23">
        <f t="shared" si="61"/>
        <v>43508</v>
      </c>
      <c r="C772" s="24">
        <v>43513</v>
      </c>
      <c r="D772" s="25" t="s">
        <v>575</v>
      </c>
      <c r="E772" s="26">
        <v>5</v>
      </c>
      <c r="F772" s="26">
        <v>4</v>
      </c>
      <c r="G772" s="26"/>
      <c r="H772" s="27">
        <f t="shared" si="62"/>
        <v>20</v>
      </c>
      <c r="I772" s="31"/>
      <c r="J772" s="140">
        <v>7820</v>
      </c>
      <c r="K772" s="141"/>
      <c r="L772" s="141"/>
      <c r="M772" s="34">
        <f t="shared" si="63"/>
        <v>156400</v>
      </c>
      <c r="N772" s="134"/>
      <c r="BY772" s="137"/>
      <c r="BZ772" s="137"/>
      <c r="CA772" s="138"/>
      <c r="CI772" s="86"/>
      <c r="CJ772" s="19"/>
    </row>
    <row r="773" s="13" customFormat="1" customHeight="1" spans="1:88">
      <c r="A773" s="22">
        <v>1442557</v>
      </c>
      <c r="B773" s="23">
        <f t="shared" si="61"/>
        <v>43507</v>
      </c>
      <c r="C773" s="24">
        <v>43513</v>
      </c>
      <c r="D773" s="25" t="s">
        <v>576</v>
      </c>
      <c r="E773" s="26">
        <v>6</v>
      </c>
      <c r="F773" s="26">
        <v>1</v>
      </c>
      <c r="G773" s="26"/>
      <c r="H773" s="27">
        <f t="shared" si="62"/>
        <v>6</v>
      </c>
      <c r="I773" s="31"/>
      <c r="J773" s="140">
        <v>8500</v>
      </c>
      <c r="K773" s="141"/>
      <c r="L773" s="141"/>
      <c r="M773" s="34">
        <f t="shared" si="63"/>
        <v>51000</v>
      </c>
      <c r="N773" s="134"/>
      <c r="BY773" s="137"/>
      <c r="BZ773" s="137"/>
      <c r="CA773" s="138"/>
      <c r="CI773" s="86"/>
      <c r="CJ773" s="19"/>
    </row>
    <row r="774" s="13" customFormat="1" customHeight="1" spans="1:88">
      <c r="A774" s="22">
        <v>1441598</v>
      </c>
      <c r="B774" s="23">
        <f t="shared" si="61"/>
        <v>43508</v>
      </c>
      <c r="C774" s="24">
        <v>43510</v>
      </c>
      <c r="D774" s="25" t="s">
        <v>377</v>
      </c>
      <c r="E774" s="26">
        <v>2</v>
      </c>
      <c r="F774" s="26">
        <v>1</v>
      </c>
      <c r="G774" s="26"/>
      <c r="H774" s="27">
        <f t="shared" si="62"/>
        <v>2</v>
      </c>
      <c r="I774" s="31"/>
      <c r="J774" s="140">
        <v>5695</v>
      </c>
      <c r="K774" s="141"/>
      <c r="L774" s="141"/>
      <c r="M774" s="34">
        <f t="shared" si="63"/>
        <v>11390</v>
      </c>
      <c r="N774" s="134"/>
      <c r="BY774" s="137"/>
      <c r="BZ774" s="137"/>
      <c r="CA774" s="138"/>
      <c r="CI774" s="86"/>
      <c r="CJ774" s="19"/>
    </row>
    <row r="775" s="13" customFormat="1" customHeight="1" spans="1:88">
      <c r="A775" s="22">
        <v>1441598</v>
      </c>
      <c r="B775" s="23">
        <f t="shared" si="61"/>
        <v>43510</v>
      </c>
      <c r="C775" s="24">
        <v>43513</v>
      </c>
      <c r="D775" s="25" t="s">
        <v>377</v>
      </c>
      <c r="E775" s="26">
        <v>3</v>
      </c>
      <c r="F775" s="26">
        <v>1</v>
      </c>
      <c r="G775" s="26"/>
      <c r="H775" s="27">
        <f t="shared" si="62"/>
        <v>3</v>
      </c>
      <c r="I775" s="31"/>
      <c r="J775" s="140">
        <v>4673.83</v>
      </c>
      <c r="K775" s="141"/>
      <c r="L775" s="141"/>
      <c r="M775" s="34">
        <f t="shared" si="63"/>
        <v>14021.49</v>
      </c>
      <c r="N775" s="134"/>
      <c r="BY775" s="137"/>
      <c r="BZ775" s="137"/>
      <c r="CA775" s="138"/>
      <c r="CI775" s="86"/>
      <c r="CJ775" s="19"/>
    </row>
    <row r="776" s="13" customFormat="1" customHeight="1" spans="1:88">
      <c r="A776" s="22">
        <v>1437658</v>
      </c>
      <c r="B776" s="23">
        <f t="shared" si="61"/>
        <v>43510</v>
      </c>
      <c r="C776" s="24">
        <v>43513</v>
      </c>
      <c r="D776" s="25" t="s">
        <v>577</v>
      </c>
      <c r="E776" s="26">
        <v>3</v>
      </c>
      <c r="F776" s="26">
        <v>1</v>
      </c>
      <c r="G776" s="26"/>
      <c r="H776" s="27">
        <f t="shared" si="62"/>
        <v>3</v>
      </c>
      <c r="I776" s="31"/>
      <c r="J776" s="140">
        <v>4868.12</v>
      </c>
      <c r="K776" s="141"/>
      <c r="L776" s="141"/>
      <c r="M776" s="34">
        <f t="shared" si="63"/>
        <v>14604.36</v>
      </c>
      <c r="N776" s="134"/>
      <c r="BY776" s="137"/>
      <c r="BZ776" s="137"/>
      <c r="CA776" s="138"/>
      <c r="CI776" s="86"/>
      <c r="CJ776" s="19"/>
    </row>
    <row r="777" s="13" customFormat="1" customHeight="1" spans="1:88">
      <c r="A777" s="22">
        <v>1441597</v>
      </c>
      <c r="B777" s="23">
        <f t="shared" si="61"/>
        <v>43508</v>
      </c>
      <c r="C777" s="24">
        <v>43513</v>
      </c>
      <c r="D777" s="25" t="s">
        <v>578</v>
      </c>
      <c r="E777" s="26">
        <v>5</v>
      </c>
      <c r="F777" s="26">
        <v>1</v>
      </c>
      <c r="G777" s="26"/>
      <c r="H777" s="27">
        <f t="shared" si="62"/>
        <v>5</v>
      </c>
      <c r="I777" s="31"/>
      <c r="J777" s="140">
        <v>7820</v>
      </c>
      <c r="K777" s="141"/>
      <c r="L777" s="141"/>
      <c r="M777" s="34">
        <f t="shared" si="63"/>
        <v>39100</v>
      </c>
      <c r="N777" s="134"/>
      <c r="BY777" s="137"/>
      <c r="BZ777" s="137"/>
      <c r="CA777" s="138"/>
      <c r="CI777" s="86"/>
      <c r="CJ777" s="19"/>
    </row>
    <row r="778" s="13" customFormat="1" customHeight="1" spans="1:88">
      <c r="A778" s="22">
        <v>1440038</v>
      </c>
      <c r="B778" s="23">
        <f t="shared" si="61"/>
        <v>43510</v>
      </c>
      <c r="C778" s="24">
        <v>43513</v>
      </c>
      <c r="D778" s="25" t="s">
        <v>579</v>
      </c>
      <c r="E778" s="26">
        <v>3</v>
      </c>
      <c r="F778" s="26">
        <v>2</v>
      </c>
      <c r="G778" s="26"/>
      <c r="H778" s="27">
        <f t="shared" si="62"/>
        <v>6</v>
      </c>
      <c r="I778" s="31"/>
      <c r="J778" s="140">
        <v>4621.62</v>
      </c>
      <c r="K778" s="141"/>
      <c r="L778" s="141"/>
      <c r="M778" s="34">
        <f t="shared" si="63"/>
        <v>27729.72</v>
      </c>
      <c r="N778" s="134"/>
      <c r="BY778" s="137"/>
      <c r="BZ778" s="137"/>
      <c r="CA778" s="138"/>
      <c r="CI778" s="86"/>
      <c r="CJ778" s="19"/>
    </row>
    <row r="779" s="13" customFormat="1" customHeight="1" spans="1:88">
      <c r="A779" s="22">
        <v>1439587</v>
      </c>
      <c r="B779" s="23">
        <f t="shared" si="61"/>
        <v>43511</v>
      </c>
      <c r="C779" s="24">
        <v>43513</v>
      </c>
      <c r="D779" s="25" t="s">
        <v>580</v>
      </c>
      <c r="E779" s="26">
        <v>2</v>
      </c>
      <c r="F779" s="26">
        <v>1</v>
      </c>
      <c r="G779" s="26"/>
      <c r="H779" s="27">
        <f t="shared" si="62"/>
        <v>2</v>
      </c>
      <c r="I779" s="31"/>
      <c r="J779" s="140">
        <v>4643.68</v>
      </c>
      <c r="K779" s="141"/>
      <c r="L779" s="141"/>
      <c r="M779" s="34">
        <f t="shared" si="63"/>
        <v>9287.36</v>
      </c>
      <c r="N779" s="134"/>
      <c r="BY779" s="137"/>
      <c r="BZ779" s="137"/>
      <c r="CA779" s="138"/>
      <c r="CI779" s="86"/>
      <c r="CJ779" s="19"/>
    </row>
    <row r="780" s="13" customFormat="1" customHeight="1" spans="1:88">
      <c r="A780" s="22">
        <v>1442504</v>
      </c>
      <c r="B780" s="23">
        <f t="shared" si="61"/>
        <v>43513</v>
      </c>
      <c r="C780" s="24">
        <v>43514</v>
      </c>
      <c r="D780" s="25" t="s">
        <v>581</v>
      </c>
      <c r="E780" s="26">
        <v>1</v>
      </c>
      <c r="F780" s="26">
        <v>1</v>
      </c>
      <c r="G780" s="26"/>
      <c r="H780" s="27">
        <f t="shared" si="62"/>
        <v>1</v>
      </c>
      <c r="I780" s="31"/>
      <c r="J780" s="140">
        <v>7820</v>
      </c>
      <c r="K780" s="141"/>
      <c r="L780" s="141"/>
      <c r="M780" s="34">
        <f t="shared" si="63"/>
        <v>7820</v>
      </c>
      <c r="N780" s="134"/>
      <c r="BY780" s="137"/>
      <c r="BZ780" s="137"/>
      <c r="CA780" s="138"/>
      <c r="CI780" s="86"/>
      <c r="CJ780" s="19"/>
    </row>
    <row r="781" s="13" customFormat="1" customHeight="1" spans="1:88">
      <c r="A781" s="22">
        <v>1442504</v>
      </c>
      <c r="B781" s="23">
        <f t="shared" si="61"/>
        <v>43514</v>
      </c>
      <c r="C781" s="24">
        <v>43515</v>
      </c>
      <c r="D781" s="25" t="s">
        <v>581</v>
      </c>
      <c r="E781" s="26">
        <v>1</v>
      </c>
      <c r="F781" s="26">
        <v>1</v>
      </c>
      <c r="G781" s="26"/>
      <c r="H781" s="27">
        <f t="shared" si="62"/>
        <v>1</v>
      </c>
      <c r="I781" s="31"/>
      <c r="J781" s="140">
        <v>6613.6</v>
      </c>
      <c r="K781" s="141"/>
      <c r="L781" s="141"/>
      <c r="M781" s="34">
        <f t="shared" si="63"/>
        <v>6613.6</v>
      </c>
      <c r="N781" s="134"/>
      <c r="BY781" s="137"/>
      <c r="BZ781" s="137"/>
      <c r="CA781" s="138"/>
      <c r="CI781" s="86"/>
      <c r="CJ781" s="19"/>
    </row>
    <row r="782" s="13" customFormat="1" customHeight="1" spans="1:88">
      <c r="A782" s="22">
        <v>1437993</v>
      </c>
      <c r="B782" s="23">
        <f t="shared" si="61"/>
        <v>43510</v>
      </c>
      <c r="C782" s="24">
        <v>43513</v>
      </c>
      <c r="D782" s="25" t="s">
        <v>582</v>
      </c>
      <c r="E782" s="26">
        <v>3</v>
      </c>
      <c r="F782" s="26">
        <v>1</v>
      </c>
      <c r="G782" s="26"/>
      <c r="H782" s="27">
        <f t="shared" si="62"/>
        <v>3</v>
      </c>
      <c r="I782" s="31"/>
      <c r="J782" s="140">
        <v>4881.25</v>
      </c>
      <c r="K782" s="141"/>
      <c r="L782" s="141"/>
      <c r="M782" s="34">
        <f t="shared" si="63"/>
        <v>14643.75</v>
      </c>
      <c r="N782" s="134"/>
      <c r="BY782" s="137"/>
      <c r="BZ782" s="137"/>
      <c r="CA782" s="138"/>
      <c r="CI782" s="86"/>
      <c r="CJ782" s="19"/>
    </row>
    <row r="783" s="13" customFormat="1" customHeight="1" spans="1:88">
      <c r="A783" s="22">
        <v>1437993</v>
      </c>
      <c r="B783" s="23">
        <f t="shared" si="61"/>
        <v>43513</v>
      </c>
      <c r="C783" s="24">
        <v>43514</v>
      </c>
      <c r="D783" s="25" t="s">
        <v>582</v>
      </c>
      <c r="E783" s="26">
        <v>1</v>
      </c>
      <c r="F783" s="26">
        <v>1</v>
      </c>
      <c r="G783" s="26"/>
      <c r="H783" s="27">
        <f t="shared" si="62"/>
        <v>1</v>
      </c>
      <c r="I783" s="31"/>
      <c r="J783" s="140">
        <v>5695</v>
      </c>
      <c r="K783" s="141"/>
      <c r="L783" s="141"/>
      <c r="M783" s="34">
        <f t="shared" si="63"/>
        <v>5695</v>
      </c>
      <c r="N783" s="134"/>
      <c r="BY783" s="137"/>
      <c r="BZ783" s="137"/>
      <c r="CA783" s="138"/>
      <c r="CI783" s="86"/>
      <c r="CJ783" s="19"/>
    </row>
    <row r="784" s="13" customFormat="1" customHeight="1" spans="1:88">
      <c r="A784" s="22">
        <v>1440911</v>
      </c>
      <c r="B784" s="23">
        <f t="shared" si="61"/>
        <v>43510</v>
      </c>
      <c r="C784" s="24">
        <v>43513</v>
      </c>
      <c r="D784" s="25" t="s">
        <v>583</v>
      </c>
      <c r="E784" s="26">
        <v>3</v>
      </c>
      <c r="F784" s="26">
        <v>1</v>
      </c>
      <c r="G784" s="26"/>
      <c r="H784" s="27">
        <f t="shared" si="62"/>
        <v>3</v>
      </c>
      <c r="I784" s="31"/>
      <c r="J784" s="140">
        <v>4684.64</v>
      </c>
      <c r="K784" s="141"/>
      <c r="L784" s="141"/>
      <c r="M784" s="34">
        <f t="shared" si="63"/>
        <v>14053.92</v>
      </c>
      <c r="N784" s="134"/>
      <c r="BY784" s="137"/>
      <c r="BZ784" s="137"/>
      <c r="CA784" s="138"/>
      <c r="CI784" s="86"/>
      <c r="CJ784" s="19"/>
    </row>
    <row r="785" s="13" customFormat="1" customHeight="1" spans="1:88">
      <c r="A785" s="22">
        <v>1440911</v>
      </c>
      <c r="B785" s="23">
        <f t="shared" si="61"/>
        <v>43513</v>
      </c>
      <c r="C785" s="24">
        <v>43514</v>
      </c>
      <c r="D785" s="25" t="s">
        <v>583</v>
      </c>
      <c r="E785" s="26">
        <v>1</v>
      </c>
      <c r="F785" s="26">
        <v>1</v>
      </c>
      <c r="G785" s="26"/>
      <c r="H785" s="27">
        <f t="shared" si="62"/>
        <v>1</v>
      </c>
      <c r="I785" s="31"/>
      <c r="J785" s="140">
        <v>5695</v>
      </c>
      <c r="K785" s="141"/>
      <c r="L785" s="141"/>
      <c r="M785" s="34">
        <f t="shared" si="63"/>
        <v>5695</v>
      </c>
      <c r="N785" s="134"/>
      <c r="BY785" s="137"/>
      <c r="BZ785" s="137"/>
      <c r="CA785" s="138"/>
      <c r="CI785" s="86"/>
      <c r="CJ785" s="19"/>
    </row>
    <row r="786" s="13" customFormat="1" customHeight="1" spans="1:88">
      <c r="A786" s="22">
        <v>1446366</v>
      </c>
      <c r="B786" s="23">
        <f t="shared" si="61"/>
        <v>43513</v>
      </c>
      <c r="C786" s="24">
        <v>43514</v>
      </c>
      <c r="D786" s="25" t="s">
        <v>584</v>
      </c>
      <c r="E786" s="26">
        <v>1</v>
      </c>
      <c r="F786" s="26">
        <v>1</v>
      </c>
      <c r="G786" s="26"/>
      <c r="H786" s="27">
        <f t="shared" si="62"/>
        <v>1</v>
      </c>
      <c r="I786" s="31"/>
      <c r="J786" s="140">
        <v>3940.63</v>
      </c>
      <c r="K786" s="141"/>
      <c r="L786" s="141"/>
      <c r="M786" s="34">
        <f t="shared" si="63"/>
        <v>3940.63</v>
      </c>
      <c r="N786" s="134"/>
      <c r="BY786" s="137"/>
      <c r="BZ786" s="137"/>
      <c r="CA786" s="138"/>
      <c r="CI786" s="86"/>
      <c r="CJ786" s="19"/>
    </row>
    <row r="787" s="13" customFormat="1" customHeight="1" spans="1:88">
      <c r="A787" s="22">
        <v>1446367</v>
      </c>
      <c r="B787" s="23">
        <f t="shared" si="61"/>
        <v>43513</v>
      </c>
      <c r="C787" s="24">
        <v>43514</v>
      </c>
      <c r="D787" s="25" t="s">
        <v>585</v>
      </c>
      <c r="E787" s="26">
        <v>1</v>
      </c>
      <c r="F787" s="26">
        <v>1</v>
      </c>
      <c r="G787" s="26"/>
      <c r="H787" s="27">
        <f t="shared" si="62"/>
        <v>1</v>
      </c>
      <c r="I787" s="31"/>
      <c r="J787" s="140">
        <v>3940.63</v>
      </c>
      <c r="K787" s="141"/>
      <c r="L787" s="141"/>
      <c r="M787" s="34">
        <f t="shared" si="63"/>
        <v>3940.63</v>
      </c>
      <c r="N787" s="134"/>
      <c r="BY787" s="137"/>
      <c r="BZ787" s="137"/>
      <c r="CA787" s="138"/>
      <c r="CI787" s="86"/>
      <c r="CJ787" s="19"/>
    </row>
    <row r="788" s="13" customFormat="1" customHeight="1" spans="1:88">
      <c r="A788" s="22">
        <v>1440050</v>
      </c>
      <c r="B788" s="23">
        <f t="shared" si="61"/>
        <v>43512</v>
      </c>
      <c r="C788" s="24">
        <v>43513</v>
      </c>
      <c r="D788" s="25" t="s">
        <v>586</v>
      </c>
      <c r="E788" s="26">
        <v>1</v>
      </c>
      <c r="F788" s="26">
        <v>1</v>
      </c>
      <c r="G788" s="26"/>
      <c r="H788" s="27">
        <f t="shared" si="62"/>
        <v>1</v>
      </c>
      <c r="I788" s="31"/>
      <c r="J788" s="140">
        <v>4621.62</v>
      </c>
      <c r="K788" s="141"/>
      <c r="L788" s="141"/>
      <c r="M788" s="34">
        <f t="shared" si="63"/>
        <v>4621.62</v>
      </c>
      <c r="N788" s="134"/>
      <c r="BY788" s="137"/>
      <c r="BZ788" s="137"/>
      <c r="CA788" s="138"/>
      <c r="CI788" s="86"/>
      <c r="CJ788" s="19"/>
    </row>
    <row r="789" s="13" customFormat="1" customHeight="1" spans="1:88">
      <c r="A789" s="22">
        <v>1440050</v>
      </c>
      <c r="B789" s="23">
        <f t="shared" si="61"/>
        <v>43513</v>
      </c>
      <c r="C789" s="24">
        <v>43514</v>
      </c>
      <c r="D789" s="25" t="s">
        <v>586</v>
      </c>
      <c r="E789" s="26">
        <v>1</v>
      </c>
      <c r="F789" s="26">
        <v>1</v>
      </c>
      <c r="G789" s="26"/>
      <c r="H789" s="27">
        <f t="shared" si="62"/>
        <v>1</v>
      </c>
      <c r="I789" s="31"/>
      <c r="J789" s="140">
        <v>5695</v>
      </c>
      <c r="K789" s="141"/>
      <c r="L789" s="141"/>
      <c r="M789" s="34">
        <f t="shared" si="63"/>
        <v>5695</v>
      </c>
      <c r="N789" s="134"/>
      <c r="BY789" s="137"/>
      <c r="BZ789" s="137"/>
      <c r="CA789" s="138"/>
      <c r="CI789" s="86"/>
      <c r="CJ789" s="19"/>
    </row>
    <row r="790" s="13" customFormat="1" customHeight="1" spans="1:88">
      <c r="A790" s="22">
        <v>1441707</v>
      </c>
      <c r="B790" s="23">
        <f t="shared" si="61"/>
        <v>43512</v>
      </c>
      <c r="C790" s="24">
        <v>43513</v>
      </c>
      <c r="D790" s="25" t="s">
        <v>587</v>
      </c>
      <c r="E790" s="26">
        <v>1</v>
      </c>
      <c r="F790" s="26">
        <v>2</v>
      </c>
      <c r="G790" s="26"/>
      <c r="H790" s="27">
        <f t="shared" si="62"/>
        <v>2</v>
      </c>
      <c r="I790" s="31"/>
      <c r="J790" s="140">
        <v>4663.29</v>
      </c>
      <c r="K790" s="141"/>
      <c r="L790" s="141"/>
      <c r="M790" s="34">
        <f t="shared" si="63"/>
        <v>9326.58</v>
      </c>
      <c r="N790" s="134"/>
      <c r="BY790" s="137"/>
      <c r="BZ790" s="137"/>
      <c r="CA790" s="138"/>
      <c r="CI790" s="86"/>
      <c r="CJ790" s="19"/>
    </row>
    <row r="791" s="13" customFormat="1" customHeight="1" spans="1:88">
      <c r="A791" s="22">
        <v>1441707</v>
      </c>
      <c r="B791" s="23">
        <f t="shared" si="61"/>
        <v>43513</v>
      </c>
      <c r="C791" s="24">
        <v>43514</v>
      </c>
      <c r="D791" s="25" t="s">
        <v>587</v>
      </c>
      <c r="E791" s="26">
        <v>1</v>
      </c>
      <c r="F791" s="26">
        <v>2</v>
      </c>
      <c r="G791" s="26"/>
      <c r="H791" s="27">
        <f t="shared" si="62"/>
        <v>2</v>
      </c>
      <c r="I791" s="31"/>
      <c r="J791" s="140">
        <v>5695</v>
      </c>
      <c r="K791" s="141"/>
      <c r="L791" s="141"/>
      <c r="M791" s="34">
        <f t="shared" si="63"/>
        <v>11390</v>
      </c>
      <c r="N791" s="134"/>
      <c r="BY791" s="137"/>
      <c r="BZ791" s="137"/>
      <c r="CA791" s="138"/>
      <c r="CI791" s="86"/>
      <c r="CJ791" s="19"/>
    </row>
    <row r="792" s="13" customFormat="1" customHeight="1" spans="1:88">
      <c r="A792" s="22">
        <v>1425081</v>
      </c>
      <c r="B792" s="23">
        <f t="shared" si="61"/>
        <v>43511</v>
      </c>
      <c r="C792" s="24">
        <v>43514</v>
      </c>
      <c r="D792" s="25" t="s">
        <v>588</v>
      </c>
      <c r="E792" s="26">
        <v>3</v>
      </c>
      <c r="F792" s="26">
        <v>1</v>
      </c>
      <c r="G792" s="26"/>
      <c r="H792" s="27">
        <f t="shared" si="62"/>
        <v>3</v>
      </c>
      <c r="I792" s="31"/>
      <c r="J792" s="140">
        <v>7820</v>
      </c>
      <c r="K792" s="141"/>
      <c r="L792" s="141"/>
      <c r="M792" s="34">
        <f t="shared" si="63"/>
        <v>23460</v>
      </c>
      <c r="N792" s="134"/>
      <c r="BY792" s="137"/>
      <c r="BZ792" s="137"/>
      <c r="CA792" s="138"/>
      <c r="CI792" s="86"/>
      <c r="CJ792" s="19"/>
    </row>
    <row r="793" s="13" customFormat="1" customHeight="1" spans="1:88">
      <c r="A793" s="22">
        <v>1428417</v>
      </c>
      <c r="B793" s="23">
        <f t="shared" si="61"/>
        <v>43510</v>
      </c>
      <c r="C793" s="24">
        <v>43514</v>
      </c>
      <c r="D793" s="25" t="s">
        <v>589</v>
      </c>
      <c r="E793" s="26">
        <v>4</v>
      </c>
      <c r="F793" s="26">
        <v>1</v>
      </c>
      <c r="G793" s="26"/>
      <c r="H793" s="27">
        <f t="shared" si="62"/>
        <v>4</v>
      </c>
      <c r="I793" s="31"/>
      <c r="J793" s="140">
        <v>6120</v>
      </c>
      <c r="K793" s="141"/>
      <c r="L793" s="141"/>
      <c r="M793" s="34">
        <f t="shared" si="63"/>
        <v>24480</v>
      </c>
      <c r="N793" s="134"/>
      <c r="BY793" s="137"/>
      <c r="BZ793" s="137"/>
      <c r="CA793" s="138"/>
      <c r="CI793" s="86"/>
      <c r="CJ793" s="19"/>
    </row>
    <row r="794" s="13" customFormat="1" customHeight="1" spans="1:88">
      <c r="A794" s="22">
        <v>1438872</v>
      </c>
      <c r="B794" s="23">
        <f t="shared" si="61"/>
        <v>43511</v>
      </c>
      <c r="C794" s="24">
        <v>43513</v>
      </c>
      <c r="D794" s="25" t="s">
        <v>590</v>
      </c>
      <c r="E794" s="26">
        <v>2</v>
      </c>
      <c r="F794" s="26">
        <v>3</v>
      </c>
      <c r="G794" s="26"/>
      <c r="H794" s="27">
        <f t="shared" si="62"/>
        <v>6</v>
      </c>
      <c r="I794" s="31"/>
      <c r="J794" s="140">
        <v>4714.79</v>
      </c>
      <c r="K794" s="141"/>
      <c r="L794" s="141"/>
      <c r="M794" s="34">
        <f t="shared" si="63"/>
        <v>28288.74</v>
      </c>
      <c r="N794" s="134"/>
      <c r="BY794" s="137"/>
      <c r="BZ794" s="137"/>
      <c r="CA794" s="138"/>
      <c r="CI794" s="86"/>
      <c r="CJ794" s="19"/>
    </row>
    <row r="795" s="13" customFormat="1" customHeight="1" spans="1:88">
      <c r="A795" s="22">
        <v>1438872</v>
      </c>
      <c r="B795" s="23">
        <f t="shared" si="61"/>
        <v>43513</v>
      </c>
      <c r="C795" s="24">
        <v>43514</v>
      </c>
      <c r="D795" s="25" t="s">
        <v>590</v>
      </c>
      <c r="E795" s="26">
        <v>1</v>
      </c>
      <c r="F795" s="26">
        <v>3</v>
      </c>
      <c r="G795" s="26"/>
      <c r="H795" s="27">
        <f t="shared" si="62"/>
        <v>3</v>
      </c>
      <c r="I795" s="31"/>
      <c r="J795" s="140">
        <v>5695</v>
      </c>
      <c r="K795" s="141"/>
      <c r="L795" s="141"/>
      <c r="M795" s="34">
        <f t="shared" si="63"/>
        <v>17085</v>
      </c>
      <c r="N795" s="134"/>
      <c r="BY795" s="137"/>
      <c r="BZ795" s="137"/>
      <c r="CA795" s="138"/>
      <c r="CI795" s="86"/>
      <c r="CJ795" s="19"/>
    </row>
    <row r="796" s="13" customFormat="1" customHeight="1" spans="1:88">
      <c r="A796" s="22">
        <v>1427922</v>
      </c>
      <c r="B796" s="23">
        <f t="shared" si="61"/>
        <v>43511</v>
      </c>
      <c r="C796" s="24">
        <v>43514</v>
      </c>
      <c r="D796" s="25" t="s">
        <v>591</v>
      </c>
      <c r="E796" s="26">
        <v>3</v>
      </c>
      <c r="F796" s="26">
        <v>1</v>
      </c>
      <c r="G796" s="26"/>
      <c r="H796" s="27">
        <f t="shared" si="62"/>
        <v>3</v>
      </c>
      <c r="I796" s="31"/>
      <c r="J796" s="140">
        <v>7820</v>
      </c>
      <c r="K796" s="141"/>
      <c r="L796" s="141"/>
      <c r="M796" s="34">
        <f t="shared" si="63"/>
        <v>23460</v>
      </c>
      <c r="N796" s="134"/>
      <c r="BY796" s="137"/>
      <c r="BZ796" s="137"/>
      <c r="CA796" s="138"/>
      <c r="CI796" s="86"/>
      <c r="CJ796" s="19"/>
    </row>
    <row r="797" s="13" customFormat="1" customHeight="1" spans="1:88">
      <c r="A797" s="22">
        <v>1441289</v>
      </c>
      <c r="B797" s="23">
        <f t="shared" si="61"/>
        <v>43510</v>
      </c>
      <c r="C797" s="24">
        <v>43513</v>
      </c>
      <c r="D797" s="25" t="s">
        <v>592</v>
      </c>
      <c r="E797" s="26">
        <v>3</v>
      </c>
      <c r="F797" s="26">
        <v>1</v>
      </c>
      <c r="G797" s="26"/>
      <c r="H797" s="27">
        <f t="shared" si="62"/>
        <v>3</v>
      </c>
      <c r="I797" s="31"/>
      <c r="J797" s="140">
        <v>6827.62</v>
      </c>
      <c r="K797" s="141"/>
      <c r="L797" s="141"/>
      <c r="M797" s="34">
        <f t="shared" si="63"/>
        <v>20482.86</v>
      </c>
      <c r="N797" s="134"/>
      <c r="BY797" s="137"/>
      <c r="BZ797" s="137"/>
      <c r="CA797" s="138"/>
      <c r="CI797" s="86"/>
      <c r="CJ797" s="19"/>
    </row>
    <row r="798" s="13" customFormat="1" customHeight="1" spans="1:88">
      <c r="A798" s="22">
        <v>1441289</v>
      </c>
      <c r="B798" s="23">
        <f t="shared" si="61"/>
        <v>43513</v>
      </c>
      <c r="C798" s="24">
        <v>43514</v>
      </c>
      <c r="D798" s="25" t="s">
        <v>592</v>
      </c>
      <c r="E798" s="26">
        <v>1</v>
      </c>
      <c r="F798" s="26">
        <v>1</v>
      </c>
      <c r="G798" s="26"/>
      <c r="H798" s="27">
        <f t="shared" si="62"/>
        <v>1</v>
      </c>
      <c r="I798" s="31"/>
      <c r="J798" s="140">
        <v>7820</v>
      </c>
      <c r="K798" s="141"/>
      <c r="L798" s="141"/>
      <c r="M798" s="34">
        <f t="shared" si="63"/>
        <v>7820</v>
      </c>
      <c r="N798" s="134"/>
      <c r="BY798" s="137"/>
      <c r="BZ798" s="137"/>
      <c r="CA798" s="138"/>
      <c r="CI798" s="86"/>
      <c r="CJ798" s="19"/>
    </row>
    <row r="799" s="13" customFormat="1" customHeight="1" spans="1:88">
      <c r="A799" s="22">
        <v>1438432</v>
      </c>
      <c r="B799" s="23">
        <f t="shared" si="61"/>
        <v>43511</v>
      </c>
      <c r="C799" s="24">
        <v>43514</v>
      </c>
      <c r="D799" s="25" t="s">
        <v>593</v>
      </c>
      <c r="E799" s="26">
        <v>3</v>
      </c>
      <c r="F799" s="26">
        <v>1</v>
      </c>
      <c r="G799" s="26"/>
      <c r="H799" s="27">
        <f t="shared" si="62"/>
        <v>3</v>
      </c>
      <c r="I799" s="31"/>
      <c r="J799" s="140">
        <v>5695</v>
      </c>
      <c r="K799" s="141"/>
      <c r="L799" s="141"/>
      <c r="M799" s="34">
        <f t="shared" si="63"/>
        <v>17085</v>
      </c>
      <c r="N799" s="134"/>
      <c r="BY799" s="137"/>
      <c r="BZ799" s="137"/>
      <c r="CA799" s="138"/>
      <c r="CI799" s="86"/>
      <c r="CJ799" s="19"/>
    </row>
    <row r="800" s="13" customFormat="1" customHeight="1" spans="1:88">
      <c r="A800" s="22">
        <v>1444435</v>
      </c>
      <c r="B800" s="23">
        <f t="shared" si="61"/>
        <v>43511</v>
      </c>
      <c r="C800" s="24">
        <v>43513</v>
      </c>
      <c r="D800" s="25" t="s">
        <v>594</v>
      </c>
      <c r="E800" s="26">
        <v>2</v>
      </c>
      <c r="F800" s="26">
        <v>1</v>
      </c>
      <c r="G800" s="26"/>
      <c r="H800" s="27">
        <f t="shared" si="62"/>
        <v>2</v>
      </c>
      <c r="I800" s="31"/>
      <c r="J800" s="140">
        <v>6120</v>
      </c>
      <c r="K800" s="141"/>
      <c r="L800" s="141"/>
      <c r="M800" s="34">
        <f t="shared" si="63"/>
        <v>12240</v>
      </c>
      <c r="N800" s="134"/>
      <c r="BY800" s="137"/>
      <c r="BZ800" s="137"/>
      <c r="CA800" s="138"/>
      <c r="CI800" s="86"/>
      <c r="CJ800" s="19"/>
    </row>
    <row r="801" s="13" customFormat="1" customHeight="1" spans="1:88">
      <c r="A801" s="22">
        <v>1444435</v>
      </c>
      <c r="B801" s="23">
        <f t="shared" si="61"/>
        <v>43513</v>
      </c>
      <c r="C801" s="24">
        <v>43514</v>
      </c>
      <c r="D801" s="25" t="s">
        <v>594</v>
      </c>
      <c r="E801" s="26">
        <v>1</v>
      </c>
      <c r="F801" s="26">
        <v>1</v>
      </c>
      <c r="G801" s="26"/>
      <c r="H801" s="27">
        <f t="shared" si="62"/>
        <v>1</v>
      </c>
      <c r="I801" s="31"/>
      <c r="J801" s="140">
        <v>5025</v>
      </c>
      <c r="K801" s="141"/>
      <c r="L801" s="141"/>
      <c r="M801" s="34">
        <f t="shared" si="63"/>
        <v>5025</v>
      </c>
      <c r="N801" s="134"/>
      <c r="BY801" s="137"/>
      <c r="BZ801" s="137"/>
      <c r="CA801" s="138"/>
      <c r="CI801" s="86"/>
      <c r="CJ801" s="19"/>
    </row>
    <row r="802" s="13" customFormat="1" customHeight="1" spans="1:88">
      <c r="A802" s="22">
        <v>1447117</v>
      </c>
      <c r="B802" s="23">
        <f t="shared" si="61"/>
        <v>43513</v>
      </c>
      <c r="C802" s="24">
        <v>43514</v>
      </c>
      <c r="D802" s="25" t="s">
        <v>595</v>
      </c>
      <c r="E802" s="26">
        <v>1</v>
      </c>
      <c r="F802" s="26">
        <v>1</v>
      </c>
      <c r="G802" s="26"/>
      <c r="H802" s="27">
        <f t="shared" si="62"/>
        <v>1</v>
      </c>
      <c r="I802" s="31"/>
      <c r="J802" s="140">
        <v>4850</v>
      </c>
      <c r="K802" s="141"/>
      <c r="L802" s="141"/>
      <c r="M802" s="34">
        <f t="shared" si="63"/>
        <v>4850</v>
      </c>
      <c r="N802" s="134"/>
      <c r="BY802" s="137"/>
      <c r="BZ802" s="137"/>
      <c r="CA802" s="138"/>
      <c r="CI802" s="86"/>
      <c r="CJ802" s="19"/>
    </row>
    <row r="803" s="13" customFormat="1" customHeight="1" spans="1:88">
      <c r="A803" s="22">
        <v>1429833</v>
      </c>
      <c r="B803" s="23">
        <f t="shared" si="61"/>
        <v>43510</v>
      </c>
      <c r="C803" s="24">
        <v>43514</v>
      </c>
      <c r="D803" s="25" t="s">
        <v>596</v>
      </c>
      <c r="E803" s="26">
        <v>4</v>
      </c>
      <c r="F803" s="26">
        <v>2</v>
      </c>
      <c r="G803" s="26"/>
      <c r="H803" s="27">
        <f t="shared" si="62"/>
        <v>8</v>
      </c>
      <c r="I803" s="31"/>
      <c r="J803" s="140">
        <v>6120</v>
      </c>
      <c r="K803" s="141"/>
      <c r="L803" s="141"/>
      <c r="M803" s="34">
        <f t="shared" si="63"/>
        <v>48960</v>
      </c>
      <c r="N803" s="134"/>
      <c r="BY803" s="137"/>
      <c r="BZ803" s="137"/>
      <c r="CA803" s="138"/>
      <c r="CI803" s="86"/>
      <c r="CJ803" s="19"/>
    </row>
    <row r="804" s="13" customFormat="1" customHeight="1" spans="1:88">
      <c r="A804" s="22">
        <v>1426861</v>
      </c>
      <c r="B804" s="23">
        <f t="shared" si="61"/>
        <v>43510</v>
      </c>
      <c r="C804" s="24">
        <v>43514</v>
      </c>
      <c r="D804" s="25" t="s">
        <v>597</v>
      </c>
      <c r="E804" s="26">
        <v>4</v>
      </c>
      <c r="F804" s="26">
        <v>1</v>
      </c>
      <c r="G804" s="26"/>
      <c r="H804" s="27">
        <f t="shared" si="62"/>
        <v>4</v>
      </c>
      <c r="I804" s="31"/>
      <c r="J804" s="140">
        <v>5695</v>
      </c>
      <c r="K804" s="141"/>
      <c r="L804" s="141"/>
      <c r="M804" s="34">
        <f t="shared" si="63"/>
        <v>22780</v>
      </c>
      <c r="N804" s="134"/>
      <c r="BY804" s="137"/>
      <c r="BZ804" s="137"/>
      <c r="CA804" s="138"/>
      <c r="CI804" s="86"/>
      <c r="CJ804" s="19"/>
    </row>
    <row r="805" s="13" customFormat="1" customHeight="1" spans="1:88">
      <c r="A805" s="22">
        <v>1443861</v>
      </c>
      <c r="B805" s="23">
        <f t="shared" si="61"/>
        <v>43510</v>
      </c>
      <c r="C805" s="24">
        <v>43513</v>
      </c>
      <c r="D805" s="25" t="s">
        <v>598</v>
      </c>
      <c r="E805" s="26">
        <v>3</v>
      </c>
      <c r="F805" s="26">
        <v>1</v>
      </c>
      <c r="G805" s="26"/>
      <c r="H805" s="27">
        <f t="shared" si="62"/>
        <v>3</v>
      </c>
      <c r="I805" s="31"/>
      <c r="J805" s="140">
        <v>6120</v>
      </c>
      <c r="K805" s="141"/>
      <c r="L805" s="141"/>
      <c r="M805" s="34">
        <f t="shared" si="63"/>
        <v>18360</v>
      </c>
      <c r="N805" s="134"/>
      <c r="BY805" s="137"/>
      <c r="BZ805" s="137"/>
      <c r="CA805" s="138"/>
      <c r="CI805" s="86"/>
      <c r="CJ805" s="19"/>
    </row>
    <row r="806" s="13" customFormat="1" customHeight="1" spans="1:88">
      <c r="A806" s="22">
        <v>1443861</v>
      </c>
      <c r="B806" s="23">
        <f t="shared" si="61"/>
        <v>43513</v>
      </c>
      <c r="C806" s="24">
        <v>43514</v>
      </c>
      <c r="D806" s="25" t="s">
        <v>598</v>
      </c>
      <c r="E806" s="26">
        <v>1</v>
      </c>
      <c r="F806" s="26">
        <v>1</v>
      </c>
      <c r="G806" s="26"/>
      <c r="H806" s="27">
        <f t="shared" si="62"/>
        <v>1</v>
      </c>
      <c r="I806" s="31"/>
      <c r="J806" s="140">
        <v>5025</v>
      </c>
      <c r="K806" s="141"/>
      <c r="L806" s="141"/>
      <c r="M806" s="34">
        <f t="shared" si="63"/>
        <v>5025</v>
      </c>
      <c r="N806" s="134"/>
      <c r="BY806" s="137"/>
      <c r="BZ806" s="137"/>
      <c r="CA806" s="138"/>
      <c r="CI806" s="86"/>
      <c r="CJ806" s="19"/>
    </row>
    <row r="807" s="13" customFormat="1" customHeight="1" spans="1:88">
      <c r="A807" s="22">
        <v>1438058</v>
      </c>
      <c r="B807" s="23">
        <f t="shared" si="61"/>
        <v>43512</v>
      </c>
      <c r="C807" s="24">
        <v>43513</v>
      </c>
      <c r="D807" s="25" t="s">
        <v>599</v>
      </c>
      <c r="E807" s="26">
        <v>1</v>
      </c>
      <c r="F807" s="26">
        <v>1</v>
      </c>
      <c r="G807" s="26"/>
      <c r="H807" s="27">
        <f t="shared" si="62"/>
        <v>1</v>
      </c>
      <c r="I807" s="31"/>
      <c r="J807" s="140">
        <v>4885.6</v>
      </c>
      <c r="K807" s="141"/>
      <c r="L807" s="141"/>
      <c r="M807" s="34">
        <f t="shared" si="63"/>
        <v>4885.6</v>
      </c>
      <c r="N807" s="134"/>
      <c r="BY807" s="137"/>
      <c r="BZ807" s="137"/>
      <c r="CA807" s="138"/>
      <c r="CI807" s="86"/>
      <c r="CJ807" s="19"/>
    </row>
    <row r="808" s="13" customFormat="1" customHeight="1" spans="1:88">
      <c r="A808" s="22">
        <v>1438058</v>
      </c>
      <c r="B808" s="23">
        <f t="shared" si="61"/>
        <v>43513</v>
      </c>
      <c r="C808" s="24">
        <v>43514</v>
      </c>
      <c r="D808" s="25" t="s">
        <v>599</v>
      </c>
      <c r="E808" s="26">
        <v>1</v>
      </c>
      <c r="F808" s="26">
        <v>1</v>
      </c>
      <c r="G808" s="26"/>
      <c r="H808" s="27">
        <f t="shared" si="62"/>
        <v>1</v>
      </c>
      <c r="I808" s="31"/>
      <c r="J808" s="140">
        <v>5695</v>
      </c>
      <c r="K808" s="141"/>
      <c r="L808" s="141"/>
      <c r="M808" s="34">
        <f t="shared" si="63"/>
        <v>5695</v>
      </c>
      <c r="N808" s="134"/>
      <c r="BY808" s="137"/>
      <c r="BZ808" s="137"/>
      <c r="CA808" s="138"/>
      <c r="CI808" s="86"/>
      <c r="CJ808" s="19"/>
    </row>
    <row r="809" s="13" customFormat="1" customHeight="1" spans="1:88">
      <c r="A809" s="22">
        <v>1438060</v>
      </c>
      <c r="B809" s="23">
        <f t="shared" si="61"/>
        <v>43512</v>
      </c>
      <c r="C809" s="24">
        <v>43513</v>
      </c>
      <c r="D809" s="25" t="s">
        <v>600</v>
      </c>
      <c r="E809" s="26">
        <v>1</v>
      </c>
      <c r="F809" s="26">
        <v>1</v>
      </c>
      <c r="G809" s="26"/>
      <c r="H809" s="27">
        <f t="shared" si="62"/>
        <v>1</v>
      </c>
      <c r="I809" s="31"/>
      <c r="J809" s="140">
        <v>4713.21</v>
      </c>
      <c r="K809" s="141"/>
      <c r="L809" s="141"/>
      <c r="M809" s="34">
        <f t="shared" si="63"/>
        <v>4713.21</v>
      </c>
      <c r="N809" s="134"/>
      <c r="BY809" s="137"/>
      <c r="BZ809" s="137"/>
      <c r="CA809" s="138"/>
      <c r="CI809" s="86"/>
      <c r="CJ809" s="19"/>
    </row>
    <row r="810" s="13" customFormat="1" customHeight="1" spans="1:88">
      <c r="A810" s="22">
        <v>1438060</v>
      </c>
      <c r="B810" s="23">
        <f t="shared" si="61"/>
        <v>43513</v>
      </c>
      <c r="C810" s="24">
        <v>43514</v>
      </c>
      <c r="D810" s="25" t="s">
        <v>600</v>
      </c>
      <c r="E810" s="26">
        <v>1</v>
      </c>
      <c r="F810" s="26">
        <v>1</v>
      </c>
      <c r="G810" s="26"/>
      <c r="H810" s="27">
        <f t="shared" si="62"/>
        <v>1</v>
      </c>
      <c r="I810" s="31"/>
      <c r="J810" s="140">
        <v>5695</v>
      </c>
      <c r="K810" s="141"/>
      <c r="L810" s="141"/>
      <c r="M810" s="34">
        <f t="shared" si="63"/>
        <v>5695</v>
      </c>
      <c r="N810" s="134"/>
      <c r="BY810" s="137"/>
      <c r="BZ810" s="137"/>
      <c r="CA810" s="138"/>
      <c r="CI810" s="86"/>
      <c r="CJ810" s="19"/>
    </row>
    <row r="811" s="13" customFormat="1" customHeight="1" spans="1:88">
      <c r="A811" s="22">
        <v>1426877</v>
      </c>
      <c r="B811" s="23">
        <f t="shared" si="61"/>
        <v>43510</v>
      </c>
      <c r="C811" s="24">
        <v>43514</v>
      </c>
      <c r="D811" s="25" t="s">
        <v>601</v>
      </c>
      <c r="E811" s="26">
        <v>4</v>
      </c>
      <c r="F811" s="26">
        <v>1</v>
      </c>
      <c r="G811" s="26"/>
      <c r="H811" s="27">
        <f t="shared" si="62"/>
        <v>4</v>
      </c>
      <c r="I811" s="31"/>
      <c r="J811" s="140">
        <v>6120</v>
      </c>
      <c r="K811" s="141"/>
      <c r="L811" s="141">
        <f>325*4</f>
        <v>1300</v>
      </c>
      <c r="M811" s="34">
        <f t="shared" si="63"/>
        <v>25780</v>
      </c>
      <c r="N811" s="134"/>
      <c r="BY811" s="137"/>
      <c r="BZ811" s="137"/>
      <c r="CA811" s="138"/>
      <c r="CI811" s="86"/>
      <c r="CJ811" s="19"/>
    </row>
    <row r="812" s="13" customFormat="1" customHeight="1" spans="1:88">
      <c r="A812" s="22">
        <v>1442866</v>
      </c>
      <c r="B812" s="23">
        <f t="shared" si="61"/>
        <v>43511</v>
      </c>
      <c r="C812" s="24">
        <v>43514</v>
      </c>
      <c r="D812" s="25" t="s">
        <v>602</v>
      </c>
      <c r="E812" s="26">
        <v>3</v>
      </c>
      <c r="F812" s="26">
        <v>2</v>
      </c>
      <c r="G812" s="26"/>
      <c r="H812" s="27">
        <f t="shared" si="62"/>
        <v>6</v>
      </c>
      <c r="I812" s="31"/>
      <c r="J812" s="140">
        <v>5695</v>
      </c>
      <c r="K812" s="141"/>
      <c r="L812" s="141"/>
      <c r="M812" s="34">
        <f t="shared" si="63"/>
        <v>34170</v>
      </c>
      <c r="N812" s="134"/>
      <c r="BY812" s="137"/>
      <c r="BZ812" s="137"/>
      <c r="CA812" s="138"/>
      <c r="CI812" s="86"/>
      <c r="CJ812" s="19"/>
    </row>
    <row r="813" s="13" customFormat="1" customHeight="1" spans="1:88">
      <c r="A813" s="22">
        <v>1445927</v>
      </c>
      <c r="B813" s="23">
        <f t="shared" si="61"/>
        <v>43513</v>
      </c>
      <c r="C813" s="24">
        <v>43514</v>
      </c>
      <c r="D813" s="25" t="s">
        <v>603</v>
      </c>
      <c r="E813" s="26">
        <v>1</v>
      </c>
      <c r="F813" s="26">
        <v>1</v>
      </c>
      <c r="G813" s="26"/>
      <c r="H813" s="27">
        <f t="shared" si="62"/>
        <v>1</v>
      </c>
      <c r="I813" s="31"/>
      <c r="J813" s="140">
        <v>5025</v>
      </c>
      <c r="K813" s="141"/>
      <c r="L813" s="141"/>
      <c r="M813" s="34">
        <f t="shared" si="63"/>
        <v>5025</v>
      </c>
      <c r="N813" s="134"/>
      <c r="BY813" s="137"/>
      <c r="BZ813" s="137"/>
      <c r="CA813" s="138"/>
      <c r="CI813" s="86"/>
      <c r="CJ813" s="19"/>
    </row>
    <row r="814" s="13" customFormat="1" customHeight="1" spans="1:88">
      <c r="A814" s="22">
        <v>1443238</v>
      </c>
      <c r="B814" s="23">
        <f t="shared" ref="B814:B835" si="64">+C814-E814</f>
        <v>43513</v>
      </c>
      <c r="C814" s="24">
        <v>43514</v>
      </c>
      <c r="D814" s="25" t="s">
        <v>604</v>
      </c>
      <c r="E814" s="26">
        <v>1</v>
      </c>
      <c r="F814" s="26">
        <v>2</v>
      </c>
      <c r="G814" s="26"/>
      <c r="H814" s="27">
        <f t="shared" ref="H814:H835" si="65">(F814*E814)+(E814*G814)</f>
        <v>2</v>
      </c>
      <c r="I814" s="31"/>
      <c r="J814" s="140">
        <v>5695</v>
      </c>
      <c r="K814" s="141"/>
      <c r="L814" s="141"/>
      <c r="M814" s="34">
        <f t="shared" ref="M814:M835" si="66">+(E814*F814*J814)+(E814*G814*K814)+L814</f>
        <v>11390</v>
      </c>
      <c r="N814" s="134"/>
      <c r="BY814" s="137"/>
      <c r="BZ814" s="137"/>
      <c r="CA814" s="138"/>
      <c r="CI814" s="86"/>
      <c r="CJ814" s="19"/>
    </row>
    <row r="815" s="13" customFormat="1" customHeight="1" spans="1:88">
      <c r="A815" s="22">
        <v>1428719</v>
      </c>
      <c r="B815" s="23">
        <f t="shared" si="64"/>
        <v>43512</v>
      </c>
      <c r="C815" s="24">
        <v>43514</v>
      </c>
      <c r="D815" s="25" t="s">
        <v>605</v>
      </c>
      <c r="E815" s="26">
        <v>2</v>
      </c>
      <c r="F815" s="26">
        <v>1</v>
      </c>
      <c r="G815" s="26"/>
      <c r="H815" s="27">
        <f t="shared" si="65"/>
        <v>2</v>
      </c>
      <c r="I815" s="31"/>
      <c r="J815" s="140">
        <v>5695</v>
      </c>
      <c r="K815" s="141"/>
      <c r="L815" s="141"/>
      <c r="M815" s="34">
        <f t="shared" si="66"/>
        <v>11390</v>
      </c>
      <c r="N815" s="134"/>
      <c r="BY815" s="137"/>
      <c r="BZ815" s="137"/>
      <c r="CA815" s="138"/>
      <c r="CI815" s="86"/>
      <c r="CJ815" s="19"/>
    </row>
    <row r="816" s="13" customFormat="1" customHeight="1" spans="1:88">
      <c r="A816" s="22">
        <v>1429448</v>
      </c>
      <c r="B816" s="23">
        <f t="shared" si="64"/>
        <v>43510</v>
      </c>
      <c r="C816" s="24">
        <v>43514</v>
      </c>
      <c r="D816" s="25" t="s">
        <v>606</v>
      </c>
      <c r="E816" s="26">
        <v>4</v>
      </c>
      <c r="F816" s="26">
        <v>1</v>
      </c>
      <c r="G816" s="26"/>
      <c r="H816" s="27">
        <f t="shared" si="65"/>
        <v>4</v>
      </c>
      <c r="I816" s="31"/>
      <c r="J816" s="140">
        <v>6120</v>
      </c>
      <c r="K816" s="141"/>
      <c r="L816" s="141"/>
      <c r="M816" s="34">
        <f t="shared" si="66"/>
        <v>24480</v>
      </c>
      <c r="N816" s="134"/>
      <c r="BY816" s="137"/>
      <c r="BZ816" s="137"/>
      <c r="CA816" s="138"/>
      <c r="CI816" s="86"/>
      <c r="CJ816" s="19"/>
    </row>
    <row r="817" s="13" customFormat="1" customHeight="1" spans="1:88">
      <c r="A817" s="22">
        <v>1446556</v>
      </c>
      <c r="B817" s="23">
        <f t="shared" si="64"/>
        <v>43513</v>
      </c>
      <c r="C817" s="24">
        <v>43514</v>
      </c>
      <c r="D817" s="25" t="s">
        <v>607</v>
      </c>
      <c r="E817" s="26">
        <v>1</v>
      </c>
      <c r="F817" s="26">
        <v>1</v>
      </c>
      <c r="G817" s="26"/>
      <c r="H817" s="27">
        <f t="shared" si="65"/>
        <v>1</v>
      </c>
      <c r="I817" s="31"/>
      <c r="J817" s="140">
        <v>5025</v>
      </c>
      <c r="K817" s="141"/>
      <c r="L817" s="141"/>
      <c r="M817" s="34">
        <f t="shared" si="66"/>
        <v>5025</v>
      </c>
      <c r="N817" s="134"/>
      <c r="BY817" s="137"/>
      <c r="BZ817" s="137"/>
      <c r="CA817" s="138"/>
      <c r="CI817" s="86"/>
      <c r="CJ817" s="19"/>
    </row>
    <row r="818" s="13" customFormat="1" customHeight="1" spans="1:88">
      <c r="A818" s="22">
        <v>1441602</v>
      </c>
      <c r="B818" s="23">
        <f t="shared" si="64"/>
        <v>43513</v>
      </c>
      <c r="C818" s="24">
        <v>43514</v>
      </c>
      <c r="D818" s="25" t="s">
        <v>377</v>
      </c>
      <c r="E818" s="26">
        <v>1</v>
      </c>
      <c r="F818" s="26">
        <v>1</v>
      </c>
      <c r="G818" s="26"/>
      <c r="H818" s="27">
        <f t="shared" si="65"/>
        <v>1</v>
      </c>
      <c r="I818" s="31"/>
      <c r="J818" s="140">
        <v>5270</v>
      </c>
      <c r="K818" s="141"/>
      <c r="L818" s="141"/>
      <c r="M818" s="34">
        <f t="shared" si="66"/>
        <v>5270</v>
      </c>
      <c r="N818" s="134"/>
      <c r="BY818" s="137"/>
      <c r="BZ818" s="137"/>
      <c r="CA818" s="138"/>
      <c r="CI818" s="86"/>
      <c r="CJ818" s="19"/>
    </row>
    <row r="819" s="13" customFormat="1" customHeight="1" spans="1:88">
      <c r="A819" s="22">
        <v>1434411</v>
      </c>
      <c r="B819" s="23">
        <f t="shared" si="64"/>
        <v>43512</v>
      </c>
      <c r="C819" s="24">
        <v>43514</v>
      </c>
      <c r="D819" s="25" t="s">
        <v>608</v>
      </c>
      <c r="E819" s="26">
        <v>2</v>
      </c>
      <c r="F819" s="26">
        <v>1</v>
      </c>
      <c r="G819" s="26"/>
      <c r="H819" s="27">
        <f t="shared" si="65"/>
        <v>2</v>
      </c>
      <c r="I819" s="31"/>
      <c r="J819" s="140">
        <v>5270</v>
      </c>
      <c r="K819" s="141"/>
      <c r="L819" s="141"/>
      <c r="M819" s="34">
        <f t="shared" si="66"/>
        <v>10540</v>
      </c>
      <c r="N819" s="134"/>
      <c r="BY819" s="137"/>
      <c r="BZ819" s="137"/>
      <c r="CA819" s="138"/>
      <c r="CI819" s="86"/>
      <c r="CJ819" s="19"/>
    </row>
    <row r="820" s="13" customFormat="1" customHeight="1" spans="1:88">
      <c r="A820" s="22">
        <v>1438049</v>
      </c>
      <c r="B820" s="23">
        <f t="shared" si="64"/>
        <v>43513</v>
      </c>
      <c r="C820" s="24">
        <v>43514</v>
      </c>
      <c r="D820" s="25" t="s">
        <v>609</v>
      </c>
      <c r="E820" s="26">
        <v>1</v>
      </c>
      <c r="F820" s="26">
        <v>2</v>
      </c>
      <c r="G820" s="26"/>
      <c r="H820" s="27">
        <f t="shared" si="65"/>
        <v>2</v>
      </c>
      <c r="I820" s="31"/>
      <c r="J820" s="140">
        <v>5695</v>
      </c>
      <c r="K820" s="141"/>
      <c r="L820" s="141"/>
      <c r="M820" s="34">
        <f t="shared" si="66"/>
        <v>11390</v>
      </c>
      <c r="N820" s="134"/>
      <c r="BY820" s="137"/>
      <c r="BZ820" s="137"/>
      <c r="CA820" s="138"/>
      <c r="CI820" s="86"/>
      <c r="CJ820" s="19"/>
    </row>
    <row r="821" s="13" customFormat="1" customHeight="1" spans="1:88">
      <c r="A821" s="22">
        <v>1441453</v>
      </c>
      <c r="B821" s="23">
        <f t="shared" si="64"/>
        <v>43510</v>
      </c>
      <c r="C821" s="24">
        <v>43514</v>
      </c>
      <c r="D821" s="25" t="s">
        <v>610</v>
      </c>
      <c r="E821" s="26">
        <v>4</v>
      </c>
      <c r="F821" s="26">
        <v>2</v>
      </c>
      <c r="G821" s="26"/>
      <c r="H821" s="27">
        <f t="shared" si="65"/>
        <v>8</v>
      </c>
      <c r="I821" s="31"/>
      <c r="J821" s="140">
        <v>6715</v>
      </c>
      <c r="K821" s="141"/>
      <c r="L821" s="141"/>
      <c r="M821" s="34">
        <f t="shared" si="66"/>
        <v>53720</v>
      </c>
      <c r="N821" s="134"/>
      <c r="BY821" s="137"/>
      <c r="BZ821" s="137"/>
      <c r="CA821" s="138"/>
      <c r="CI821" s="86"/>
      <c r="CJ821" s="19"/>
    </row>
    <row r="822" s="13" customFormat="1" customHeight="1" spans="1:88">
      <c r="A822" s="22">
        <v>1447132</v>
      </c>
      <c r="B822" s="23">
        <f t="shared" si="64"/>
        <v>43513</v>
      </c>
      <c r="C822" s="24">
        <v>43514</v>
      </c>
      <c r="D822" s="25" t="s">
        <v>611</v>
      </c>
      <c r="E822" s="26">
        <v>1</v>
      </c>
      <c r="F822" s="26">
        <v>4</v>
      </c>
      <c r="G822" s="26"/>
      <c r="H822" s="27">
        <f t="shared" si="65"/>
        <v>4</v>
      </c>
      <c r="I822" s="31"/>
      <c r="J822" s="140">
        <v>3650</v>
      </c>
      <c r="K822" s="141"/>
      <c r="L822" s="141"/>
      <c r="M822" s="34">
        <f t="shared" si="66"/>
        <v>14600</v>
      </c>
      <c r="N822" s="134"/>
      <c r="BY822" s="137"/>
      <c r="BZ822" s="137"/>
      <c r="CA822" s="138"/>
      <c r="CI822" s="86"/>
      <c r="CJ822" s="19"/>
    </row>
    <row r="823" s="13" customFormat="1" customHeight="1" spans="1:88">
      <c r="A823" s="22">
        <v>1440049</v>
      </c>
      <c r="B823" s="23">
        <f t="shared" si="64"/>
        <v>43512</v>
      </c>
      <c r="C823" s="24">
        <v>43514</v>
      </c>
      <c r="D823" s="25" t="s">
        <v>612</v>
      </c>
      <c r="E823" s="26">
        <v>2</v>
      </c>
      <c r="F823" s="26">
        <v>2</v>
      </c>
      <c r="G823" s="26"/>
      <c r="H823" s="27">
        <f t="shared" si="65"/>
        <v>4</v>
      </c>
      <c r="I823" s="31"/>
      <c r="J823" s="140">
        <v>6715</v>
      </c>
      <c r="K823" s="141"/>
      <c r="L823" s="141"/>
      <c r="M823" s="34">
        <f t="shared" si="66"/>
        <v>26860</v>
      </c>
      <c r="N823" s="134"/>
      <c r="BY823" s="137"/>
      <c r="BZ823" s="137"/>
      <c r="CA823" s="138"/>
      <c r="CI823" s="86"/>
      <c r="CJ823" s="19"/>
    </row>
    <row r="824" s="13" customFormat="1" customHeight="1" spans="1:88">
      <c r="A824" s="22">
        <v>1440070</v>
      </c>
      <c r="B824" s="23">
        <f t="shared" si="64"/>
        <v>43512</v>
      </c>
      <c r="C824" s="24">
        <v>43513</v>
      </c>
      <c r="D824" s="25" t="s">
        <v>613</v>
      </c>
      <c r="E824" s="26">
        <v>1</v>
      </c>
      <c r="F824" s="26">
        <v>3</v>
      </c>
      <c r="G824" s="26"/>
      <c r="H824" s="27">
        <f t="shared" si="65"/>
        <v>3</v>
      </c>
      <c r="I824" s="31"/>
      <c r="J824" s="32">
        <v>4621.62</v>
      </c>
      <c r="K824" s="33"/>
      <c r="L824" s="141"/>
      <c r="M824" s="34">
        <f t="shared" si="66"/>
        <v>13864.86</v>
      </c>
      <c r="N824" s="134"/>
      <c r="BY824" s="137"/>
      <c r="BZ824" s="137"/>
      <c r="CA824" s="138"/>
      <c r="CI824" s="86"/>
      <c r="CJ824" s="19"/>
    </row>
    <row r="825" s="13" customFormat="1" customHeight="1" spans="1:88">
      <c r="A825" s="22">
        <v>1440070</v>
      </c>
      <c r="B825" s="23">
        <f t="shared" si="64"/>
        <v>43513</v>
      </c>
      <c r="C825" s="24">
        <v>43514</v>
      </c>
      <c r="D825" s="25" t="s">
        <v>613</v>
      </c>
      <c r="E825" s="26">
        <v>1</v>
      </c>
      <c r="F825" s="26">
        <v>3</v>
      </c>
      <c r="G825" s="26"/>
      <c r="H825" s="27">
        <f t="shared" si="65"/>
        <v>3</v>
      </c>
      <c r="I825" s="31"/>
      <c r="J825" s="32">
        <v>5695</v>
      </c>
      <c r="K825" s="33"/>
      <c r="L825" s="33"/>
      <c r="M825" s="34">
        <f t="shared" si="66"/>
        <v>17085</v>
      </c>
      <c r="N825" s="134"/>
      <c r="BY825" s="137"/>
      <c r="BZ825" s="137"/>
      <c r="CA825" s="138"/>
      <c r="CI825" s="86"/>
      <c r="CJ825" s="19"/>
    </row>
    <row r="826" s="13" customFormat="1" customHeight="1" spans="1:88">
      <c r="A826" s="22">
        <v>1419101</v>
      </c>
      <c r="B826" s="23">
        <f t="shared" si="64"/>
        <v>43509</v>
      </c>
      <c r="C826" s="24">
        <v>43514</v>
      </c>
      <c r="D826" s="25" t="s">
        <v>614</v>
      </c>
      <c r="E826" s="26">
        <v>5</v>
      </c>
      <c r="F826" s="26">
        <v>2</v>
      </c>
      <c r="G826" s="26"/>
      <c r="H826" s="27">
        <f t="shared" si="65"/>
        <v>10</v>
      </c>
      <c r="I826" s="31"/>
      <c r="J826" s="32">
        <v>6715</v>
      </c>
      <c r="K826" s="33"/>
      <c r="L826" s="33"/>
      <c r="M826" s="34">
        <f t="shared" si="66"/>
        <v>67150</v>
      </c>
      <c r="N826" s="134"/>
      <c r="BY826" s="137"/>
      <c r="BZ826" s="137"/>
      <c r="CA826" s="138"/>
      <c r="CI826" s="86"/>
      <c r="CJ826" s="19"/>
    </row>
    <row r="827" s="13" customFormat="1" customHeight="1" spans="1:88">
      <c r="A827" s="22">
        <v>1441277</v>
      </c>
      <c r="B827" s="23">
        <f t="shared" si="64"/>
        <v>43511</v>
      </c>
      <c r="C827" s="24">
        <v>43513</v>
      </c>
      <c r="D827" s="25" t="s">
        <v>615</v>
      </c>
      <c r="E827" s="26">
        <v>2</v>
      </c>
      <c r="F827" s="26">
        <v>2</v>
      </c>
      <c r="G827" s="26"/>
      <c r="H827" s="27">
        <f t="shared" si="65"/>
        <v>4</v>
      </c>
      <c r="I827" s="31"/>
      <c r="J827" s="32">
        <v>4666.45</v>
      </c>
      <c r="K827" s="33"/>
      <c r="L827" s="33"/>
      <c r="M827" s="34">
        <f t="shared" si="66"/>
        <v>18665.8</v>
      </c>
      <c r="N827" s="134"/>
      <c r="BY827" s="137"/>
      <c r="BZ827" s="137"/>
      <c r="CA827" s="138"/>
      <c r="CI827" s="86"/>
      <c r="CJ827" s="19"/>
    </row>
    <row r="828" s="13" customFormat="1" customHeight="1" spans="1:88">
      <c r="A828" s="22">
        <v>1441277</v>
      </c>
      <c r="B828" s="23">
        <f t="shared" si="64"/>
        <v>43513</v>
      </c>
      <c r="C828" s="24">
        <v>43514</v>
      </c>
      <c r="D828" s="25" t="s">
        <v>615</v>
      </c>
      <c r="E828" s="26">
        <v>1</v>
      </c>
      <c r="F828" s="26">
        <v>2</v>
      </c>
      <c r="G828" s="26"/>
      <c r="H828" s="27">
        <f t="shared" si="65"/>
        <v>2</v>
      </c>
      <c r="I828" s="31"/>
      <c r="J828" s="32">
        <v>5695</v>
      </c>
      <c r="K828" s="33"/>
      <c r="L828" s="33"/>
      <c r="M828" s="34">
        <f t="shared" si="66"/>
        <v>11390</v>
      </c>
      <c r="N828" s="134"/>
      <c r="BY828" s="137"/>
      <c r="BZ828" s="137"/>
      <c r="CA828" s="138"/>
      <c r="CI828" s="86"/>
      <c r="CJ828" s="19"/>
    </row>
    <row r="829" s="13" customFormat="1" customHeight="1" spans="1:88">
      <c r="A829" s="22">
        <v>1425277</v>
      </c>
      <c r="B829" s="23">
        <f t="shared" si="64"/>
        <v>43511</v>
      </c>
      <c r="C829" s="24">
        <v>43514</v>
      </c>
      <c r="D829" s="25" t="s">
        <v>616</v>
      </c>
      <c r="E829" s="26">
        <v>3</v>
      </c>
      <c r="F829" s="26">
        <v>1</v>
      </c>
      <c r="G829" s="26"/>
      <c r="H829" s="27">
        <f t="shared" si="65"/>
        <v>3</v>
      </c>
      <c r="I829" s="31"/>
      <c r="J829" s="32">
        <v>6715</v>
      </c>
      <c r="K829" s="33"/>
      <c r="L829" s="33"/>
      <c r="M829" s="34">
        <f t="shared" si="66"/>
        <v>20145</v>
      </c>
      <c r="N829" s="134"/>
      <c r="BY829" s="137"/>
      <c r="BZ829" s="137"/>
      <c r="CA829" s="138"/>
      <c r="CI829" s="86"/>
      <c r="CJ829" s="19"/>
    </row>
    <row r="830" s="13" customFormat="1" customHeight="1" spans="1:88">
      <c r="A830" s="22">
        <v>1442772</v>
      </c>
      <c r="B830" s="23">
        <f t="shared" si="64"/>
        <v>43513</v>
      </c>
      <c r="C830" s="24">
        <v>43514</v>
      </c>
      <c r="D830" s="25" t="s">
        <v>617</v>
      </c>
      <c r="E830" s="26">
        <v>1</v>
      </c>
      <c r="F830" s="26">
        <v>1</v>
      </c>
      <c r="G830" s="26"/>
      <c r="H830" s="27">
        <f t="shared" si="65"/>
        <v>1</v>
      </c>
      <c r="I830" s="31"/>
      <c r="J830" s="32">
        <v>7310</v>
      </c>
      <c r="K830" s="33"/>
      <c r="L830" s="33"/>
      <c r="M830" s="34">
        <f t="shared" si="66"/>
        <v>7310</v>
      </c>
      <c r="N830" s="134"/>
      <c r="BY830" s="137"/>
      <c r="BZ830" s="137"/>
      <c r="CA830" s="138"/>
      <c r="CI830" s="86"/>
      <c r="CJ830" s="19"/>
    </row>
    <row r="831" s="13" customFormat="1" customHeight="1" spans="1:88">
      <c r="A831" s="22">
        <v>1442769</v>
      </c>
      <c r="B831" s="23">
        <f t="shared" si="64"/>
        <v>43513</v>
      </c>
      <c r="C831" s="24">
        <v>43514</v>
      </c>
      <c r="D831" s="25" t="s">
        <v>618</v>
      </c>
      <c r="E831" s="26">
        <v>1</v>
      </c>
      <c r="F831" s="26">
        <v>1</v>
      </c>
      <c r="G831" s="26"/>
      <c r="H831" s="27">
        <f t="shared" si="65"/>
        <v>1</v>
      </c>
      <c r="I831" s="31"/>
      <c r="J831" s="32">
        <v>5695</v>
      </c>
      <c r="K831" s="33"/>
      <c r="L831" s="33"/>
      <c r="M831" s="34">
        <f t="shared" si="66"/>
        <v>5695</v>
      </c>
      <c r="N831" s="134"/>
      <c r="BY831" s="137"/>
      <c r="BZ831" s="137"/>
      <c r="CA831" s="138"/>
      <c r="CI831" s="86"/>
      <c r="CJ831" s="19"/>
    </row>
    <row r="832" s="13" customFormat="1" customHeight="1" spans="1:88">
      <c r="A832" s="22">
        <v>1439740</v>
      </c>
      <c r="B832" s="23">
        <f t="shared" si="64"/>
        <v>43510</v>
      </c>
      <c r="C832" s="24">
        <v>43514</v>
      </c>
      <c r="D832" s="25" t="s">
        <v>619</v>
      </c>
      <c r="E832" s="26">
        <v>4</v>
      </c>
      <c r="F832" s="26">
        <v>2</v>
      </c>
      <c r="G832" s="26"/>
      <c r="H832" s="27">
        <f t="shared" si="65"/>
        <v>8</v>
      </c>
      <c r="I832" s="31"/>
      <c r="J832" s="32">
        <v>6715</v>
      </c>
      <c r="K832" s="33"/>
      <c r="L832" s="33"/>
      <c r="M832" s="34">
        <f t="shared" si="66"/>
        <v>53720</v>
      </c>
      <c r="N832" s="134"/>
      <c r="BY832" s="137"/>
      <c r="BZ832" s="137"/>
      <c r="CA832" s="138"/>
      <c r="CI832" s="86"/>
      <c r="CJ832" s="19"/>
    </row>
    <row r="833" s="13" customFormat="1" customHeight="1" spans="1:88">
      <c r="A833" s="22">
        <v>1441930</v>
      </c>
      <c r="B833" s="23">
        <f t="shared" si="64"/>
        <v>43512</v>
      </c>
      <c r="C833" s="24">
        <v>43514</v>
      </c>
      <c r="D833" s="25" t="s">
        <v>620</v>
      </c>
      <c r="E833" s="26">
        <v>2</v>
      </c>
      <c r="F833" s="26">
        <v>1</v>
      </c>
      <c r="G833" s="26"/>
      <c r="H833" s="27">
        <f t="shared" si="65"/>
        <v>2</v>
      </c>
      <c r="I833" s="31"/>
      <c r="J833" s="32">
        <v>6715</v>
      </c>
      <c r="K833" s="33"/>
      <c r="L833" s="33"/>
      <c r="M833" s="34">
        <f t="shared" si="66"/>
        <v>13430</v>
      </c>
      <c r="N833" s="134"/>
      <c r="BY833" s="137"/>
      <c r="BZ833" s="137"/>
      <c r="CA833" s="138"/>
      <c r="CI833" s="86"/>
      <c r="CJ833" s="19"/>
    </row>
    <row r="834" s="13" customFormat="1" customHeight="1" spans="1:88">
      <c r="A834" s="22">
        <v>1440638</v>
      </c>
      <c r="B834" s="23">
        <f t="shared" si="64"/>
        <v>43513</v>
      </c>
      <c r="C834" s="24">
        <v>43514</v>
      </c>
      <c r="D834" s="25" t="s">
        <v>621</v>
      </c>
      <c r="E834" s="26">
        <v>1</v>
      </c>
      <c r="F834" s="26">
        <v>1</v>
      </c>
      <c r="G834" s="26"/>
      <c r="H834" s="27">
        <f t="shared" si="65"/>
        <v>1</v>
      </c>
      <c r="I834" s="31"/>
      <c r="J834" s="32">
        <v>5695</v>
      </c>
      <c r="K834" s="33"/>
      <c r="L834" s="33"/>
      <c r="M834" s="34">
        <f t="shared" si="66"/>
        <v>5695</v>
      </c>
      <c r="N834" s="134"/>
      <c r="BY834" s="137"/>
      <c r="BZ834" s="137"/>
      <c r="CA834" s="138"/>
      <c r="CI834" s="86"/>
      <c r="CJ834" s="19"/>
    </row>
    <row r="835" s="13" customFormat="1" customHeight="1" spans="1:88">
      <c r="A835" s="22">
        <v>1427802</v>
      </c>
      <c r="B835" s="23">
        <f t="shared" si="64"/>
        <v>43511</v>
      </c>
      <c r="C835" s="24">
        <v>43514</v>
      </c>
      <c r="D835" s="25" t="s">
        <v>622</v>
      </c>
      <c r="E835" s="26">
        <v>3</v>
      </c>
      <c r="F835" s="26">
        <v>1</v>
      </c>
      <c r="G835" s="26"/>
      <c r="H835" s="27">
        <f t="shared" si="65"/>
        <v>3</v>
      </c>
      <c r="I835" s="31"/>
      <c r="J835" s="32">
        <v>7820</v>
      </c>
      <c r="K835" s="33"/>
      <c r="L835" s="33"/>
      <c r="M835" s="34">
        <f t="shared" si="66"/>
        <v>23460</v>
      </c>
      <c r="N835" s="134"/>
      <c r="BY835" s="137"/>
      <c r="BZ835" s="137"/>
      <c r="CA835" s="138"/>
      <c r="CI835" s="86"/>
      <c r="CJ835" s="19"/>
    </row>
    <row r="836" s="13" customFormat="1" customHeight="1" spans="1:88">
      <c r="A836" s="91" t="s">
        <v>153</v>
      </c>
      <c r="B836" s="92"/>
      <c r="C836" s="92"/>
      <c r="D836" s="93"/>
      <c r="E836" s="27">
        <f t="shared" ref="E836:M836" si="67">SUM(E686:E835)</f>
        <v>374</v>
      </c>
      <c r="F836" s="94">
        <f t="shared" si="67"/>
        <v>201</v>
      </c>
      <c r="G836" s="94">
        <f t="shared" si="67"/>
        <v>0</v>
      </c>
      <c r="H836" s="94">
        <f t="shared" si="67"/>
        <v>494</v>
      </c>
      <c r="I836" s="94">
        <f t="shared" si="67"/>
        <v>0</v>
      </c>
      <c r="J836" s="95">
        <f t="shared" si="67"/>
        <v>893683.96</v>
      </c>
      <c r="K836" s="95">
        <f t="shared" si="67"/>
        <v>0</v>
      </c>
      <c r="L836" s="95">
        <f t="shared" si="67"/>
        <v>1300</v>
      </c>
      <c r="M836" s="96">
        <f t="shared" si="67"/>
        <v>3026102.7</v>
      </c>
      <c r="N836" s="134"/>
      <c r="BY836" s="137"/>
      <c r="BZ836" s="137"/>
      <c r="CA836" s="138"/>
      <c r="CI836" s="86"/>
      <c r="CJ836" s="19"/>
    </row>
    <row r="837" s="13" customFormat="1" customHeight="1" spans="1:88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34"/>
      <c r="BY837" s="137"/>
      <c r="BZ837" s="137"/>
      <c r="CA837" s="138"/>
      <c r="CI837" s="86"/>
      <c r="CJ837" s="19"/>
    </row>
    <row r="838" s="13" customFormat="1" customHeight="1" spans="1:88">
      <c r="A838" s="20" t="s">
        <v>41</v>
      </c>
      <c r="B838" s="21" t="s">
        <v>42</v>
      </c>
      <c r="C838" s="21" t="s">
        <v>43</v>
      </c>
      <c r="D838" s="21" t="s">
        <v>44</v>
      </c>
      <c r="E838" s="21" t="s">
        <v>45</v>
      </c>
      <c r="F838" s="21" t="s">
        <v>46</v>
      </c>
      <c r="G838" s="21" t="s">
        <v>47</v>
      </c>
      <c r="H838" s="21" t="s">
        <v>48</v>
      </c>
      <c r="I838" s="21" t="s">
        <v>49</v>
      </c>
      <c r="J838" s="21" t="s">
        <v>50</v>
      </c>
      <c r="K838" s="21" t="s">
        <v>51</v>
      </c>
      <c r="L838" s="21" t="s">
        <v>52</v>
      </c>
      <c r="M838" s="29" t="s">
        <v>53</v>
      </c>
      <c r="N838" s="134"/>
      <c r="BY838" s="137"/>
      <c r="BZ838" s="137"/>
      <c r="CA838" s="138"/>
      <c r="CI838" s="86"/>
      <c r="CJ838" s="19"/>
    </row>
    <row r="839" s="13" customFormat="1" customHeight="1" spans="1:88">
      <c r="A839" s="22">
        <v>1442881</v>
      </c>
      <c r="B839" s="23">
        <f t="shared" ref="B839:B841" si="68">+C839-E839</f>
        <v>43506</v>
      </c>
      <c r="C839" s="24">
        <v>43507</v>
      </c>
      <c r="D839" s="25" t="s">
        <v>533</v>
      </c>
      <c r="E839" s="26">
        <v>1</v>
      </c>
      <c r="F839" s="26">
        <v>1</v>
      </c>
      <c r="G839" s="26"/>
      <c r="H839" s="27">
        <f t="shared" ref="H839:H841" si="69">(F839*E839)+(E839*G839)</f>
        <v>1</v>
      </c>
      <c r="I839" s="31"/>
      <c r="J839" s="32">
        <v>5817.08</v>
      </c>
      <c r="K839" s="33"/>
      <c r="L839" s="33"/>
      <c r="M839" s="34">
        <f t="shared" ref="M839:M841" si="70">+(E839*F839*J839)+(E839*G839*K839)+L839</f>
        <v>5817.08</v>
      </c>
      <c r="N839" s="134"/>
      <c r="BY839" s="137"/>
      <c r="BZ839" s="137"/>
      <c r="CA839" s="138"/>
      <c r="CI839" s="86"/>
      <c r="CJ839" s="19"/>
    </row>
    <row r="840" s="13" customFormat="1" customHeight="1" spans="1:88">
      <c r="A840" s="22">
        <v>1442888</v>
      </c>
      <c r="B840" s="23">
        <f t="shared" si="68"/>
        <v>43506</v>
      </c>
      <c r="C840" s="24">
        <v>43507</v>
      </c>
      <c r="D840" s="25" t="s">
        <v>540</v>
      </c>
      <c r="E840" s="26">
        <v>1</v>
      </c>
      <c r="F840" s="26">
        <v>1</v>
      </c>
      <c r="G840" s="26"/>
      <c r="H840" s="27">
        <f t="shared" si="69"/>
        <v>1</v>
      </c>
      <c r="I840" s="31"/>
      <c r="J840" s="32">
        <v>5423.98</v>
      </c>
      <c r="K840" s="33"/>
      <c r="L840" s="33"/>
      <c r="M840" s="34">
        <f t="shared" si="70"/>
        <v>5423.98</v>
      </c>
      <c r="N840" s="134"/>
      <c r="BY840" s="137"/>
      <c r="BZ840" s="137"/>
      <c r="CA840" s="138"/>
      <c r="CI840" s="86"/>
      <c r="CJ840" s="19"/>
    </row>
    <row r="841" s="13" customFormat="1" customHeight="1" spans="1:88">
      <c r="A841" s="22">
        <v>1442328</v>
      </c>
      <c r="B841" s="23">
        <f t="shared" si="68"/>
        <v>43506</v>
      </c>
      <c r="C841" s="24">
        <v>43507</v>
      </c>
      <c r="D841" s="25" t="s">
        <v>553</v>
      </c>
      <c r="E841" s="26">
        <v>1</v>
      </c>
      <c r="F841" s="26">
        <v>2</v>
      </c>
      <c r="G841" s="26"/>
      <c r="H841" s="27">
        <f t="shared" si="69"/>
        <v>2</v>
      </c>
      <c r="I841" s="31"/>
      <c r="J841" s="140">
        <v>5695</v>
      </c>
      <c r="K841" s="141"/>
      <c r="L841" s="33"/>
      <c r="M841" s="34">
        <f t="shared" si="70"/>
        <v>11390</v>
      </c>
      <c r="N841" s="134"/>
      <c r="BY841" s="137"/>
      <c r="BZ841" s="137"/>
      <c r="CA841" s="138"/>
      <c r="CI841" s="86"/>
      <c r="CJ841" s="19"/>
    </row>
    <row r="842" s="13" customFormat="1" customHeight="1" spans="1:88">
      <c r="A842" s="91" t="s">
        <v>153</v>
      </c>
      <c r="B842" s="92"/>
      <c r="C842" s="92"/>
      <c r="D842" s="93"/>
      <c r="E842" s="27">
        <f t="shared" ref="E842:M842" si="71">SUM(E839:E841)</f>
        <v>3</v>
      </c>
      <c r="F842" s="94">
        <f t="shared" si="71"/>
        <v>4</v>
      </c>
      <c r="G842" s="94">
        <f t="shared" si="71"/>
        <v>0</v>
      </c>
      <c r="H842" s="94">
        <f t="shared" si="71"/>
        <v>4</v>
      </c>
      <c r="I842" s="94">
        <f t="shared" si="71"/>
        <v>0</v>
      </c>
      <c r="J842" s="95">
        <f t="shared" si="71"/>
        <v>16936.06</v>
      </c>
      <c r="K842" s="95">
        <f t="shared" si="71"/>
        <v>0</v>
      </c>
      <c r="L842" s="95">
        <f t="shared" si="71"/>
        <v>0</v>
      </c>
      <c r="M842" s="96">
        <f t="shared" si="71"/>
        <v>22631.06</v>
      </c>
      <c r="N842" s="134"/>
      <c r="BY842" s="137"/>
      <c r="BZ842" s="137"/>
      <c r="CA842" s="138"/>
      <c r="CI842" s="86"/>
      <c r="CJ842" s="19"/>
    </row>
    <row r="843" s="13" customFormat="1" customHeight="1" spans="1:88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34"/>
      <c r="BY843" s="137"/>
      <c r="BZ843" s="137"/>
      <c r="CA843" s="138"/>
      <c r="CI843" s="86"/>
      <c r="CJ843" s="19"/>
    </row>
    <row r="844" s="13" customFormat="1" customHeight="1" spans="1:88">
      <c r="A844" s="20" t="s">
        <v>41</v>
      </c>
      <c r="B844" s="21" t="s">
        <v>42</v>
      </c>
      <c r="C844" s="21" t="s">
        <v>43</v>
      </c>
      <c r="D844" s="21" t="s">
        <v>44</v>
      </c>
      <c r="E844" s="21" t="s">
        <v>45</v>
      </c>
      <c r="F844" s="21" t="s">
        <v>46</v>
      </c>
      <c r="G844" s="21" t="s">
        <v>47</v>
      </c>
      <c r="H844" s="21" t="s">
        <v>48</v>
      </c>
      <c r="I844" s="21" t="s">
        <v>49</v>
      </c>
      <c r="J844" s="21" t="s">
        <v>50</v>
      </c>
      <c r="K844" s="21" t="s">
        <v>51</v>
      </c>
      <c r="L844" s="21" t="s">
        <v>52</v>
      </c>
      <c r="M844" s="29" t="s">
        <v>53</v>
      </c>
      <c r="N844" s="134"/>
      <c r="BY844" s="137"/>
      <c r="BZ844" s="137"/>
      <c r="CA844" s="138"/>
      <c r="CI844" s="86"/>
      <c r="CJ844" s="19"/>
    </row>
    <row r="845" s="13" customFormat="1" customHeight="1" spans="1:88">
      <c r="A845" s="22">
        <v>1443916</v>
      </c>
      <c r="B845" s="23">
        <f t="shared" ref="B845:B908" si="72">+C845-E845</f>
        <v>43513</v>
      </c>
      <c r="C845" s="24">
        <v>43515</v>
      </c>
      <c r="D845" s="25" t="s">
        <v>623</v>
      </c>
      <c r="E845" s="26">
        <v>2</v>
      </c>
      <c r="F845" s="26">
        <v>1</v>
      </c>
      <c r="G845" s="26"/>
      <c r="H845" s="27">
        <f t="shared" ref="H845:H908" si="73">(F845*E845)+(E845*G845)</f>
        <v>2</v>
      </c>
      <c r="I845" s="31"/>
      <c r="J845" s="32">
        <v>5925</v>
      </c>
      <c r="K845" s="33"/>
      <c r="L845" s="33"/>
      <c r="M845" s="34">
        <f t="shared" ref="M845:M908" si="74">+(E845*F845*J845)+(E845*G845*K845)+L845</f>
        <v>11850</v>
      </c>
      <c r="N845" s="134"/>
      <c r="BY845" s="137"/>
      <c r="BZ845" s="137"/>
      <c r="CA845" s="138"/>
      <c r="CI845" s="86"/>
      <c r="CJ845" s="19"/>
    </row>
    <row r="846" s="13" customFormat="1" customHeight="1" spans="1:88">
      <c r="A846" s="22">
        <v>1446169</v>
      </c>
      <c r="B846" s="23">
        <f t="shared" si="72"/>
        <v>43513</v>
      </c>
      <c r="C846" s="24">
        <v>43515</v>
      </c>
      <c r="D846" s="25" t="s">
        <v>624</v>
      </c>
      <c r="E846" s="26">
        <v>2</v>
      </c>
      <c r="F846" s="26">
        <v>1</v>
      </c>
      <c r="G846" s="26"/>
      <c r="H846" s="27">
        <f t="shared" si="73"/>
        <v>2</v>
      </c>
      <c r="I846" s="31"/>
      <c r="J846" s="32">
        <v>5925</v>
      </c>
      <c r="K846" s="33"/>
      <c r="L846" s="33"/>
      <c r="M846" s="34">
        <f t="shared" si="74"/>
        <v>11850</v>
      </c>
      <c r="N846" s="134"/>
      <c r="BY846" s="137"/>
      <c r="BZ846" s="137"/>
      <c r="CA846" s="138"/>
      <c r="CI846" s="86"/>
      <c r="CJ846" s="19"/>
    </row>
    <row r="847" s="13" customFormat="1" customHeight="1" spans="1:88">
      <c r="A847" s="22">
        <v>1426900</v>
      </c>
      <c r="B847" s="23">
        <f t="shared" si="72"/>
        <v>43514</v>
      </c>
      <c r="C847" s="24">
        <v>43515</v>
      </c>
      <c r="D847" s="25" t="s">
        <v>625</v>
      </c>
      <c r="E847" s="26">
        <v>1</v>
      </c>
      <c r="F847" s="26">
        <v>1</v>
      </c>
      <c r="G847" s="26"/>
      <c r="H847" s="27">
        <f t="shared" si="73"/>
        <v>1</v>
      </c>
      <c r="I847" s="31"/>
      <c r="J847" s="32">
        <v>5695</v>
      </c>
      <c r="K847" s="33"/>
      <c r="L847" s="33"/>
      <c r="M847" s="34">
        <f t="shared" si="74"/>
        <v>5695</v>
      </c>
      <c r="N847" s="134"/>
      <c r="BY847" s="137"/>
      <c r="BZ847" s="137"/>
      <c r="CA847" s="138"/>
      <c r="CI847" s="86"/>
      <c r="CJ847" s="19"/>
    </row>
    <row r="848" s="13" customFormat="1" customHeight="1" spans="1:88">
      <c r="A848" s="22">
        <v>1431781</v>
      </c>
      <c r="B848" s="23">
        <f t="shared" si="72"/>
        <v>43512</v>
      </c>
      <c r="C848" s="24">
        <v>43515</v>
      </c>
      <c r="D848" s="25" t="s">
        <v>626</v>
      </c>
      <c r="E848" s="26">
        <v>3</v>
      </c>
      <c r="F848" s="26">
        <v>1</v>
      </c>
      <c r="G848" s="26"/>
      <c r="H848" s="27">
        <f t="shared" si="73"/>
        <v>3</v>
      </c>
      <c r="I848" s="31"/>
      <c r="J848" s="32">
        <v>6120</v>
      </c>
      <c r="K848" s="33"/>
      <c r="L848" s="33"/>
      <c r="M848" s="34">
        <f t="shared" si="74"/>
        <v>18360</v>
      </c>
      <c r="N848" s="134"/>
      <c r="BY848" s="137"/>
      <c r="BZ848" s="137"/>
      <c r="CA848" s="138"/>
      <c r="CI848" s="86"/>
      <c r="CJ848" s="19"/>
    </row>
    <row r="849" s="13" customFormat="1" customHeight="1" spans="1:88">
      <c r="A849" s="22">
        <v>1429576</v>
      </c>
      <c r="B849" s="23">
        <f t="shared" si="72"/>
        <v>43513</v>
      </c>
      <c r="C849" s="24">
        <v>43515</v>
      </c>
      <c r="D849" s="25" t="s">
        <v>627</v>
      </c>
      <c r="E849" s="26">
        <v>2</v>
      </c>
      <c r="F849" s="26">
        <v>1</v>
      </c>
      <c r="G849" s="26"/>
      <c r="H849" s="27">
        <f t="shared" si="73"/>
        <v>2</v>
      </c>
      <c r="I849" s="31"/>
      <c r="J849" s="32">
        <v>7310</v>
      </c>
      <c r="K849" s="33"/>
      <c r="L849" s="33"/>
      <c r="M849" s="34">
        <f t="shared" si="74"/>
        <v>14620</v>
      </c>
      <c r="N849" s="134"/>
      <c r="BY849" s="137"/>
      <c r="BZ849" s="137"/>
      <c r="CA849" s="138"/>
      <c r="CI849" s="86"/>
      <c r="CJ849" s="19"/>
    </row>
    <row r="850" s="13" customFormat="1" customHeight="1" spans="1:88">
      <c r="A850" s="22">
        <v>1447595</v>
      </c>
      <c r="B850" s="23">
        <f t="shared" si="72"/>
        <v>43513</v>
      </c>
      <c r="C850" s="24">
        <v>43515</v>
      </c>
      <c r="D850" s="25" t="s">
        <v>628</v>
      </c>
      <c r="E850" s="26">
        <v>2</v>
      </c>
      <c r="F850" s="26">
        <v>2</v>
      </c>
      <c r="G850" s="26"/>
      <c r="H850" s="27">
        <f t="shared" si="73"/>
        <v>4</v>
      </c>
      <c r="I850" s="31"/>
      <c r="J850" s="32">
        <v>4150</v>
      </c>
      <c r="K850" s="33"/>
      <c r="L850" s="33"/>
      <c r="M850" s="34">
        <f t="shared" si="74"/>
        <v>16600</v>
      </c>
      <c r="N850" s="134"/>
      <c r="BY850" s="137"/>
      <c r="BZ850" s="137"/>
      <c r="CA850" s="138"/>
      <c r="CI850" s="86"/>
      <c r="CJ850" s="19"/>
    </row>
    <row r="851" s="13" customFormat="1" customHeight="1" spans="1:88">
      <c r="A851" s="22">
        <v>1424658</v>
      </c>
      <c r="B851" s="23">
        <f t="shared" si="72"/>
        <v>43510</v>
      </c>
      <c r="C851" s="24">
        <v>43515</v>
      </c>
      <c r="D851" s="25" t="s">
        <v>629</v>
      </c>
      <c r="E851" s="26">
        <v>5</v>
      </c>
      <c r="F851" s="26">
        <v>2</v>
      </c>
      <c r="G851" s="26"/>
      <c r="H851" s="27">
        <f t="shared" si="73"/>
        <v>10</v>
      </c>
      <c r="I851" s="31"/>
      <c r="J851" s="32">
        <v>6715</v>
      </c>
      <c r="K851" s="33"/>
      <c r="L851" s="33"/>
      <c r="M851" s="34">
        <f t="shared" si="74"/>
        <v>67150</v>
      </c>
      <c r="N851" s="134"/>
      <c r="BY851" s="137"/>
      <c r="BZ851" s="137"/>
      <c r="CA851" s="138"/>
      <c r="CI851" s="86"/>
      <c r="CJ851" s="19"/>
    </row>
    <row r="852" s="13" customFormat="1" customHeight="1" spans="1:88">
      <c r="A852" s="22">
        <v>1442122</v>
      </c>
      <c r="B852" s="23">
        <f t="shared" si="72"/>
        <v>43514</v>
      </c>
      <c r="C852" s="24">
        <v>43515</v>
      </c>
      <c r="D852" s="25" t="s">
        <v>630</v>
      </c>
      <c r="E852" s="26">
        <v>1</v>
      </c>
      <c r="F852" s="26">
        <v>1</v>
      </c>
      <c r="G852" s="26"/>
      <c r="H852" s="27">
        <f t="shared" si="73"/>
        <v>1</v>
      </c>
      <c r="I852" s="31"/>
      <c r="J852" s="32">
        <v>4892.31</v>
      </c>
      <c r="K852" s="33"/>
      <c r="L852" s="33"/>
      <c r="M852" s="34">
        <f t="shared" si="74"/>
        <v>4892.31</v>
      </c>
      <c r="N852" s="134"/>
      <c r="BY852" s="137"/>
      <c r="BZ852" s="137"/>
      <c r="CA852" s="138"/>
      <c r="CI852" s="86"/>
      <c r="CJ852" s="19"/>
    </row>
    <row r="853" s="13" customFormat="1" customHeight="1" spans="1:88">
      <c r="A853" s="22">
        <v>1445453</v>
      </c>
      <c r="B853" s="23">
        <f t="shared" si="72"/>
        <v>43512</v>
      </c>
      <c r="C853" s="24">
        <v>43513</v>
      </c>
      <c r="D853" s="25" t="s">
        <v>631</v>
      </c>
      <c r="E853" s="26">
        <v>1</v>
      </c>
      <c r="F853" s="26">
        <v>5</v>
      </c>
      <c r="G853" s="26"/>
      <c r="H853" s="27">
        <f t="shared" si="73"/>
        <v>5</v>
      </c>
      <c r="I853" s="31"/>
      <c r="J853" s="32">
        <v>6700</v>
      </c>
      <c r="K853" s="33"/>
      <c r="L853" s="33"/>
      <c r="M853" s="34">
        <f t="shared" si="74"/>
        <v>33500</v>
      </c>
      <c r="N853" s="134"/>
      <c r="BY853" s="137"/>
      <c r="BZ853" s="137"/>
      <c r="CA853" s="138"/>
      <c r="CI853" s="86"/>
      <c r="CJ853" s="19"/>
    </row>
    <row r="854" s="13" customFormat="1" customHeight="1" spans="1:88">
      <c r="A854" s="22">
        <v>1445453</v>
      </c>
      <c r="B854" s="23">
        <f t="shared" si="72"/>
        <v>43513</v>
      </c>
      <c r="C854" s="24">
        <v>43515</v>
      </c>
      <c r="D854" s="25" t="s">
        <v>631</v>
      </c>
      <c r="E854" s="26">
        <v>2</v>
      </c>
      <c r="F854" s="26">
        <v>5</v>
      </c>
      <c r="G854" s="26"/>
      <c r="H854" s="27">
        <f t="shared" si="73"/>
        <v>10</v>
      </c>
      <c r="I854" s="31"/>
      <c r="J854" s="32">
        <v>5025</v>
      </c>
      <c r="K854" s="33"/>
      <c r="L854" s="33"/>
      <c r="M854" s="34">
        <f t="shared" si="74"/>
        <v>50250</v>
      </c>
      <c r="N854" s="134"/>
      <c r="BY854" s="137"/>
      <c r="BZ854" s="137"/>
      <c r="CA854" s="138"/>
      <c r="CI854" s="86"/>
      <c r="CJ854" s="19"/>
    </row>
    <row r="855" s="13" customFormat="1" customHeight="1" spans="1:88">
      <c r="A855" s="22">
        <v>1440157</v>
      </c>
      <c r="B855" s="23">
        <f t="shared" si="72"/>
        <v>43514</v>
      </c>
      <c r="C855" s="24">
        <v>43515</v>
      </c>
      <c r="D855" s="25" t="s">
        <v>632</v>
      </c>
      <c r="E855" s="26">
        <v>1</v>
      </c>
      <c r="F855" s="26">
        <v>1</v>
      </c>
      <c r="G855" s="26"/>
      <c r="H855" s="27">
        <f t="shared" si="73"/>
        <v>1</v>
      </c>
      <c r="I855" s="31"/>
      <c r="J855" s="32">
        <v>4710.17</v>
      </c>
      <c r="K855" s="33"/>
      <c r="L855" s="33"/>
      <c r="M855" s="34">
        <f t="shared" si="74"/>
        <v>4710.17</v>
      </c>
      <c r="N855" s="134"/>
      <c r="BY855" s="137"/>
      <c r="BZ855" s="137"/>
      <c r="CA855" s="138"/>
      <c r="CI855" s="86"/>
      <c r="CJ855" s="19"/>
    </row>
    <row r="856" s="13" customFormat="1" customHeight="1" spans="1:88">
      <c r="A856" s="22">
        <v>1447392</v>
      </c>
      <c r="B856" s="23">
        <f t="shared" si="72"/>
        <v>43514</v>
      </c>
      <c r="C856" s="24">
        <v>43515</v>
      </c>
      <c r="D856" s="25" t="s">
        <v>633</v>
      </c>
      <c r="E856" s="26">
        <v>1</v>
      </c>
      <c r="F856" s="26">
        <v>1</v>
      </c>
      <c r="G856" s="26"/>
      <c r="H856" s="27">
        <f t="shared" si="73"/>
        <v>1</v>
      </c>
      <c r="I856" s="31"/>
      <c r="J856" s="32">
        <v>3650</v>
      </c>
      <c r="K856" s="33"/>
      <c r="L856" s="33"/>
      <c r="M856" s="34">
        <f t="shared" si="74"/>
        <v>3650</v>
      </c>
      <c r="N856" s="134"/>
      <c r="BY856" s="137"/>
      <c r="BZ856" s="137"/>
      <c r="CA856" s="138"/>
      <c r="CI856" s="86"/>
      <c r="CJ856" s="19"/>
    </row>
    <row r="857" s="13" customFormat="1" customHeight="1" spans="1:88">
      <c r="A857" s="22">
        <v>1435479</v>
      </c>
      <c r="B857" s="23">
        <f t="shared" si="72"/>
        <v>43513</v>
      </c>
      <c r="C857" s="24">
        <v>43514</v>
      </c>
      <c r="D857" s="25" t="s">
        <v>634</v>
      </c>
      <c r="E857" s="26">
        <v>1</v>
      </c>
      <c r="F857" s="26">
        <v>2</v>
      </c>
      <c r="G857" s="26"/>
      <c r="H857" s="27">
        <f t="shared" si="73"/>
        <v>2</v>
      </c>
      <c r="I857" s="31"/>
      <c r="J857" s="32">
        <v>5270</v>
      </c>
      <c r="K857" s="33"/>
      <c r="L857" s="33"/>
      <c r="M857" s="34">
        <f t="shared" si="74"/>
        <v>10540</v>
      </c>
      <c r="N857" s="134"/>
      <c r="BY857" s="137"/>
      <c r="BZ857" s="137"/>
      <c r="CA857" s="138"/>
      <c r="CI857" s="86"/>
      <c r="CJ857" s="19"/>
    </row>
    <row r="858" s="13" customFormat="1" customHeight="1" spans="1:88">
      <c r="A858" s="22">
        <v>1435479</v>
      </c>
      <c r="B858" s="23">
        <f t="shared" si="72"/>
        <v>43514</v>
      </c>
      <c r="C858" s="24">
        <v>43515</v>
      </c>
      <c r="D858" s="25" t="s">
        <v>634</v>
      </c>
      <c r="E858" s="26">
        <v>1</v>
      </c>
      <c r="F858" s="26">
        <v>2</v>
      </c>
      <c r="G858" s="26"/>
      <c r="H858" s="27">
        <f t="shared" si="73"/>
        <v>2</v>
      </c>
      <c r="I858" s="31"/>
      <c r="J858" s="32">
        <v>4485.2</v>
      </c>
      <c r="K858" s="33"/>
      <c r="L858" s="33"/>
      <c r="M858" s="34">
        <f t="shared" si="74"/>
        <v>8970.4</v>
      </c>
      <c r="N858" s="134"/>
      <c r="BY858" s="137"/>
      <c r="BZ858" s="137"/>
      <c r="CA858" s="138"/>
      <c r="CI858" s="86"/>
      <c r="CJ858" s="19"/>
    </row>
    <row r="859" s="13" customFormat="1" customHeight="1" spans="1:88">
      <c r="A859" s="22">
        <v>1440158</v>
      </c>
      <c r="B859" s="23">
        <f t="shared" si="72"/>
        <v>43514</v>
      </c>
      <c r="C859" s="24">
        <v>43515</v>
      </c>
      <c r="D859" s="25" t="s">
        <v>635</v>
      </c>
      <c r="E859" s="26">
        <v>1</v>
      </c>
      <c r="F859" s="26">
        <v>1</v>
      </c>
      <c r="G859" s="26"/>
      <c r="H859" s="27">
        <f t="shared" si="73"/>
        <v>1</v>
      </c>
      <c r="I859" s="31"/>
      <c r="J859" s="32">
        <v>4710.17</v>
      </c>
      <c r="K859" s="33"/>
      <c r="L859" s="33"/>
      <c r="M859" s="34">
        <f t="shared" si="74"/>
        <v>4710.17</v>
      </c>
      <c r="N859" s="134"/>
      <c r="BY859" s="137"/>
      <c r="BZ859" s="137"/>
      <c r="CA859" s="138"/>
      <c r="CI859" s="86"/>
      <c r="CJ859" s="19"/>
    </row>
    <row r="860" s="13" customFormat="1" customHeight="1" spans="1:88">
      <c r="A860" s="22">
        <v>1440160</v>
      </c>
      <c r="B860" s="23">
        <f t="shared" si="72"/>
        <v>43514</v>
      </c>
      <c r="C860" s="24">
        <v>43515</v>
      </c>
      <c r="D860" s="25" t="s">
        <v>636</v>
      </c>
      <c r="E860" s="26">
        <v>1</v>
      </c>
      <c r="F860" s="26">
        <v>1</v>
      </c>
      <c r="G860" s="26"/>
      <c r="H860" s="27">
        <f t="shared" si="73"/>
        <v>1</v>
      </c>
      <c r="I860" s="31"/>
      <c r="J860" s="32">
        <v>4710.17</v>
      </c>
      <c r="K860" s="33"/>
      <c r="L860" s="33"/>
      <c r="M860" s="34">
        <f t="shared" si="74"/>
        <v>4710.17</v>
      </c>
      <c r="N860" s="134"/>
      <c r="BY860" s="137"/>
      <c r="BZ860" s="137"/>
      <c r="CA860" s="138"/>
      <c r="CI860" s="86"/>
      <c r="CJ860" s="19"/>
    </row>
    <row r="861" s="13" customFormat="1" customHeight="1" spans="1:88">
      <c r="A861" s="22">
        <v>1446132</v>
      </c>
      <c r="B861" s="23">
        <f t="shared" si="72"/>
        <v>43513</v>
      </c>
      <c r="C861" s="24">
        <v>43515</v>
      </c>
      <c r="D861" s="25" t="s">
        <v>637</v>
      </c>
      <c r="E861" s="26">
        <v>2</v>
      </c>
      <c r="F861" s="26">
        <v>1</v>
      </c>
      <c r="G861" s="26"/>
      <c r="H861" s="27">
        <f t="shared" si="73"/>
        <v>2</v>
      </c>
      <c r="I861" s="31"/>
      <c r="J861" s="32">
        <v>5025</v>
      </c>
      <c r="K861" s="33"/>
      <c r="L861" s="33"/>
      <c r="M861" s="34">
        <f t="shared" si="74"/>
        <v>10050</v>
      </c>
      <c r="N861" s="134"/>
      <c r="BY861" s="137"/>
      <c r="BZ861" s="137"/>
      <c r="CA861" s="138"/>
      <c r="CI861" s="86"/>
      <c r="CJ861" s="19"/>
    </row>
    <row r="862" s="13" customFormat="1" customHeight="1" spans="1:88">
      <c r="A862" s="22">
        <v>1447539</v>
      </c>
      <c r="B862" s="23">
        <f t="shared" si="72"/>
        <v>43513</v>
      </c>
      <c r="C862" s="24">
        <v>43515</v>
      </c>
      <c r="D862" s="25" t="s">
        <v>638</v>
      </c>
      <c r="E862" s="26">
        <v>2</v>
      </c>
      <c r="F862" s="26">
        <v>1</v>
      </c>
      <c r="G862" s="26"/>
      <c r="H862" s="27">
        <f t="shared" si="73"/>
        <v>2</v>
      </c>
      <c r="I862" s="31"/>
      <c r="J862" s="32">
        <v>4150</v>
      </c>
      <c r="K862" s="33"/>
      <c r="L862" s="33"/>
      <c r="M862" s="34">
        <f t="shared" si="74"/>
        <v>8300</v>
      </c>
      <c r="N862" s="134"/>
      <c r="BY862" s="137"/>
      <c r="BZ862" s="137"/>
      <c r="CA862" s="138"/>
      <c r="CI862" s="86"/>
      <c r="CJ862" s="19"/>
    </row>
    <row r="863" s="13" customFormat="1" customHeight="1" spans="1:88">
      <c r="A863" s="22">
        <v>1444465</v>
      </c>
      <c r="B863" s="23">
        <f t="shared" si="72"/>
        <v>43514</v>
      </c>
      <c r="C863" s="24">
        <v>43515</v>
      </c>
      <c r="D863" s="25" t="s">
        <v>639</v>
      </c>
      <c r="E863" s="26">
        <v>1</v>
      </c>
      <c r="F863" s="26">
        <v>1</v>
      </c>
      <c r="G863" s="26"/>
      <c r="H863" s="27">
        <f t="shared" si="73"/>
        <v>1</v>
      </c>
      <c r="I863" s="31"/>
      <c r="J863" s="32">
        <v>6508.77</v>
      </c>
      <c r="K863" s="33"/>
      <c r="L863" s="33"/>
      <c r="M863" s="34">
        <f t="shared" si="74"/>
        <v>6508.77</v>
      </c>
      <c r="N863" s="134"/>
      <c r="BY863" s="137"/>
      <c r="BZ863" s="137"/>
      <c r="CA863" s="138"/>
      <c r="CI863" s="86"/>
      <c r="CJ863" s="19"/>
    </row>
    <row r="864" s="13" customFormat="1" customHeight="1" spans="1:88">
      <c r="A864" s="22">
        <v>1447757</v>
      </c>
      <c r="B864" s="23">
        <f t="shared" si="72"/>
        <v>43514</v>
      </c>
      <c r="C864" s="24">
        <v>43515</v>
      </c>
      <c r="D864" s="25" t="s">
        <v>640</v>
      </c>
      <c r="E864" s="26">
        <v>1</v>
      </c>
      <c r="F864" s="26">
        <v>1</v>
      </c>
      <c r="G864" s="26"/>
      <c r="H864" s="27">
        <f t="shared" si="73"/>
        <v>1</v>
      </c>
      <c r="I864" s="31"/>
      <c r="J864" s="32">
        <v>6150</v>
      </c>
      <c r="K864" s="33"/>
      <c r="L864" s="33"/>
      <c r="M864" s="34">
        <f t="shared" si="74"/>
        <v>6150</v>
      </c>
      <c r="N864" s="134"/>
      <c r="BY864" s="137"/>
      <c r="BZ864" s="137"/>
      <c r="CA864" s="138"/>
      <c r="CI864" s="86"/>
      <c r="CJ864" s="19"/>
    </row>
    <row r="865" s="13" customFormat="1" customHeight="1" spans="1:88">
      <c r="A865" s="22">
        <v>1442138</v>
      </c>
      <c r="B865" s="23">
        <f t="shared" si="72"/>
        <v>43510</v>
      </c>
      <c r="C865" s="24">
        <v>43515</v>
      </c>
      <c r="D865" s="25" t="s">
        <v>641</v>
      </c>
      <c r="E865" s="26">
        <v>5</v>
      </c>
      <c r="F865" s="26">
        <v>1</v>
      </c>
      <c r="G865" s="26"/>
      <c r="H865" s="27">
        <f t="shared" si="73"/>
        <v>5</v>
      </c>
      <c r="I865" s="31"/>
      <c r="J865" s="32">
        <v>8500</v>
      </c>
      <c r="K865" s="33"/>
      <c r="L865" s="33"/>
      <c r="M865" s="34">
        <f t="shared" si="74"/>
        <v>42500</v>
      </c>
      <c r="N865" s="134"/>
      <c r="BY865" s="137"/>
      <c r="BZ865" s="137"/>
      <c r="CA865" s="138"/>
      <c r="CI865" s="86"/>
      <c r="CJ865" s="19"/>
    </row>
    <row r="866" s="13" customFormat="1" customHeight="1" spans="1:88">
      <c r="A866" s="22">
        <v>1444531</v>
      </c>
      <c r="B866" s="23">
        <f t="shared" si="72"/>
        <v>43513</v>
      </c>
      <c r="C866" s="24">
        <v>43514</v>
      </c>
      <c r="D866" s="25" t="s">
        <v>642</v>
      </c>
      <c r="E866" s="26">
        <v>1</v>
      </c>
      <c r="F866" s="26">
        <v>1</v>
      </c>
      <c r="G866" s="26"/>
      <c r="H866" s="27">
        <f t="shared" si="73"/>
        <v>1</v>
      </c>
      <c r="I866" s="31"/>
      <c r="J866" s="32">
        <v>7525</v>
      </c>
      <c r="K866" s="33"/>
      <c r="L866" s="33"/>
      <c r="M866" s="34">
        <f t="shared" si="74"/>
        <v>7525</v>
      </c>
      <c r="N866" s="134"/>
      <c r="BY866" s="137"/>
      <c r="BZ866" s="137"/>
      <c r="CA866" s="138"/>
      <c r="CI866" s="86"/>
      <c r="CJ866" s="19"/>
    </row>
    <row r="867" s="13" customFormat="1" customHeight="1" spans="1:88">
      <c r="A867" s="22">
        <v>1444531</v>
      </c>
      <c r="B867" s="23">
        <f t="shared" si="72"/>
        <v>43514</v>
      </c>
      <c r="C867" s="24">
        <v>43515</v>
      </c>
      <c r="D867" s="25" t="s">
        <v>642</v>
      </c>
      <c r="E867" s="26">
        <v>1</v>
      </c>
      <c r="F867" s="26">
        <v>1</v>
      </c>
      <c r="G867" s="26"/>
      <c r="H867" s="27">
        <f t="shared" si="73"/>
        <v>1</v>
      </c>
      <c r="I867" s="31"/>
      <c r="J867" s="32">
        <v>6508.77</v>
      </c>
      <c r="K867" s="33"/>
      <c r="L867" s="33"/>
      <c r="M867" s="34">
        <f t="shared" si="74"/>
        <v>6508.77</v>
      </c>
      <c r="N867" s="134"/>
      <c r="BY867" s="137"/>
      <c r="BZ867" s="137"/>
      <c r="CA867" s="138"/>
      <c r="CI867" s="86"/>
      <c r="CJ867" s="19"/>
    </row>
    <row r="868" s="13" customFormat="1" customHeight="1" spans="1:88">
      <c r="A868" s="22">
        <v>1445426</v>
      </c>
      <c r="B868" s="23">
        <f t="shared" si="72"/>
        <v>43514</v>
      </c>
      <c r="C868" s="24">
        <v>43515</v>
      </c>
      <c r="D868" s="25" t="s">
        <v>643</v>
      </c>
      <c r="E868" s="26">
        <v>1</v>
      </c>
      <c r="F868" s="26">
        <v>1</v>
      </c>
      <c r="G868" s="26"/>
      <c r="H868" s="27">
        <f t="shared" si="73"/>
        <v>1</v>
      </c>
      <c r="I868" s="31"/>
      <c r="J868" s="32">
        <v>6658.34</v>
      </c>
      <c r="K868" s="33"/>
      <c r="L868" s="33"/>
      <c r="M868" s="34">
        <f t="shared" si="74"/>
        <v>6658.34</v>
      </c>
      <c r="N868" s="134"/>
      <c r="BY868" s="137"/>
      <c r="BZ868" s="137"/>
      <c r="CA868" s="138"/>
      <c r="CI868" s="86"/>
      <c r="CJ868" s="19"/>
    </row>
    <row r="869" s="13" customFormat="1" customHeight="1" spans="1:88">
      <c r="A869" s="22">
        <v>1418231</v>
      </c>
      <c r="B869" s="23">
        <f t="shared" si="72"/>
        <v>43511</v>
      </c>
      <c r="C869" s="24">
        <v>43515</v>
      </c>
      <c r="D869" s="25" t="s">
        <v>644</v>
      </c>
      <c r="E869" s="26">
        <v>4</v>
      </c>
      <c r="F869" s="26">
        <v>1</v>
      </c>
      <c r="G869" s="26"/>
      <c r="H869" s="27">
        <f t="shared" si="73"/>
        <v>4</v>
      </c>
      <c r="I869" s="31"/>
      <c r="J869" s="32">
        <v>5695</v>
      </c>
      <c r="K869" s="33"/>
      <c r="L869" s="33"/>
      <c r="M869" s="34">
        <f t="shared" si="74"/>
        <v>22780</v>
      </c>
      <c r="N869" s="134"/>
      <c r="BY869" s="137"/>
      <c r="BZ869" s="137"/>
      <c r="CA869" s="138"/>
      <c r="CI869" s="86"/>
      <c r="CJ869" s="19"/>
    </row>
    <row r="870" s="13" customFormat="1" customHeight="1" spans="1:88">
      <c r="A870" s="22">
        <v>1437116</v>
      </c>
      <c r="B870" s="23">
        <f t="shared" si="72"/>
        <v>43511</v>
      </c>
      <c r="C870" s="24">
        <v>43515</v>
      </c>
      <c r="D870" s="25" t="s">
        <v>645</v>
      </c>
      <c r="E870" s="26">
        <v>4</v>
      </c>
      <c r="F870" s="26">
        <v>1</v>
      </c>
      <c r="G870" s="26"/>
      <c r="H870" s="27">
        <f t="shared" si="73"/>
        <v>4</v>
      </c>
      <c r="I870" s="31"/>
      <c r="J870" s="32">
        <v>5695</v>
      </c>
      <c r="K870" s="33"/>
      <c r="L870" s="33"/>
      <c r="M870" s="34">
        <f t="shared" si="74"/>
        <v>22780</v>
      </c>
      <c r="N870" s="134"/>
      <c r="BY870" s="137"/>
      <c r="BZ870" s="137"/>
      <c r="CA870" s="138"/>
      <c r="CI870" s="86"/>
      <c r="CJ870" s="19"/>
    </row>
    <row r="871" s="13" customFormat="1" customHeight="1" spans="1:88">
      <c r="A871" s="22">
        <v>1418239</v>
      </c>
      <c r="B871" s="23">
        <f t="shared" si="72"/>
        <v>43511</v>
      </c>
      <c r="C871" s="24">
        <v>43515</v>
      </c>
      <c r="D871" s="25" t="s">
        <v>646</v>
      </c>
      <c r="E871" s="26">
        <v>4</v>
      </c>
      <c r="F871" s="26">
        <v>1</v>
      </c>
      <c r="G871" s="26"/>
      <c r="H871" s="27">
        <f t="shared" si="73"/>
        <v>4</v>
      </c>
      <c r="I871" s="31"/>
      <c r="J871" s="32">
        <v>5695</v>
      </c>
      <c r="K871" s="33"/>
      <c r="L871" s="33"/>
      <c r="M871" s="34">
        <f t="shared" si="74"/>
        <v>22780</v>
      </c>
      <c r="N871" s="134"/>
      <c r="BY871" s="137"/>
      <c r="BZ871" s="137"/>
      <c r="CA871" s="138"/>
      <c r="CI871" s="86"/>
      <c r="CJ871" s="19"/>
    </row>
    <row r="872" s="13" customFormat="1" customHeight="1" spans="1:88">
      <c r="A872" s="22">
        <v>1444861</v>
      </c>
      <c r="B872" s="23">
        <f t="shared" si="72"/>
        <v>43513</v>
      </c>
      <c r="C872" s="24">
        <v>43515</v>
      </c>
      <c r="D872" s="25" t="s">
        <v>647</v>
      </c>
      <c r="E872" s="26">
        <v>2</v>
      </c>
      <c r="F872" s="26">
        <v>1</v>
      </c>
      <c r="G872" s="26"/>
      <c r="H872" s="27">
        <f t="shared" si="73"/>
        <v>2</v>
      </c>
      <c r="I872" s="31"/>
      <c r="J872" s="32">
        <v>7525</v>
      </c>
      <c r="K872" s="33"/>
      <c r="L872" s="33"/>
      <c r="M872" s="34">
        <f t="shared" si="74"/>
        <v>15050</v>
      </c>
      <c r="N872" s="134"/>
      <c r="BY872" s="137"/>
      <c r="BZ872" s="137"/>
      <c r="CA872" s="138"/>
      <c r="CI872" s="86"/>
      <c r="CJ872" s="19"/>
    </row>
    <row r="873" s="13" customFormat="1" customHeight="1" spans="1:88">
      <c r="A873" s="22">
        <v>1445733</v>
      </c>
      <c r="B873" s="23">
        <f t="shared" si="72"/>
        <v>43513</v>
      </c>
      <c r="C873" s="24">
        <v>43514</v>
      </c>
      <c r="D873" s="25" t="s">
        <v>648</v>
      </c>
      <c r="E873" s="26">
        <v>1</v>
      </c>
      <c r="F873" s="26">
        <v>1</v>
      </c>
      <c r="G873" s="26"/>
      <c r="H873" s="27">
        <f t="shared" si="73"/>
        <v>1</v>
      </c>
      <c r="I873" s="31"/>
      <c r="J873" s="32">
        <v>5025</v>
      </c>
      <c r="K873" s="33"/>
      <c r="L873" s="33"/>
      <c r="M873" s="34">
        <f t="shared" si="74"/>
        <v>5025</v>
      </c>
      <c r="N873" s="134"/>
      <c r="BY873" s="137"/>
      <c r="BZ873" s="137"/>
      <c r="CA873" s="138"/>
      <c r="CI873" s="86"/>
      <c r="CJ873" s="19"/>
    </row>
    <row r="874" s="13" customFormat="1" customHeight="1" spans="1:88">
      <c r="A874" s="22">
        <v>1445733</v>
      </c>
      <c r="B874" s="23">
        <f t="shared" si="72"/>
        <v>43514</v>
      </c>
      <c r="C874" s="24">
        <v>43515</v>
      </c>
      <c r="D874" s="25" t="s">
        <v>648</v>
      </c>
      <c r="E874" s="26">
        <v>1</v>
      </c>
      <c r="F874" s="26">
        <v>1</v>
      </c>
      <c r="G874" s="26"/>
      <c r="H874" s="27">
        <f t="shared" si="73"/>
        <v>1</v>
      </c>
      <c r="I874" s="31"/>
      <c r="J874" s="32">
        <v>4455.92</v>
      </c>
      <c r="K874" s="33"/>
      <c r="L874" s="33"/>
      <c r="M874" s="34">
        <f t="shared" si="74"/>
        <v>4455.92</v>
      </c>
      <c r="N874" s="134"/>
      <c r="BY874" s="137"/>
      <c r="BZ874" s="137"/>
      <c r="CA874" s="138"/>
      <c r="CI874" s="86"/>
      <c r="CJ874" s="19"/>
    </row>
    <row r="875" s="13" customFormat="1" customHeight="1" spans="1:88">
      <c r="A875" s="22">
        <v>1435377</v>
      </c>
      <c r="B875" s="23">
        <f t="shared" si="72"/>
        <v>43513</v>
      </c>
      <c r="C875" s="24">
        <v>43515</v>
      </c>
      <c r="D875" s="25" t="s">
        <v>649</v>
      </c>
      <c r="E875" s="26">
        <v>2</v>
      </c>
      <c r="F875" s="26">
        <v>1</v>
      </c>
      <c r="G875" s="26"/>
      <c r="H875" s="27">
        <f t="shared" si="73"/>
        <v>2</v>
      </c>
      <c r="I875" s="31"/>
      <c r="J875" s="32">
        <v>5695</v>
      </c>
      <c r="K875" s="33"/>
      <c r="L875" s="33"/>
      <c r="M875" s="34">
        <f t="shared" si="74"/>
        <v>11390</v>
      </c>
      <c r="N875" s="134"/>
      <c r="BY875" s="137"/>
      <c r="BZ875" s="137"/>
      <c r="CA875" s="138"/>
      <c r="CI875" s="86"/>
      <c r="CJ875" s="19"/>
    </row>
    <row r="876" s="13" customFormat="1" customHeight="1" spans="1:88">
      <c r="A876" s="22">
        <v>1441326</v>
      </c>
      <c r="B876" s="23">
        <f t="shared" si="72"/>
        <v>43512</v>
      </c>
      <c r="C876" s="24">
        <v>43513</v>
      </c>
      <c r="D876" s="25" t="s">
        <v>650</v>
      </c>
      <c r="E876" s="26">
        <v>1</v>
      </c>
      <c r="F876" s="26">
        <v>2</v>
      </c>
      <c r="G876" s="26"/>
      <c r="H876" s="27">
        <f t="shared" si="73"/>
        <v>2</v>
      </c>
      <c r="I876" s="31"/>
      <c r="J876" s="32">
        <v>4665.8</v>
      </c>
      <c r="K876" s="33"/>
      <c r="L876" s="33"/>
      <c r="M876" s="34">
        <f t="shared" si="74"/>
        <v>9331.6</v>
      </c>
      <c r="N876" s="134"/>
      <c r="BY876" s="137"/>
      <c r="BZ876" s="137"/>
      <c r="CA876" s="138"/>
      <c r="CI876" s="86"/>
      <c r="CJ876" s="19"/>
    </row>
    <row r="877" s="13" customFormat="1" customHeight="1" spans="1:88">
      <c r="A877" s="22">
        <v>1441326</v>
      </c>
      <c r="B877" s="23">
        <f t="shared" si="72"/>
        <v>43513</v>
      </c>
      <c r="C877" s="24">
        <v>43514</v>
      </c>
      <c r="D877" s="25" t="s">
        <v>650</v>
      </c>
      <c r="E877" s="26">
        <v>1</v>
      </c>
      <c r="F877" s="26">
        <v>2</v>
      </c>
      <c r="G877" s="26"/>
      <c r="H877" s="27">
        <f t="shared" si="73"/>
        <v>2</v>
      </c>
      <c r="I877" s="31"/>
      <c r="J877" s="32">
        <v>5695</v>
      </c>
      <c r="K877" s="33"/>
      <c r="L877" s="33"/>
      <c r="M877" s="34">
        <f t="shared" si="74"/>
        <v>11390</v>
      </c>
      <c r="N877" s="134"/>
      <c r="BY877" s="137"/>
      <c r="BZ877" s="137"/>
      <c r="CA877" s="138"/>
      <c r="CI877" s="86"/>
      <c r="CJ877" s="19"/>
    </row>
    <row r="878" s="13" customFormat="1" customHeight="1" spans="1:88">
      <c r="A878" s="22">
        <v>1441326</v>
      </c>
      <c r="B878" s="23">
        <f t="shared" si="72"/>
        <v>43514</v>
      </c>
      <c r="C878" s="24">
        <v>43515</v>
      </c>
      <c r="D878" s="25" t="s">
        <v>650</v>
      </c>
      <c r="E878" s="26">
        <v>1</v>
      </c>
      <c r="F878" s="26">
        <v>2</v>
      </c>
      <c r="G878" s="26"/>
      <c r="H878" s="27">
        <f t="shared" si="73"/>
        <v>2</v>
      </c>
      <c r="I878" s="31"/>
      <c r="J878" s="32">
        <v>4695.17</v>
      </c>
      <c r="K878" s="33"/>
      <c r="L878" s="33"/>
      <c r="M878" s="34">
        <f t="shared" si="74"/>
        <v>9390.34</v>
      </c>
      <c r="N878" s="134"/>
      <c r="BY878" s="137"/>
      <c r="BZ878" s="137"/>
      <c r="CA878" s="138"/>
      <c r="CI878" s="86"/>
      <c r="CJ878" s="19"/>
    </row>
    <row r="879" s="13" customFormat="1" customHeight="1" spans="1:88">
      <c r="A879" s="22">
        <v>1440630</v>
      </c>
      <c r="B879" s="23">
        <f t="shared" si="72"/>
        <v>43514</v>
      </c>
      <c r="C879" s="24">
        <v>43515</v>
      </c>
      <c r="D879" s="25" t="s">
        <v>621</v>
      </c>
      <c r="E879" s="26">
        <v>1</v>
      </c>
      <c r="F879" s="26">
        <v>1</v>
      </c>
      <c r="G879" s="26"/>
      <c r="H879" s="27">
        <f t="shared" si="73"/>
        <v>1</v>
      </c>
      <c r="I879" s="31"/>
      <c r="J879" s="32">
        <v>4703.01</v>
      </c>
      <c r="K879" s="33"/>
      <c r="L879" s="33"/>
      <c r="M879" s="34">
        <f t="shared" si="74"/>
        <v>4703.01</v>
      </c>
      <c r="N879" s="134"/>
      <c r="BY879" s="137"/>
      <c r="BZ879" s="137"/>
      <c r="CA879" s="138"/>
      <c r="CI879" s="86"/>
      <c r="CJ879" s="19"/>
    </row>
    <row r="880" s="13" customFormat="1" customHeight="1" spans="1:88">
      <c r="A880" s="22">
        <v>1445139</v>
      </c>
      <c r="B880" s="23">
        <f t="shared" si="72"/>
        <v>43514</v>
      </c>
      <c r="C880" s="24">
        <v>43515</v>
      </c>
      <c r="D880" s="25" t="s">
        <v>651</v>
      </c>
      <c r="E880" s="26">
        <v>1</v>
      </c>
      <c r="F880" s="26">
        <v>1</v>
      </c>
      <c r="G880" s="26"/>
      <c r="H880" s="27">
        <f t="shared" si="73"/>
        <v>1</v>
      </c>
      <c r="I880" s="31"/>
      <c r="J880" s="32">
        <v>4434.9</v>
      </c>
      <c r="K880" s="33"/>
      <c r="L880" s="33"/>
      <c r="M880" s="34">
        <f t="shared" si="74"/>
        <v>4434.9</v>
      </c>
      <c r="N880" s="134"/>
      <c r="BY880" s="137"/>
      <c r="BZ880" s="137"/>
      <c r="CA880" s="138"/>
      <c r="CI880" s="86"/>
      <c r="CJ880" s="19"/>
    </row>
    <row r="881" s="13" customFormat="1" customHeight="1" spans="1:88">
      <c r="A881" s="22">
        <v>1439830</v>
      </c>
      <c r="B881" s="23">
        <f t="shared" si="72"/>
        <v>43513</v>
      </c>
      <c r="C881" s="24">
        <v>43514</v>
      </c>
      <c r="D881" s="25" t="s">
        <v>652</v>
      </c>
      <c r="E881" s="26">
        <v>1</v>
      </c>
      <c r="F881" s="26">
        <v>1</v>
      </c>
      <c r="G881" s="26"/>
      <c r="H881" s="27">
        <f t="shared" si="73"/>
        <v>1</v>
      </c>
      <c r="I881" s="31"/>
      <c r="J881" s="32">
        <v>5695</v>
      </c>
      <c r="K881" s="33"/>
      <c r="L881" s="33"/>
      <c r="M881" s="34">
        <f t="shared" si="74"/>
        <v>5695</v>
      </c>
      <c r="N881" s="134"/>
      <c r="BY881" s="137"/>
      <c r="BZ881" s="137"/>
      <c r="CA881" s="138"/>
      <c r="CI881" s="86"/>
      <c r="CJ881" s="19"/>
    </row>
    <row r="882" s="13" customFormat="1" customHeight="1" spans="1:88">
      <c r="A882" s="22">
        <v>1439830</v>
      </c>
      <c r="B882" s="23">
        <f t="shared" si="72"/>
        <v>43514</v>
      </c>
      <c r="C882" s="24">
        <v>43515</v>
      </c>
      <c r="D882" s="25" t="s">
        <v>652</v>
      </c>
      <c r="E882" s="26">
        <v>1</v>
      </c>
      <c r="F882" s="26">
        <v>1</v>
      </c>
      <c r="G882" s="26"/>
      <c r="H882" s="27">
        <f t="shared" si="73"/>
        <v>1</v>
      </c>
      <c r="I882" s="31"/>
      <c r="J882" s="32">
        <v>4711.32</v>
      </c>
      <c r="K882" s="33"/>
      <c r="L882" s="33"/>
      <c r="M882" s="34">
        <f t="shared" si="74"/>
        <v>4711.32</v>
      </c>
      <c r="N882" s="134"/>
      <c r="BY882" s="137"/>
      <c r="BZ882" s="137"/>
      <c r="CA882" s="138"/>
      <c r="CI882" s="86"/>
      <c r="CJ882" s="19"/>
    </row>
    <row r="883" s="13" customFormat="1" customHeight="1" spans="1:88">
      <c r="A883" s="22">
        <v>1441812</v>
      </c>
      <c r="B883" s="23">
        <f t="shared" si="72"/>
        <v>43514</v>
      </c>
      <c r="C883" s="24">
        <v>43515</v>
      </c>
      <c r="D883" s="25" t="s">
        <v>653</v>
      </c>
      <c r="E883" s="26">
        <v>1</v>
      </c>
      <c r="F883" s="26">
        <v>1</v>
      </c>
      <c r="G883" s="26"/>
      <c r="H883" s="27">
        <f t="shared" si="73"/>
        <v>1</v>
      </c>
      <c r="I883" s="31"/>
      <c r="J883" s="32">
        <v>4320.93</v>
      </c>
      <c r="K883" s="33"/>
      <c r="L883" s="33"/>
      <c r="M883" s="34">
        <f t="shared" si="74"/>
        <v>4320.93</v>
      </c>
      <c r="N883" s="134"/>
      <c r="BY883" s="137"/>
      <c r="BZ883" s="137"/>
      <c r="CA883" s="138"/>
      <c r="CI883" s="86"/>
      <c r="CJ883" s="19"/>
    </row>
    <row r="884" s="13" customFormat="1" customHeight="1" spans="1:88">
      <c r="A884" s="22">
        <v>1440711</v>
      </c>
      <c r="B884" s="23">
        <f t="shared" si="72"/>
        <v>43511</v>
      </c>
      <c r="C884" s="24">
        <v>43513</v>
      </c>
      <c r="D884" s="25" t="s">
        <v>654</v>
      </c>
      <c r="E884" s="26">
        <v>2</v>
      </c>
      <c r="F884" s="26">
        <v>1</v>
      </c>
      <c r="G884" s="26"/>
      <c r="H884" s="27">
        <f t="shared" si="73"/>
        <v>2</v>
      </c>
      <c r="I884" s="31"/>
      <c r="J884" s="32">
        <v>4614.75</v>
      </c>
      <c r="K884" s="33"/>
      <c r="L884" s="33"/>
      <c r="M884" s="34">
        <f t="shared" si="74"/>
        <v>9229.5</v>
      </c>
      <c r="N884" s="134"/>
      <c r="BY884" s="137"/>
      <c r="BZ884" s="137"/>
      <c r="CA884" s="138"/>
      <c r="CI884" s="19"/>
      <c r="CJ884" s="19"/>
    </row>
    <row r="885" s="13" customFormat="1" customHeight="1" spans="1:88">
      <c r="A885" s="22">
        <v>1440711</v>
      </c>
      <c r="B885" s="23">
        <f t="shared" si="72"/>
        <v>43513</v>
      </c>
      <c r="C885" s="24">
        <v>43514</v>
      </c>
      <c r="D885" s="25" t="s">
        <v>654</v>
      </c>
      <c r="E885" s="26">
        <v>1</v>
      </c>
      <c r="F885" s="26">
        <v>1</v>
      </c>
      <c r="G885" s="26"/>
      <c r="H885" s="27">
        <f t="shared" si="73"/>
        <v>1</v>
      </c>
      <c r="I885" s="31"/>
      <c r="J885" s="32">
        <v>5695</v>
      </c>
      <c r="K885" s="33"/>
      <c r="L885" s="33"/>
      <c r="M885" s="34">
        <f t="shared" si="74"/>
        <v>5695</v>
      </c>
      <c r="N885" s="134"/>
      <c r="BY885" s="137"/>
      <c r="BZ885" s="137"/>
      <c r="CA885" s="138"/>
      <c r="CI885" s="19"/>
      <c r="CJ885" s="19"/>
    </row>
    <row r="886" s="13" customFormat="1" customHeight="1" spans="1:88">
      <c r="A886" s="22">
        <v>1440711</v>
      </c>
      <c r="B886" s="23">
        <f t="shared" si="72"/>
        <v>43514</v>
      </c>
      <c r="C886" s="24">
        <v>43515</v>
      </c>
      <c r="D886" s="25" t="s">
        <v>654</v>
      </c>
      <c r="E886" s="26">
        <v>1</v>
      </c>
      <c r="F886" s="26">
        <v>1</v>
      </c>
      <c r="G886" s="26"/>
      <c r="H886" s="27">
        <f t="shared" si="73"/>
        <v>1</v>
      </c>
      <c r="I886" s="31"/>
      <c r="J886" s="32">
        <v>4703.01</v>
      </c>
      <c r="K886" s="33"/>
      <c r="L886" s="33"/>
      <c r="M886" s="34">
        <f t="shared" si="74"/>
        <v>4703.01</v>
      </c>
      <c r="N886" s="134"/>
      <c r="BY886" s="137"/>
      <c r="BZ886" s="137"/>
      <c r="CA886" s="138"/>
      <c r="CI886" s="19"/>
      <c r="CJ886" s="19"/>
    </row>
    <row r="887" s="13" customFormat="1" customHeight="1" spans="1:88">
      <c r="A887" s="22">
        <v>1439112</v>
      </c>
      <c r="B887" s="23">
        <f t="shared" si="72"/>
        <v>43515</v>
      </c>
      <c r="C887" s="24">
        <v>43516</v>
      </c>
      <c r="D887" s="25" t="s">
        <v>655</v>
      </c>
      <c r="E887" s="26">
        <v>1</v>
      </c>
      <c r="F887" s="26">
        <v>1</v>
      </c>
      <c r="G887" s="26"/>
      <c r="H887" s="27">
        <f t="shared" si="73"/>
        <v>1</v>
      </c>
      <c r="I887" s="31"/>
      <c r="J887" s="32">
        <v>4803.11</v>
      </c>
      <c r="K887" s="33"/>
      <c r="L887" s="33"/>
      <c r="M887" s="34">
        <f t="shared" si="74"/>
        <v>4803.11</v>
      </c>
      <c r="N887" s="134"/>
      <c r="BY887" s="137"/>
      <c r="BZ887" s="137"/>
      <c r="CA887" s="138"/>
      <c r="CI887" s="19"/>
      <c r="CJ887" s="19"/>
    </row>
    <row r="888" s="13" customFormat="1" customHeight="1" spans="1:88">
      <c r="A888" s="22">
        <v>1438574</v>
      </c>
      <c r="B888" s="23">
        <f t="shared" si="72"/>
        <v>43515</v>
      </c>
      <c r="C888" s="24">
        <v>43516</v>
      </c>
      <c r="D888" s="25" t="s">
        <v>656</v>
      </c>
      <c r="E888" s="26">
        <v>1</v>
      </c>
      <c r="F888" s="26">
        <v>1</v>
      </c>
      <c r="G888" s="26"/>
      <c r="H888" s="27">
        <f t="shared" si="73"/>
        <v>1</v>
      </c>
      <c r="I888" s="31"/>
      <c r="J888" s="32">
        <v>4345.56</v>
      </c>
      <c r="K888" s="33"/>
      <c r="L888" s="33"/>
      <c r="M888" s="34">
        <f t="shared" si="74"/>
        <v>4345.56</v>
      </c>
      <c r="N888" s="134"/>
      <c r="BY888" s="137"/>
      <c r="BZ888" s="137"/>
      <c r="CA888" s="138"/>
      <c r="CI888" s="19"/>
      <c r="CJ888" s="19"/>
    </row>
    <row r="889" s="13" customFormat="1" customHeight="1" spans="1:88">
      <c r="A889" s="22">
        <v>1448171</v>
      </c>
      <c r="B889" s="23">
        <f t="shared" si="72"/>
        <v>43515</v>
      </c>
      <c r="C889" s="24">
        <v>43516</v>
      </c>
      <c r="D889" s="25" t="s">
        <v>657</v>
      </c>
      <c r="E889" s="26">
        <v>1</v>
      </c>
      <c r="F889" s="26">
        <v>2</v>
      </c>
      <c r="G889" s="26"/>
      <c r="H889" s="27">
        <f t="shared" si="73"/>
        <v>2</v>
      </c>
      <c r="I889" s="31"/>
      <c r="J889" s="32">
        <v>4850</v>
      </c>
      <c r="K889" s="33"/>
      <c r="L889" s="33"/>
      <c r="M889" s="34">
        <f t="shared" si="74"/>
        <v>9700</v>
      </c>
      <c r="N889" s="134"/>
      <c r="BY889" s="137"/>
      <c r="BZ889" s="137"/>
      <c r="CA889" s="138"/>
      <c r="CI889" s="19"/>
      <c r="CJ889" s="19"/>
    </row>
    <row r="890" s="13" customFormat="1" customHeight="1" spans="1:88">
      <c r="A890" s="22">
        <v>1440583</v>
      </c>
      <c r="B890" s="23">
        <f t="shared" si="72"/>
        <v>43512</v>
      </c>
      <c r="C890" s="24">
        <v>43513</v>
      </c>
      <c r="D890" s="25" t="s">
        <v>658</v>
      </c>
      <c r="E890" s="26">
        <v>1</v>
      </c>
      <c r="F890" s="26">
        <v>2</v>
      </c>
      <c r="G890" s="26"/>
      <c r="H890" s="27">
        <f t="shared" si="73"/>
        <v>2</v>
      </c>
      <c r="I890" s="31"/>
      <c r="J890" s="32">
        <v>4623.98</v>
      </c>
      <c r="K890" s="33"/>
      <c r="L890" s="33"/>
      <c r="M890" s="34">
        <f t="shared" si="74"/>
        <v>9247.96</v>
      </c>
      <c r="N890" s="134"/>
      <c r="BY890" s="137"/>
      <c r="BZ890" s="137"/>
      <c r="CA890" s="138"/>
      <c r="CI890" s="19"/>
      <c r="CJ890" s="19"/>
    </row>
    <row r="891" s="13" customFormat="1" customHeight="1" spans="1:88">
      <c r="A891" s="22">
        <v>1440583</v>
      </c>
      <c r="B891" s="23">
        <f t="shared" si="72"/>
        <v>43513</v>
      </c>
      <c r="C891" s="24">
        <v>43514</v>
      </c>
      <c r="D891" s="25" t="s">
        <v>658</v>
      </c>
      <c r="E891" s="26">
        <v>1</v>
      </c>
      <c r="F891" s="26">
        <v>2</v>
      </c>
      <c r="G891" s="26"/>
      <c r="H891" s="27">
        <f t="shared" si="73"/>
        <v>2</v>
      </c>
      <c r="I891" s="31"/>
      <c r="J891" s="32">
        <v>5695</v>
      </c>
      <c r="K891" s="33"/>
      <c r="L891" s="33"/>
      <c r="M891" s="34">
        <f t="shared" si="74"/>
        <v>11390</v>
      </c>
      <c r="N891" s="134"/>
      <c r="BY891" s="137"/>
      <c r="BZ891" s="137"/>
      <c r="CA891" s="138"/>
      <c r="CI891" s="19"/>
      <c r="CJ891" s="19"/>
    </row>
    <row r="892" s="13" customFormat="1" customHeight="1" spans="1:88">
      <c r="A892" s="22">
        <v>1440583</v>
      </c>
      <c r="B892" s="23">
        <f t="shared" si="72"/>
        <v>43514</v>
      </c>
      <c r="C892" s="24">
        <v>43516</v>
      </c>
      <c r="D892" s="25" t="s">
        <v>658</v>
      </c>
      <c r="E892" s="26">
        <v>2</v>
      </c>
      <c r="F892" s="26">
        <v>2</v>
      </c>
      <c r="G892" s="26"/>
      <c r="H892" s="27">
        <f t="shared" si="73"/>
        <v>4</v>
      </c>
      <c r="I892" s="31"/>
      <c r="J892" s="32">
        <v>4762.96</v>
      </c>
      <c r="K892" s="33"/>
      <c r="L892" s="33"/>
      <c r="M892" s="34">
        <f t="shared" si="74"/>
        <v>19051.84</v>
      </c>
      <c r="N892" s="134"/>
      <c r="BY892" s="137"/>
      <c r="BZ892" s="137"/>
      <c r="CA892" s="138"/>
      <c r="CI892" s="19"/>
      <c r="CJ892" s="19"/>
    </row>
    <row r="893" s="13" customFormat="1" customHeight="1" spans="1:88">
      <c r="A893" s="22">
        <v>1444569</v>
      </c>
      <c r="B893" s="23">
        <f t="shared" si="72"/>
        <v>43514</v>
      </c>
      <c r="C893" s="24">
        <v>43516</v>
      </c>
      <c r="D893" s="25" t="s">
        <v>659</v>
      </c>
      <c r="E893" s="26">
        <v>2</v>
      </c>
      <c r="F893" s="26">
        <v>2</v>
      </c>
      <c r="G893" s="26"/>
      <c r="H893" s="27">
        <f t="shared" si="73"/>
        <v>4</v>
      </c>
      <c r="I893" s="31"/>
      <c r="J893" s="32">
        <v>4378.4</v>
      </c>
      <c r="K893" s="33"/>
      <c r="L893" s="33"/>
      <c r="M893" s="34">
        <f t="shared" si="74"/>
        <v>17513.6</v>
      </c>
      <c r="N893" s="134"/>
      <c r="BY893" s="137"/>
      <c r="BZ893" s="137"/>
      <c r="CA893" s="138"/>
      <c r="CI893" s="19"/>
      <c r="CJ893" s="19"/>
    </row>
    <row r="894" s="13" customFormat="1" customHeight="1" spans="1:88">
      <c r="A894" s="22">
        <v>1443013</v>
      </c>
      <c r="B894" s="23">
        <f t="shared" si="72"/>
        <v>43514</v>
      </c>
      <c r="C894" s="24">
        <v>43516</v>
      </c>
      <c r="D894" s="25" t="s">
        <v>660</v>
      </c>
      <c r="E894" s="26">
        <v>2</v>
      </c>
      <c r="F894" s="26">
        <v>2</v>
      </c>
      <c r="G894" s="26"/>
      <c r="H894" s="27">
        <f t="shared" si="73"/>
        <v>4</v>
      </c>
      <c r="I894" s="31"/>
      <c r="J894" s="32">
        <v>4803.02</v>
      </c>
      <c r="K894" s="33"/>
      <c r="L894" s="33"/>
      <c r="M894" s="34">
        <f t="shared" si="74"/>
        <v>19212.08</v>
      </c>
      <c r="N894" s="134"/>
      <c r="BY894" s="137"/>
      <c r="BZ894" s="137"/>
      <c r="CA894" s="138"/>
      <c r="CI894" s="19"/>
      <c r="CJ894" s="19"/>
    </row>
    <row r="895" s="13" customFormat="1" customHeight="1" spans="1:88">
      <c r="A895" s="22">
        <v>1444433</v>
      </c>
      <c r="B895" s="23">
        <f t="shared" si="72"/>
        <v>43514</v>
      </c>
      <c r="C895" s="24">
        <v>43516</v>
      </c>
      <c r="D895" s="25" t="s">
        <v>661</v>
      </c>
      <c r="E895" s="26">
        <v>2</v>
      </c>
      <c r="F895" s="26">
        <v>1</v>
      </c>
      <c r="G895" s="26"/>
      <c r="H895" s="27">
        <f t="shared" si="73"/>
        <v>2</v>
      </c>
      <c r="I895" s="31"/>
      <c r="J895" s="32">
        <v>4378.4</v>
      </c>
      <c r="K895" s="33"/>
      <c r="L895" s="33"/>
      <c r="M895" s="34">
        <f t="shared" si="74"/>
        <v>8756.8</v>
      </c>
      <c r="N895" s="134"/>
      <c r="BY895" s="137"/>
      <c r="BZ895" s="137"/>
      <c r="CA895" s="138"/>
      <c r="CI895" s="19"/>
      <c r="CJ895" s="19"/>
    </row>
    <row r="896" s="13" customFormat="1" customHeight="1" spans="1:88">
      <c r="A896" s="22">
        <v>1442019</v>
      </c>
      <c r="B896" s="23">
        <f t="shared" si="72"/>
        <v>43514</v>
      </c>
      <c r="C896" s="24">
        <v>43516</v>
      </c>
      <c r="D896" s="25" t="s">
        <v>662</v>
      </c>
      <c r="E896" s="26">
        <v>2</v>
      </c>
      <c r="F896" s="26">
        <v>2</v>
      </c>
      <c r="G896" s="26"/>
      <c r="H896" s="27">
        <f t="shared" si="73"/>
        <v>4</v>
      </c>
      <c r="I896" s="31"/>
      <c r="J896" s="32">
        <v>4679.24</v>
      </c>
      <c r="K896" s="33"/>
      <c r="L896" s="33"/>
      <c r="M896" s="34">
        <f t="shared" si="74"/>
        <v>18716.96</v>
      </c>
      <c r="N896" s="134"/>
      <c r="BY896" s="137"/>
      <c r="BZ896" s="137"/>
      <c r="CA896" s="138"/>
      <c r="CI896" s="19"/>
      <c r="CJ896" s="19"/>
    </row>
    <row r="897" s="13" customFormat="1" customHeight="1" spans="1:88">
      <c r="A897" s="22">
        <v>1438337</v>
      </c>
      <c r="B897" s="23">
        <f t="shared" si="72"/>
        <v>43513</v>
      </c>
      <c r="C897" s="24">
        <v>43516</v>
      </c>
      <c r="D897" s="25" t="s">
        <v>663</v>
      </c>
      <c r="E897" s="26">
        <v>3</v>
      </c>
      <c r="F897" s="26">
        <v>2</v>
      </c>
      <c r="G897" s="26"/>
      <c r="H897" s="27">
        <f t="shared" si="73"/>
        <v>6</v>
      </c>
      <c r="I897" s="31"/>
      <c r="J897" s="32">
        <v>5695</v>
      </c>
      <c r="K897" s="33"/>
      <c r="L897" s="33"/>
      <c r="M897" s="34">
        <f t="shared" si="74"/>
        <v>34170</v>
      </c>
      <c r="N897" s="134"/>
      <c r="BY897" s="137"/>
      <c r="BZ897" s="137"/>
      <c r="CA897" s="138"/>
      <c r="CI897" s="19"/>
      <c r="CJ897" s="19"/>
    </row>
    <row r="898" s="13" customFormat="1" customHeight="1" spans="1:88">
      <c r="A898" s="22">
        <v>1447387</v>
      </c>
      <c r="B898" s="23">
        <f t="shared" si="72"/>
        <v>43514</v>
      </c>
      <c r="C898" s="24">
        <v>43516</v>
      </c>
      <c r="D898" s="25" t="s">
        <v>664</v>
      </c>
      <c r="E898" s="26">
        <v>2</v>
      </c>
      <c r="F898" s="26">
        <v>1</v>
      </c>
      <c r="G898" s="26"/>
      <c r="H898" s="27">
        <f t="shared" si="73"/>
        <v>2</v>
      </c>
      <c r="I898" s="31"/>
      <c r="J898" s="32">
        <v>3650</v>
      </c>
      <c r="K898" s="33"/>
      <c r="L898" s="33"/>
      <c r="M898" s="34">
        <f t="shared" si="74"/>
        <v>7300</v>
      </c>
      <c r="N898" s="134"/>
      <c r="BY898" s="137"/>
      <c r="BZ898" s="137"/>
      <c r="CA898" s="138"/>
      <c r="CI898" s="19"/>
      <c r="CJ898" s="19"/>
    </row>
    <row r="899" s="13" customFormat="1" customHeight="1" spans="1:88">
      <c r="A899" s="22">
        <v>1441094</v>
      </c>
      <c r="B899" s="23">
        <f t="shared" si="72"/>
        <v>43513</v>
      </c>
      <c r="C899" s="24">
        <v>43514</v>
      </c>
      <c r="D899" s="25" t="s">
        <v>665</v>
      </c>
      <c r="E899" s="26">
        <v>1</v>
      </c>
      <c r="F899" s="26">
        <v>1</v>
      </c>
      <c r="G899" s="26"/>
      <c r="H899" s="27">
        <f t="shared" si="73"/>
        <v>1</v>
      </c>
      <c r="I899" s="31"/>
      <c r="J899" s="32">
        <v>5695</v>
      </c>
      <c r="K899" s="33"/>
      <c r="L899" s="33"/>
      <c r="M899" s="34">
        <f t="shared" si="74"/>
        <v>5695</v>
      </c>
      <c r="N899" s="134"/>
      <c r="BY899" s="137"/>
      <c r="BZ899" s="137"/>
      <c r="CA899" s="138"/>
      <c r="CI899" s="19"/>
      <c r="CJ899" s="19"/>
    </row>
    <row r="900" s="13" customFormat="1" customHeight="1" spans="1:88">
      <c r="A900" s="22">
        <v>1441094</v>
      </c>
      <c r="B900" s="23">
        <f t="shared" si="72"/>
        <v>43514</v>
      </c>
      <c r="C900" s="24">
        <v>43516</v>
      </c>
      <c r="D900" s="25" t="s">
        <v>665</v>
      </c>
      <c r="E900" s="26">
        <v>2</v>
      </c>
      <c r="F900" s="26">
        <v>1</v>
      </c>
      <c r="G900" s="26"/>
      <c r="H900" s="27">
        <f t="shared" si="73"/>
        <v>2</v>
      </c>
      <c r="I900" s="31"/>
      <c r="J900" s="140">
        <v>4726.96</v>
      </c>
      <c r="K900" s="33"/>
      <c r="L900" s="33"/>
      <c r="M900" s="34">
        <f t="shared" si="74"/>
        <v>9453.92</v>
      </c>
      <c r="N900" s="134"/>
      <c r="BY900" s="137"/>
      <c r="BZ900" s="137"/>
      <c r="CA900" s="138"/>
      <c r="CI900" s="19"/>
      <c r="CJ900" s="19"/>
    </row>
    <row r="901" s="13" customFormat="1" customHeight="1" spans="1:88">
      <c r="A901" s="22">
        <v>1447148</v>
      </c>
      <c r="B901" s="23">
        <f t="shared" si="72"/>
        <v>43514</v>
      </c>
      <c r="C901" s="24">
        <v>43516</v>
      </c>
      <c r="D901" s="25" t="s">
        <v>666</v>
      </c>
      <c r="E901" s="26">
        <v>2</v>
      </c>
      <c r="F901" s="26">
        <v>8</v>
      </c>
      <c r="G901" s="26"/>
      <c r="H901" s="27">
        <f t="shared" si="73"/>
        <v>16</v>
      </c>
      <c r="I901" s="31"/>
      <c r="J901" s="140">
        <v>3650</v>
      </c>
      <c r="K901" s="33"/>
      <c r="L901" s="33"/>
      <c r="M901" s="34">
        <f t="shared" si="74"/>
        <v>58400</v>
      </c>
      <c r="N901" s="134"/>
      <c r="BY901" s="137"/>
      <c r="BZ901" s="137"/>
      <c r="CA901" s="138"/>
      <c r="CI901" s="19"/>
      <c r="CJ901" s="19"/>
    </row>
    <row r="902" s="13" customFormat="1" customHeight="1" spans="1:88">
      <c r="A902" s="22">
        <v>1444688</v>
      </c>
      <c r="B902" s="23">
        <f t="shared" si="72"/>
        <v>43514</v>
      </c>
      <c r="C902" s="24">
        <v>43516</v>
      </c>
      <c r="D902" s="25" t="s">
        <v>667</v>
      </c>
      <c r="E902" s="26">
        <v>2</v>
      </c>
      <c r="F902" s="26">
        <v>1</v>
      </c>
      <c r="G902" s="26"/>
      <c r="H902" s="27">
        <f t="shared" si="73"/>
        <v>2</v>
      </c>
      <c r="I902" s="31"/>
      <c r="J902" s="140">
        <v>4378.4</v>
      </c>
      <c r="K902" s="33"/>
      <c r="L902" s="33"/>
      <c r="M902" s="34">
        <f t="shared" si="74"/>
        <v>8756.8</v>
      </c>
      <c r="N902" s="134"/>
      <c r="BY902" s="137"/>
      <c r="BZ902" s="137"/>
      <c r="CA902" s="138"/>
      <c r="CI902" s="19"/>
      <c r="CJ902" s="19"/>
    </row>
    <row r="903" s="13" customFormat="1" customHeight="1" spans="1:88">
      <c r="A903" s="22">
        <v>1446637</v>
      </c>
      <c r="B903" s="23">
        <f t="shared" si="72"/>
        <v>43514</v>
      </c>
      <c r="C903" s="24">
        <v>43516</v>
      </c>
      <c r="D903" s="25" t="s">
        <v>668</v>
      </c>
      <c r="E903" s="26">
        <v>2</v>
      </c>
      <c r="F903" s="26">
        <v>2</v>
      </c>
      <c r="G903" s="26"/>
      <c r="H903" s="27">
        <f t="shared" si="73"/>
        <v>4</v>
      </c>
      <c r="I903" s="31"/>
      <c r="J903" s="140">
        <v>5025</v>
      </c>
      <c r="K903" s="141"/>
      <c r="L903" s="33"/>
      <c r="M903" s="34">
        <f t="shared" si="74"/>
        <v>20100</v>
      </c>
      <c r="N903" s="134"/>
      <c r="BY903" s="137"/>
      <c r="BZ903" s="137"/>
      <c r="CA903" s="138"/>
      <c r="CI903" s="19"/>
      <c r="CJ903" s="19"/>
    </row>
    <row r="904" s="13" customFormat="1" customHeight="1" spans="1:88">
      <c r="A904" s="22">
        <v>1440032</v>
      </c>
      <c r="B904" s="23">
        <f t="shared" si="72"/>
        <v>43510</v>
      </c>
      <c r="C904" s="24">
        <v>43513</v>
      </c>
      <c r="D904" s="25" t="s">
        <v>669</v>
      </c>
      <c r="E904" s="26">
        <v>3</v>
      </c>
      <c r="F904" s="26">
        <v>1</v>
      </c>
      <c r="G904" s="26"/>
      <c r="H904" s="27">
        <f t="shared" si="73"/>
        <v>3</v>
      </c>
      <c r="I904" s="31"/>
      <c r="J904" s="140">
        <v>4621.62</v>
      </c>
      <c r="K904" s="141"/>
      <c r="L904" s="141"/>
      <c r="M904" s="34">
        <f t="shared" si="74"/>
        <v>13864.86</v>
      </c>
      <c r="N904" s="134"/>
      <c r="BY904" s="137"/>
      <c r="BZ904" s="137"/>
      <c r="CA904" s="138"/>
      <c r="CI904" s="19"/>
      <c r="CJ904" s="19"/>
    </row>
    <row r="905" s="13" customFormat="1" customHeight="1" spans="1:88">
      <c r="A905" s="22">
        <v>1440032</v>
      </c>
      <c r="B905" s="23">
        <f t="shared" si="72"/>
        <v>43513</v>
      </c>
      <c r="C905" s="24">
        <v>43514</v>
      </c>
      <c r="D905" s="25" t="s">
        <v>669</v>
      </c>
      <c r="E905" s="26">
        <v>1</v>
      </c>
      <c r="F905" s="26">
        <v>1</v>
      </c>
      <c r="G905" s="26"/>
      <c r="H905" s="27">
        <f t="shared" si="73"/>
        <v>1</v>
      </c>
      <c r="I905" s="31"/>
      <c r="J905" s="140">
        <v>5695</v>
      </c>
      <c r="K905" s="141"/>
      <c r="L905" s="141"/>
      <c r="M905" s="34">
        <f t="shared" si="74"/>
        <v>5695</v>
      </c>
      <c r="N905" s="134"/>
      <c r="BY905" s="137"/>
      <c r="BZ905" s="137"/>
      <c r="CA905" s="138"/>
      <c r="CI905" s="19"/>
      <c r="CJ905" s="19"/>
    </row>
    <row r="906" s="13" customFormat="1" customHeight="1" spans="1:88">
      <c r="A906" s="22">
        <v>1440032</v>
      </c>
      <c r="B906" s="23">
        <f t="shared" si="72"/>
        <v>43514</v>
      </c>
      <c r="C906" s="24">
        <v>43516</v>
      </c>
      <c r="D906" s="25" t="s">
        <v>669</v>
      </c>
      <c r="E906" s="26">
        <v>2</v>
      </c>
      <c r="F906" s="26">
        <v>1</v>
      </c>
      <c r="G906" s="26"/>
      <c r="H906" s="27">
        <f t="shared" si="73"/>
        <v>2</v>
      </c>
      <c r="I906" s="31"/>
      <c r="J906" s="140">
        <v>4710.01</v>
      </c>
      <c r="K906" s="141"/>
      <c r="L906" s="141"/>
      <c r="M906" s="34">
        <f t="shared" si="74"/>
        <v>9420.02</v>
      </c>
      <c r="N906" s="134"/>
      <c r="BY906" s="137"/>
      <c r="BZ906" s="137"/>
      <c r="CA906" s="138"/>
      <c r="CI906" s="19"/>
      <c r="CJ906" s="19"/>
    </row>
    <row r="907" s="13" customFormat="1" customHeight="1" spans="1:88">
      <c r="A907" s="22">
        <v>1447596</v>
      </c>
      <c r="B907" s="23">
        <f t="shared" si="72"/>
        <v>43515</v>
      </c>
      <c r="C907" s="24">
        <v>43516</v>
      </c>
      <c r="D907" s="25" t="s">
        <v>670</v>
      </c>
      <c r="E907" s="26">
        <v>1</v>
      </c>
      <c r="F907" s="26">
        <v>1</v>
      </c>
      <c r="G907" s="26"/>
      <c r="H907" s="27">
        <f t="shared" si="73"/>
        <v>1</v>
      </c>
      <c r="I907" s="31"/>
      <c r="J907" s="140">
        <v>3650</v>
      </c>
      <c r="K907" s="141"/>
      <c r="L907" s="141"/>
      <c r="M907" s="34">
        <f t="shared" si="74"/>
        <v>3650</v>
      </c>
      <c r="N907" s="134"/>
      <c r="BY907" s="137"/>
      <c r="BZ907" s="137"/>
      <c r="CA907" s="138"/>
      <c r="CI907" s="19"/>
      <c r="CJ907" s="19"/>
    </row>
    <row r="908" s="13" customFormat="1" customHeight="1" spans="1:88">
      <c r="A908" s="22">
        <v>1447765</v>
      </c>
      <c r="B908" s="23">
        <f t="shared" si="72"/>
        <v>43515</v>
      </c>
      <c r="C908" s="24">
        <v>43516</v>
      </c>
      <c r="D908" s="25" t="s">
        <v>640</v>
      </c>
      <c r="E908" s="26">
        <v>1</v>
      </c>
      <c r="F908" s="26">
        <v>1</v>
      </c>
      <c r="G908" s="26"/>
      <c r="H908" s="27">
        <f t="shared" si="73"/>
        <v>1</v>
      </c>
      <c r="I908" s="31"/>
      <c r="J908" s="140">
        <v>6150</v>
      </c>
      <c r="K908" s="141"/>
      <c r="L908" s="141"/>
      <c r="M908" s="34">
        <f t="shared" si="74"/>
        <v>6150</v>
      </c>
      <c r="N908" s="134"/>
      <c r="BY908" s="137"/>
      <c r="BZ908" s="137"/>
      <c r="CA908" s="138"/>
      <c r="CI908" s="19"/>
      <c r="CJ908" s="19"/>
    </row>
    <row r="909" s="13" customFormat="1" customHeight="1" spans="1:88">
      <c r="A909" s="22">
        <v>1441455</v>
      </c>
      <c r="B909" s="23">
        <f t="shared" ref="B909:B972" si="75">+C909-E909</f>
        <v>43512</v>
      </c>
      <c r="C909" s="24">
        <v>43513</v>
      </c>
      <c r="D909" s="25" t="s">
        <v>671</v>
      </c>
      <c r="E909" s="26">
        <v>1</v>
      </c>
      <c r="F909" s="26">
        <v>2</v>
      </c>
      <c r="G909" s="26"/>
      <c r="H909" s="27">
        <f t="shared" ref="H909:H972" si="76">(F909*E909)+(E909*G909)</f>
        <v>2</v>
      </c>
      <c r="I909" s="31"/>
      <c r="J909" s="140">
        <v>4603.23</v>
      </c>
      <c r="K909" s="141"/>
      <c r="L909" s="141"/>
      <c r="M909" s="34">
        <f t="shared" ref="M909:M972" si="77">+(E909*F909*J909)+(E909*G909*K909)+L909</f>
        <v>9206.46</v>
      </c>
      <c r="N909" s="134"/>
      <c r="BY909" s="137"/>
      <c r="BZ909" s="137"/>
      <c r="CA909" s="138"/>
      <c r="CI909" s="19"/>
      <c r="CJ909" s="19"/>
    </row>
    <row r="910" s="13" customFormat="1" customHeight="1" spans="1:88">
      <c r="A910" s="22">
        <v>1441455</v>
      </c>
      <c r="B910" s="23">
        <f t="shared" si="75"/>
        <v>43513</v>
      </c>
      <c r="C910" s="24">
        <v>43514</v>
      </c>
      <c r="D910" s="25" t="s">
        <v>671</v>
      </c>
      <c r="E910" s="26">
        <v>1</v>
      </c>
      <c r="F910" s="26">
        <v>2</v>
      </c>
      <c r="G910" s="26"/>
      <c r="H910" s="27">
        <f t="shared" si="76"/>
        <v>2</v>
      </c>
      <c r="I910" s="31"/>
      <c r="J910" s="140">
        <v>5695</v>
      </c>
      <c r="K910" s="141"/>
      <c r="L910" s="141"/>
      <c r="M910" s="34">
        <f t="shared" si="77"/>
        <v>11390</v>
      </c>
      <c r="N910" s="134"/>
      <c r="BY910" s="137"/>
      <c r="BZ910" s="137"/>
      <c r="CA910" s="138"/>
      <c r="CI910" s="19"/>
      <c r="CJ910" s="19"/>
    </row>
    <row r="911" s="13" customFormat="1" customHeight="1" spans="1:88">
      <c r="A911" s="22">
        <v>1441455</v>
      </c>
      <c r="B911" s="23">
        <f t="shared" si="75"/>
        <v>43514</v>
      </c>
      <c r="C911" s="24">
        <v>43516</v>
      </c>
      <c r="D911" s="25" t="s">
        <v>671</v>
      </c>
      <c r="E911" s="26">
        <v>2</v>
      </c>
      <c r="F911" s="26">
        <v>2</v>
      </c>
      <c r="G911" s="26"/>
      <c r="H911" s="27">
        <f t="shared" si="76"/>
        <v>4</v>
      </c>
      <c r="I911" s="31"/>
      <c r="J911" s="140">
        <v>4729.01</v>
      </c>
      <c r="K911" s="141"/>
      <c r="L911" s="141"/>
      <c r="M911" s="34">
        <f t="shared" si="77"/>
        <v>18916.04</v>
      </c>
      <c r="N911" s="134"/>
      <c r="BY911" s="137"/>
      <c r="BZ911" s="137"/>
      <c r="CA911" s="138"/>
      <c r="CI911" s="19"/>
      <c r="CJ911" s="19"/>
    </row>
    <row r="912" s="13" customFormat="1" customHeight="1" spans="1:88">
      <c r="A912" s="22">
        <v>1442305</v>
      </c>
      <c r="B912" s="23">
        <f t="shared" si="75"/>
        <v>43514</v>
      </c>
      <c r="C912" s="24">
        <v>43516</v>
      </c>
      <c r="D912" s="25" t="s">
        <v>672</v>
      </c>
      <c r="E912" s="26">
        <v>2</v>
      </c>
      <c r="F912" s="26">
        <v>1</v>
      </c>
      <c r="G912" s="26"/>
      <c r="H912" s="27">
        <f t="shared" si="76"/>
        <v>2</v>
      </c>
      <c r="I912" s="31"/>
      <c r="J912" s="140">
        <v>4804.58</v>
      </c>
      <c r="K912" s="141"/>
      <c r="L912" s="141"/>
      <c r="M912" s="34">
        <f t="shared" si="77"/>
        <v>9609.16</v>
      </c>
      <c r="N912" s="134"/>
      <c r="BY912" s="137"/>
      <c r="BZ912" s="137"/>
      <c r="CA912" s="138"/>
      <c r="CI912" s="19"/>
      <c r="CJ912" s="19"/>
    </row>
    <row r="913" s="13" customFormat="1" customHeight="1" spans="1:88">
      <c r="A913" s="22">
        <v>1444669</v>
      </c>
      <c r="B913" s="23">
        <f t="shared" si="75"/>
        <v>43513</v>
      </c>
      <c r="C913" s="24">
        <v>43514</v>
      </c>
      <c r="D913" s="25" t="s">
        <v>673</v>
      </c>
      <c r="E913" s="26">
        <v>1</v>
      </c>
      <c r="F913" s="26">
        <v>2</v>
      </c>
      <c r="G913" s="26"/>
      <c r="H913" s="27">
        <f t="shared" si="76"/>
        <v>2</v>
      </c>
      <c r="I913" s="31"/>
      <c r="J913" s="140">
        <v>5025</v>
      </c>
      <c r="K913" s="141"/>
      <c r="L913" s="141"/>
      <c r="M913" s="34">
        <f t="shared" si="77"/>
        <v>10050</v>
      </c>
      <c r="N913" s="134"/>
      <c r="BY913" s="137"/>
      <c r="BZ913" s="137"/>
      <c r="CA913" s="138"/>
      <c r="CI913" s="19"/>
      <c r="CJ913" s="19"/>
    </row>
    <row r="914" s="13" customFormat="1" customHeight="1" spans="1:88">
      <c r="A914" s="22">
        <v>1444669</v>
      </c>
      <c r="B914" s="23">
        <f t="shared" si="75"/>
        <v>43514</v>
      </c>
      <c r="C914" s="24">
        <v>43516</v>
      </c>
      <c r="D914" s="25" t="s">
        <v>673</v>
      </c>
      <c r="E914" s="26">
        <v>2</v>
      </c>
      <c r="F914" s="26">
        <v>2</v>
      </c>
      <c r="G914" s="26"/>
      <c r="H914" s="27">
        <f t="shared" si="76"/>
        <v>4</v>
      </c>
      <c r="I914" s="31"/>
      <c r="J914" s="140">
        <v>4378.4</v>
      </c>
      <c r="K914" s="141"/>
      <c r="L914" s="141"/>
      <c r="M914" s="34">
        <f t="shared" si="77"/>
        <v>17513.6</v>
      </c>
      <c r="N914" s="134"/>
      <c r="BY914" s="137"/>
      <c r="BZ914" s="137"/>
      <c r="CA914" s="138"/>
      <c r="CI914" s="19"/>
      <c r="CJ914" s="19"/>
    </row>
    <row r="915" s="13" customFormat="1" customHeight="1" spans="1:88">
      <c r="A915" s="22">
        <v>1430374</v>
      </c>
      <c r="B915" s="23">
        <f t="shared" si="75"/>
        <v>43512</v>
      </c>
      <c r="C915" s="24">
        <v>43516</v>
      </c>
      <c r="D915" s="25" t="s">
        <v>674</v>
      </c>
      <c r="E915" s="26">
        <v>4</v>
      </c>
      <c r="F915" s="26">
        <v>1</v>
      </c>
      <c r="G915" s="26"/>
      <c r="H915" s="27">
        <f t="shared" si="76"/>
        <v>4</v>
      </c>
      <c r="I915" s="31"/>
      <c r="J915" s="140">
        <v>5695</v>
      </c>
      <c r="K915" s="141"/>
      <c r="L915" s="141"/>
      <c r="M915" s="34">
        <f t="shared" si="77"/>
        <v>22780</v>
      </c>
      <c r="N915" s="134"/>
      <c r="BY915" s="137"/>
      <c r="BZ915" s="137"/>
      <c r="CA915" s="138"/>
      <c r="CI915" s="19"/>
      <c r="CJ915" s="19"/>
    </row>
    <row r="916" s="13" customFormat="1" customHeight="1" spans="1:88">
      <c r="A916" s="22">
        <v>1447201</v>
      </c>
      <c r="B916" s="23">
        <f t="shared" si="75"/>
        <v>43514</v>
      </c>
      <c r="C916" s="24">
        <v>43516</v>
      </c>
      <c r="D916" s="25" t="s">
        <v>675</v>
      </c>
      <c r="E916" s="26">
        <v>2</v>
      </c>
      <c r="F916" s="26">
        <v>6</v>
      </c>
      <c r="G916" s="26"/>
      <c r="H916" s="27">
        <f t="shared" si="76"/>
        <v>12</v>
      </c>
      <c r="I916" s="31"/>
      <c r="J916" s="140">
        <v>3650</v>
      </c>
      <c r="K916" s="141"/>
      <c r="L916" s="141"/>
      <c r="M916" s="34">
        <f t="shared" si="77"/>
        <v>43800</v>
      </c>
      <c r="N916" s="134"/>
      <c r="BY916" s="137"/>
      <c r="BZ916" s="137"/>
      <c r="CA916" s="138"/>
      <c r="CI916" s="19"/>
      <c r="CJ916" s="19"/>
    </row>
    <row r="917" s="13" customFormat="1" customHeight="1" spans="1:88">
      <c r="A917" s="22">
        <v>1423980</v>
      </c>
      <c r="B917" s="23">
        <f t="shared" si="75"/>
        <v>43514</v>
      </c>
      <c r="C917" s="24">
        <v>43516</v>
      </c>
      <c r="D917" s="25" t="s">
        <v>676</v>
      </c>
      <c r="E917" s="26">
        <v>2</v>
      </c>
      <c r="F917" s="26">
        <v>1</v>
      </c>
      <c r="G917" s="26"/>
      <c r="H917" s="27">
        <f t="shared" si="76"/>
        <v>2</v>
      </c>
      <c r="I917" s="31"/>
      <c r="J917" s="140">
        <v>5270</v>
      </c>
      <c r="K917" s="141"/>
      <c r="L917" s="141"/>
      <c r="M917" s="34">
        <f t="shared" si="77"/>
        <v>10540</v>
      </c>
      <c r="N917" s="134"/>
      <c r="BY917" s="137"/>
      <c r="BZ917" s="137"/>
      <c r="CA917" s="138"/>
      <c r="CI917" s="19"/>
      <c r="CJ917" s="19"/>
    </row>
    <row r="918" s="13" customFormat="1" customHeight="1" spans="1:88">
      <c r="A918" s="22">
        <v>1445186</v>
      </c>
      <c r="B918" s="23">
        <f t="shared" si="75"/>
        <v>43515</v>
      </c>
      <c r="C918" s="24">
        <v>43516</v>
      </c>
      <c r="D918" s="25" t="s">
        <v>651</v>
      </c>
      <c r="E918" s="26">
        <v>1</v>
      </c>
      <c r="F918" s="26">
        <v>1</v>
      </c>
      <c r="G918" s="26"/>
      <c r="H918" s="27">
        <f t="shared" si="76"/>
        <v>1</v>
      </c>
      <c r="I918" s="31"/>
      <c r="J918" s="140">
        <v>3839.41</v>
      </c>
      <c r="K918" s="141"/>
      <c r="L918" s="141"/>
      <c r="M918" s="34">
        <f t="shared" si="77"/>
        <v>3839.41</v>
      </c>
      <c r="N918" s="134"/>
      <c r="BY918" s="137"/>
      <c r="BZ918" s="137"/>
      <c r="CA918" s="138"/>
      <c r="CI918" s="19"/>
      <c r="CJ918" s="19"/>
    </row>
    <row r="919" s="13" customFormat="1" customHeight="1" spans="1:88">
      <c r="A919" s="22">
        <v>1425215</v>
      </c>
      <c r="B919" s="23">
        <f t="shared" si="75"/>
        <v>43514</v>
      </c>
      <c r="C919" s="24">
        <v>43516</v>
      </c>
      <c r="D919" s="25" t="s">
        <v>677</v>
      </c>
      <c r="E919" s="26">
        <v>2</v>
      </c>
      <c r="F919" s="26">
        <v>1</v>
      </c>
      <c r="G919" s="26"/>
      <c r="H919" s="27">
        <f t="shared" si="76"/>
        <v>2</v>
      </c>
      <c r="I919" s="31"/>
      <c r="J919" s="140">
        <v>5695</v>
      </c>
      <c r="K919" s="141"/>
      <c r="L919" s="141">
        <v>650</v>
      </c>
      <c r="M919" s="34">
        <f t="shared" si="77"/>
        <v>12040</v>
      </c>
      <c r="N919" s="134"/>
      <c r="BY919" s="137"/>
      <c r="BZ919" s="137"/>
      <c r="CA919" s="138"/>
      <c r="CI919" s="19"/>
      <c r="CJ919" s="19"/>
    </row>
    <row r="920" s="13" customFormat="1" customHeight="1" spans="1:88">
      <c r="A920" s="22">
        <v>1425216</v>
      </c>
      <c r="B920" s="23">
        <f t="shared" si="75"/>
        <v>43514</v>
      </c>
      <c r="C920" s="24">
        <v>43516</v>
      </c>
      <c r="D920" s="25" t="s">
        <v>678</v>
      </c>
      <c r="E920" s="26">
        <v>2</v>
      </c>
      <c r="F920" s="26">
        <v>1</v>
      </c>
      <c r="G920" s="26"/>
      <c r="H920" s="27">
        <f t="shared" si="76"/>
        <v>2</v>
      </c>
      <c r="I920" s="31"/>
      <c r="J920" s="140">
        <v>6715</v>
      </c>
      <c r="K920" s="141"/>
      <c r="L920" s="141">
        <v>650</v>
      </c>
      <c r="M920" s="34">
        <f t="shared" si="77"/>
        <v>14080</v>
      </c>
      <c r="N920" s="134"/>
      <c r="BY920" s="137"/>
      <c r="BZ920" s="137"/>
      <c r="CA920" s="138"/>
      <c r="CI920" s="19"/>
      <c r="CJ920" s="19"/>
    </row>
    <row r="921" s="13" customFormat="1" customHeight="1" spans="1:88">
      <c r="A921" s="22">
        <v>1444516</v>
      </c>
      <c r="B921" s="23">
        <f t="shared" si="75"/>
        <v>43515</v>
      </c>
      <c r="C921" s="24">
        <v>43516</v>
      </c>
      <c r="D921" s="25" t="s">
        <v>679</v>
      </c>
      <c r="E921" s="26">
        <v>1</v>
      </c>
      <c r="F921" s="26">
        <v>1</v>
      </c>
      <c r="G921" s="26"/>
      <c r="H921" s="27">
        <f t="shared" si="76"/>
        <v>1</v>
      </c>
      <c r="I921" s="31"/>
      <c r="J921" s="140">
        <v>4378.4</v>
      </c>
      <c r="K921" s="141"/>
      <c r="L921" s="141"/>
      <c r="M921" s="34">
        <f t="shared" si="77"/>
        <v>4378.4</v>
      </c>
      <c r="N921" s="134"/>
      <c r="BY921" s="137"/>
      <c r="BZ921" s="137"/>
      <c r="CA921" s="138"/>
      <c r="CI921" s="19"/>
      <c r="CJ921" s="19"/>
    </row>
    <row r="922" s="13" customFormat="1" customHeight="1" spans="1:88">
      <c r="A922" s="22">
        <v>1440033</v>
      </c>
      <c r="B922" s="23">
        <f t="shared" si="75"/>
        <v>43510</v>
      </c>
      <c r="C922" s="24">
        <v>43516</v>
      </c>
      <c r="D922" s="25" t="s">
        <v>680</v>
      </c>
      <c r="E922" s="26">
        <v>6</v>
      </c>
      <c r="F922" s="26">
        <v>1</v>
      </c>
      <c r="G922" s="26"/>
      <c r="H922" s="27">
        <f t="shared" si="76"/>
        <v>6</v>
      </c>
      <c r="I922" s="31"/>
      <c r="J922" s="140">
        <v>6715</v>
      </c>
      <c r="K922" s="141"/>
      <c r="L922" s="141"/>
      <c r="M922" s="34">
        <f t="shared" si="77"/>
        <v>40290</v>
      </c>
      <c r="N922" s="134"/>
      <c r="BY922" s="137"/>
      <c r="BZ922" s="137"/>
      <c r="CA922" s="138"/>
      <c r="CI922" s="19"/>
      <c r="CJ922" s="19"/>
    </row>
    <row r="923" s="13" customFormat="1" customHeight="1" spans="1:88">
      <c r="A923" s="22">
        <v>1444440</v>
      </c>
      <c r="B923" s="23">
        <f t="shared" si="75"/>
        <v>43512</v>
      </c>
      <c r="C923" s="24">
        <v>43513</v>
      </c>
      <c r="D923" s="25" t="s">
        <v>681</v>
      </c>
      <c r="E923" s="26">
        <v>1</v>
      </c>
      <c r="F923" s="26">
        <v>1</v>
      </c>
      <c r="G923" s="26"/>
      <c r="H923" s="27">
        <f t="shared" si="76"/>
        <v>1</v>
      </c>
      <c r="I923" s="31"/>
      <c r="J923" s="140">
        <v>6120</v>
      </c>
      <c r="K923" s="141"/>
      <c r="L923" s="141"/>
      <c r="M923" s="34">
        <f t="shared" si="77"/>
        <v>6120</v>
      </c>
      <c r="N923" s="134"/>
      <c r="BY923" s="137"/>
      <c r="BZ923" s="137"/>
      <c r="CA923" s="138"/>
      <c r="CI923" s="19"/>
      <c r="CJ923" s="19"/>
    </row>
    <row r="924" s="13" customFormat="1" customHeight="1" spans="1:88">
      <c r="A924" s="22">
        <v>1444440</v>
      </c>
      <c r="B924" s="23">
        <f t="shared" si="75"/>
        <v>43513</v>
      </c>
      <c r="C924" s="24">
        <v>43516</v>
      </c>
      <c r="D924" s="25" t="s">
        <v>681</v>
      </c>
      <c r="E924" s="26">
        <v>3</v>
      </c>
      <c r="F924" s="26">
        <v>1</v>
      </c>
      <c r="G924" s="26"/>
      <c r="H924" s="27">
        <f t="shared" si="76"/>
        <v>3</v>
      </c>
      <c r="I924" s="31"/>
      <c r="J924" s="140">
        <v>5025</v>
      </c>
      <c r="K924" s="141"/>
      <c r="L924" s="141"/>
      <c r="M924" s="34">
        <f t="shared" si="77"/>
        <v>15075</v>
      </c>
      <c r="N924" s="134"/>
      <c r="BY924" s="137"/>
      <c r="BZ924" s="137"/>
      <c r="CA924" s="138"/>
      <c r="CI924" s="19"/>
      <c r="CJ924" s="19"/>
    </row>
    <row r="925" s="13" customFormat="1" customHeight="1" spans="1:88">
      <c r="A925" s="22">
        <v>1443052</v>
      </c>
      <c r="B925" s="23">
        <f t="shared" si="75"/>
        <v>43512</v>
      </c>
      <c r="C925" s="24">
        <v>43514</v>
      </c>
      <c r="D925" s="25" t="s">
        <v>682</v>
      </c>
      <c r="E925" s="26">
        <v>2</v>
      </c>
      <c r="F925" s="26">
        <v>1</v>
      </c>
      <c r="G925" s="26"/>
      <c r="H925" s="27">
        <f t="shared" si="76"/>
        <v>2</v>
      </c>
      <c r="I925" s="31"/>
      <c r="J925" s="140">
        <v>6120</v>
      </c>
      <c r="K925" s="141"/>
      <c r="L925" s="141"/>
      <c r="M925" s="34">
        <f t="shared" si="77"/>
        <v>12240</v>
      </c>
      <c r="N925" s="134"/>
      <c r="BY925" s="137"/>
      <c r="BZ925" s="137"/>
      <c r="CA925" s="138"/>
      <c r="CI925" s="19"/>
      <c r="CJ925" s="19"/>
    </row>
    <row r="926" s="13" customFormat="1" customHeight="1" spans="1:88">
      <c r="A926" s="22">
        <v>1443052</v>
      </c>
      <c r="B926" s="23">
        <f t="shared" si="75"/>
        <v>43514</v>
      </c>
      <c r="C926" s="24">
        <v>43516</v>
      </c>
      <c r="D926" s="25" t="s">
        <v>682</v>
      </c>
      <c r="E926" s="26">
        <v>2</v>
      </c>
      <c r="F926" s="26">
        <v>1</v>
      </c>
      <c r="G926" s="26"/>
      <c r="H926" s="27">
        <f t="shared" si="76"/>
        <v>2</v>
      </c>
      <c r="I926" s="31"/>
      <c r="J926" s="140">
        <v>5479.62</v>
      </c>
      <c r="K926" s="141"/>
      <c r="L926" s="141"/>
      <c r="M926" s="34">
        <f t="shared" si="77"/>
        <v>10959.24</v>
      </c>
      <c r="N926" s="134"/>
      <c r="BY926" s="137"/>
      <c r="BZ926" s="137"/>
      <c r="CA926" s="138"/>
      <c r="CI926" s="19"/>
      <c r="CJ926" s="19"/>
    </row>
    <row r="927" s="13" customFormat="1" customHeight="1" spans="1:88">
      <c r="A927" s="22">
        <v>1427850</v>
      </c>
      <c r="B927" s="23">
        <f t="shared" si="75"/>
        <v>43512</v>
      </c>
      <c r="C927" s="24">
        <v>43517</v>
      </c>
      <c r="D927" s="25" t="s">
        <v>683</v>
      </c>
      <c r="E927" s="26">
        <v>5</v>
      </c>
      <c r="F927" s="26">
        <v>3</v>
      </c>
      <c r="G927" s="26"/>
      <c r="H927" s="27">
        <f t="shared" si="76"/>
        <v>15</v>
      </c>
      <c r="I927" s="31"/>
      <c r="J927" s="140">
        <v>5695</v>
      </c>
      <c r="K927" s="141"/>
      <c r="L927" s="141"/>
      <c r="M927" s="34">
        <f t="shared" si="77"/>
        <v>85425</v>
      </c>
      <c r="N927" s="134"/>
      <c r="BY927" s="137"/>
      <c r="BZ927" s="137"/>
      <c r="CA927" s="138"/>
      <c r="CI927" s="19"/>
      <c r="CJ927" s="19"/>
    </row>
    <row r="928" s="13" customFormat="1" customHeight="1" spans="1:88">
      <c r="A928" s="22">
        <v>1445299</v>
      </c>
      <c r="B928" s="23">
        <f t="shared" si="75"/>
        <v>43514</v>
      </c>
      <c r="C928" s="24">
        <v>43517</v>
      </c>
      <c r="D928" s="25" t="s">
        <v>684</v>
      </c>
      <c r="E928" s="26">
        <v>3</v>
      </c>
      <c r="F928" s="26">
        <v>3</v>
      </c>
      <c r="G928" s="26"/>
      <c r="H928" s="27">
        <f t="shared" si="76"/>
        <v>9</v>
      </c>
      <c r="I928" s="31"/>
      <c r="J928" s="140">
        <v>4339.13</v>
      </c>
      <c r="K928" s="141"/>
      <c r="L928" s="141"/>
      <c r="M928" s="34">
        <f t="shared" si="77"/>
        <v>39052.17</v>
      </c>
      <c r="N928" s="134"/>
      <c r="BY928" s="137"/>
      <c r="BZ928" s="137"/>
      <c r="CA928" s="138"/>
      <c r="CI928" s="19"/>
      <c r="CJ928" s="19"/>
    </row>
    <row r="929" s="13" customFormat="1" customHeight="1" spans="1:88">
      <c r="A929" s="22">
        <v>1444784</v>
      </c>
      <c r="B929" s="23">
        <f t="shared" si="75"/>
        <v>43513</v>
      </c>
      <c r="C929" s="24">
        <v>43517</v>
      </c>
      <c r="D929" s="25" t="s">
        <v>685</v>
      </c>
      <c r="E929" s="26">
        <v>4</v>
      </c>
      <c r="F929" s="26">
        <v>1</v>
      </c>
      <c r="G929" s="26"/>
      <c r="H929" s="27">
        <f t="shared" si="76"/>
        <v>4</v>
      </c>
      <c r="I929" s="31"/>
      <c r="J929" s="140">
        <v>3874.17</v>
      </c>
      <c r="K929" s="141"/>
      <c r="L929" s="141"/>
      <c r="M929" s="34">
        <f t="shared" si="77"/>
        <v>15496.68</v>
      </c>
      <c r="N929" s="134"/>
      <c r="BY929" s="137"/>
      <c r="BZ929" s="137"/>
      <c r="CA929" s="138"/>
      <c r="CI929" s="19"/>
      <c r="CJ929" s="19"/>
    </row>
    <row r="930" s="13" customFormat="1" customHeight="1" spans="1:88">
      <c r="A930" s="22">
        <v>1445603</v>
      </c>
      <c r="B930" s="23">
        <f t="shared" si="75"/>
        <v>43513</v>
      </c>
      <c r="C930" s="24">
        <v>43517</v>
      </c>
      <c r="D930" s="25" t="s">
        <v>686</v>
      </c>
      <c r="E930" s="26">
        <v>4</v>
      </c>
      <c r="F930" s="26">
        <v>1</v>
      </c>
      <c r="G930" s="26"/>
      <c r="H930" s="27">
        <f t="shared" si="76"/>
        <v>4</v>
      </c>
      <c r="I930" s="31"/>
      <c r="J930" s="140">
        <v>4439.3</v>
      </c>
      <c r="K930" s="141"/>
      <c r="L930" s="141"/>
      <c r="M930" s="34">
        <f t="shared" si="77"/>
        <v>17757.2</v>
      </c>
      <c r="N930" s="134"/>
      <c r="BY930" s="137"/>
      <c r="BZ930" s="137"/>
      <c r="CA930" s="138"/>
      <c r="CI930" s="19"/>
      <c r="CJ930" s="19"/>
    </row>
    <row r="931" s="13" customFormat="1" customHeight="1" spans="1:88">
      <c r="A931" s="22">
        <v>1438973</v>
      </c>
      <c r="B931" s="23">
        <f t="shared" si="75"/>
        <v>43516</v>
      </c>
      <c r="C931" s="24">
        <v>43517</v>
      </c>
      <c r="D931" s="25" t="s">
        <v>687</v>
      </c>
      <c r="E931" s="26">
        <v>1</v>
      </c>
      <c r="F931" s="26">
        <v>1</v>
      </c>
      <c r="G931" s="26"/>
      <c r="H931" s="27">
        <f t="shared" si="76"/>
        <v>1</v>
      </c>
      <c r="I931" s="31"/>
      <c r="J931" s="140">
        <v>4830.11</v>
      </c>
      <c r="K931" s="141"/>
      <c r="L931" s="141"/>
      <c r="M931" s="34">
        <f t="shared" si="77"/>
        <v>4830.11</v>
      </c>
      <c r="N931" s="134"/>
      <c r="BY931" s="137"/>
      <c r="BZ931" s="137"/>
      <c r="CA931" s="138"/>
      <c r="CI931" s="19"/>
      <c r="CJ931" s="19"/>
    </row>
    <row r="932" s="13" customFormat="1" customHeight="1" spans="1:88">
      <c r="A932" s="22">
        <v>1440955</v>
      </c>
      <c r="B932" s="23">
        <f t="shared" si="75"/>
        <v>43515</v>
      </c>
      <c r="C932" s="24">
        <v>43517</v>
      </c>
      <c r="D932" s="25" t="s">
        <v>688</v>
      </c>
      <c r="E932" s="26">
        <v>2</v>
      </c>
      <c r="F932" s="26">
        <v>3</v>
      </c>
      <c r="G932" s="26"/>
      <c r="H932" s="27">
        <f t="shared" si="76"/>
        <v>6</v>
      </c>
      <c r="I932" s="31"/>
      <c r="J932" s="140">
        <v>4709.09</v>
      </c>
      <c r="K932" s="141"/>
      <c r="L932" s="141"/>
      <c r="M932" s="34">
        <f t="shared" si="77"/>
        <v>28254.54</v>
      </c>
      <c r="N932" s="134"/>
      <c r="BY932" s="137"/>
      <c r="BZ932" s="137"/>
      <c r="CA932" s="138"/>
      <c r="CI932" s="19"/>
      <c r="CJ932" s="19"/>
    </row>
    <row r="933" s="13" customFormat="1" customHeight="1" spans="1:88">
      <c r="A933" s="22">
        <v>1446030</v>
      </c>
      <c r="B933" s="23">
        <f t="shared" si="75"/>
        <v>43515</v>
      </c>
      <c r="C933" s="24">
        <v>43517</v>
      </c>
      <c r="D933" s="25" t="s">
        <v>689</v>
      </c>
      <c r="E933" s="26">
        <v>2</v>
      </c>
      <c r="F933" s="26">
        <v>1</v>
      </c>
      <c r="G933" s="26"/>
      <c r="H933" s="27">
        <f t="shared" si="76"/>
        <v>2</v>
      </c>
      <c r="I933" s="31"/>
      <c r="J933" s="140">
        <v>5925</v>
      </c>
      <c r="K933" s="141"/>
      <c r="L933" s="141"/>
      <c r="M933" s="34">
        <f t="shared" si="77"/>
        <v>11850</v>
      </c>
      <c r="N933" s="134"/>
      <c r="BY933" s="137"/>
      <c r="BZ933" s="137"/>
      <c r="CA933" s="138"/>
      <c r="CI933" s="19"/>
      <c r="CJ933" s="19"/>
    </row>
    <row r="934" s="13" customFormat="1" customHeight="1" spans="1:88">
      <c r="A934" s="22">
        <v>1444696</v>
      </c>
      <c r="B934" s="23">
        <f t="shared" si="75"/>
        <v>43514</v>
      </c>
      <c r="C934" s="24">
        <v>43517</v>
      </c>
      <c r="D934" s="25" t="s">
        <v>690</v>
      </c>
      <c r="E934" s="26">
        <v>3</v>
      </c>
      <c r="F934" s="26">
        <v>1</v>
      </c>
      <c r="G934" s="26"/>
      <c r="H934" s="27">
        <f t="shared" si="76"/>
        <v>3</v>
      </c>
      <c r="I934" s="31"/>
      <c r="J934" s="140">
        <v>6508.77</v>
      </c>
      <c r="K934" s="141"/>
      <c r="L934" s="141"/>
      <c r="M934" s="34">
        <f t="shared" si="77"/>
        <v>19526.31</v>
      </c>
      <c r="N934" s="134"/>
      <c r="BY934" s="137"/>
      <c r="BZ934" s="137"/>
      <c r="CA934" s="138"/>
      <c r="CI934" s="19"/>
      <c r="CJ934" s="19"/>
    </row>
    <row r="935" s="13" customFormat="1" customHeight="1" spans="1:88">
      <c r="A935" s="22">
        <v>1448831</v>
      </c>
      <c r="B935" s="23">
        <f t="shared" si="75"/>
        <v>43516</v>
      </c>
      <c r="C935" s="24">
        <v>43517</v>
      </c>
      <c r="D935" s="25" t="s">
        <v>691</v>
      </c>
      <c r="E935" s="26">
        <v>1</v>
      </c>
      <c r="F935" s="26">
        <v>1</v>
      </c>
      <c r="G935" s="26"/>
      <c r="H935" s="27">
        <f t="shared" si="76"/>
        <v>1</v>
      </c>
      <c r="I935" s="31"/>
      <c r="J935" s="140">
        <v>3650</v>
      </c>
      <c r="K935" s="141"/>
      <c r="L935" s="141"/>
      <c r="M935" s="34">
        <f t="shared" si="77"/>
        <v>3650</v>
      </c>
      <c r="N935" s="134"/>
      <c r="BY935" s="137"/>
      <c r="BZ935" s="137"/>
      <c r="CA935" s="138"/>
      <c r="CI935" s="19"/>
      <c r="CJ935" s="19"/>
    </row>
    <row r="936" s="13" customFormat="1" customHeight="1" spans="1:88">
      <c r="A936" s="22">
        <v>1444579</v>
      </c>
      <c r="B936" s="23">
        <f t="shared" si="75"/>
        <v>43515</v>
      </c>
      <c r="C936" s="24">
        <v>43517</v>
      </c>
      <c r="D936" s="25" t="s">
        <v>692</v>
      </c>
      <c r="E936" s="26">
        <v>2</v>
      </c>
      <c r="F936" s="26">
        <v>1</v>
      </c>
      <c r="G936" s="26"/>
      <c r="H936" s="27">
        <f t="shared" si="76"/>
        <v>2</v>
      </c>
      <c r="I936" s="31"/>
      <c r="J936" s="140">
        <v>4378.4</v>
      </c>
      <c r="K936" s="141"/>
      <c r="L936" s="141"/>
      <c r="M936" s="34">
        <f t="shared" si="77"/>
        <v>8756.8</v>
      </c>
      <c r="N936" s="134"/>
      <c r="BY936" s="137"/>
      <c r="BZ936" s="137"/>
      <c r="CA936" s="138"/>
      <c r="CI936" s="19"/>
      <c r="CJ936" s="19"/>
    </row>
    <row r="937" s="13" customFormat="1" customHeight="1" spans="1:88">
      <c r="A937" s="22">
        <v>1437765</v>
      </c>
      <c r="B937" s="23">
        <f t="shared" si="75"/>
        <v>43516</v>
      </c>
      <c r="C937" s="24">
        <v>43517</v>
      </c>
      <c r="D937" s="25" t="s">
        <v>693</v>
      </c>
      <c r="E937" s="26">
        <v>1</v>
      </c>
      <c r="F937" s="26">
        <v>1</v>
      </c>
      <c r="G937" s="26"/>
      <c r="H937" s="27">
        <f t="shared" si="76"/>
        <v>1</v>
      </c>
      <c r="I937" s="31"/>
      <c r="J937" s="140">
        <v>4849.78</v>
      </c>
      <c r="K937" s="141"/>
      <c r="L937" s="141"/>
      <c r="M937" s="34">
        <f t="shared" si="77"/>
        <v>4849.78</v>
      </c>
      <c r="N937" s="134"/>
      <c r="BY937" s="137"/>
      <c r="BZ937" s="137"/>
      <c r="CA937" s="138"/>
      <c r="CI937" s="19"/>
      <c r="CJ937" s="19"/>
    </row>
    <row r="938" s="13" customFormat="1" customHeight="1" spans="1:88">
      <c r="A938" s="22">
        <v>1448354</v>
      </c>
      <c r="B938" s="23">
        <f t="shared" si="75"/>
        <v>43516</v>
      </c>
      <c r="C938" s="24">
        <v>43517</v>
      </c>
      <c r="D938" s="25" t="s">
        <v>694</v>
      </c>
      <c r="E938" s="26">
        <v>1</v>
      </c>
      <c r="F938" s="26">
        <v>1</v>
      </c>
      <c r="G938" s="26"/>
      <c r="H938" s="27">
        <f t="shared" si="76"/>
        <v>1</v>
      </c>
      <c r="I938" s="31"/>
      <c r="J938" s="140">
        <v>3650</v>
      </c>
      <c r="K938" s="141"/>
      <c r="L938" s="141"/>
      <c r="M938" s="34">
        <f t="shared" si="77"/>
        <v>3650</v>
      </c>
      <c r="N938" s="134"/>
      <c r="BY938" s="137"/>
      <c r="BZ938" s="137"/>
      <c r="CA938" s="138"/>
      <c r="CI938" s="19"/>
      <c r="CJ938" s="19"/>
    </row>
    <row r="939" s="13" customFormat="1" customHeight="1" spans="1:88">
      <c r="A939" s="22">
        <v>1440640</v>
      </c>
      <c r="B939" s="23">
        <f t="shared" si="75"/>
        <v>43515</v>
      </c>
      <c r="C939" s="24">
        <v>43517</v>
      </c>
      <c r="D939" s="25" t="s">
        <v>695</v>
      </c>
      <c r="E939" s="26">
        <v>2</v>
      </c>
      <c r="F939" s="26">
        <v>1</v>
      </c>
      <c r="G939" s="26"/>
      <c r="H939" s="27">
        <f t="shared" si="76"/>
        <v>2</v>
      </c>
      <c r="I939" s="31"/>
      <c r="J939" s="140">
        <v>4703.01</v>
      </c>
      <c r="K939" s="141"/>
      <c r="L939" s="141"/>
      <c r="M939" s="34">
        <f t="shared" si="77"/>
        <v>9406.02</v>
      </c>
      <c r="N939" s="134"/>
      <c r="BY939" s="137"/>
      <c r="BZ939" s="137"/>
      <c r="CA939" s="138"/>
      <c r="CI939" s="19"/>
      <c r="CJ939" s="19"/>
    </row>
    <row r="940" s="13" customFormat="1" customHeight="1" spans="1:88">
      <c r="A940" s="22">
        <v>1446042</v>
      </c>
      <c r="B940" s="23">
        <f t="shared" si="75"/>
        <v>43515</v>
      </c>
      <c r="C940" s="24">
        <v>43517</v>
      </c>
      <c r="D940" s="25" t="s">
        <v>696</v>
      </c>
      <c r="E940" s="26">
        <v>2</v>
      </c>
      <c r="F940" s="26">
        <v>1</v>
      </c>
      <c r="G940" s="26"/>
      <c r="H940" s="27">
        <f t="shared" si="76"/>
        <v>2</v>
      </c>
      <c r="I940" s="31"/>
      <c r="J940" s="140">
        <v>4434.2</v>
      </c>
      <c r="K940" s="141"/>
      <c r="L940" s="141"/>
      <c r="M940" s="34">
        <f t="shared" si="77"/>
        <v>8868.4</v>
      </c>
      <c r="N940" s="134"/>
      <c r="BY940" s="137"/>
      <c r="BZ940" s="137"/>
      <c r="CA940" s="138"/>
      <c r="CI940" s="19"/>
      <c r="CJ940" s="19"/>
    </row>
    <row r="941" s="13" customFormat="1" customHeight="1" spans="1:88">
      <c r="A941" s="22">
        <v>1434416</v>
      </c>
      <c r="B941" s="23">
        <f t="shared" si="75"/>
        <v>43514</v>
      </c>
      <c r="C941" s="24">
        <v>43516</v>
      </c>
      <c r="D941" s="25" t="s">
        <v>697</v>
      </c>
      <c r="E941" s="26">
        <v>2</v>
      </c>
      <c r="F941" s="26">
        <v>1</v>
      </c>
      <c r="G941" s="26"/>
      <c r="H941" s="27">
        <f t="shared" si="76"/>
        <v>2</v>
      </c>
      <c r="I941" s="31"/>
      <c r="J941" s="140">
        <v>5028.1</v>
      </c>
      <c r="K941" s="141"/>
      <c r="L941" s="141"/>
      <c r="M941" s="34">
        <f t="shared" si="77"/>
        <v>10056.2</v>
      </c>
      <c r="N941" s="134"/>
      <c r="BY941" s="137"/>
      <c r="BZ941" s="137"/>
      <c r="CA941" s="138"/>
      <c r="CI941" s="19"/>
      <c r="CJ941" s="19"/>
    </row>
    <row r="942" s="13" customFormat="1" customHeight="1" spans="1:88">
      <c r="A942" s="22">
        <v>1434416</v>
      </c>
      <c r="B942" s="23">
        <f t="shared" si="75"/>
        <v>43516</v>
      </c>
      <c r="C942" s="24">
        <v>43517</v>
      </c>
      <c r="D942" s="25" t="s">
        <v>697</v>
      </c>
      <c r="E942" s="26">
        <v>1</v>
      </c>
      <c r="F942" s="26">
        <v>1</v>
      </c>
      <c r="G942" s="26"/>
      <c r="H942" s="27">
        <f t="shared" si="76"/>
        <v>1</v>
      </c>
      <c r="I942" s="31"/>
      <c r="J942" s="140">
        <v>5695</v>
      </c>
      <c r="K942" s="141"/>
      <c r="L942" s="141"/>
      <c r="M942" s="34">
        <f t="shared" si="77"/>
        <v>5695</v>
      </c>
      <c r="N942" s="134"/>
      <c r="BY942" s="137"/>
      <c r="BZ942" s="137"/>
      <c r="CA942" s="138"/>
      <c r="CI942" s="19"/>
      <c r="CJ942" s="19"/>
    </row>
    <row r="943" s="13" customFormat="1" customHeight="1" spans="1:88">
      <c r="A943" s="22">
        <v>1434925</v>
      </c>
      <c r="B943" s="23">
        <f t="shared" si="75"/>
        <v>43515</v>
      </c>
      <c r="C943" s="24">
        <v>43517</v>
      </c>
      <c r="D943" s="25" t="s">
        <v>698</v>
      </c>
      <c r="E943" s="26">
        <v>2</v>
      </c>
      <c r="F943" s="26">
        <v>1</v>
      </c>
      <c r="G943" s="26"/>
      <c r="H943" s="27">
        <f t="shared" si="76"/>
        <v>2</v>
      </c>
      <c r="I943" s="31"/>
      <c r="J943" s="140">
        <v>5695</v>
      </c>
      <c r="K943" s="141"/>
      <c r="L943" s="141"/>
      <c r="M943" s="34">
        <f t="shared" si="77"/>
        <v>11390</v>
      </c>
      <c r="N943" s="134"/>
      <c r="BY943" s="137"/>
      <c r="BZ943" s="137"/>
      <c r="CA943" s="138"/>
      <c r="CI943" s="19"/>
      <c r="CJ943" s="19"/>
    </row>
    <row r="944" s="13" customFormat="1" customHeight="1" spans="1:88">
      <c r="A944" s="22">
        <v>1436119</v>
      </c>
      <c r="B944" s="23">
        <f t="shared" si="75"/>
        <v>43515</v>
      </c>
      <c r="C944" s="24">
        <v>43517</v>
      </c>
      <c r="D944" s="25" t="s">
        <v>699</v>
      </c>
      <c r="E944" s="26">
        <v>2</v>
      </c>
      <c r="F944" s="26">
        <v>1</v>
      </c>
      <c r="G944" s="26"/>
      <c r="H944" s="27">
        <f t="shared" si="76"/>
        <v>2</v>
      </c>
      <c r="I944" s="31"/>
      <c r="J944" s="140">
        <v>5695</v>
      </c>
      <c r="K944" s="141"/>
      <c r="L944" s="141"/>
      <c r="M944" s="34">
        <f t="shared" si="77"/>
        <v>11390</v>
      </c>
      <c r="N944" s="134"/>
      <c r="BY944" s="137"/>
      <c r="BZ944" s="137"/>
      <c r="CA944" s="138"/>
      <c r="CI944" s="19"/>
      <c r="CJ944" s="19"/>
    </row>
    <row r="945" s="13" customFormat="1" customHeight="1" spans="1:88">
      <c r="A945" s="22">
        <v>1448076</v>
      </c>
      <c r="B945" s="23">
        <f t="shared" si="75"/>
        <v>43515</v>
      </c>
      <c r="C945" s="24">
        <v>43517</v>
      </c>
      <c r="D945" s="25" t="s">
        <v>700</v>
      </c>
      <c r="E945" s="26">
        <v>2</v>
      </c>
      <c r="F945" s="26">
        <v>1</v>
      </c>
      <c r="G945" s="26"/>
      <c r="H945" s="27">
        <f t="shared" si="76"/>
        <v>2</v>
      </c>
      <c r="I945" s="31"/>
      <c r="J945" s="140">
        <v>3650</v>
      </c>
      <c r="K945" s="141"/>
      <c r="L945" s="141"/>
      <c r="M945" s="34">
        <f t="shared" si="77"/>
        <v>7300</v>
      </c>
      <c r="N945" s="134"/>
      <c r="BY945" s="137"/>
      <c r="BZ945" s="137"/>
      <c r="CA945" s="138"/>
      <c r="CI945" s="19"/>
      <c r="CJ945" s="19"/>
    </row>
    <row r="946" s="13" customFormat="1" customHeight="1" spans="1:88">
      <c r="A946" s="22">
        <v>1446550</v>
      </c>
      <c r="B946" s="23">
        <f t="shared" si="75"/>
        <v>43516</v>
      </c>
      <c r="C946" s="24">
        <v>43517</v>
      </c>
      <c r="D946" s="25" t="s">
        <v>701</v>
      </c>
      <c r="E946" s="26">
        <v>1</v>
      </c>
      <c r="F946" s="26">
        <v>1</v>
      </c>
      <c r="G946" s="26"/>
      <c r="H946" s="27">
        <f t="shared" si="76"/>
        <v>1</v>
      </c>
      <c r="I946" s="31"/>
      <c r="J946" s="140">
        <v>5925</v>
      </c>
      <c r="K946" s="141"/>
      <c r="L946" s="141"/>
      <c r="M946" s="34">
        <f t="shared" si="77"/>
        <v>5925</v>
      </c>
      <c r="N946" s="134"/>
      <c r="BY946" s="137"/>
      <c r="BZ946" s="137"/>
      <c r="CA946" s="138"/>
      <c r="CI946" s="19"/>
      <c r="CJ946" s="19"/>
    </row>
    <row r="947" s="13" customFormat="1" customHeight="1" spans="1:88">
      <c r="A947" s="22">
        <v>1448448</v>
      </c>
      <c r="B947" s="23">
        <f t="shared" si="75"/>
        <v>43516</v>
      </c>
      <c r="C947" s="24">
        <v>43517</v>
      </c>
      <c r="D947" s="25" t="s">
        <v>702</v>
      </c>
      <c r="E947" s="26">
        <v>1</v>
      </c>
      <c r="F947" s="26">
        <v>1</v>
      </c>
      <c r="G947" s="26"/>
      <c r="H947" s="27">
        <f t="shared" si="76"/>
        <v>1</v>
      </c>
      <c r="I947" s="31"/>
      <c r="J947" s="140">
        <v>3650</v>
      </c>
      <c r="K947" s="141"/>
      <c r="L947" s="141"/>
      <c r="M947" s="34">
        <f t="shared" si="77"/>
        <v>3650</v>
      </c>
      <c r="N947" s="134"/>
      <c r="BY947" s="137"/>
      <c r="BZ947" s="137"/>
      <c r="CA947" s="138"/>
      <c r="CI947" s="19"/>
      <c r="CJ947" s="19"/>
    </row>
    <row r="948" s="13" customFormat="1" customHeight="1" spans="1:88">
      <c r="A948" s="22">
        <v>1448369</v>
      </c>
      <c r="B948" s="23">
        <f t="shared" si="75"/>
        <v>43516</v>
      </c>
      <c r="C948" s="24">
        <v>43517</v>
      </c>
      <c r="D948" s="25" t="s">
        <v>703</v>
      </c>
      <c r="E948" s="26">
        <v>1</v>
      </c>
      <c r="F948" s="26">
        <v>1</v>
      </c>
      <c r="G948" s="26"/>
      <c r="H948" s="27">
        <f t="shared" si="76"/>
        <v>1</v>
      </c>
      <c r="I948" s="31"/>
      <c r="J948" s="140">
        <v>4850</v>
      </c>
      <c r="K948" s="141"/>
      <c r="L948" s="141"/>
      <c r="M948" s="34">
        <f t="shared" si="77"/>
        <v>4850</v>
      </c>
      <c r="N948" s="134"/>
      <c r="BY948" s="137"/>
      <c r="BZ948" s="137"/>
      <c r="CA948" s="138"/>
      <c r="CI948" s="19"/>
      <c r="CJ948" s="19"/>
    </row>
    <row r="949" s="13" customFormat="1" customHeight="1" spans="1:88">
      <c r="A949" s="22">
        <v>1446081</v>
      </c>
      <c r="B949" s="23">
        <f t="shared" si="75"/>
        <v>43515</v>
      </c>
      <c r="C949" s="24">
        <v>43517</v>
      </c>
      <c r="D949" s="25" t="s">
        <v>704</v>
      </c>
      <c r="E949" s="26">
        <v>2</v>
      </c>
      <c r="F949" s="26">
        <v>1</v>
      </c>
      <c r="G949" s="26"/>
      <c r="H949" s="27">
        <f t="shared" si="76"/>
        <v>2</v>
      </c>
      <c r="I949" s="31"/>
      <c r="J949" s="140">
        <v>4434.2</v>
      </c>
      <c r="K949" s="141"/>
      <c r="L949" s="141"/>
      <c r="M949" s="34">
        <f t="shared" si="77"/>
        <v>8868.4</v>
      </c>
      <c r="N949" s="134"/>
      <c r="BY949" s="137"/>
      <c r="BZ949" s="137"/>
      <c r="CA949" s="138"/>
      <c r="CI949" s="19"/>
      <c r="CJ949" s="19"/>
    </row>
    <row r="950" s="13" customFormat="1" customHeight="1" spans="1:88">
      <c r="A950" s="22">
        <v>1437072</v>
      </c>
      <c r="B950" s="23">
        <f t="shared" si="75"/>
        <v>43514</v>
      </c>
      <c r="C950" s="24">
        <v>43517</v>
      </c>
      <c r="D950" s="25" t="s">
        <v>705</v>
      </c>
      <c r="E950" s="26">
        <v>3</v>
      </c>
      <c r="F950" s="26">
        <v>2</v>
      </c>
      <c r="G950" s="26"/>
      <c r="H950" s="27">
        <f t="shared" si="76"/>
        <v>6</v>
      </c>
      <c r="I950" s="31"/>
      <c r="J950" s="140">
        <v>6715</v>
      </c>
      <c r="K950" s="141"/>
      <c r="L950" s="141"/>
      <c r="M950" s="34">
        <f t="shared" si="77"/>
        <v>40290</v>
      </c>
      <c r="N950" s="134"/>
      <c r="BY950" s="137"/>
      <c r="BZ950" s="137"/>
      <c r="CA950" s="138"/>
      <c r="CI950" s="19"/>
      <c r="CJ950" s="19"/>
    </row>
    <row r="951" s="13" customFormat="1" customHeight="1" spans="1:88">
      <c r="A951" s="22">
        <v>1447163</v>
      </c>
      <c r="B951" s="23">
        <f t="shared" si="75"/>
        <v>43515</v>
      </c>
      <c r="C951" s="24">
        <v>43517</v>
      </c>
      <c r="D951" s="25" t="s">
        <v>706</v>
      </c>
      <c r="E951" s="26">
        <v>2</v>
      </c>
      <c r="F951" s="26">
        <v>1</v>
      </c>
      <c r="G951" s="26"/>
      <c r="H951" s="27">
        <f t="shared" si="76"/>
        <v>2</v>
      </c>
      <c r="I951" s="31"/>
      <c r="J951" s="140">
        <v>4150</v>
      </c>
      <c r="K951" s="141"/>
      <c r="L951" s="141"/>
      <c r="M951" s="34">
        <f t="shared" si="77"/>
        <v>8300</v>
      </c>
      <c r="N951" s="134"/>
      <c r="BY951" s="137"/>
      <c r="BZ951" s="137"/>
      <c r="CA951" s="138"/>
      <c r="CI951" s="19"/>
      <c r="CJ951" s="19"/>
    </row>
    <row r="952" s="13" customFormat="1" customHeight="1" spans="1:88">
      <c r="A952" s="22">
        <v>1448036</v>
      </c>
      <c r="B952" s="23">
        <f t="shared" si="75"/>
        <v>43515</v>
      </c>
      <c r="C952" s="24">
        <v>43517</v>
      </c>
      <c r="D952" s="25" t="s">
        <v>707</v>
      </c>
      <c r="E952" s="26">
        <v>2</v>
      </c>
      <c r="F952" s="26">
        <v>2</v>
      </c>
      <c r="G952" s="26"/>
      <c r="H952" s="27">
        <f t="shared" si="76"/>
        <v>4</v>
      </c>
      <c r="I952" s="31"/>
      <c r="J952" s="140">
        <v>4850</v>
      </c>
      <c r="K952" s="141"/>
      <c r="L952" s="141"/>
      <c r="M952" s="34">
        <f t="shared" si="77"/>
        <v>19400</v>
      </c>
      <c r="N952" s="134"/>
      <c r="BY952" s="137"/>
      <c r="BZ952" s="137"/>
      <c r="CA952" s="138"/>
      <c r="CI952" s="19"/>
      <c r="CJ952" s="19"/>
    </row>
    <row r="953" s="13" customFormat="1" customHeight="1" spans="1:88">
      <c r="A953" s="22">
        <v>1446045</v>
      </c>
      <c r="B953" s="23">
        <f t="shared" si="75"/>
        <v>43515</v>
      </c>
      <c r="C953" s="24">
        <v>43517</v>
      </c>
      <c r="D953" s="25" t="s">
        <v>708</v>
      </c>
      <c r="E953" s="26">
        <v>2</v>
      </c>
      <c r="F953" s="26">
        <v>1</v>
      </c>
      <c r="G953" s="26"/>
      <c r="H953" s="27">
        <f t="shared" si="76"/>
        <v>2</v>
      </c>
      <c r="I953" s="31"/>
      <c r="J953" s="140">
        <v>5925</v>
      </c>
      <c r="K953" s="141"/>
      <c r="L953" s="141"/>
      <c r="M953" s="34">
        <f t="shared" si="77"/>
        <v>11850</v>
      </c>
      <c r="N953" s="134"/>
      <c r="BY953" s="137"/>
      <c r="BZ953" s="137"/>
      <c r="CA953" s="138"/>
      <c r="CI953" s="19"/>
      <c r="CJ953" s="19"/>
    </row>
    <row r="954" s="13" customFormat="1" customHeight="1" spans="1:88">
      <c r="A954" s="22">
        <v>1433848</v>
      </c>
      <c r="B954" s="23">
        <f t="shared" si="75"/>
        <v>43514</v>
      </c>
      <c r="C954" s="24">
        <v>43517</v>
      </c>
      <c r="D954" s="25" t="s">
        <v>709</v>
      </c>
      <c r="E954" s="26">
        <v>3</v>
      </c>
      <c r="F954" s="26">
        <v>1</v>
      </c>
      <c r="G954" s="26"/>
      <c r="H954" s="27">
        <f t="shared" si="76"/>
        <v>3</v>
      </c>
      <c r="I954" s="31"/>
      <c r="J954" s="140">
        <v>5695</v>
      </c>
      <c r="K954" s="141"/>
      <c r="L954" s="141"/>
      <c r="M954" s="34">
        <f t="shared" si="77"/>
        <v>17085</v>
      </c>
      <c r="N954" s="134"/>
      <c r="BY954" s="137"/>
      <c r="BZ954" s="137"/>
      <c r="CA954" s="138"/>
      <c r="CI954" s="19"/>
      <c r="CJ954" s="19"/>
    </row>
    <row r="955" s="13" customFormat="1" customHeight="1" spans="1:88">
      <c r="A955" s="22">
        <v>1448449</v>
      </c>
      <c r="B955" s="23">
        <f t="shared" si="75"/>
        <v>43516</v>
      </c>
      <c r="C955" s="24">
        <v>43517</v>
      </c>
      <c r="D955" s="25" t="s">
        <v>710</v>
      </c>
      <c r="E955" s="26">
        <v>1</v>
      </c>
      <c r="F955" s="26">
        <v>1</v>
      </c>
      <c r="G955" s="26"/>
      <c r="H955" s="27">
        <f t="shared" si="76"/>
        <v>1</v>
      </c>
      <c r="I955" s="31"/>
      <c r="J955" s="140">
        <v>3650</v>
      </c>
      <c r="K955" s="141"/>
      <c r="L955" s="141"/>
      <c r="M955" s="34">
        <f t="shared" si="77"/>
        <v>3650</v>
      </c>
      <c r="N955" s="134"/>
      <c r="BY955" s="137"/>
      <c r="BZ955" s="137"/>
      <c r="CA955" s="138"/>
      <c r="CI955" s="19"/>
      <c r="CJ955" s="19"/>
    </row>
    <row r="956" s="13" customFormat="1" customHeight="1" spans="1:88">
      <c r="A956" s="22">
        <v>1448286</v>
      </c>
      <c r="B956" s="23">
        <f t="shared" si="75"/>
        <v>43516</v>
      </c>
      <c r="C956" s="24">
        <v>43517</v>
      </c>
      <c r="D956" s="25" t="s">
        <v>711</v>
      </c>
      <c r="E956" s="26">
        <v>1</v>
      </c>
      <c r="F956" s="26">
        <v>1</v>
      </c>
      <c r="G956" s="26"/>
      <c r="H956" s="27">
        <f t="shared" si="76"/>
        <v>1</v>
      </c>
      <c r="I956" s="31"/>
      <c r="J956" s="140">
        <v>3650</v>
      </c>
      <c r="K956" s="141"/>
      <c r="L956" s="141"/>
      <c r="M956" s="34">
        <f t="shared" si="77"/>
        <v>3650</v>
      </c>
      <c r="N956" s="134"/>
      <c r="BY956" s="137"/>
      <c r="BZ956" s="137"/>
      <c r="CA956" s="138"/>
      <c r="CI956" s="19"/>
      <c r="CJ956" s="19"/>
    </row>
    <row r="957" s="13" customFormat="1" customHeight="1" spans="1:88">
      <c r="A957" s="22">
        <v>1445748</v>
      </c>
      <c r="B957" s="23">
        <f t="shared" si="75"/>
        <v>43516</v>
      </c>
      <c r="C957" s="24">
        <v>43517</v>
      </c>
      <c r="D957" s="25" t="s">
        <v>651</v>
      </c>
      <c r="E957" s="26">
        <v>1</v>
      </c>
      <c r="F957" s="26">
        <v>1</v>
      </c>
      <c r="G957" s="26"/>
      <c r="H957" s="27">
        <f t="shared" si="76"/>
        <v>1</v>
      </c>
      <c r="I957" s="31"/>
      <c r="J957" s="140">
        <v>4451.76</v>
      </c>
      <c r="K957" s="141"/>
      <c r="L957" s="141"/>
      <c r="M957" s="34">
        <f t="shared" si="77"/>
        <v>4451.76</v>
      </c>
      <c r="N957" s="134"/>
      <c r="BY957" s="137"/>
      <c r="BZ957" s="137"/>
      <c r="CA957" s="138"/>
      <c r="CI957" s="19"/>
      <c r="CJ957" s="19"/>
    </row>
    <row r="958" s="13" customFormat="1" customHeight="1" spans="1:88">
      <c r="A958" s="22">
        <v>1448025</v>
      </c>
      <c r="B958" s="23">
        <f t="shared" si="75"/>
        <v>43516</v>
      </c>
      <c r="C958" s="24">
        <v>43517</v>
      </c>
      <c r="D958" s="25" t="s">
        <v>712</v>
      </c>
      <c r="E958" s="26">
        <v>1</v>
      </c>
      <c r="F958" s="26">
        <v>1</v>
      </c>
      <c r="G958" s="26"/>
      <c r="H958" s="27">
        <f t="shared" si="76"/>
        <v>1</v>
      </c>
      <c r="I958" s="31"/>
      <c r="J958" s="140">
        <v>4850</v>
      </c>
      <c r="K958" s="141"/>
      <c r="L958" s="141"/>
      <c r="M958" s="34">
        <f t="shared" si="77"/>
        <v>4850</v>
      </c>
      <c r="N958" s="134"/>
      <c r="BY958" s="137"/>
      <c r="BZ958" s="137"/>
      <c r="CA958" s="138"/>
      <c r="CI958" s="19"/>
      <c r="CJ958" s="19"/>
    </row>
    <row r="959" s="13" customFormat="1" customHeight="1" spans="1:88">
      <c r="A959" s="22">
        <v>1430592</v>
      </c>
      <c r="B959" s="23">
        <f t="shared" si="75"/>
        <v>43515</v>
      </c>
      <c r="C959" s="24">
        <v>43517</v>
      </c>
      <c r="D959" s="25" t="s">
        <v>713</v>
      </c>
      <c r="E959" s="26">
        <v>2</v>
      </c>
      <c r="F959" s="26">
        <v>2</v>
      </c>
      <c r="G959" s="26"/>
      <c r="H959" s="27">
        <f t="shared" si="76"/>
        <v>4</v>
      </c>
      <c r="I959" s="31"/>
      <c r="J959" s="140">
        <v>6715</v>
      </c>
      <c r="K959" s="141"/>
      <c r="L959" s="141"/>
      <c r="M959" s="34">
        <f t="shared" si="77"/>
        <v>26860</v>
      </c>
      <c r="N959" s="134"/>
      <c r="BY959" s="137"/>
      <c r="BZ959" s="137"/>
      <c r="CA959" s="138"/>
      <c r="CI959" s="19"/>
      <c r="CJ959" s="19"/>
    </row>
    <row r="960" s="13" customFormat="1" customHeight="1" spans="1:88">
      <c r="A960" s="22">
        <v>1437262</v>
      </c>
      <c r="B960" s="23">
        <f t="shared" si="75"/>
        <v>43512</v>
      </c>
      <c r="C960" s="24">
        <v>43514</v>
      </c>
      <c r="D960" s="25" t="s">
        <v>714</v>
      </c>
      <c r="E960" s="26">
        <v>2</v>
      </c>
      <c r="F960" s="26">
        <v>1</v>
      </c>
      <c r="G960" s="26"/>
      <c r="H960" s="27">
        <f t="shared" si="76"/>
        <v>2</v>
      </c>
      <c r="I960" s="31"/>
      <c r="J960" s="140">
        <v>5695</v>
      </c>
      <c r="K960" s="141"/>
      <c r="L960" s="141"/>
      <c r="M960" s="34">
        <f t="shared" si="77"/>
        <v>11390</v>
      </c>
      <c r="N960" s="134"/>
      <c r="BY960" s="137"/>
      <c r="BZ960" s="137"/>
      <c r="CA960" s="138"/>
      <c r="CI960" s="19"/>
      <c r="CJ960" s="19"/>
    </row>
    <row r="961" s="13" customFormat="1" customHeight="1" spans="1:88">
      <c r="A961" s="22">
        <v>1437262</v>
      </c>
      <c r="B961" s="23">
        <f t="shared" si="75"/>
        <v>43514</v>
      </c>
      <c r="C961" s="24">
        <v>43517</v>
      </c>
      <c r="D961" s="25" t="s">
        <v>714</v>
      </c>
      <c r="E961" s="26">
        <v>3</v>
      </c>
      <c r="F961" s="26">
        <v>1</v>
      </c>
      <c r="G961" s="26"/>
      <c r="H961" s="27">
        <f t="shared" si="76"/>
        <v>3</v>
      </c>
      <c r="I961" s="31"/>
      <c r="J961" s="140">
        <v>4816.35</v>
      </c>
      <c r="K961" s="141"/>
      <c r="L961" s="141"/>
      <c r="M961" s="34">
        <f t="shared" si="77"/>
        <v>14449.05</v>
      </c>
      <c r="N961" s="134"/>
      <c r="BY961" s="137"/>
      <c r="BZ961" s="137"/>
      <c r="CA961" s="138"/>
      <c r="CI961" s="19"/>
      <c r="CJ961" s="19"/>
    </row>
    <row r="962" s="13" customFormat="1" customHeight="1" spans="1:88">
      <c r="A962" s="22">
        <v>1447171</v>
      </c>
      <c r="B962" s="23">
        <f t="shared" si="75"/>
        <v>43515</v>
      </c>
      <c r="C962" s="24">
        <v>43517</v>
      </c>
      <c r="D962" s="25" t="s">
        <v>715</v>
      </c>
      <c r="E962" s="26">
        <v>2</v>
      </c>
      <c r="F962" s="26">
        <v>1</v>
      </c>
      <c r="G962" s="26"/>
      <c r="H962" s="27">
        <f t="shared" si="76"/>
        <v>2</v>
      </c>
      <c r="I962" s="31"/>
      <c r="J962" s="32">
        <v>4850</v>
      </c>
      <c r="K962" s="33"/>
      <c r="L962" s="33"/>
      <c r="M962" s="34">
        <f t="shared" si="77"/>
        <v>9700</v>
      </c>
      <c r="N962" s="134"/>
      <c r="BY962" s="137"/>
      <c r="BZ962" s="137"/>
      <c r="CA962" s="138"/>
      <c r="CI962" s="19"/>
      <c r="CJ962" s="19"/>
    </row>
    <row r="963" s="13" customFormat="1" customHeight="1" spans="1:88">
      <c r="A963" s="22">
        <v>1446256</v>
      </c>
      <c r="B963" s="23">
        <f t="shared" si="75"/>
        <v>43516</v>
      </c>
      <c r="C963" s="24">
        <v>43517</v>
      </c>
      <c r="D963" s="25" t="s">
        <v>716</v>
      </c>
      <c r="E963" s="26">
        <v>1</v>
      </c>
      <c r="F963" s="26">
        <v>1</v>
      </c>
      <c r="G963" s="26"/>
      <c r="H963" s="27">
        <f t="shared" si="76"/>
        <v>1</v>
      </c>
      <c r="I963" s="31"/>
      <c r="J963" s="32">
        <v>4419.67</v>
      </c>
      <c r="K963" s="33"/>
      <c r="L963" s="33"/>
      <c r="M963" s="34">
        <f t="shared" si="77"/>
        <v>4419.67</v>
      </c>
      <c r="N963" s="134"/>
      <c r="BY963" s="137"/>
      <c r="BZ963" s="137"/>
      <c r="CA963" s="138"/>
      <c r="CI963" s="19"/>
      <c r="CJ963" s="19"/>
    </row>
    <row r="964" s="13" customFormat="1" customHeight="1" spans="1:88">
      <c r="A964" s="22">
        <v>1446254</v>
      </c>
      <c r="B964" s="23">
        <f t="shared" si="75"/>
        <v>43516</v>
      </c>
      <c r="C964" s="24">
        <v>43517</v>
      </c>
      <c r="D964" s="25" t="s">
        <v>717</v>
      </c>
      <c r="E964" s="26">
        <v>1</v>
      </c>
      <c r="F964" s="26">
        <v>1</v>
      </c>
      <c r="G964" s="26"/>
      <c r="H964" s="27">
        <f t="shared" si="76"/>
        <v>1</v>
      </c>
      <c r="I964" s="31"/>
      <c r="J964" s="32">
        <v>5025</v>
      </c>
      <c r="K964" s="33"/>
      <c r="L964" s="33"/>
      <c r="M964" s="34">
        <f t="shared" si="77"/>
        <v>5025</v>
      </c>
      <c r="N964" s="134"/>
      <c r="BY964" s="137"/>
      <c r="BZ964" s="137"/>
      <c r="CA964" s="138"/>
      <c r="CI964" s="19"/>
      <c r="CJ964" s="19"/>
    </row>
    <row r="965" s="13" customFormat="1" customHeight="1" spans="1:88">
      <c r="A965" s="22">
        <v>1442834</v>
      </c>
      <c r="B965" s="23">
        <f t="shared" si="75"/>
        <v>43512</v>
      </c>
      <c r="C965" s="24">
        <v>43514</v>
      </c>
      <c r="D965" s="25" t="s">
        <v>718</v>
      </c>
      <c r="E965" s="26">
        <v>2</v>
      </c>
      <c r="F965" s="26">
        <v>1</v>
      </c>
      <c r="G965" s="26"/>
      <c r="H965" s="27">
        <f t="shared" si="76"/>
        <v>2</v>
      </c>
      <c r="I965" s="31"/>
      <c r="J965" s="32">
        <v>5695</v>
      </c>
      <c r="K965" s="33"/>
      <c r="L965" s="33"/>
      <c r="M965" s="34">
        <f t="shared" si="77"/>
        <v>11390</v>
      </c>
      <c r="N965" s="134"/>
      <c r="BY965" s="137"/>
      <c r="BZ965" s="137"/>
      <c r="CA965" s="138"/>
      <c r="CI965" s="19"/>
      <c r="CJ965" s="19"/>
    </row>
    <row r="966" s="13" customFormat="1" customHeight="1" spans="1:88">
      <c r="A966" s="22">
        <v>1442834</v>
      </c>
      <c r="B966" s="23">
        <f t="shared" si="75"/>
        <v>43514</v>
      </c>
      <c r="C966" s="24">
        <v>43517</v>
      </c>
      <c r="D966" s="25" t="s">
        <v>718</v>
      </c>
      <c r="E966" s="26">
        <v>3</v>
      </c>
      <c r="F966" s="26">
        <v>1</v>
      </c>
      <c r="G966" s="26"/>
      <c r="H966" s="27">
        <f t="shared" si="76"/>
        <v>3</v>
      </c>
      <c r="I966" s="31"/>
      <c r="J966" s="32">
        <v>4807.68</v>
      </c>
      <c r="K966" s="33"/>
      <c r="L966" s="33"/>
      <c r="M966" s="34">
        <f t="shared" si="77"/>
        <v>14423.04</v>
      </c>
      <c r="N966" s="134"/>
      <c r="BY966" s="137"/>
      <c r="BZ966" s="137"/>
      <c r="CA966" s="138"/>
      <c r="CI966" s="19"/>
      <c r="CJ966" s="19"/>
    </row>
    <row r="967" s="13" customFormat="1" customHeight="1" spans="1:88">
      <c r="A967" s="22">
        <v>1434535</v>
      </c>
      <c r="B967" s="23">
        <f t="shared" si="75"/>
        <v>43511</v>
      </c>
      <c r="C967" s="24">
        <v>43517</v>
      </c>
      <c r="D967" s="25" t="s">
        <v>719</v>
      </c>
      <c r="E967" s="26">
        <v>6</v>
      </c>
      <c r="F967" s="26">
        <v>2</v>
      </c>
      <c r="G967" s="26"/>
      <c r="H967" s="27">
        <f t="shared" si="76"/>
        <v>12</v>
      </c>
      <c r="I967" s="31"/>
      <c r="J967" s="32">
        <v>5695</v>
      </c>
      <c r="K967" s="33"/>
      <c r="L967" s="33"/>
      <c r="M967" s="34">
        <f t="shared" si="77"/>
        <v>68340</v>
      </c>
      <c r="N967" s="134"/>
      <c r="BY967" s="137"/>
      <c r="BZ967" s="137"/>
      <c r="CA967" s="138"/>
      <c r="CI967" s="19"/>
      <c r="CJ967" s="19"/>
    </row>
    <row r="968" s="13" customFormat="1" customHeight="1" spans="1:88">
      <c r="A968" s="22">
        <v>1449020</v>
      </c>
      <c r="B968" s="23">
        <f t="shared" si="75"/>
        <v>43516</v>
      </c>
      <c r="C968" s="24">
        <v>43517</v>
      </c>
      <c r="D968" s="25" t="s">
        <v>720</v>
      </c>
      <c r="E968" s="26">
        <v>1</v>
      </c>
      <c r="F968" s="26">
        <v>3</v>
      </c>
      <c r="G968" s="26"/>
      <c r="H968" s="27">
        <f t="shared" si="76"/>
        <v>3</v>
      </c>
      <c r="I968" s="31"/>
      <c r="J968" s="32">
        <v>3650</v>
      </c>
      <c r="K968" s="33"/>
      <c r="L968" s="33"/>
      <c r="M968" s="34">
        <f t="shared" si="77"/>
        <v>10950</v>
      </c>
      <c r="N968" s="134"/>
      <c r="BY968" s="137"/>
      <c r="BZ968" s="137"/>
      <c r="CA968" s="138"/>
      <c r="CI968" s="19"/>
      <c r="CJ968" s="19"/>
    </row>
    <row r="969" s="13" customFormat="1" customHeight="1" spans="1:88">
      <c r="A969" s="22">
        <v>1442362</v>
      </c>
      <c r="B969" s="23">
        <f t="shared" si="75"/>
        <v>43514</v>
      </c>
      <c r="C969" s="24">
        <v>43517</v>
      </c>
      <c r="D969" s="25" t="s">
        <v>721</v>
      </c>
      <c r="E969" s="26">
        <v>3</v>
      </c>
      <c r="F969" s="26">
        <v>1</v>
      </c>
      <c r="G969" s="26"/>
      <c r="H969" s="27">
        <f t="shared" si="76"/>
        <v>3</v>
      </c>
      <c r="I969" s="31"/>
      <c r="J969" s="32">
        <v>6120</v>
      </c>
      <c r="K969" s="33"/>
      <c r="L969" s="33"/>
      <c r="M969" s="34">
        <f t="shared" si="77"/>
        <v>18360</v>
      </c>
      <c r="N969" s="134"/>
      <c r="BY969" s="137"/>
      <c r="BZ969" s="137"/>
      <c r="CA969" s="138"/>
      <c r="CI969" s="19"/>
      <c r="CJ969" s="19"/>
    </row>
    <row r="970" s="13" customFormat="1" customHeight="1" spans="1:88">
      <c r="A970" s="22">
        <v>1446088</v>
      </c>
      <c r="B970" s="23">
        <f t="shared" si="75"/>
        <v>43514</v>
      </c>
      <c r="C970" s="24">
        <v>43517</v>
      </c>
      <c r="D970" s="25" t="s">
        <v>722</v>
      </c>
      <c r="E970" s="26">
        <v>3</v>
      </c>
      <c r="F970" s="26">
        <v>1</v>
      </c>
      <c r="G970" s="26"/>
      <c r="H970" s="27">
        <f t="shared" si="76"/>
        <v>3</v>
      </c>
      <c r="I970" s="31"/>
      <c r="J970" s="32">
        <v>4450.91</v>
      </c>
      <c r="K970" s="33"/>
      <c r="L970" s="33"/>
      <c r="M970" s="34">
        <f t="shared" si="77"/>
        <v>13352.73</v>
      </c>
      <c r="N970" s="134"/>
      <c r="BY970" s="137"/>
      <c r="BZ970" s="137"/>
      <c r="CA970" s="138"/>
      <c r="CI970" s="19"/>
      <c r="CJ970" s="19"/>
    </row>
    <row r="971" s="13" customFormat="1" customHeight="1" spans="1:88">
      <c r="A971" s="22">
        <v>1443672</v>
      </c>
      <c r="B971" s="23">
        <f t="shared" si="75"/>
        <v>43514</v>
      </c>
      <c r="C971" s="24">
        <v>43517</v>
      </c>
      <c r="D971" s="25" t="s">
        <v>723</v>
      </c>
      <c r="E971" s="26">
        <v>3</v>
      </c>
      <c r="F971" s="26">
        <v>1</v>
      </c>
      <c r="G971" s="26"/>
      <c r="H971" s="27">
        <f t="shared" si="76"/>
        <v>3</v>
      </c>
      <c r="I971" s="31"/>
      <c r="J971" s="32">
        <v>3845.87</v>
      </c>
      <c r="K971" s="33"/>
      <c r="L971" s="33"/>
      <c r="M971" s="34">
        <f t="shared" si="77"/>
        <v>11537.61</v>
      </c>
      <c r="N971" s="134"/>
      <c r="BY971" s="137"/>
      <c r="BZ971" s="137"/>
      <c r="CA971" s="138"/>
      <c r="CI971" s="19"/>
      <c r="CJ971" s="19"/>
    </row>
    <row r="972" s="13" customFormat="1" customHeight="1" spans="1:88">
      <c r="A972" s="22">
        <v>1448327</v>
      </c>
      <c r="B972" s="23">
        <f t="shared" si="75"/>
        <v>43515</v>
      </c>
      <c r="C972" s="24">
        <v>43517</v>
      </c>
      <c r="D972" s="25" t="s">
        <v>724</v>
      </c>
      <c r="E972" s="26">
        <v>2</v>
      </c>
      <c r="F972" s="26">
        <v>1</v>
      </c>
      <c r="G972" s="26"/>
      <c r="H972" s="27">
        <f t="shared" si="76"/>
        <v>2</v>
      </c>
      <c r="I972" s="31"/>
      <c r="J972" s="32">
        <v>3650</v>
      </c>
      <c r="K972" s="33"/>
      <c r="L972" s="33"/>
      <c r="M972" s="34">
        <f t="shared" si="77"/>
        <v>7300</v>
      </c>
      <c r="N972" s="134"/>
      <c r="BY972" s="137"/>
      <c r="BZ972" s="137"/>
      <c r="CA972" s="138"/>
      <c r="CI972" s="19"/>
      <c r="CJ972" s="19"/>
    </row>
    <row r="973" s="13" customFormat="1" customHeight="1" spans="1:88">
      <c r="A973" s="91" t="s">
        <v>153</v>
      </c>
      <c r="B973" s="92"/>
      <c r="C973" s="92"/>
      <c r="D973" s="93"/>
      <c r="E973" s="27">
        <f t="shared" ref="E973:M973" si="78">SUM(E845:E972)</f>
        <v>242</v>
      </c>
      <c r="F973" s="94">
        <f t="shared" si="78"/>
        <v>181</v>
      </c>
      <c r="G973" s="94">
        <f t="shared" si="78"/>
        <v>0</v>
      </c>
      <c r="H973" s="94">
        <f t="shared" si="78"/>
        <v>348</v>
      </c>
      <c r="I973" s="94">
        <f t="shared" si="78"/>
        <v>0</v>
      </c>
      <c r="J973" s="95">
        <f t="shared" si="78"/>
        <v>653623.52</v>
      </c>
      <c r="K973" s="95">
        <f t="shared" si="78"/>
        <v>0</v>
      </c>
      <c r="L973" s="95">
        <f t="shared" si="78"/>
        <v>1300</v>
      </c>
      <c r="M973" s="96">
        <f t="shared" si="78"/>
        <v>1793866.92</v>
      </c>
      <c r="N973" s="134"/>
      <c r="BY973" s="137"/>
      <c r="BZ973" s="137"/>
      <c r="CA973" s="138"/>
      <c r="CI973" s="19"/>
      <c r="CJ973" s="19"/>
    </row>
    <row r="974" s="13" customFormat="1" customHeight="1" spans="1:88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34"/>
      <c r="BY974" s="137"/>
      <c r="BZ974" s="137"/>
      <c r="CA974" s="138"/>
      <c r="CI974" s="19"/>
      <c r="CJ974" s="19"/>
    </row>
    <row r="975" s="13" customFormat="1" customHeight="1" spans="1:88">
      <c r="A975" s="20" t="s">
        <v>41</v>
      </c>
      <c r="B975" s="21" t="s">
        <v>42</v>
      </c>
      <c r="C975" s="21" t="s">
        <v>43</v>
      </c>
      <c r="D975" s="21" t="s">
        <v>44</v>
      </c>
      <c r="E975" s="21" t="s">
        <v>45</v>
      </c>
      <c r="F975" s="21" t="s">
        <v>46</v>
      </c>
      <c r="G975" s="21" t="s">
        <v>47</v>
      </c>
      <c r="H975" s="21" t="s">
        <v>48</v>
      </c>
      <c r="I975" s="21" t="s">
        <v>49</v>
      </c>
      <c r="J975" s="21" t="s">
        <v>50</v>
      </c>
      <c r="K975" s="21" t="s">
        <v>51</v>
      </c>
      <c r="L975" s="21" t="s">
        <v>52</v>
      </c>
      <c r="M975" s="29" t="s">
        <v>53</v>
      </c>
      <c r="N975" s="134"/>
      <c r="BY975" s="137"/>
      <c r="BZ975" s="137"/>
      <c r="CA975" s="138"/>
      <c r="CI975" s="19"/>
      <c r="CJ975" s="19"/>
    </row>
    <row r="976" s="13" customFormat="1" customHeight="1" spans="1:88">
      <c r="A976" s="22">
        <v>1445309</v>
      </c>
      <c r="B976" s="23">
        <f t="shared" ref="B976:B1039" si="79">+C976-E976</f>
        <v>43517</v>
      </c>
      <c r="C976" s="24">
        <v>43518</v>
      </c>
      <c r="D976" s="25" t="s">
        <v>725</v>
      </c>
      <c r="E976" s="26">
        <v>1</v>
      </c>
      <c r="F976" s="26">
        <v>1</v>
      </c>
      <c r="G976" s="26"/>
      <c r="H976" s="27">
        <f t="shared" ref="H976:H1039" si="80">(F976*E976)+(E976*G976)</f>
        <v>1</v>
      </c>
      <c r="I976" s="31"/>
      <c r="J976" s="32">
        <v>4434.9</v>
      </c>
      <c r="K976" s="33"/>
      <c r="L976" s="33"/>
      <c r="M976" s="34">
        <f t="shared" ref="M976:M1039" si="81">+(E976*F976*J976)+(E976*G976*K976)+L976</f>
        <v>4434.9</v>
      </c>
      <c r="N976" s="134"/>
      <c r="BY976" s="137"/>
      <c r="BZ976" s="137"/>
      <c r="CA976" s="138"/>
      <c r="CI976" s="19"/>
      <c r="CJ976" s="19"/>
    </row>
    <row r="977" s="13" customFormat="1" customHeight="1" spans="1:88">
      <c r="A977" s="22">
        <v>1449061</v>
      </c>
      <c r="B977" s="23">
        <f t="shared" si="79"/>
        <v>43517</v>
      </c>
      <c r="C977" s="24">
        <v>43518</v>
      </c>
      <c r="D977" s="25" t="s">
        <v>700</v>
      </c>
      <c r="E977" s="26">
        <v>1</v>
      </c>
      <c r="F977" s="26">
        <v>1</v>
      </c>
      <c r="G977" s="26"/>
      <c r="H977" s="27">
        <f t="shared" si="80"/>
        <v>1</v>
      </c>
      <c r="I977" s="31"/>
      <c r="J977" s="32">
        <v>3650</v>
      </c>
      <c r="K977" s="33"/>
      <c r="L977" s="33"/>
      <c r="M977" s="34">
        <f t="shared" si="81"/>
        <v>3650</v>
      </c>
      <c r="N977" s="134"/>
      <c r="BY977" s="137"/>
      <c r="BZ977" s="137"/>
      <c r="CA977" s="138"/>
      <c r="CI977" s="19"/>
      <c r="CJ977" s="19"/>
    </row>
    <row r="978" s="13" customFormat="1" customHeight="1" spans="1:88">
      <c r="A978" s="22">
        <v>1447907</v>
      </c>
      <c r="B978" s="23">
        <f t="shared" si="79"/>
        <v>43517</v>
      </c>
      <c r="C978" s="24">
        <v>43518</v>
      </c>
      <c r="D978" s="25" t="s">
        <v>726</v>
      </c>
      <c r="E978" s="26">
        <v>1</v>
      </c>
      <c r="F978" s="26">
        <v>1</v>
      </c>
      <c r="G978" s="26"/>
      <c r="H978" s="27">
        <f t="shared" si="80"/>
        <v>1</v>
      </c>
      <c r="I978" s="31"/>
      <c r="J978" s="32">
        <v>3650</v>
      </c>
      <c r="K978" s="33"/>
      <c r="L978" s="33"/>
      <c r="M978" s="34">
        <f t="shared" si="81"/>
        <v>3650</v>
      </c>
      <c r="N978" s="134"/>
      <c r="BY978" s="137"/>
      <c r="BZ978" s="137"/>
      <c r="CA978" s="138"/>
      <c r="CI978" s="19"/>
      <c r="CJ978" s="19"/>
    </row>
    <row r="979" s="13" customFormat="1" customHeight="1" spans="1:88">
      <c r="A979" s="22">
        <v>1439222</v>
      </c>
      <c r="B979" s="23">
        <f t="shared" si="79"/>
        <v>43516</v>
      </c>
      <c r="C979" s="24">
        <v>43518</v>
      </c>
      <c r="D979" s="25" t="s">
        <v>727</v>
      </c>
      <c r="E979" s="26">
        <v>2</v>
      </c>
      <c r="F979" s="26">
        <v>1</v>
      </c>
      <c r="G979" s="26"/>
      <c r="H979" s="27">
        <f t="shared" si="80"/>
        <v>2</v>
      </c>
      <c r="I979" s="31"/>
      <c r="J979" s="32">
        <v>6775.68</v>
      </c>
      <c r="K979" s="33"/>
      <c r="L979" s="33"/>
      <c r="M979" s="34">
        <f t="shared" si="81"/>
        <v>13551.36</v>
      </c>
      <c r="N979" s="134"/>
      <c r="BY979" s="137"/>
      <c r="BZ979" s="137"/>
      <c r="CA979" s="138"/>
      <c r="CI979" s="19"/>
      <c r="CJ979" s="19"/>
    </row>
    <row r="980" s="13" customFormat="1" customHeight="1" spans="1:88">
      <c r="A980" s="22">
        <v>1434912</v>
      </c>
      <c r="B980" s="23">
        <f t="shared" si="79"/>
        <v>43516</v>
      </c>
      <c r="C980" s="24">
        <v>43517</v>
      </c>
      <c r="D980" s="25" t="s">
        <v>728</v>
      </c>
      <c r="E980" s="26">
        <v>1</v>
      </c>
      <c r="F980" s="26">
        <v>3</v>
      </c>
      <c r="G980" s="26"/>
      <c r="H980" s="27">
        <f t="shared" si="80"/>
        <v>3</v>
      </c>
      <c r="I980" s="31"/>
      <c r="J980" s="32">
        <v>5695</v>
      </c>
      <c r="K980" s="33"/>
      <c r="L980" s="33"/>
      <c r="M980" s="34">
        <f t="shared" si="81"/>
        <v>17085</v>
      </c>
      <c r="N980" s="134"/>
      <c r="BY980" s="137"/>
      <c r="BZ980" s="137"/>
      <c r="CA980" s="138"/>
      <c r="CI980" s="19"/>
      <c r="CJ980" s="19"/>
    </row>
    <row r="981" s="13" customFormat="1" customHeight="1" spans="1:88">
      <c r="A981" s="22">
        <v>1434912</v>
      </c>
      <c r="B981" s="23">
        <f t="shared" si="79"/>
        <v>43517</v>
      </c>
      <c r="C981" s="24">
        <v>43518</v>
      </c>
      <c r="D981" s="25" t="s">
        <v>728</v>
      </c>
      <c r="E981" s="26">
        <v>1</v>
      </c>
      <c r="F981" s="26">
        <v>3</v>
      </c>
      <c r="G981" s="26"/>
      <c r="H981" s="27">
        <f t="shared" si="80"/>
        <v>3</v>
      </c>
      <c r="I981" s="31"/>
      <c r="J981" s="32">
        <v>4811.04</v>
      </c>
      <c r="K981" s="33"/>
      <c r="L981" s="33"/>
      <c r="M981" s="34">
        <f t="shared" si="81"/>
        <v>14433.12</v>
      </c>
      <c r="N981" s="134"/>
      <c r="BY981" s="137"/>
      <c r="BZ981" s="137"/>
      <c r="CA981" s="138"/>
      <c r="CI981" s="19"/>
      <c r="CJ981" s="19"/>
    </row>
    <row r="982" s="13" customFormat="1" customHeight="1" spans="1:88">
      <c r="A982" s="22">
        <v>1448660</v>
      </c>
      <c r="B982" s="23">
        <f t="shared" si="79"/>
        <v>43516</v>
      </c>
      <c r="C982" s="24">
        <v>43518</v>
      </c>
      <c r="D982" s="25" t="s">
        <v>729</v>
      </c>
      <c r="E982" s="26">
        <v>2</v>
      </c>
      <c r="F982" s="26">
        <v>2</v>
      </c>
      <c r="G982" s="26"/>
      <c r="H982" s="27">
        <f t="shared" si="80"/>
        <v>4</v>
      </c>
      <c r="I982" s="31"/>
      <c r="J982" s="32">
        <v>3650</v>
      </c>
      <c r="K982" s="33"/>
      <c r="L982" s="33"/>
      <c r="M982" s="34">
        <f t="shared" si="81"/>
        <v>14600</v>
      </c>
      <c r="N982" s="134"/>
      <c r="BY982" s="137"/>
      <c r="BZ982" s="137"/>
      <c r="CA982" s="138"/>
      <c r="CI982" s="19"/>
      <c r="CJ982" s="19"/>
    </row>
    <row r="983" s="13" customFormat="1" customHeight="1" spans="1:88">
      <c r="A983" s="22">
        <v>1448333</v>
      </c>
      <c r="B983" s="23">
        <f t="shared" si="79"/>
        <v>43516</v>
      </c>
      <c r="C983" s="24">
        <v>43518</v>
      </c>
      <c r="D983" s="25" t="s">
        <v>730</v>
      </c>
      <c r="E983" s="26">
        <v>2</v>
      </c>
      <c r="F983" s="26">
        <v>1</v>
      </c>
      <c r="G983" s="26"/>
      <c r="H983" s="27">
        <f t="shared" si="80"/>
        <v>2</v>
      </c>
      <c r="I983" s="31"/>
      <c r="J983" s="32">
        <v>3650</v>
      </c>
      <c r="K983" s="33"/>
      <c r="L983" s="33"/>
      <c r="M983" s="34">
        <f t="shared" si="81"/>
        <v>7300</v>
      </c>
      <c r="N983" s="134"/>
      <c r="BY983" s="137"/>
      <c r="BZ983" s="137"/>
      <c r="CA983" s="138"/>
      <c r="CI983" s="19"/>
      <c r="CJ983" s="19"/>
    </row>
    <row r="984" s="13" customFormat="1" customHeight="1" spans="1:88">
      <c r="A984" s="22">
        <v>1444183</v>
      </c>
      <c r="B984" s="23">
        <f t="shared" si="79"/>
        <v>43516</v>
      </c>
      <c r="C984" s="24">
        <v>43518</v>
      </c>
      <c r="D984" s="25" t="s">
        <v>731</v>
      </c>
      <c r="E984" s="26">
        <v>2</v>
      </c>
      <c r="F984" s="26">
        <v>1</v>
      </c>
      <c r="G984" s="26"/>
      <c r="H984" s="27">
        <f t="shared" si="80"/>
        <v>2</v>
      </c>
      <c r="I984" s="31"/>
      <c r="J984" s="32">
        <v>3871.47</v>
      </c>
      <c r="K984" s="33"/>
      <c r="L984" s="33"/>
      <c r="M984" s="34">
        <f t="shared" si="81"/>
        <v>7742.94</v>
      </c>
      <c r="N984" s="134"/>
      <c r="BY984" s="137"/>
      <c r="BZ984" s="137"/>
      <c r="CA984" s="138"/>
      <c r="CI984" s="19"/>
      <c r="CJ984" s="19"/>
    </row>
    <row r="985" s="13" customFormat="1" customHeight="1" spans="1:88">
      <c r="A985" s="22">
        <v>1430710</v>
      </c>
      <c r="B985" s="23">
        <f t="shared" si="79"/>
        <v>43514</v>
      </c>
      <c r="C985" s="24">
        <v>43518</v>
      </c>
      <c r="D985" s="25" t="s">
        <v>732</v>
      </c>
      <c r="E985" s="26">
        <v>4</v>
      </c>
      <c r="F985" s="26">
        <v>2</v>
      </c>
      <c r="G985" s="26"/>
      <c r="H985" s="27">
        <f t="shared" si="80"/>
        <v>8</v>
      </c>
      <c r="I985" s="31"/>
      <c r="J985" s="32">
        <v>5695</v>
      </c>
      <c r="K985" s="33"/>
      <c r="L985" s="33"/>
      <c r="M985" s="34">
        <f t="shared" si="81"/>
        <v>45560</v>
      </c>
      <c r="N985" s="134"/>
      <c r="BY985" s="137"/>
      <c r="BZ985" s="137"/>
      <c r="CA985" s="138"/>
      <c r="CI985" s="19"/>
      <c r="CJ985" s="19"/>
    </row>
    <row r="986" s="13" customFormat="1" customHeight="1" spans="1:88">
      <c r="A986" s="22">
        <v>1444849</v>
      </c>
      <c r="B986" s="23">
        <f t="shared" si="79"/>
        <v>43515</v>
      </c>
      <c r="C986" s="24">
        <v>43518</v>
      </c>
      <c r="D986" s="25" t="s">
        <v>733</v>
      </c>
      <c r="E986" s="26">
        <v>3</v>
      </c>
      <c r="F986" s="26">
        <v>1</v>
      </c>
      <c r="G986" s="26"/>
      <c r="H986" s="27">
        <f t="shared" si="80"/>
        <v>3</v>
      </c>
      <c r="I986" s="31"/>
      <c r="J986" s="32">
        <v>3874.17</v>
      </c>
      <c r="K986" s="33"/>
      <c r="L986" s="33"/>
      <c r="M986" s="34">
        <f t="shared" si="81"/>
        <v>11622.51</v>
      </c>
      <c r="N986" s="134"/>
      <c r="BY986" s="137"/>
      <c r="BZ986" s="137"/>
      <c r="CA986" s="138"/>
      <c r="CI986" s="19"/>
      <c r="CJ986" s="19"/>
    </row>
    <row r="987" s="13" customFormat="1" customHeight="1" spans="1:88">
      <c r="A987" s="22">
        <v>1441795</v>
      </c>
      <c r="B987" s="23">
        <f t="shared" si="79"/>
        <v>43511</v>
      </c>
      <c r="C987" s="24">
        <v>43513</v>
      </c>
      <c r="D987" s="25" t="s">
        <v>734</v>
      </c>
      <c r="E987" s="26">
        <v>2</v>
      </c>
      <c r="F987" s="26">
        <v>1</v>
      </c>
      <c r="G987" s="26"/>
      <c r="H987" s="27">
        <f t="shared" si="80"/>
        <v>2</v>
      </c>
      <c r="I987" s="31"/>
      <c r="J987" s="32">
        <v>4655.89</v>
      </c>
      <c r="K987" s="33"/>
      <c r="L987" s="33"/>
      <c r="M987" s="34">
        <f t="shared" si="81"/>
        <v>9311.78</v>
      </c>
      <c r="N987" s="134"/>
      <c r="BY987" s="137"/>
      <c r="BZ987" s="137"/>
      <c r="CA987" s="138"/>
      <c r="CI987" s="19"/>
      <c r="CJ987" s="19"/>
    </row>
    <row r="988" s="13" customFormat="1" customHeight="1" spans="1:88">
      <c r="A988" s="22">
        <v>1441795</v>
      </c>
      <c r="B988" s="23">
        <f t="shared" si="79"/>
        <v>43513</v>
      </c>
      <c r="C988" s="24">
        <v>43514</v>
      </c>
      <c r="D988" s="25" t="s">
        <v>734</v>
      </c>
      <c r="E988" s="26">
        <v>1</v>
      </c>
      <c r="F988" s="26">
        <v>1</v>
      </c>
      <c r="G988" s="26"/>
      <c r="H988" s="27">
        <f t="shared" si="80"/>
        <v>1</v>
      </c>
      <c r="I988" s="31"/>
      <c r="J988" s="32">
        <v>5695</v>
      </c>
      <c r="K988" s="33"/>
      <c r="L988" s="33"/>
      <c r="M988" s="34">
        <f t="shared" si="81"/>
        <v>5695</v>
      </c>
      <c r="N988" s="134"/>
      <c r="BY988" s="137"/>
      <c r="BZ988" s="137"/>
      <c r="CA988" s="138"/>
      <c r="CI988" s="19"/>
      <c r="CJ988" s="19"/>
    </row>
    <row r="989" s="13" customFormat="1" customHeight="1" spans="1:88">
      <c r="A989" s="22">
        <v>1441795</v>
      </c>
      <c r="B989" s="23">
        <f t="shared" si="79"/>
        <v>43514</v>
      </c>
      <c r="C989" s="24">
        <v>43518</v>
      </c>
      <c r="D989" s="25" t="s">
        <v>734</v>
      </c>
      <c r="E989" s="26">
        <v>4</v>
      </c>
      <c r="F989" s="26">
        <v>1</v>
      </c>
      <c r="G989" s="26"/>
      <c r="H989" s="27">
        <f t="shared" si="80"/>
        <v>4</v>
      </c>
      <c r="I989" s="31"/>
      <c r="J989" s="32">
        <v>4689.38</v>
      </c>
      <c r="K989" s="33"/>
      <c r="L989" s="33"/>
      <c r="M989" s="34">
        <f t="shared" si="81"/>
        <v>18757.52</v>
      </c>
      <c r="N989" s="134"/>
      <c r="BY989" s="137"/>
      <c r="BZ989" s="137"/>
      <c r="CA989" s="138"/>
      <c r="CI989" s="19"/>
      <c r="CJ989" s="19"/>
    </row>
    <row r="990" s="13" customFormat="1" customHeight="1" spans="1:88">
      <c r="A990" s="22">
        <v>1447654</v>
      </c>
      <c r="B990" s="23">
        <f t="shared" si="79"/>
        <v>43515</v>
      </c>
      <c r="C990" s="24">
        <v>43518</v>
      </c>
      <c r="D990" s="25" t="s">
        <v>735</v>
      </c>
      <c r="E990" s="26">
        <v>3</v>
      </c>
      <c r="F990" s="26">
        <v>1</v>
      </c>
      <c r="G990" s="26"/>
      <c r="H990" s="27">
        <f t="shared" si="80"/>
        <v>3</v>
      </c>
      <c r="I990" s="31"/>
      <c r="J990" s="32">
        <v>3650</v>
      </c>
      <c r="K990" s="33"/>
      <c r="L990" s="33"/>
      <c r="M990" s="34">
        <f t="shared" si="81"/>
        <v>10950</v>
      </c>
      <c r="N990" s="134"/>
      <c r="BY990" s="137"/>
      <c r="BZ990" s="137"/>
      <c r="CA990" s="138"/>
      <c r="CI990" s="19"/>
      <c r="CJ990" s="19"/>
    </row>
    <row r="991" s="13" customFormat="1" customHeight="1" spans="1:88">
      <c r="A991" s="22">
        <v>1448158</v>
      </c>
      <c r="B991" s="23">
        <f t="shared" si="79"/>
        <v>43516</v>
      </c>
      <c r="C991" s="24">
        <v>43518</v>
      </c>
      <c r="D991" s="25" t="s">
        <v>736</v>
      </c>
      <c r="E991" s="26">
        <v>2</v>
      </c>
      <c r="F991" s="26">
        <v>1</v>
      </c>
      <c r="G991" s="26"/>
      <c r="H991" s="27">
        <f t="shared" si="80"/>
        <v>2</v>
      </c>
      <c r="I991" s="31"/>
      <c r="J991" s="32">
        <v>3650</v>
      </c>
      <c r="K991" s="33"/>
      <c r="L991" s="33"/>
      <c r="M991" s="34">
        <f t="shared" si="81"/>
        <v>7300</v>
      </c>
      <c r="N991" s="134"/>
      <c r="BY991" s="137"/>
      <c r="BZ991" s="137"/>
      <c r="CA991" s="138"/>
      <c r="CI991" s="19"/>
      <c r="CJ991" s="19"/>
    </row>
    <row r="992" s="13" customFormat="1" customHeight="1" spans="1:88">
      <c r="A992" s="22">
        <v>1442078</v>
      </c>
      <c r="B992" s="23">
        <f t="shared" si="79"/>
        <v>43515</v>
      </c>
      <c r="C992" s="24">
        <v>43516</v>
      </c>
      <c r="D992" s="25" t="s">
        <v>737</v>
      </c>
      <c r="E992" s="26">
        <v>1</v>
      </c>
      <c r="F992" s="26">
        <v>6</v>
      </c>
      <c r="G992" s="26"/>
      <c r="H992" s="27">
        <f t="shared" si="80"/>
        <v>6</v>
      </c>
      <c r="I992" s="31"/>
      <c r="J992" s="32">
        <v>4679.24</v>
      </c>
      <c r="K992" s="33"/>
      <c r="L992" s="33"/>
      <c r="M992" s="34">
        <f t="shared" si="81"/>
        <v>28075.44</v>
      </c>
      <c r="N992" s="134"/>
      <c r="BY992" s="137"/>
      <c r="BZ992" s="137"/>
      <c r="CA992" s="138"/>
      <c r="CI992" s="19"/>
      <c r="CJ992" s="19"/>
    </row>
    <row r="993" s="13" customFormat="1" customHeight="1" spans="1:88">
      <c r="A993" s="22">
        <v>1442078</v>
      </c>
      <c r="B993" s="23">
        <f t="shared" si="79"/>
        <v>43516</v>
      </c>
      <c r="C993" s="24">
        <v>43518</v>
      </c>
      <c r="D993" s="25" t="s">
        <v>737</v>
      </c>
      <c r="E993" s="26">
        <v>2</v>
      </c>
      <c r="F993" s="26">
        <v>6</v>
      </c>
      <c r="G993" s="26"/>
      <c r="H993" s="27">
        <f t="shared" si="80"/>
        <v>12</v>
      </c>
      <c r="I993" s="31"/>
      <c r="J993" s="32">
        <v>4662.52</v>
      </c>
      <c r="K993" s="33"/>
      <c r="L993" s="33"/>
      <c r="M993" s="34">
        <f t="shared" si="81"/>
        <v>55950.24</v>
      </c>
      <c r="N993" s="134"/>
      <c r="BY993" s="137"/>
      <c r="BZ993" s="137"/>
      <c r="CA993" s="138"/>
      <c r="CI993" s="19"/>
      <c r="CJ993" s="19"/>
    </row>
    <row r="994" s="13" customFormat="1" customHeight="1" spans="1:88">
      <c r="A994" s="22">
        <v>1447933</v>
      </c>
      <c r="B994" s="23">
        <f t="shared" si="79"/>
        <v>43517</v>
      </c>
      <c r="C994" s="24">
        <v>43518</v>
      </c>
      <c r="D994" s="25" t="s">
        <v>738</v>
      </c>
      <c r="E994" s="26">
        <v>1</v>
      </c>
      <c r="F994" s="26">
        <v>1</v>
      </c>
      <c r="G994" s="26"/>
      <c r="H994" s="27">
        <f t="shared" si="80"/>
        <v>1</v>
      </c>
      <c r="I994" s="31"/>
      <c r="J994" s="32">
        <v>3650</v>
      </c>
      <c r="K994" s="33"/>
      <c r="L994" s="33"/>
      <c r="M994" s="34">
        <f t="shared" si="81"/>
        <v>3650</v>
      </c>
      <c r="N994" s="134"/>
      <c r="BY994" s="137"/>
      <c r="BZ994" s="137"/>
      <c r="CA994" s="138"/>
      <c r="CI994" s="19"/>
      <c r="CJ994" s="19"/>
    </row>
    <row r="995" s="13" customFormat="1" customHeight="1" spans="1:88">
      <c r="A995" s="22">
        <v>1449437</v>
      </c>
      <c r="B995" s="23">
        <f t="shared" si="79"/>
        <v>43517</v>
      </c>
      <c r="C995" s="24">
        <v>43518</v>
      </c>
      <c r="D995" s="25" t="s">
        <v>739</v>
      </c>
      <c r="E995" s="26">
        <v>1</v>
      </c>
      <c r="F995" s="26">
        <v>3</v>
      </c>
      <c r="G995" s="26"/>
      <c r="H995" s="27">
        <f t="shared" si="80"/>
        <v>3</v>
      </c>
      <c r="I995" s="31"/>
      <c r="J995" s="32">
        <v>3650</v>
      </c>
      <c r="K995" s="33"/>
      <c r="L995" s="33"/>
      <c r="M995" s="34">
        <f t="shared" si="81"/>
        <v>10950</v>
      </c>
      <c r="N995" s="134"/>
      <c r="BY995" s="137"/>
      <c r="BZ995" s="137"/>
      <c r="CA995" s="138"/>
      <c r="CI995" s="19"/>
      <c r="CJ995" s="19"/>
    </row>
    <row r="996" s="13" customFormat="1" customHeight="1" spans="1:88">
      <c r="A996" s="22">
        <v>1447291</v>
      </c>
      <c r="B996" s="23">
        <f t="shared" si="79"/>
        <v>43516</v>
      </c>
      <c r="C996" s="24">
        <v>43518</v>
      </c>
      <c r="D996" s="25" t="s">
        <v>740</v>
      </c>
      <c r="E996" s="26">
        <v>2</v>
      </c>
      <c r="F996" s="26">
        <v>1</v>
      </c>
      <c r="G996" s="26"/>
      <c r="H996" s="27">
        <f t="shared" si="80"/>
        <v>2</v>
      </c>
      <c r="I996" s="31"/>
      <c r="J996" s="32">
        <v>3650</v>
      </c>
      <c r="K996" s="33"/>
      <c r="L996" s="33"/>
      <c r="M996" s="34">
        <f t="shared" si="81"/>
        <v>7300</v>
      </c>
      <c r="N996" s="134"/>
      <c r="BY996" s="137"/>
      <c r="BZ996" s="137"/>
      <c r="CA996" s="138"/>
      <c r="CI996" s="19"/>
      <c r="CJ996" s="19"/>
    </row>
    <row r="997" s="13" customFormat="1" customHeight="1" spans="1:88">
      <c r="A997" s="22">
        <v>1423339</v>
      </c>
      <c r="B997" s="23">
        <f t="shared" si="79"/>
        <v>43515</v>
      </c>
      <c r="C997" s="24">
        <v>43518</v>
      </c>
      <c r="D997" s="25" t="s">
        <v>741</v>
      </c>
      <c r="E997" s="26">
        <v>3</v>
      </c>
      <c r="F997" s="26">
        <v>2</v>
      </c>
      <c r="G997" s="26"/>
      <c r="H997" s="27">
        <f t="shared" si="80"/>
        <v>6</v>
      </c>
      <c r="I997" s="31"/>
      <c r="J997" s="32">
        <v>5270</v>
      </c>
      <c r="K997" s="33"/>
      <c r="L997" s="33"/>
      <c r="M997" s="34">
        <f t="shared" si="81"/>
        <v>31620</v>
      </c>
      <c r="N997" s="134"/>
      <c r="BY997" s="137"/>
      <c r="BZ997" s="137"/>
      <c r="CA997" s="138"/>
      <c r="CI997" s="19"/>
      <c r="CJ997" s="19"/>
    </row>
    <row r="998" s="13" customFormat="1" customHeight="1" spans="1:88">
      <c r="A998" s="22">
        <v>1448565</v>
      </c>
      <c r="B998" s="23">
        <f t="shared" si="79"/>
        <v>43516</v>
      </c>
      <c r="C998" s="24">
        <v>43518</v>
      </c>
      <c r="D998" s="25" t="s">
        <v>742</v>
      </c>
      <c r="E998" s="26">
        <v>2</v>
      </c>
      <c r="F998" s="26">
        <v>2</v>
      </c>
      <c r="G998" s="26"/>
      <c r="H998" s="27">
        <f t="shared" si="80"/>
        <v>4</v>
      </c>
      <c r="I998" s="31"/>
      <c r="J998" s="32">
        <v>3650</v>
      </c>
      <c r="K998" s="33"/>
      <c r="L998" s="33"/>
      <c r="M998" s="34">
        <f t="shared" si="81"/>
        <v>14600</v>
      </c>
      <c r="N998" s="134"/>
      <c r="BY998" s="137"/>
      <c r="BZ998" s="137"/>
      <c r="CA998" s="138"/>
      <c r="CI998" s="19"/>
      <c r="CJ998" s="19"/>
    </row>
    <row r="999" s="13" customFormat="1" customHeight="1" spans="1:88">
      <c r="A999" s="22">
        <v>1447138</v>
      </c>
      <c r="B999" s="23">
        <f t="shared" si="79"/>
        <v>43513</v>
      </c>
      <c r="C999" s="24">
        <v>43518</v>
      </c>
      <c r="D999" s="25" t="s">
        <v>743</v>
      </c>
      <c r="E999" s="26">
        <v>5</v>
      </c>
      <c r="F999" s="26">
        <v>1</v>
      </c>
      <c r="G999" s="26"/>
      <c r="H999" s="27">
        <f t="shared" si="80"/>
        <v>5</v>
      </c>
      <c r="I999" s="31"/>
      <c r="J999" s="32">
        <v>3650</v>
      </c>
      <c r="K999" s="33"/>
      <c r="L999" s="33"/>
      <c r="M999" s="34">
        <f t="shared" si="81"/>
        <v>18250</v>
      </c>
      <c r="N999" s="134"/>
      <c r="BY999" s="137"/>
      <c r="BZ999" s="137"/>
      <c r="CA999" s="138"/>
      <c r="CI999" s="19"/>
      <c r="CJ999" s="19"/>
    </row>
    <row r="1000" s="13" customFormat="1" customHeight="1" spans="1:88">
      <c r="A1000" s="22">
        <v>1439530</v>
      </c>
      <c r="B1000" s="23">
        <f t="shared" si="79"/>
        <v>43513</v>
      </c>
      <c r="C1000" s="24">
        <v>43514</v>
      </c>
      <c r="D1000" s="25" t="s">
        <v>744</v>
      </c>
      <c r="E1000" s="26">
        <v>1</v>
      </c>
      <c r="F1000" s="26">
        <v>1</v>
      </c>
      <c r="G1000" s="26"/>
      <c r="H1000" s="27">
        <f t="shared" si="80"/>
        <v>1</v>
      </c>
      <c r="I1000" s="31"/>
      <c r="J1000" s="32">
        <v>5695</v>
      </c>
      <c r="K1000" s="33"/>
      <c r="L1000" s="33"/>
      <c r="M1000" s="34">
        <f t="shared" si="81"/>
        <v>5695</v>
      </c>
      <c r="N1000" s="134"/>
      <c r="BY1000" s="137"/>
      <c r="BZ1000" s="137"/>
      <c r="CA1000" s="138"/>
      <c r="CI1000" s="19"/>
      <c r="CJ1000" s="19"/>
    </row>
    <row r="1001" s="13" customFormat="1" customHeight="1" spans="1:88">
      <c r="A1001" s="22">
        <v>1439530</v>
      </c>
      <c r="B1001" s="23">
        <f t="shared" si="79"/>
        <v>43514</v>
      </c>
      <c r="C1001" s="24">
        <v>43518</v>
      </c>
      <c r="D1001" s="25" t="s">
        <v>744</v>
      </c>
      <c r="E1001" s="26">
        <v>4</v>
      </c>
      <c r="F1001" s="26">
        <v>1</v>
      </c>
      <c r="G1001" s="26"/>
      <c r="H1001" s="27">
        <f t="shared" si="80"/>
        <v>4</v>
      </c>
      <c r="I1001" s="31"/>
      <c r="J1001" s="32">
        <v>4790.49</v>
      </c>
      <c r="K1001" s="33"/>
      <c r="L1001" s="33"/>
      <c r="M1001" s="34">
        <f t="shared" si="81"/>
        <v>19161.96</v>
      </c>
      <c r="N1001" s="134"/>
      <c r="BY1001" s="137"/>
      <c r="BZ1001" s="137"/>
      <c r="CA1001" s="138"/>
      <c r="CI1001" s="19"/>
      <c r="CJ1001" s="19"/>
    </row>
    <row r="1002" s="13" customFormat="1" customHeight="1" spans="1:88">
      <c r="A1002" s="22">
        <v>1443177</v>
      </c>
      <c r="B1002" s="23">
        <f t="shared" si="79"/>
        <v>43515</v>
      </c>
      <c r="C1002" s="24">
        <v>43518</v>
      </c>
      <c r="D1002" s="25" t="s">
        <v>745</v>
      </c>
      <c r="E1002" s="26">
        <v>3</v>
      </c>
      <c r="F1002" s="26">
        <v>2</v>
      </c>
      <c r="G1002" s="26"/>
      <c r="H1002" s="27">
        <f t="shared" si="80"/>
        <v>6</v>
      </c>
      <c r="I1002" s="31"/>
      <c r="J1002" s="32">
        <v>4326.97</v>
      </c>
      <c r="K1002" s="33"/>
      <c r="L1002" s="33"/>
      <c r="M1002" s="34">
        <f t="shared" si="81"/>
        <v>25961.82</v>
      </c>
      <c r="N1002" s="134"/>
      <c r="BY1002" s="137"/>
      <c r="BZ1002" s="137"/>
      <c r="CA1002" s="138"/>
      <c r="CI1002" s="19"/>
      <c r="CJ1002" s="19"/>
    </row>
    <row r="1003" s="13" customFormat="1" customHeight="1" spans="1:88">
      <c r="A1003" s="22">
        <v>1418777</v>
      </c>
      <c r="B1003" s="23">
        <f t="shared" si="79"/>
        <v>43516</v>
      </c>
      <c r="C1003" s="24">
        <v>43518</v>
      </c>
      <c r="D1003" s="25" t="s">
        <v>746</v>
      </c>
      <c r="E1003" s="26">
        <v>2</v>
      </c>
      <c r="F1003" s="26">
        <v>1</v>
      </c>
      <c r="G1003" s="26"/>
      <c r="H1003" s="27">
        <f t="shared" si="80"/>
        <v>2</v>
      </c>
      <c r="I1003" s="31"/>
      <c r="J1003" s="32">
        <v>5695</v>
      </c>
      <c r="K1003" s="33"/>
      <c r="L1003" s="33"/>
      <c r="M1003" s="34">
        <f t="shared" si="81"/>
        <v>11390</v>
      </c>
      <c r="N1003" s="134"/>
      <c r="BY1003" s="137"/>
      <c r="BZ1003" s="137"/>
      <c r="CA1003" s="138"/>
      <c r="CI1003" s="19"/>
      <c r="CJ1003" s="19"/>
    </row>
    <row r="1004" s="13" customFormat="1" customHeight="1" spans="1:88">
      <c r="A1004" s="22">
        <v>1444323</v>
      </c>
      <c r="B1004" s="23">
        <f t="shared" si="79"/>
        <v>43515</v>
      </c>
      <c r="C1004" s="24">
        <v>43518</v>
      </c>
      <c r="D1004" s="25" t="s">
        <v>747</v>
      </c>
      <c r="E1004" s="26">
        <v>3</v>
      </c>
      <c r="F1004" s="26">
        <v>2</v>
      </c>
      <c r="G1004" s="26"/>
      <c r="H1004" s="27">
        <f t="shared" si="80"/>
        <v>6</v>
      </c>
      <c r="I1004" s="31"/>
      <c r="J1004" s="32">
        <v>4378.4</v>
      </c>
      <c r="K1004" s="33"/>
      <c r="L1004" s="33"/>
      <c r="M1004" s="34">
        <f t="shared" si="81"/>
        <v>26270.4</v>
      </c>
      <c r="N1004" s="134"/>
      <c r="BY1004" s="137"/>
      <c r="BZ1004" s="137"/>
      <c r="CA1004" s="138"/>
      <c r="CI1004" s="19"/>
      <c r="CJ1004" s="19"/>
    </row>
    <row r="1005" s="13" customFormat="1" customHeight="1" spans="1:88">
      <c r="A1005" s="22">
        <v>1440144</v>
      </c>
      <c r="B1005" s="23">
        <f t="shared" si="79"/>
        <v>43517</v>
      </c>
      <c r="C1005" s="24">
        <v>43518</v>
      </c>
      <c r="D1005" s="25" t="s">
        <v>748</v>
      </c>
      <c r="E1005" s="26">
        <v>1</v>
      </c>
      <c r="F1005" s="26">
        <v>2</v>
      </c>
      <c r="G1005" s="26"/>
      <c r="H1005" s="27">
        <f t="shared" si="80"/>
        <v>2</v>
      </c>
      <c r="I1005" s="31"/>
      <c r="J1005" s="32">
        <v>6715</v>
      </c>
      <c r="K1005" s="33"/>
      <c r="L1005" s="33"/>
      <c r="M1005" s="34">
        <f t="shared" si="81"/>
        <v>13430</v>
      </c>
      <c r="N1005" s="134"/>
      <c r="BY1005" s="137"/>
      <c r="BZ1005" s="137"/>
      <c r="CA1005" s="138"/>
      <c r="CI1005" s="19"/>
      <c r="CJ1005" s="19"/>
    </row>
    <row r="1006" s="13" customFormat="1" customHeight="1" spans="1:88">
      <c r="A1006" s="22">
        <v>1429792</v>
      </c>
      <c r="B1006" s="23">
        <f t="shared" si="79"/>
        <v>43512</v>
      </c>
      <c r="C1006" s="24">
        <v>43518</v>
      </c>
      <c r="D1006" s="25" t="s">
        <v>749</v>
      </c>
      <c r="E1006" s="26">
        <v>6</v>
      </c>
      <c r="F1006" s="26">
        <v>1</v>
      </c>
      <c r="G1006" s="26"/>
      <c r="H1006" s="27">
        <f t="shared" si="80"/>
        <v>6</v>
      </c>
      <c r="I1006" s="31"/>
      <c r="J1006" s="32">
        <v>6715</v>
      </c>
      <c r="K1006" s="33"/>
      <c r="L1006" s="33"/>
      <c r="M1006" s="34">
        <f t="shared" si="81"/>
        <v>40290</v>
      </c>
      <c r="N1006" s="134"/>
      <c r="BY1006" s="137"/>
      <c r="BZ1006" s="137"/>
      <c r="CA1006" s="138"/>
      <c r="CI1006" s="19"/>
      <c r="CJ1006" s="19"/>
    </row>
    <row r="1007" s="13" customFormat="1" customHeight="1" spans="1:88">
      <c r="A1007" s="22">
        <v>1448336</v>
      </c>
      <c r="B1007" s="23">
        <f t="shared" si="79"/>
        <v>43516</v>
      </c>
      <c r="C1007" s="24">
        <v>43518</v>
      </c>
      <c r="D1007" s="25" t="s">
        <v>750</v>
      </c>
      <c r="E1007" s="26">
        <v>2</v>
      </c>
      <c r="F1007" s="26">
        <v>1</v>
      </c>
      <c r="G1007" s="26"/>
      <c r="H1007" s="27">
        <f t="shared" si="80"/>
        <v>2</v>
      </c>
      <c r="I1007" s="31"/>
      <c r="J1007" s="32">
        <v>3650</v>
      </c>
      <c r="K1007" s="33"/>
      <c r="L1007" s="33"/>
      <c r="M1007" s="34">
        <f t="shared" si="81"/>
        <v>7300</v>
      </c>
      <c r="N1007" s="134"/>
      <c r="BY1007" s="137"/>
      <c r="BZ1007" s="137"/>
      <c r="CA1007" s="138"/>
      <c r="CI1007" s="19"/>
      <c r="CJ1007" s="19"/>
    </row>
    <row r="1008" s="13" customFormat="1" customHeight="1" spans="1:88">
      <c r="A1008" s="22">
        <v>1447295</v>
      </c>
      <c r="B1008" s="23">
        <f t="shared" si="79"/>
        <v>43515</v>
      </c>
      <c r="C1008" s="24">
        <v>43518</v>
      </c>
      <c r="D1008" s="25" t="s">
        <v>751</v>
      </c>
      <c r="E1008" s="26">
        <v>3</v>
      </c>
      <c r="F1008" s="26">
        <v>3</v>
      </c>
      <c r="G1008" s="26"/>
      <c r="H1008" s="27">
        <f t="shared" si="80"/>
        <v>9</v>
      </c>
      <c r="I1008" s="31"/>
      <c r="J1008" s="32">
        <v>4150</v>
      </c>
      <c r="K1008" s="33"/>
      <c r="L1008" s="33"/>
      <c r="M1008" s="34">
        <f t="shared" si="81"/>
        <v>37350</v>
      </c>
      <c r="N1008" s="134"/>
      <c r="BY1008" s="137"/>
      <c r="BZ1008" s="137"/>
      <c r="CA1008" s="138"/>
      <c r="CI1008" s="19"/>
      <c r="CJ1008" s="19"/>
    </row>
    <row r="1009" s="13" customFormat="1" customHeight="1" spans="1:88">
      <c r="A1009" s="22">
        <v>1448845</v>
      </c>
      <c r="B1009" s="23">
        <f t="shared" si="79"/>
        <v>43516</v>
      </c>
      <c r="C1009" s="24">
        <v>43518</v>
      </c>
      <c r="D1009" s="25" t="s">
        <v>752</v>
      </c>
      <c r="E1009" s="26">
        <v>2</v>
      </c>
      <c r="F1009" s="26">
        <v>1</v>
      </c>
      <c r="G1009" s="26"/>
      <c r="H1009" s="27">
        <f t="shared" si="80"/>
        <v>2</v>
      </c>
      <c r="I1009" s="31"/>
      <c r="J1009" s="32">
        <v>6050</v>
      </c>
      <c r="K1009" s="33"/>
      <c r="L1009" s="33"/>
      <c r="M1009" s="34">
        <f t="shared" si="81"/>
        <v>12100</v>
      </c>
      <c r="N1009" s="134"/>
      <c r="BY1009" s="137"/>
      <c r="BZ1009" s="137"/>
      <c r="CA1009" s="138"/>
      <c r="CI1009" s="19"/>
      <c r="CJ1009" s="19"/>
    </row>
    <row r="1010" s="13" customFormat="1" customHeight="1" spans="1:88">
      <c r="A1010" s="22">
        <v>1442510</v>
      </c>
      <c r="B1010" s="23">
        <f t="shared" si="79"/>
        <v>43514</v>
      </c>
      <c r="C1010" s="24">
        <v>43518</v>
      </c>
      <c r="D1010" s="25" t="s">
        <v>753</v>
      </c>
      <c r="E1010" s="26">
        <v>4</v>
      </c>
      <c r="F1010" s="26">
        <v>1</v>
      </c>
      <c r="G1010" s="26"/>
      <c r="H1010" s="27">
        <f t="shared" si="80"/>
        <v>4</v>
      </c>
      <c r="I1010" s="31"/>
      <c r="J1010" s="32">
        <v>4704.58</v>
      </c>
      <c r="K1010" s="33"/>
      <c r="L1010" s="33"/>
      <c r="M1010" s="34">
        <f t="shared" si="81"/>
        <v>18818.32</v>
      </c>
      <c r="N1010" s="134"/>
      <c r="BY1010" s="137"/>
      <c r="BZ1010" s="137"/>
      <c r="CA1010" s="138"/>
      <c r="CI1010" s="19"/>
      <c r="CJ1010" s="19"/>
    </row>
    <row r="1011" s="13" customFormat="1" customHeight="1" spans="1:88">
      <c r="A1011" s="22">
        <v>1442506</v>
      </c>
      <c r="B1011" s="23">
        <f t="shared" si="79"/>
        <v>43514</v>
      </c>
      <c r="C1011" s="24">
        <v>43518</v>
      </c>
      <c r="D1011" s="25" t="s">
        <v>754</v>
      </c>
      <c r="E1011" s="26">
        <v>4</v>
      </c>
      <c r="F1011" s="26">
        <v>1</v>
      </c>
      <c r="G1011" s="26"/>
      <c r="H1011" s="27">
        <f t="shared" si="80"/>
        <v>4</v>
      </c>
      <c r="I1011" s="31"/>
      <c r="J1011" s="32">
        <v>4704.58</v>
      </c>
      <c r="K1011" s="33"/>
      <c r="L1011" s="33"/>
      <c r="M1011" s="34">
        <f t="shared" si="81"/>
        <v>18818.32</v>
      </c>
      <c r="N1011" s="134"/>
      <c r="BY1011" s="137"/>
      <c r="BZ1011" s="137"/>
      <c r="CA1011" s="138"/>
      <c r="CI1011" s="19"/>
      <c r="CJ1011" s="19"/>
    </row>
    <row r="1012" s="13" customFormat="1" customHeight="1" spans="1:88">
      <c r="A1012" s="22">
        <v>1447884</v>
      </c>
      <c r="B1012" s="23">
        <f t="shared" si="79"/>
        <v>43515</v>
      </c>
      <c r="C1012" s="24">
        <v>43518</v>
      </c>
      <c r="D1012" s="25" t="s">
        <v>755</v>
      </c>
      <c r="E1012" s="26">
        <v>3</v>
      </c>
      <c r="F1012" s="26">
        <v>1</v>
      </c>
      <c r="G1012" s="26"/>
      <c r="H1012" s="27">
        <f t="shared" si="80"/>
        <v>3</v>
      </c>
      <c r="I1012" s="31"/>
      <c r="J1012" s="32">
        <v>3650</v>
      </c>
      <c r="K1012" s="33"/>
      <c r="L1012" s="33"/>
      <c r="M1012" s="34">
        <f t="shared" si="81"/>
        <v>10950</v>
      </c>
      <c r="N1012" s="134"/>
      <c r="BY1012" s="137"/>
      <c r="BZ1012" s="137"/>
      <c r="CA1012" s="138"/>
      <c r="CI1012" s="19"/>
      <c r="CJ1012" s="19"/>
    </row>
    <row r="1013" s="13" customFormat="1" customHeight="1" spans="1:88">
      <c r="A1013" s="22">
        <v>1443505</v>
      </c>
      <c r="B1013" s="23">
        <f t="shared" si="79"/>
        <v>43516</v>
      </c>
      <c r="C1013" s="24">
        <v>43518</v>
      </c>
      <c r="D1013" s="25" t="s">
        <v>756</v>
      </c>
      <c r="E1013" s="26">
        <v>2</v>
      </c>
      <c r="F1013" s="26">
        <v>3</v>
      </c>
      <c r="G1013" s="26"/>
      <c r="H1013" s="27">
        <f t="shared" si="80"/>
        <v>6</v>
      </c>
      <c r="I1013" s="31"/>
      <c r="J1013" s="32">
        <v>4793.81</v>
      </c>
      <c r="K1013" s="33"/>
      <c r="L1013" s="33"/>
      <c r="M1013" s="34">
        <f t="shared" si="81"/>
        <v>28762.86</v>
      </c>
      <c r="N1013" s="134"/>
      <c r="BY1013" s="137"/>
      <c r="BZ1013" s="137"/>
      <c r="CA1013" s="138"/>
      <c r="CI1013" s="19"/>
      <c r="CJ1013" s="19"/>
    </row>
    <row r="1014" s="13" customFormat="1" customHeight="1" spans="1:88">
      <c r="A1014" s="22">
        <v>1447119</v>
      </c>
      <c r="B1014" s="23">
        <f t="shared" si="79"/>
        <v>43517</v>
      </c>
      <c r="C1014" s="24">
        <v>43518</v>
      </c>
      <c r="D1014" s="25" t="s">
        <v>757</v>
      </c>
      <c r="E1014" s="26">
        <v>1</v>
      </c>
      <c r="F1014" s="26">
        <v>1</v>
      </c>
      <c r="G1014" s="26"/>
      <c r="H1014" s="27">
        <f t="shared" si="80"/>
        <v>1</v>
      </c>
      <c r="I1014" s="31"/>
      <c r="J1014" s="32">
        <v>3650</v>
      </c>
      <c r="K1014" s="33"/>
      <c r="L1014" s="33"/>
      <c r="M1014" s="34">
        <f t="shared" si="81"/>
        <v>3650</v>
      </c>
      <c r="N1014" s="134"/>
      <c r="BY1014" s="137"/>
      <c r="BZ1014" s="137"/>
      <c r="CA1014" s="138"/>
      <c r="CI1014" s="19"/>
      <c r="CJ1014" s="19"/>
    </row>
    <row r="1015" s="13" customFormat="1" customHeight="1" spans="1:88">
      <c r="A1015" s="22">
        <v>1421731</v>
      </c>
      <c r="B1015" s="23">
        <f t="shared" si="79"/>
        <v>43512</v>
      </c>
      <c r="C1015" s="24">
        <v>43518</v>
      </c>
      <c r="D1015" s="25" t="s">
        <v>758</v>
      </c>
      <c r="E1015" s="26">
        <v>6</v>
      </c>
      <c r="F1015" s="26">
        <v>1</v>
      </c>
      <c r="G1015" s="26"/>
      <c r="H1015" s="27">
        <f t="shared" si="80"/>
        <v>6</v>
      </c>
      <c r="I1015" s="31"/>
      <c r="J1015" s="32">
        <v>6715</v>
      </c>
      <c r="K1015" s="33"/>
      <c r="L1015" s="33"/>
      <c r="M1015" s="34">
        <f t="shared" si="81"/>
        <v>40290</v>
      </c>
      <c r="N1015" s="134"/>
      <c r="BY1015" s="137"/>
      <c r="BZ1015" s="137"/>
      <c r="CA1015" s="138"/>
      <c r="CI1015" s="19"/>
      <c r="CJ1015" s="19"/>
    </row>
    <row r="1016" s="13" customFormat="1" customHeight="1" spans="1:88">
      <c r="A1016" s="22">
        <v>1426882</v>
      </c>
      <c r="B1016" s="23">
        <f t="shared" si="79"/>
        <v>43516</v>
      </c>
      <c r="C1016" s="24">
        <v>43518</v>
      </c>
      <c r="D1016" s="25" t="s">
        <v>759</v>
      </c>
      <c r="E1016" s="26">
        <v>2</v>
      </c>
      <c r="F1016" s="26">
        <v>1</v>
      </c>
      <c r="G1016" s="26"/>
      <c r="H1016" s="27">
        <f t="shared" si="80"/>
        <v>2</v>
      </c>
      <c r="I1016" s="31"/>
      <c r="J1016" s="32">
        <v>5695</v>
      </c>
      <c r="K1016" s="33"/>
      <c r="L1016" s="33"/>
      <c r="M1016" s="34">
        <f t="shared" si="81"/>
        <v>11390</v>
      </c>
      <c r="N1016" s="134"/>
      <c r="BY1016" s="137"/>
      <c r="BZ1016" s="137"/>
      <c r="CA1016" s="138"/>
      <c r="CI1016" s="19"/>
      <c r="CJ1016" s="19"/>
    </row>
    <row r="1017" s="13" customFormat="1" customHeight="1" spans="1:88">
      <c r="A1017" s="22">
        <v>1448856</v>
      </c>
      <c r="B1017" s="23">
        <f t="shared" si="79"/>
        <v>43516</v>
      </c>
      <c r="C1017" s="24">
        <v>43518</v>
      </c>
      <c r="D1017" s="25" t="s">
        <v>760</v>
      </c>
      <c r="E1017" s="26">
        <v>2</v>
      </c>
      <c r="F1017" s="26">
        <v>2</v>
      </c>
      <c r="G1017" s="26"/>
      <c r="H1017" s="27">
        <f t="shared" si="80"/>
        <v>4</v>
      </c>
      <c r="I1017" s="31"/>
      <c r="J1017" s="32">
        <v>4150</v>
      </c>
      <c r="K1017" s="33"/>
      <c r="L1017" s="33"/>
      <c r="M1017" s="34">
        <f t="shared" si="81"/>
        <v>16600</v>
      </c>
      <c r="N1017" s="134"/>
      <c r="BY1017" s="137"/>
      <c r="BZ1017" s="137"/>
      <c r="CA1017" s="138"/>
      <c r="CI1017" s="19"/>
      <c r="CJ1017" s="19"/>
    </row>
    <row r="1018" s="13" customFormat="1" customHeight="1" spans="1:88">
      <c r="A1018" s="22">
        <v>1420403</v>
      </c>
      <c r="B1018" s="23">
        <f t="shared" si="79"/>
        <v>43515</v>
      </c>
      <c r="C1018" s="24">
        <v>43518</v>
      </c>
      <c r="D1018" s="25" t="s">
        <v>761</v>
      </c>
      <c r="E1018" s="26">
        <v>3</v>
      </c>
      <c r="F1018" s="26">
        <v>1</v>
      </c>
      <c r="G1018" s="26"/>
      <c r="H1018" s="27">
        <f t="shared" si="80"/>
        <v>3</v>
      </c>
      <c r="I1018" s="31"/>
      <c r="J1018" s="32">
        <v>8330</v>
      </c>
      <c r="K1018" s="33"/>
      <c r="L1018" s="33"/>
      <c r="M1018" s="34">
        <f t="shared" si="81"/>
        <v>24990</v>
      </c>
      <c r="N1018" s="134"/>
      <c r="BY1018" s="137"/>
      <c r="BZ1018" s="137"/>
      <c r="CA1018" s="138"/>
      <c r="CI1018" s="19"/>
      <c r="CJ1018" s="19"/>
    </row>
    <row r="1019" s="13" customFormat="1" customHeight="1" spans="1:88">
      <c r="A1019" s="22">
        <v>1431249</v>
      </c>
      <c r="B1019" s="23">
        <f t="shared" si="79"/>
        <v>43514</v>
      </c>
      <c r="C1019" s="24">
        <v>43518</v>
      </c>
      <c r="D1019" s="25" t="s">
        <v>762</v>
      </c>
      <c r="E1019" s="26">
        <v>4</v>
      </c>
      <c r="F1019" s="26">
        <v>1</v>
      </c>
      <c r="G1019" s="26"/>
      <c r="H1019" s="27">
        <f t="shared" si="80"/>
        <v>4</v>
      </c>
      <c r="I1019" s="31"/>
      <c r="J1019" s="32">
        <v>7735</v>
      </c>
      <c r="K1019" s="33"/>
      <c r="L1019" s="33"/>
      <c r="M1019" s="34">
        <f t="shared" si="81"/>
        <v>30940</v>
      </c>
      <c r="N1019" s="134"/>
      <c r="BY1019" s="137"/>
      <c r="BZ1019" s="137"/>
      <c r="CA1019" s="138"/>
      <c r="CI1019" s="19"/>
      <c r="CJ1019" s="19"/>
    </row>
    <row r="1020" s="13" customFormat="1" customHeight="1" spans="1:88">
      <c r="A1020" s="22">
        <v>1426113</v>
      </c>
      <c r="B1020" s="23">
        <f t="shared" si="79"/>
        <v>43514</v>
      </c>
      <c r="C1020" s="24">
        <v>43518</v>
      </c>
      <c r="D1020" s="25" t="s">
        <v>763</v>
      </c>
      <c r="E1020" s="26">
        <v>4</v>
      </c>
      <c r="F1020" s="26">
        <v>1</v>
      </c>
      <c r="G1020" s="26"/>
      <c r="H1020" s="27">
        <f t="shared" si="80"/>
        <v>4</v>
      </c>
      <c r="I1020" s="31"/>
      <c r="J1020" s="32">
        <v>7735</v>
      </c>
      <c r="K1020" s="33"/>
      <c r="L1020" s="33"/>
      <c r="M1020" s="34">
        <f t="shared" si="81"/>
        <v>30940</v>
      </c>
      <c r="N1020" s="134"/>
      <c r="BY1020" s="137"/>
      <c r="BZ1020" s="137"/>
      <c r="CA1020" s="138"/>
      <c r="CI1020" s="19"/>
      <c r="CJ1020" s="19"/>
    </row>
    <row r="1021" s="13" customFormat="1" customHeight="1" spans="1:88">
      <c r="A1021" s="22">
        <v>1444850</v>
      </c>
      <c r="B1021" s="23">
        <f t="shared" si="79"/>
        <v>43515</v>
      </c>
      <c r="C1021" s="24">
        <v>43518</v>
      </c>
      <c r="D1021" s="25" t="s">
        <v>764</v>
      </c>
      <c r="E1021" s="26">
        <v>3</v>
      </c>
      <c r="F1021" s="26">
        <v>1</v>
      </c>
      <c r="G1021" s="26"/>
      <c r="H1021" s="27">
        <f t="shared" si="80"/>
        <v>3</v>
      </c>
      <c r="I1021" s="31"/>
      <c r="J1021" s="32">
        <v>4378.4</v>
      </c>
      <c r="K1021" s="33"/>
      <c r="L1021" s="33"/>
      <c r="M1021" s="34">
        <f t="shared" si="81"/>
        <v>13135.2</v>
      </c>
      <c r="N1021" s="134"/>
      <c r="BY1021" s="137"/>
      <c r="BZ1021" s="137"/>
      <c r="CA1021" s="138"/>
      <c r="CI1021" s="19"/>
      <c r="CJ1021" s="19"/>
    </row>
    <row r="1022" s="13" customFormat="1" customHeight="1" spans="1:88">
      <c r="A1022" s="22">
        <v>1443195</v>
      </c>
      <c r="B1022" s="23">
        <f t="shared" si="79"/>
        <v>43515</v>
      </c>
      <c r="C1022" s="24">
        <v>43518</v>
      </c>
      <c r="D1022" s="25" t="s">
        <v>765</v>
      </c>
      <c r="E1022" s="26">
        <v>3</v>
      </c>
      <c r="F1022" s="26">
        <v>1</v>
      </c>
      <c r="G1022" s="26"/>
      <c r="H1022" s="27">
        <f t="shared" si="80"/>
        <v>3</v>
      </c>
      <c r="I1022" s="31"/>
      <c r="J1022" s="32">
        <v>4792.37</v>
      </c>
      <c r="K1022" s="33"/>
      <c r="L1022" s="33"/>
      <c r="M1022" s="34">
        <f t="shared" si="81"/>
        <v>14377.11</v>
      </c>
      <c r="N1022" s="134"/>
      <c r="BY1022" s="137"/>
      <c r="BZ1022" s="137"/>
      <c r="CA1022" s="138"/>
      <c r="CI1022" s="19"/>
      <c r="CJ1022" s="19"/>
    </row>
    <row r="1023" s="13" customFormat="1" customHeight="1" spans="1:88">
      <c r="A1023" s="22">
        <v>1442055</v>
      </c>
      <c r="B1023" s="23">
        <f t="shared" si="79"/>
        <v>43510</v>
      </c>
      <c r="C1023" s="24">
        <v>43513</v>
      </c>
      <c r="D1023" s="25" t="s">
        <v>766</v>
      </c>
      <c r="E1023" s="26">
        <v>3</v>
      </c>
      <c r="F1023" s="26">
        <v>1</v>
      </c>
      <c r="G1023" s="26"/>
      <c r="H1023" s="27">
        <f t="shared" si="80"/>
        <v>3</v>
      </c>
      <c r="I1023" s="31"/>
      <c r="J1023" s="32">
        <v>4645.82</v>
      </c>
      <c r="K1023" s="33"/>
      <c r="L1023" s="33"/>
      <c r="M1023" s="34">
        <f t="shared" si="81"/>
        <v>13937.46</v>
      </c>
      <c r="N1023" s="134"/>
      <c r="BY1023" s="137"/>
      <c r="BZ1023" s="137"/>
      <c r="CA1023" s="138"/>
      <c r="CI1023" s="19"/>
      <c r="CJ1023" s="19"/>
    </row>
    <row r="1024" s="13" customFormat="1" customHeight="1" spans="1:88">
      <c r="A1024" s="22">
        <v>1442055</v>
      </c>
      <c r="B1024" s="23">
        <f t="shared" si="79"/>
        <v>43513</v>
      </c>
      <c r="C1024" s="24">
        <v>43514</v>
      </c>
      <c r="D1024" s="25" t="s">
        <v>766</v>
      </c>
      <c r="E1024" s="26">
        <v>1</v>
      </c>
      <c r="F1024" s="26">
        <v>1</v>
      </c>
      <c r="G1024" s="26"/>
      <c r="H1024" s="27">
        <f t="shared" si="80"/>
        <v>1</v>
      </c>
      <c r="I1024" s="31"/>
      <c r="J1024" s="32">
        <v>5695</v>
      </c>
      <c r="K1024" s="33"/>
      <c r="L1024" s="33"/>
      <c r="M1024" s="34">
        <f t="shared" si="81"/>
        <v>5695</v>
      </c>
      <c r="N1024" s="134"/>
      <c r="BY1024" s="137"/>
      <c r="BZ1024" s="137"/>
      <c r="CA1024" s="138"/>
      <c r="CI1024" s="19"/>
      <c r="CJ1024" s="19"/>
    </row>
    <row r="1025" s="13" customFormat="1" customHeight="1" spans="1:88">
      <c r="A1025" s="22">
        <v>1442055</v>
      </c>
      <c r="B1025" s="23">
        <f t="shared" si="79"/>
        <v>43514</v>
      </c>
      <c r="C1025" s="24">
        <v>43516</v>
      </c>
      <c r="D1025" s="25" t="s">
        <v>766</v>
      </c>
      <c r="E1025" s="26">
        <v>2</v>
      </c>
      <c r="F1025" s="26">
        <v>1</v>
      </c>
      <c r="G1025" s="26"/>
      <c r="H1025" s="27">
        <f t="shared" si="80"/>
        <v>2</v>
      </c>
      <c r="I1025" s="31"/>
      <c r="J1025" s="32">
        <v>4679.24</v>
      </c>
      <c r="K1025" s="33"/>
      <c r="L1025" s="33"/>
      <c r="M1025" s="34">
        <f t="shared" si="81"/>
        <v>9358.48</v>
      </c>
      <c r="N1025" s="134"/>
      <c r="BY1025" s="137"/>
      <c r="BZ1025" s="137"/>
      <c r="CA1025" s="138"/>
      <c r="CI1025" s="19"/>
      <c r="CJ1025" s="19"/>
    </row>
    <row r="1026" s="13" customFormat="1" customHeight="1" spans="1:88">
      <c r="A1026" s="22">
        <v>1442055</v>
      </c>
      <c r="B1026" s="23">
        <f t="shared" si="79"/>
        <v>43516</v>
      </c>
      <c r="C1026" s="24">
        <v>43518</v>
      </c>
      <c r="D1026" s="25" t="s">
        <v>766</v>
      </c>
      <c r="E1026" s="26">
        <v>2</v>
      </c>
      <c r="F1026" s="26">
        <v>1</v>
      </c>
      <c r="G1026" s="26"/>
      <c r="H1026" s="27">
        <f t="shared" si="80"/>
        <v>2</v>
      </c>
      <c r="I1026" s="31"/>
      <c r="J1026" s="32">
        <v>4662.52</v>
      </c>
      <c r="K1026" s="33"/>
      <c r="L1026" s="33"/>
      <c r="M1026" s="34">
        <f t="shared" si="81"/>
        <v>9325.04</v>
      </c>
      <c r="N1026" s="134"/>
      <c r="BY1026" s="137"/>
      <c r="BZ1026" s="137"/>
      <c r="CA1026" s="138"/>
      <c r="CI1026" s="19"/>
      <c r="CJ1026" s="19"/>
    </row>
    <row r="1027" s="13" customFormat="1" customHeight="1" spans="1:88">
      <c r="A1027" s="22">
        <v>1445372</v>
      </c>
      <c r="B1027" s="23">
        <f t="shared" si="79"/>
        <v>43515</v>
      </c>
      <c r="C1027" s="24">
        <v>43518</v>
      </c>
      <c r="D1027" s="25" t="s">
        <v>767</v>
      </c>
      <c r="E1027" s="26">
        <v>3</v>
      </c>
      <c r="F1027" s="26">
        <v>1</v>
      </c>
      <c r="G1027" s="26"/>
      <c r="H1027" s="27">
        <f t="shared" si="80"/>
        <v>3</v>
      </c>
      <c r="I1027" s="31"/>
      <c r="J1027" s="32">
        <v>5025</v>
      </c>
      <c r="K1027" s="33"/>
      <c r="L1027" s="33"/>
      <c r="M1027" s="34">
        <f t="shared" si="81"/>
        <v>15075</v>
      </c>
      <c r="N1027" s="134"/>
      <c r="BY1027" s="137"/>
      <c r="BZ1027" s="137"/>
      <c r="CA1027" s="138"/>
      <c r="CI1027" s="19"/>
      <c r="CJ1027" s="19"/>
    </row>
    <row r="1028" s="13" customFormat="1" customHeight="1" spans="1:88">
      <c r="A1028" s="22">
        <v>1444182</v>
      </c>
      <c r="B1028" s="23">
        <f t="shared" si="79"/>
        <v>43516</v>
      </c>
      <c r="C1028" s="24">
        <v>43518</v>
      </c>
      <c r="D1028" s="25" t="s">
        <v>768</v>
      </c>
      <c r="E1028" s="26">
        <v>2</v>
      </c>
      <c r="F1028" s="26">
        <v>1</v>
      </c>
      <c r="G1028" s="26"/>
      <c r="H1028" s="27">
        <f t="shared" si="80"/>
        <v>2</v>
      </c>
      <c r="I1028" s="31"/>
      <c r="J1028" s="32">
        <v>4378.4</v>
      </c>
      <c r="K1028" s="33"/>
      <c r="L1028" s="33"/>
      <c r="M1028" s="34">
        <f t="shared" si="81"/>
        <v>8756.8</v>
      </c>
      <c r="N1028" s="134"/>
      <c r="BY1028" s="137"/>
      <c r="BZ1028" s="137"/>
      <c r="CA1028" s="138"/>
      <c r="CI1028" s="19"/>
      <c r="CJ1028" s="19"/>
    </row>
    <row r="1029" s="13" customFormat="1" customHeight="1" spans="1:88">
      <c r="A1029" s="22">
        <v>1443182</v>
      </c>
      <c r="B1029" s="23">
        <f t="shared" si="79"/>
        <v>43515</v>
      </c>
      <c r="C1029" s="24">
        <v>43518</v>
      </c>
      <c r="D1029" s="25" t="s">
        <v>769</v>
      </c>
      <c r="E1029" s="26">
        <v>3</v>
      </c>
      <c r="F1029" s="26">
        <v>1</v>
      </c>
      <c r="G1029" s="26"/>
      <c r="H1029" s="27">
        <f t="shared" si="80"/>
        <v>3</v>
      </c>
      <c r="I1029" s="31"/>
      <c r="J1029" s="32">
        <v>4326.97</v>
      </c>
      <c r="K1029" s="33"/>
      <c r="L1029" s="33"/>
      <c r="M1029" s="34">
        <f t="shared" si="81"/>
        <v>12980.91</v>
      </c>
      <c r="N1029" s="134"/>
      <c r="BY1029" s="137"/>
      <c r="BZ1029" s="137"/>
      <c r="CA1029" s="138"/>
      <c r="CI1029" s="19"/>
      <c r="CJ1029" s="19"/>
    </row>
    <row r="1030" s="13" customFormat="1" customHeight="1" spans="1:88">
      <c r="A1030" s="22">
        <v>1449289</v>
      </c>
      <c r="B1030" s="23">
        <f t="shared" si="79"/>
        <v>43517</v>
      </c>
      <c r="C1030" s="24">
        <v>43518</v>
      </c>
      <c r="D1030" s="25" t="s">
        <v>770</v>
      </c>
      <c r="E1030" s="26">
        <v>1</v>
      </c>
      <c r="F1030" s="26">
        <v>1</v>
      </c>
      <c r="G1030" s="26"/>
      <c r="H1030" s="27">
        <f t="shared" si="80"/>
        <v>1</v>
      </c>
      <c r="I1030" s="31"/>
      <c r="J1030" s="32">
        <v>3650</v>
      </c>
      <c r="K1030" s="33"/>
      <c r="L1030" s="33"/>
      <c r="M1030" s="34">
        <f t="shared" si="81"/>
        <v>3650</v>
      </c>
      <c r="N1030" s="134"/>
      <c r="BY1030" s="137"/>
      <c r="BZ1030" s="137"/>
      <c r="CA1030" s="138"/>
      <c r="CI1030" s="19"/>
      <c r="CJ1030" s="19"/>
    </row>
    <row r="1031" s="13" customFormat="1" customHeight="1" spans="1:88">
      <c r="A1031" s="22">
        <v>1449348</v>
      </c>
      <c r="B1031" s="23">
        <f t="shared" si="79"/>
        <v>43517</v>
      </c>
      <c r="C1031" s="24">
        <v>43518</v>
      </c>
      <c r="D1031" s="25" t="s">
        <v>771</v>
      </c>
      <c r="E1031" s="26">
        <v>1</v>
      </c>
      <c r="F1031" s="26">
        <v>1</v>
      </c>
      <c r="G1031" s="26"/>
      <c r="H1031" s="27">
        <f t="shared" si="80"/>
        <v>1</v>
      </c>
      <c r="I1031" s="31"/>
      <c r="J1031" s="32">
        <v>3650</v>
      </c>
      <c r="K1031" s="33"/>
      <c r="L1031" s="33"/>
      <c r="M1031" s="34">
        <f t="shared" si="81"/>
        <v>3650</v>
      </c>
      <c r="N1031" s="134"/>
      <c r="BY1031" s="137"/>
      <c r="BZ1031" s="137"/>
      <c r="CA1031" s="138"/>
      <c r="CI1031" s="19"/>
      <c r="CJ1031" s="19"/>
    </row>
    <row r="1032" s="13" customFormat="1" customHeight="1" spans="1:88">
      <c r="A1032" s="22">
        <v>1428230</v>
      </c>
      <c r="B1032" s="23">
        <f t="shared" si="79"/>
        <v>43516</v>
      </c>
      <c r="C1032" s="24">
        <v>43518</v>
      </c>
      <c r="D1032" s="25" t="s">
        <v>772</v>
      </c>
      <c r="E1032" s="26">
        <v>2</v>
      </c>
      <c r="F1032" s="26">
        <v>1</v>
      </c>
      <c r="G1032" s="26"/>
      <c r="H1032" s="27">
        <f t="shared" si="80"/>
        <v>2</v>
      </c>
      <c r="I1032" s="31"/>
      <c r="J1032" s="32">
        <v>5695</v>
      </c>
      <c r="K1032" s="33"/>
      <c r="L1032" s="33"/>
      <c r="M1032" s="34">
        <f t="shared" si="81"/>
        <v>11390</v>
      </c>
      <c r="N1032" s="134"/>
      <c r="BY1032" s="137"/>
      <c r="BZ1032" s="137"/>
      <c r="CA1032" s="138"/>
      <c r="CI1032" s="19"/>
      <c r="CJ1032" s="19"/>
    </row>
    <row r="1033" s="13" customFormat="1" customHeight="1" spans="1:88">
      <c r="A1033" s="22">
        <v>1449476</v>
      </c>
      <c r="B1033" s="23">
        <f t="shared" si="79"/>
        <v>43517</v>
      </c>
      <c r="C1033" s="24">
        <v>43518</v>
      </c>
      <c r="D1033" s="25" t="s">
        <v>773</v>
      </c>
      <c r="E1033" s="26">
        <v>1</v>
      </c>
      <c r="F1033" s="26">
        <v>1</v>
      </c>
      <c r="G1033" s="26"/>
      <c r="H1033" s="27">
        <f t="shared" si="80"/>
        <v>1</v>
      </c>
      <c r="I1033" s="31"/>
      <c r="J1033" s="32">
        <v>3650</v>
      </c>
      <c r="K1033" s="33"/>
      <c r="L1033" s="33"/>
      <c r="M1033" s="34">
        <f t="shared" si="81"/>
        <v>3650</v>
      </c>
      <c r="N1033" s="134"/>
      <c r="BY1033" s="137"/>
      <c r="BZ1033" s="137"/>
      <c r="CA1033" s="138"/>
      <c r="CI1033" s="19"/>
      <c r="CJ1033" s="19"/>
    </row>
    <row r="1034" s="13" customFormat="1" customHeight="1" spans="1:88">
      <c r="A1034" s="22">
        <v>1441702</v>
      </c>
      <c r="B1034" s="23">
        <f t="shared" si="79"/>
        <v>43515</v>
      </c>
      <c r="C1034" s="24">
        <v>43517</v>
      </c>
      <c r="D1034" s="25" t="s">
        <v>774</v>
      </c>
      <c r="E1034" s="26">
        <v>2</v>
      </c>
      <c r="F1034" s="26">
        <v>1</v>
      </c>
      <c r="G1034" s="26"/>
      <c r="H1034" s="27">
        <f t="shared" si="80"/>
        <v>2</v>
      </c>
      <c r="I1034" s="31"/>
      <c r="J1034" s="32">
        <v>4696.84</v>
      </c>
      <c r="K1034" s="33"/>
      <c r="L1034" s="33"/>
      <c r="M1034" s="34">
        <f t="shared" si="81"/>
        <v>9393.68</v>
      </c>
      <c r="N1034" s="134"/>
      <c r="BY1034" s="137"/>
      <c r="BZ1034" s="137"/>
      <c r="CA1034" s="138"/>
      <c r="CI1034" s="19"/>
      <c r="CJ1034" s="19"/>
    </row>
    <row r="1035" s="13" customFormat="1" customHeight="1" spans="1:88">
      <c r="A1035" s="22">
        <v>1441702</v>
      </c>
      <c r="B1035" s="23">
        <f t="shared" si="79"/>
        <v>43517</v>
      </c>
      <c r="C1035" s="24">
        <v>43519</v>
      </c>
      <c r="D1035" s="25" t="s">
        <v>774</v>
      </c>
      <c r="E1035" s="26">
        <v>2</v>
      </c>
      <c r="F1035" s="26">
        <v>1</v>
      </c>
      <c r="G1035" s="26"/>
      <c r="H1035" s="27">
        <f t="shared" si="80"/>
        <v>2</v>
      </c>
      <c r="I1035" s="31"/>
      <c r="J1035" s="32">
        <v>4336.18</v>
      </c>
      <c r="K1035" s="33"/>
      <c r="L1035" s="33"/>
      <c r="M1035" s="34">
        <f t="shared" si="81"/>
        <v>8672.36</v>
      </c>
      <c r="N1035" s="134"/>
      <c r="BY1035" s="137"/>
      <c r="BZ1035" s="137"/>
      <c r="CA1035" s="138"/>
      <c r="CI1035" s="19"/>
      <c r="CJ1035" s="19"/>
    </row>
    <row r="1036" s="13" customFormat="1" customHeight="1" spans="1:88">
      <c r="A1036" s="22">
        <v>1447123</v>
      </c>
      <c r="B1036" s="23">
        <f t="shared" si="79"/>
        <v>43518</v>
      </c>
      <c r="C1036" s="24">
        <v>43519</v>
      </c>
      <c r="D1036" s="25" t="s">
        <v>757</v>
      </c>
      <c r="E1036" s="26">
        <v>1</v>
      </c>
      <c r="F1036" s="26">
        <v>1</v>
      </c>
      <c r="G1036" s="26"/>
      <c r="H1036" s="27">
        <f t="shared" si="80"/>
        <v>1</v>
      </c>
      <c r="I1036" s="31"/>
      <c r="J1036" s="32">
        <v>3650</v>
      </c>
      <c r="K1036" s="33"/>
      <c r="L1036" s="33"/>
      <c r="M1036" s="34">
        <f t="shared" si="81"/>
        <v>3650</v>
      </c>
      <c r="N1036" s="134"/>
      <c r="BY1036" s="137"/>
      <c r="BZ1036" s="137"/>
      <c r="CA1036" s="138"/>
      <c r="CI1036" s="19"/>
      <c r="CJ1036" s="19"/>
    </row>
    <row r="1037" s="13" customFormat="1" customHeight="1" spans="1:88">
      <c r="A1037" s="22">
        <v>1449376</v>
      </c>
      <c r="B1037" s="23">
        <f t="shared" si="79"/>
        <v>43518</v>
      </c>
      <c r="C1037" s="24">
        <v>43519</v>
      </c>
      <c r="D1037" s="25" t="s">
        <v>775</v>
      </c>
      <c r="E1037" s="26">
        <v>1</v>
      </c>
      <c r="F1037" s="26">
        <v>1</v>
      </c>
      <c r="G1037" s="26"/>
      <c r="H1037" s="27">
        <f t="shared" si="80"/>
        <v>1</v>
      </c>
      <c r="I1037" s="31"/>
      <c r="J1037" s="32">
        <v>4850</v>
      </c>
      <c r="K1037" s="33"/>
      <c r="L1037" s="33"/>
      <c r="M1037" s="34">
        <f t="shared" si="81"/>
        <v>4850</v>
      </c>
      <c r="N1037" s="134"/>
      <c r="BY1037" s="137"/>
      <c r="BZ1037" s="137"/>
      <c r="CA1037" s="138"/>
      <c r="CI1037" s="19"/>
      <c r="CJ1037" s="19"/>
    </row>
    <row r="1038" s="13" customFormat="1" customHeight="1" spans="1:88">
      <c r="A1038" s="22">
        <v>1446098</v>
      </c>
      <c r="B1038" s="23">
        <f t="shared" si="79"/>
        <v>43517</v>
      </c>
      <c r="C1038" s="24">
        <v>43519</v>
      </c>
      <c r="D1038" s="25" t="s">
        <v>776</v>
      </c>
      <c r="E1038" s="26">
        <v>2</v>
      </c>
      <c r="F1038" s="26">
        <v>2</v>
      </c>
      <c r="G1038" s="26"/>
      <c r="H1038" s="27">
        <f t="shared" si="80"/>
        <v>4</v>
      </c>
      <c r="I1038" s="31"/>
      <c r="J1038" s="32">
        <v>4480.11</v>
      </c>
      <c r="K1038" s="33"/>
      <c r="L1038" s="33"/>
      <c r="M1038" s="34">
        <f t="shared" si="81"/>
        <v>17920.44</v>
      </c>
      <c r="N1038" s="134"/>
      <c r="BY1038" s="137"/>
      <c r="BZ1038" s="137"/>
      <c r="CA1038" s="138"/>
      <c r="CI1038" s="19"/>
      <c r="CJ1038" s="19"/>
    </row>
    <row r="1039" s="13" customFormat="1" customHeight="1" spans="1:88">
      <c r="A1039" s="22">
        <v>1446271</v>
      </c>
      <c r="B1039" s="23">
        <f t="shared" si="79"/>
        <v>43516</v>
      </c>
      <c r="C1039" s="24">
        <v>43519</v>
      </c>
      <c r="D1039" s="25" t="s">
        <v>777</v>
      </c>
      <c r="E1039" s="26">
        <v>3</v>
      </c>
      <c r="F1039" s="26">
        <v>1</v>
      </c>
      <c r="G1039" s="26"/>
      <c r="H1039" s="27">
        <f t="shared" si="80"/>
        <v>3</v>
      </c>
      <c r="I1039" s="31"/>
      <c r="J1039" s="32">
        <v>4482.39</v>
      </c>
      <c r="K1039" s="33"/>
      <c r="L1039" s="33"/>
      <c r="M1039" s="34">
        <f t="shared" si="81"/>
        <v>13447.17</v>
      </c>
      <c r="N1039" s="134"/>
      <c r="BY1039" s="137"/>
      <c r="BZ1039" s="137"/>
      <c r="CA1039" s="138"/>
      <c r="CI1039" s="19"/>
      <c r="CJ1039" s="19"/>
    </row>
    <row r="1040" s="13" customFormat="1" customHeight="1" spans="1:88">
      <c r="A1040" s="22">
        <v>1431749</v>
      </c>
      <c r="B1040" s="23">
        <f t="shared" ref="B1040:B1103" si="82">+C1040-E1040</f>
        <v>43517</v>
      </c>
      <c r="C1040" s="24">
        <v>43519</v>
      </c>
      <c r="D1040" s="25" t="s">
        <v>778</v>
      </c>
      <c r="E1040" s="26">
        <v>2</v>
      </c>
      <c r="F1040" s="26">
        <v>1</v>
      </c>
      <c r="G1040" s="26"/>
      <c r="H1040" s="27">
        <f t="shared" ref="H1040:H1103" si="83">(F1040*E1040)+(E1040*G1040)</f>
        <v>2</v>
      </c>
      <c r="I1040" s="31"/>
      <c r="J1040" s="140">
        <v>4563.14</v>
      </c>
      <c r="K1040" s="141"/>
      <c r="L1040" s="141"/>
      <c r="M1040" s="34">
        <f t="shared" ref="M1040:M1103" si="84">+(E1040*F1040*J1040)+(E1040*G1040*K1040)+L1040</f>
        <v>9126.28</v>
      </c>
      <c r="N1040" s="134"/>
      <c r="BY1040" s="137"/>
      <c r="BZ1040" s="137"/>
      <c r="CA1040" s="138"/>
      <c r="CI1040" s="19"/>
      <c r="CJ1040" s="19"/>
    </row>
    <row r="1041" s="13" customFormat="1" customHeight="1" spans="1:88">
      <c r="A1041" s="22">
        <v>1431760</v>
      </c>
      <c r="B1041" s="23">
        <f t="shared" si="82"/>
        <v>43517</v>
      </c>
      <c r="C1041" s="24">
        <v>43519</v>
      </c>
      <c r="D1041" s="25" t="s">
        <v>779</v>
      </c>
      <c r="E1041" s="26">
        <v>2</v>
      </c>
      <c r="F1041" s="26">
        <v>1</v>
      </c>
      <c r="G1041" s="26"/>
      <c r="H1041" s="27">
        <f t="shared" si="83"/>
        <v>2</v>
      </c>
      <c r="I1041" s="31"/>
      <c r="J1041" s="140">
        <v>4563.14</v>
      </c>
      <c r="K1041" s="141"/>
      <c r="L1041" s="141"/>
      <c r="M1041" s="34">
        <f t="shared" si="84"/>
        <v>9126.28</v>
      </c>
      <c r="N1041" s="134"/>
      <c r="BY1041" s="137"/>
      <c r="BZ1041" s="137"/>
      <c r="CA1041" s="138"/>
      <c r="CI1041" s="19"/>
      <c r="CJ1041" s="19"/>
    </row>
    <row r="1042" s="13" customFormat="1" customHeight="1" spans="1:88">
      <c r="A1042" s="22">
        <v>1444555</v>
      </c>
      <c r="B1042" s="23">
        <f t="shared" si="82"/>
        <v>43517</v>
      </c>
      <c r="C1042" s="24">
        <v>43518</v>
      </c>
      <c r="D1042" s="25" t="s">
        <v>780</v>
      </c>
      <c r="E1042" s="26">
        <v>1</v>
      </c>
      <c r="F1042" s="26">
        <v>1</v>
      </c>
      <c r="G1042" s="26"/>
      <c r="H1042" s="27">
        <f t="shared" si="83"/>
        <v>1</v>
      </c>
      <c r="I1042" s="31"/>
      <c r="J1042" s="140">
        <v>3874.17</v>
      </c>
      <c r="K1042" s="141"/>
      <c r="L1042" s="141"/>
      <c r="M1042" s="34">
        <f t="shared" si="84"/>
        <v>3874.17</v>
      </c>
      <c r="N1042" s="134"/>
      <c r="BY1042" s="137"/>
      <c r="BZ1042" s="137"/>
      <c r="CA1042" s="138"/>
      <c r="CI1042" s="19"/>
      <c r="CJ1042" s="19"/>
    </row>
    <row r="1043" s="13" customFormat="1" customHeight="1" spans="1:88">
      <c r="A1043" s="22">
        <v>1444555</v>
      </c>
      <c r="B1043" s="23">
        <f t="shared" si="82"/>
        <v>43518</v>
      </c>
      <c r="C1043" s="24">
        <v>43519</v>
      </c>
      <c r="D1043" s="25" t="s">
        <v>780</v>
      </c>
      <c r="E1043" s="26">
        <v>1</v>
      </c>
      <c r="F1043" s="26">
        <v>1</v>
      </c>
      <c r="G1043" s="26"/>
      <c r="H1043" s="27">
        <f t="shared" si="83"/>
        <v>1</v>
      </c>
      <c r="I1043" s="31"/>
      <c r="J1043" s="140">
        <v>3668.27</v>
      </c>
      <c r="K1043" s="141"/>
      <c r="L1043" s="141"/>
      <c r="M1043" s="34">
        <f t="shared" si="84"/>
        <v>3668.27</v>
      </c>
      <c r="N1043" s="134"/>
      <c r="BY1043" s="137"/>
      <c r="BZ1043" s="137"/>
      <c r="CA1043" s="138"/>
      <c r="CI1043" s="19"/>
      <c r="CJ1043" s="19"/>
    </row>
    <row r="1044" s="13" customFormat="1" customHeight="1" spans="1:88">
      <c r="A1044" s="22">
        <v>1445991</v>
      </c>
      <c r="B1044" s="23">
        <f t="shared" si="82"/>
        <v>43518</v>
      </c>
      <c r="C1044" s="24">
        <v>43519</v>
      </c>
      <c r="D1044" s="25" t="s">
        <v>781</v>
      </c>
      <c r="E1044" s="26">
        <v>1</v>
      </c>
      <c r="F1044" s="26">
        <v>1</v>
      </c>
      <c r="G1044" s="26"/>
      <c r="H1044" s="27">
        <f t="shared" si="83"/>
        <v>1</v>
      </c>
      <c r="I1044" s="31"/>
      <c r="J1044" s="140">
        <v>4037.18</v>
      </c>
      <c r="K1044" s="141"/>
      <c r="L1044" s="141"/>
      <c r="M1044" s="34">
        <f t="shared" si="84"/>
        <v>4037.18</v>
      </c>
      <c r="N1044" s="134"/>
      <c r="BY1044" s="137"/>
      <c r="BZ1044" s="137"/>
      <c r="CA1044" s="138"/>
      <c r="CI1044" s="19"/>
      <c r="CJ1044" s="19"/>
    </row>
    <row r="1045" s="13" customFormat="1" customHeight="1" spans="1:88">
      <c r="A1045" s="22">
        <v>1449797</v>
      </c>
      <c r="B1045" s="23">
        <f t="shared" si="82"/>
        <v>43518</v>
      </c>
      <c r="C1045" s="24">
        <v>43519</v>
      </c>
      <c r="D1045" s="25" t="s">
        <v>771</v>
      </c>
      <c r="E1045" s="26">
        <v>1</v>
      </c>
      <c r="F1045" s="26">
        <v>1</v>
      </c>
      <c r="G1045" s="26"/>
      <c r="H1045" s="27">
        <f t="shared" si="83"/>
        <v>1</v>
      </c>
      <c r="I1045" s="31"/>
      <c r="J1045" s="140">
        <v>3650</v>
      </c>
      <c r="K1045" s="141"/>
      <c r="L1045" s="141"/>
      <c r="M1045" s="34">
        <f t="shared" si="84"/>
        <v>3650</v>
      </c>
      <c r="N1045" s="134"/>
      <c r="BY1045" s="137"/>
      <c r="BZ1045" s="137"/>
      <c r="CA1045" s="138"/>
      <c r="CI1045" s="19"/>
      <c r="CJ1045" s="19"/>
    </row>
    <row r="1046" s="13" customFormat="1" customHeight="1" spans="1:88">
      <c r="A1046" s="22">
        <v>1440629</v>
      </c>
      <c r="B1046" s="23">
        <f t="shared" si="82"/>
        <v>43518</v>
      </c>
      <c r="C1046" s="24">
        <v>43519</v>
      </c>
      <c r="D1046" s="25" t="s">
        <v>782</v>
      </c>
      <c r="E1046" s="26">
        <v>1</v>
      </c>
      <c r="F1046" s="26">
        <v>2</v>
      </c>
      <c r="G1046" s="26"/>
      <c r="H1046" s="27">
        <f t="shared" si="83"/>
        <v>2</v>
      </c>
      <c r="I1046" s="31"/>
      <c r="J1046" s="140">
        <v>4703.01</v>
      </c>
      <c r="K1046" s="141"/>
      <c r="L1046" s="141"/>
      <c r="M1046" s="34">
        <f t="shared" si="84"/>
        <v>9406.02</v>
      </c>
      <c r="N1046" s="134"/>
      <c r="BY1046" s="137"/>
      <c r="BZ1046" s="137"/>
      <c r="CA1046" s="138"/>
      <c r="CI1046" s="19"/>
      <c r="CJ1046" s="19"/>
    </row>
    <row r="1047" s="13" customFormat="1" customHeight="1" spans="1:88">
      <c r="A1047" s="22">
        <v>1446606</v>
      </c>
      <c r="B1047" s="23">
        <f t="shared" si="82"/>
        <v>43518</v>
      </c>
      <c r="C1047" s="24">
        <v>43519</v>
      </c>
      <c r="D1047" s="25" t="s">
        <v>783</v>
      </c>
      <c r="E1047" s="26">
        <v>1</v>
      </c>
      <c r="F1047" s="26">
        <v>1</v>
      </c>
      <c r="G1047" s="26"/>
      <c r="H1047" s="27">
        <f t="shared" si="83"/>
        <v>1</v>
      </c>
      <c r="I1047" s="31"/>
      <c r="J1047" s="140">
        <v>3985.85</v>
      </c>
      <c r="K1047" s="141"/>
      <c r="L1047" s="141"/>
      <c r="M1047" s="34">
        <f t="shared" si="84"/>
        <v>3985.85</v>
      </c>
      <c r="N1047" s="134"/>
      <c r="BY1047" s="137"/>
      <c r="BZ1047" s="137"/>
      <c r="CA1047" s="138"/>
      <c r="CI1047" s="19"/>
      <c r="CJ1047" s="19"/>
    </row>
    <row r="1048" s="13" customFormat="1" customHeight="1" spans="1:88">
      <c r="A1048" s="22">
        <v>1444571</v>
      </c>
      <c r="B1048" s="23">
        <f t="shared" si="82"/>
        <v>43517</v>
      </c>
      <c r="C1048" s="24">
        <v>43518</v>
      </c>
      <c r="D1048" s="25" t="s">
        <v>784</v>
      </c>
      <c r="E1048" s="26">
        <v>1</v>
      </c>
      <c r="F1048" s="26">
        <v>1</v>
      </c>
      <c r="G1048" s="26"/>
      <c r="H1048" s="27">
        <f t="shared" si="83"/>
        <v>1</v>
      </c>
      <c r="I1048" s="31"/>
      <c r="J1048" s="140">
        <v>4378.4</v>
      </c>
      <c r="K1048" s="141"/>
      <c r="L1048" s="141"/>
      <c r="M1048" s="34">
        <f t="shared" si="84"/>
        <v>4378.4</v>
      </c>
      <c r="N1048" s="134"/>
      <c r="BY1048" s="137"/>
      <c r="BZ1048" s="137"/>
      <c r="CA1048" s="138"/>
      <c r="CI1048" s="19"/>
      <c r="CJ1048" s="19"/>
    </row>
    <row r="1049" s="13" customFormat="1" customHeight="1" spans="1:88">
      <c r="A1049" s="22">
        <v>1444571</v>
      </c>
      <c r="B1049" s="23">
        <f t="shared" si="82"/>
        <v>43518</v>
      </c>
      <c r="C1049" s="24">
        <v>43519</v>
      </c>
      <c r="D1049" s="25" t="s">
        <v>784</v>
      </c>
      <c r="E1049" s="26">
        <v>1</v>
      </c>
      <c r="F1049" s="26">
        <v>1</v>
      </c>
      <c r="G1049" s="26"/>
      <c r="H1049" s="27">
        <f t="shared" si="83"/>
        <v>1</v>
      </c>
      <c r="I1049" s="31"/>
      <c r="J1049" s="140">
        <v>4143.1</v>
      </c>
      <c r="K1049" s="141"/>
      <c r="L1049" s="141"/>
      <c r="M1049" s="34">
        <f t="shared" si="84"/>
        <v>4143.1</v>
      </c>
      <c r="N1049" s="134"/>
      <c r="BY1049" s="137"/>
      <c r="BZ1049" s="137"/>
      <c r="CA1049" s="138"/>
      <c r="CI1049" s="19"/>
      <c r="CJ1049" s="19"/>
    </row>
    <row r="1050" s="13" customFormat="1" customHeight="1" spans="1:88">
      <c r="A1050" s="22">
        <v>1438947</v>
      </c>
      <c r="B1050" s="23">
        <f t="shared" si="82"/>
        <v>43515</v>
      </c>
      <c r="C1050" s="24">
        <v>43518</v>
      </c>
      <c r="D1050" s="25" t="s">
        <v>785</v>
      </c>
      <c r="E1050" s="26">
        <v>3</v>
      </c>
      <c r="F1050" s="26">
        <v>2</v>
      </c>
      <c r="G1050" s="26"/>
      <c r="H1050" s="27">
        <f t="shared" si="83"/>
        <v>6</v>
      </c>
      <c r="I1050" s="31"/>
      <c r="J1050" s="140">
        <v>6715</v>
      </c>
      <c r="K1050" s="141"/>
      <c r="L1050" s="141"/>
      <c r="M1050" s="34">
        <f t="shared" si="84"/>
        <v>40290</v>
      </c>
      <c r="N1050" s="134"/>
      <c r="BY1050" s="137"/>
      <c r="BZ1050" s="137"/>
      <c r="CA1050" s="138"/>
      <c r="CI1050" s="19"/>
      <c r="CJ1050" s="19"/>
    </row>
    <row r="1051" s="13" customFormat="1" customHeight="1" spans="1:88">
      <c r="A1051" s="22">
        <v>1438947</v>
      </c>
      <c r="B1051" s="23">
        <f t="shared" si="82"/>
        <v>43518</v>
      </c>
      <c r="C1051" s="24">
        <v>43519</v>
      </c>
      <c r="D1051" s="25" t="s">
        <v>785</v>
      </c>
      <c r="E1051" s="26">
        <v>1</v>
      </c>
      <c r="F1051" s="26">
        <v>2</v>
      </c>
      <c r="G1051" s="26"/>
      <c r="H1051" s="27">
        <f t="shared" si="83"/>
        <v>2</v>
      </c>
      <c r="I1051" s="31"/>
      <c r="J1051" s="140">
        <v>6320</v>
      </c>
      <c r="K1051" s="141"/>
      <c r="L1051" s="141"/>
      <c r="M1051" s="34">
        <f t="shared" si="84"/>
        <v>12640</v>
      </c>
      <c r="N1051" s="134"/>
      <c r="BY1051" s="137"/>
      <c r="BZ1051" s="137"/>
      <c r="CA1051" s="138"/>
      <c r="CI1051" s="19"/>
      <c r="CJ1051" s="19"/>
    </row>
    <row r="1052" s="13" customFormat="1" customHeight="1" spans="1:88">
      <c r="A1052" s="22">
        <v>1431849</v>
      </c>
      <c r="B1052" s="23">
        <f t="shared" si="82"/>
        <v>43517</v>
      </c>
      <c r="C1052" s="24">
        <v>43519</v>
      </c>
      <c r="D1052" s="25" t="s">
        <v>786</v>
      </c>
      <c r="E1052" s="26">
        <v>2</v>
      </c>
      <c r="F1052" s="26">
        <v>1</v>
      </c>
      <c r="G1052" s="26"/>
      <c r="H1052" s="27">
        <f t="shared" si="83"/>
        <v>2</v>
      </c>
      <c r="I1052" s="31"/>
      <c r="J1052" s="140">
        <v>6715</v>
      </c>
      <c r="K1052" s="141"/>
      <c r="L1052" s="141"/>
      <c r="M1052" s="34">
        <f t="shared" si="84"/>
        <v>13430</v>
      </c>
      <c r="N1052" s="134"/>
      <c r="BY1052" s="137"/>
      <c r="BZ1052" s="137"/>
      <c r="CA1052" s="138"/>
      <c r="CI1052" s="19"/>
      <c r="CJ1052" s="19"/>
    </row>
    <row r="1053" s="13" customFormat="1" customHeight="1" spans="1:88">
      <c r="A1053" s="22">
        <v>1424920</v>
      </c>
      <c r="B1053" s="23">
        <f t="shared" si="82"/>
        <v>43517</v>
      </c>
      <c r="C1053" s="24">
        <v>43519</v>
      </c>
      <c r="D1053" s="25" t="s">
        <v>787</v>
      </c>
      <c r="E1053" s="26">
        <v>2</v>
      </c>
      <c r="F1053" s="26">
        <v>1</v>
      </c>
      <c r="G1053" s="26"/>
      <c r="H1053" s="27">
        <f t="shared" si="83"/>
        <v>2</v>
      </c>
      <c r="I1053" s="31"/>
      <c r="J1053" s="140">
        <v>6715</v>
      </c>
      <c r="K1053" s="141"/>
      <c r="L1053" s="141"/>
      <c r="M1053" s="34">
        <f t="shared" si="84"/>
        <v>13430</v>
      </c>
      <c r="N1053" s="134"/>
      <c r="BY1053" s="137"/>
      <c r="BZ1053" s="137"/>
      <c r="CA1053" s="138"/>
      <c r="CI1053" s="19"/>
      <c r="CJ1053" s="19"/>
    </row>
    <row r="1054" s="13" customFormat="1" customHeight="1" spans="1:88">
      <c r="A1054" s="22">
        <v>1447039</v>
      </c>
      <c r="B1054" s="23">
        <f t="shared" si="82"/>
        <v>43518</v>
      </c>
      <c r="C1054" s="24">
        <v>43519</v>
      </c>
      <c r="D1054" s="25" t="s">
        <v>788</v>
      </c>
      <c r="E1054" s="26">
        <v>1</v>
      </c>
      <c r="F1054" s="26">
        <v>1</v>
      </c>
      <c r="G1054" s="26"/>
      <c r="H1054" s="27">
        <f t="shared" si="83"/>
        <v>1</v>
      </c>
      <c r="I1054" s="31"/>
      <c r="J1054" s="140">
        <v>3650</v>
      </c>
      <c r="K1054" s="141"/>
      <c r="L1054" s="141"/>
      <c r="M1054" s="34">
        <f t="shared" si="84"/>
        <v>3650</v>
      </c>
      <c r="N1054" s="134"/>
      <c r="BY1054" s="137"/>
      <c r="BZ1054" s="137"/>
      <c r="CA1054" s="138"/>
      <c r="CI1054" s="19"/>
      <c r="CJ1054" s="19"/>
    </row>
    <row r="1055" s="13" customFormat="1" customHeight="1" spans="1:88">
      <c r="A1055" s="22">
        <v>1445677</v>
      </c>
      <c r="B1055" s="23">
        <f t="shared" si="82"/>
        <v>43514</v>
      </c>
      <c r="C1055" s="24">
        <v>43518</v>
      </c>
      <c r="D1055" s="25" t="s">
        <v>789</v>
      </c>
      <c r="E1055" s="26">
        <v>4</v>
      </c>
      <c r="F1055" s="26">
        <v>1</v>
      </c>
      <c r="G1055" s="26"/>
      <c r="H1055" s="27">
        <f t="shared" si="83"/>
        <v>4</v>
      </c>
      <c r="I1055" s="31"/>
      <c r="J1055" s="140">
        <v>3830.08</v>
      </c>
      <c r="K1055" s="141"/>
      <c r="L1055" s="141"/>
      <c r="M1055" s="34">
        <f t="shared" si="84"/>
        <v>15320.32</v>
      </c>
      <c r="N1055" s="134"/>
      <c r="BY1055" s="137"/>
      <c r="BZ1055" s="137"/>
      <c r="CA1055" s="138"/>
      <c r="CI1055" s="19"/>
      <c r="CJ1055" s="19"/>
    </row>
    <row r="1056" s="13" customFormat="1" customHeight="1" spans="1:88">
      <c r="A1056" s="22">
        <v>1445677</v>
      </c>
      <c r="B1056" s="23">
        <f t="shared" si="82"/>
        <v>43518</v>
      </c>
      <c r="C1056" s="24">
        <v>43519</v>
      </c>
      <c r="D1056" s="25" t="s">
        <v>789</v>
      </c>
      <c r="E1056" s="26">
        <v>1</v>
      </c>
      <c r="F1056" s="26">
        <v>1</v>
      </c>
      <c r="G1056" s="26"/>
      <c r="H1056" s="27">
        <f t="shared" si="83"/>
        <v>1</v>
      </c>
      <c r="I1056" s="31"/>
      <c r="J1056" s="140">
        <v>3983.78</v>
      </c>
      <c r="K1056" s="141"/>
      <c r="L1056" s="141"/>
      <c r="M1056" s="34">
        <f t="shared" si="84"/>
        <v>3983.78</v>
      </c>
      <c r="N1056" s="134"/>
      <c r="BY1056" s="137"/>
      <c r="BZ1056" s="137"/>
      <c r="CA1056" s="138"/>
      <c r="CI1056" s="19"/>
      <c r="CJ1056" s="19"/>
    </row>
    <row r="1057" s="13" customFormat="1" customHeight="1" spans="1:88">
      <c r="A1057" s="22">
        <v>1447963</v>
      </c>
      <c r="B1057" s="23">
        <f t="shared" si="82"/>
        <v>43516</v>
      </c>
      <c r="C1057" s="24">
        <v>43519</v>
      </c>
      <c r="D1057" s="25" t="s">
        <v>790</v>
      </c>
      <c r="E1057" s="26">
        <v>3</v>
      </c>
      <c r="F1057" s="26">
        <v>1</v>
      </c>
      <c r="G1057" s="26"/>
      <c r="H1057" s="27">
        <f t="shared" si="83"/>
        <v>3</v>
      </c>
      <c r="I1057" s="31"/>
      <c r="J1057" s="140">
        <v>4850</v>
      </c>
      <c r="K1057" s="141"/>
      <c r="L1057" s="141"/>
      <c r="M1057" s="34">
        <f t="shared" si="84"/>
        <v>14550</v>
      </c>
      <c r="N1057" s="134"/>
      <c r="BY1057" s="137"/>
      <c r="BZ1057" s="137"/>
      <c r="CA1057" s="138"/>
      <c r="CI1057" s="19"/>
      <c r="CJ1057" s="19"/>
    </row>
    <row r="1058" s="13" customFormat="1" customHeight="1" spans="1:88">
      <c r="A1058" s="22">
        <v>1448931</v>
      </c>
      <c r="B1058" s="23">
        <f t="shared" si="82"/>
        <v>43517</v>
      </c>
      <c r="C1058" s="24">
        <v>43519</v>
      </c>
      <c r="D1058" s="25" t="s">
        <v>791</v>
      </c>
      <c r="E1058" s="26">
        <v>2</v>
      </c>
      <c r="F1058" s="26">
        <v>2</v>
      </c>
      <c r="G1058" s="26"/>
      <c r="H1058" s="27">
        <f t="shared" si="83"/>
        <v>4</v>
      </c>
      <c r="I1058" s="31"/>
      <c r="J1058" s="140">
        <v>4150</v>
      </c>
      <c r="K1058" s="141"/>
      <c r="L1058" s="141"/>
      <c r="M1058" s="34">
        <f t="shared" si="84"/>
        <v>16600</v>
      </c>
      <c r="N1058" s="134"/>
      <c r="BY1058" s="137"/>
      <c r="BZ1058" s="137"/>
      <c r="CA1058" s="138"/>
      <c r="CI1058" s="19"/>
      <c r="CJ1058" s="19"/>
    </row>
    <row r="1059" s="13" customFormat="1" customHeight="1" spans="1:88">
      <c r="A1059" s="22">
        <v>1437676</v>
      </c>
      <c r="B1059" s="23">
        <f t="shared" si="82"/>
        <v>43515</v>
      </c>
      <c r="C1059" s="24">
        <v>43518</v>
      </c>
      <c r="D1059" s="25" t="s">
        <v>792</v>
      </c>
      <c r="E1059" s="26">
        <v>3</v>
      </c>
      <c r="F1059" s="26">
        <v>1</v>
      </c>
      <c r="G1059" s="26"/>
      <c r="H1059" s="27">
        <f t="shared" si="83"/>
        <v>3</v>
      </c>
      <c r="I1059" s="31"/>
      <c r="J1059" s="140">
        <v>4849.82</v>
      </c>
      <c r="K1059" s="141"/>
      <c r="L1059" s="141"/>
      <c r="M1059" s="34">
        <f t="shared" si="84"/>
        <v>14549.46</v>
      </c>
      <c r="N1059" s="134"/>
      <c r="BY1059" s="137"/>
      <c r="BZ1059" s="137"/>
      <c r="CA1059" s="138"/>
      <c r="CI1059" s="19"/>
      <c r="CJ1059" s="19"/>
    </row>
    <row r="1060" s="13" customFormat="1" customHeight="1" spans="1:88">
      <c r="A1060" s="22">
        <v>1437676</v>
      </c>
      <c r="B1060" s="23">
        <f t="shared" si="82"/>
        <v>43518</v>
      </c>
      <c r="C1060" s="24">
        <v>43519</v>
      </c>
      <c r="D1060" s="25" t="s">
        <v>792</v>
      </c>
      <c r="E1060" s="26">
        <v>1</v>
      </c>
      <c r="F1060" s="26">
        <v>1</v>
      </c>
      <c r="G1060" s="26"/>
      <c r="H1060" s="27">
        <f t="shared" si="83"/>
        <v>1</v>
      </c>
      <c r="I1060" s="31"/>
      <c r="J1060" s="140">
        <v>5360</v>
      </c>
      <c r="K1060" s="141"/>
      <c r="L1060" s="141"/>
      <c r="M1060" s="34">
        <f t="shared" si="84"/>
        <v>5360</v>
      </c>
      <c r="N1060" s="134"/>
      <c r="BY1060" s="137"/>
      <c r="BZ1060" s="137"/>
      <c r="CA1060" s="138"/>
      <c r="CI1060" s="19"/>
      <c r="CJ1060" s="19"/>
    </row>
    <row r="1061" s="13" customFormat="1" customHeight="1" spans="1:88">
      <c r="A1061" s="22">
        <v>1417828</v>
      </c>
      <c r="B1061" s="23">
        <f t="shared" si="82"/>
        <v>43512</v>
      </c>
      <c r="C1061" s="24">
        <v>43519</v>
      </c>
      <c r="D1061" s="25" t="s">
        <v>793</v>
      </c>
      <c r="E1061" s="26">
        <v>7</v>
      </c>
      <c r="F1061" s="26">
        <v>1</v>
      </c>
      <c r="G1061" s="26"/>
      <c r="H1061" s="27">
        <f t="shared" si="83"/>
        <v>7</v>
      </c>
      <c r="I1061" s="31"/>
      <c r="J1061" s="140">
        <v>6715</v>
      </c>
      <c r="K1061" s="141"/>
      <c r="L1061" s="141"/>
      <c r="M1061" s="34">
        <f t="shared" si="84"/>
        <v>47005</v>
      </c>
      <c r="N1061" s="134"/>
      <c r="BY1061" s="137"/>
      <c r="BZ1061" s="137"/>
      <c r="CA1061" s="138"/>
      <c r="CI1061" s="19"/>
      <c r="CJ1061" s="19"/>
    </row>
    <row r="1062" s="13" customFormat="1" customHeight="1" spans="1:88">
      <c r="A1062" s="22">
        <v>1429500</v>
      </c>
      <c r="B1062" s="23">
        <f t="shared" si="82"/>
        <v>43517</v>
      </c>
      <c r="C1062" s="24">
        <v>43519</v>
      </c>
      <c r="D1062" s="25" t="s">
        <v>794</v>
      </c>
      <c r="E1062" s="26">
        <v>2</v>
      </c>
      <c r="F1062" s="26">
        <v>1</v>
      </c>
      <c r="G1062" s="26"/>
      <c r="H1062" s="27">
        <f t="shared" si="83"/>
        <v>2</v>
      </c>
      <c r="I1062" s="31"/>
      <c r="J1062" s="140">
        <v>5695</v>
      </c>
      <c r="K1062" s="141"/>
      <c r="L1062" s="141"/>
      <c r="M1062" s="34">
        <f t="shared" si="84"/>
        <v>11390</v>
      </c>
      <c r="N1062" s="134"/>
      <c r="BY1062" s="137"/>
      <c r="BZ1062" s="137"/>
      <c r="CA1062" s="138"/>
      <c r="CI1062" s="19"/>
      <c r="CJ1062" s="19"/>
    </row>
    <row r="1063" s="13" customFormat="1" customHeight="1" spans="1:88">
      <c r="A1063" s="22">
        <v>1447681</v>
      </c>
      <c r="B1063" s="23">
        <f t="shared" si="82"/>
        <v>43517</v>
      </c>
      <c r="C1063" s="24">
        <v>43519</v>
      </c>
      <c r="D1063" s="25" t="s">
        <v>795</v>
      </c>
      <c r="E1063" s="26">
        <v>2</v>
      </c>
      <c r="F1063" s="26">
        <v>1</v>
      </c>
      <c r="G1063" s="26"/>
      <c r="H1063" s="27">
        <f t="shared" si="83"/>
        <v>2</v>
      </c>
      <c r="I1063" s="31"/>
      <c r="J1063" s="140">
        <v>3650</v>
      </c>
      <c r="K1063" s="141"/>
      <c r="L1063" s="141"/>
      <c r="M1063" s="34">
        <f t="shared" si="84"/>
        <v>7300</v>
      </c>
      <c r="N1063" s="134"/>
      <c r="BY1063" s="137"/>
      <c r="BZ1063" s="137"/>
      <c r="CA1063" s="138"/>
      <c r="CI1063" s="19"/>
      <c r="CJ1063" s="19"/>
    </row>
    <row r="1064" s="13" customFormat="1" customHeight="1" spans="1:88">
      <c r="A1064" s="22">
        <v>1450003</v>
      </c>
      <c r="B1064" s="23">
        <f t="shared" si="82"/>
        <v>43518</v>
      </c>
      <c r="C1064" s="24">
        <v>43519</v>
      </c>
      <c r="D1064" s="25" t="s">
        <v>770</v>
      </c>
      <c r="E1064" s="26">
        <v>1</v>
      </c>
      <c r="F1064" s="26">
        <v>1</v>
      </c>
      <c r="G1064" s="26"/>
      <c r="H1064" s="27">
        <f t="shared" si="83"/>
        <v>1</v>
      </c>
      <c r="I1064" s="31"/>
      <c r="J1064" s="140">
        <v>3650</v>
      </c>
      <c r="K1064" s="141"/>
      <c r="L1064" s="141"/>
      <c r="M1064" s="34">
        <f t="shared" si="84"/>
        <v>3650</v>
      </c>
      <c r="N1064" s="134"/>
      <c r="BY1064" s="137"/>
      <c r="BZ1064" s="137"/>
      <c r="CA1064" s="138"/>
      <c r="CI1064" s="19"/>
      <c r="CJ1064" s="19"/>
    </row>
    <row r="1065" s="13" customFormat="1" customHeight="1" spans="1:88">
      <c r="A1065" s="22">
        <v>1440950</v>
      </c>
      <c r="B1065" s="23">
        <f t="shared" si="82"/>
        <v>43517</v>
      </c>
      <c r="C1065" s="24">
        <v>43518</v>
      </c>
      <c r="D1065" s="25" t="s">
        <v>796</v>
      </c>
      <c r="E1065" s="26">
        <v>1</v>
      </c>
      <c r="F1065" s="26">
        <v>2</v>
      </c>
      <c r="G1065" s="26"/>
      <c r="H1065" s="27">
        <f t="shared" si="83"/>
        <v>2</v>
      </c>
      <c r="I1065" s="31"/>
      <c r="J1065" s="140">
        <v>4709.09</v>
      </c>
      <c r="K1065" s="141"/>
      <c r="L1065" s="141"/>
      <c r="M1065" s="34">
        <f t="shared" si="84"/>
        <v>9418.18</v>
      </c>
      <c r="N1065" s="134"/>
      <c r="BY1065" s="137"/>
      <c r="BZ1065" s="137"/>
      <c r="CA1065" s="138"/>
      <c r="CI1065" s="19"/>
      <c r="CJ1065" s="19"/>
    </row>
    <row r="1066" s="13" customFormat="1" customHeight="1" spans="1:88">
      <c r="A1066" s="22">
        <v>1440950</v>
      </c>
      <c r="B1066" s="23">
        <f t="shared" si="82"/>
        <v>43518</v>
      </c>
      <c r="C1066" s="24">
        <v>43519</v>
      </c>
      <c r="D1066" s="25" t="s">
        <v>796</v>
      </c>
      <c r="E1066" s="26">
        <v>1</v>
      </c>
      <c r="F1066" s="26">
        <v>2</v>
      </c>
      <c r="G1066" s="26"/>
      <c r="H1066" s="27">
        <f t="shared" si="83"/>
        <v>2</v>
      </c>
      <c r="I1066" s="31"/>
      <c r="J1066" s="140">
        <v>5360</v>
      </c>
      <c r="K1066" s="141"/>
      <c r="L1066" s="141"/>
      <c r="M1066" s="34">
        <f t="shared" si="84"/>
        <v>10720</v>
      </c>
      <c r="N1066" s="134"/>
      <c r="BY1066" s="137"/>
      <c r="BZ1066" s="137"/>
      <c r="CA1066" s="138"/>
      <c r="CI1066" s="19"/>
      <c r="CJ1066" s="19"/>
    </row>
    <row r="1067" s="13" customFormat="1" customHeight="1" spans="1:88">
      <c r="A1067" s="22">
        <v>1446097</v>
      </c>
      <c r="B1067" s="23">
        <f t="shared" si="82"/>
        <v>43517</v>
      </c>
      <c r="C1067" s="24">
        <v>43519</v>
      </c>
      <c r="D1067" s="25" t="s">
        <v>797</v>
      </c>
      <c r="E1067" s="26">
        <v>2</v>
      </c>
      <c r="F1067" s="26">
        <v>1</v>
      </c>
      <c r="G1067" s="26"/>
      <c r="H1067" s="27">
        <f t="shared" si="83"/>
        <v>2</v>
      </c>
      <c r="I1067" s="31"/>
      <c r="J1067" s="140">
        <v>4480.11</v>
      </c>
      <c r="K1067" s="141"/>
      <c r="L1067" s="141"/>
      <c r="M1067" s="34">
        <f t="shared" si="84"/>
        <v>8960.22</v>
      </c>
      <c r="N1067" s="134"/>
      <c r="BY1067" s="137"/>
      <c r="BZ1067" s="137"/>
      <c r="CA1067" s="138"/>
      <c r="CI1067" s="19"/>
      <c r="CJ1067" s="19"/>
    </row>
    <row r="1068" s="13" customFormat="1" customHeight="1" spans="1:88">
      <c r="A1068" s="22">
        <v>1447968</v>
      </c>
      <c r="B1068" s="23">
        <f t="shared" si="82"/>
        <v>43516</v>
      </c>
      <c r="C1068" s="24">
        <v>43519</v>
      </c>
      <c r="D1068" s="25" t="s">
        <v>798</v>
      </c>
      <c r="E1068" s="26">
        <v>3</v>
      </c>
      <c r="F1068" s="26">
        <v>1</v>
      </c>
      <c r="G1068" s="26"/>
      <c r="H1068" s="27">
        <f t="shared" si="83"/>
        <v>3</v>
      </c>
      <c r="I1068" s="31"/>
      <c r="J1068" s="140">
        <v>3650</v>
      </c>
      <c r="K1068" s="141"/>
      <c r="L1068" s="141"/>
      <c r="M1068" s="34">
        <f t="shared" si="84"/>
        <v>10950</v>
      </c>
      <c r="N1068" s="134"/>
      <c r="BY1068" s="137"/>
      <c r="BZ1068" s="137"/>
      <c r="CA1068" s="138"/>
      <c r="CI1068" s="19"/>
      <c r="CJ1068" s="19"/>
    </row>
    <row r="1069" s="13" customFormat="1" customHeight="1" spans="1:88">
      <c r="A1069" s="22">
        <v>1444409</v>
      </c>
      <c r="B1069" s="23">
        <f t="shared" si="82"/>
        <v>43516</v>
      </c>
      <c r="C1069" s="24">
        <v>43518</v>
      </c>
      <c r="D1069" s="25" t="s">
        <v>799</v>
      </c>
      <c r="E1069" s="26">
        <v>2</v>
      </c>
      <c r="F1069" s="26">
        <v>2</v>
      </c>
      <c r="G1069" s="26"/>
      <c r="H1069" s="27">
        <f t="shared" si="83"/>
        <v>4</v>
      </c>
      <c r="I1069" s="31"/>
      <c r="J1069" s="140">
        <v>4378.4</v>
      </c>
      <c r="K1069" s="141"/>
      <c r="L1069" s="141"/>
      <c r="M1069" s="34">
        <f t="shared" si="84"/>
        <v>17513.6</v>
      </c>
      <c r="N1069" s="134"/>
      <c r="BY1069" s="137"/>
      <c r="BZ1069" s="137"/>
      <c r="CA1069" s="138"/>
      <c r="CI1069" s="19"/>
      <c r="CJ1069" s="19"/>
    </row>
    <row r="1070" s="13" customFormat="1" customHeight="1" spans="1:88">
      <c r="A1070" s="22">
        <v>1444409</v>
      </c>
      <c r="B1070" s="23">
        <f t="shared" si="82"/>
        <v>43518</v>
      </c>
      <c r="C1070" s="24">
        <v>43519</v>
      </c>
      <c r="D1070" s="25" t="s">
        <v>799</v>
      </c>
      <c r="E1070" s="26">
        <v>1</v>
      </c>
      <c r="F1070" s="26">
        <v>2</v>
      </c>
      <c r="G1070" s="26"/>
      <c r="H1070" s="27">
        <f t="shared" si="83"/>
        <v>2</v>
      </c>
      <c r="I1070" s="31"/>
      <c r="J1070" s="140">
        <v>4143.1</v>
      </c>
      <c r="K1070" s="141"/>
      <c r="L1070" s="141"/>
      <c r="M1070" s="34">
        <f t="shared" si="84"/>
        <v>8286.2</v>
      </c>
      <c r="N1070" s="134"/>
      <c r="BY1070" s="137"/>
      <c r="BZ1070" s="137"/>
      <c r="CA1070" s="138"/>
      <c r="CI1070" s="19"/>
      <c r="CJ1070" s="19"/>
    </row>
    <row r="1071" s="13" customFormat="1" customHeight="1" spans="1:88">
      <c r="A1071" s="22">
        <v>1437835</v>
      </c>
      <c r="B1071" s="23">
        <f t="shared" si="82"/>
        <v>43516</v>
      </c>
      <c r="C1071" s="24">
        <v>43519</v>
      </c>
      <c r="D1071" s="25" t="s">
        <v>800</v>
      </c>
      <c r="E1071" s="26">
        <v>3</v>
      </c>
      <c r="F1071" s="26">
        <v>1</v>
      </c>
      <c r="G1071" s="26"/>
      <c r="H1071" s="27">
        <f t="shared" si="83"/>
        <v>3</v>
      </c>
      <c r="I1071" s="31"/>
      <c r="J1071" s="140">
        <v>4849.78</v>
      </c>
      <c r="K1071" s="141"/>
      <c r="L1071" s="141"/>
      <c r="M1071" s="34">
        <f t="shared" si="84"/>
        <v>14549.34</v>
      </c>
      <c r="N1071" s="134"/>
      <c r="BY1071" s="137"/>
      <c r="BZ1071" s="137"/>
      <c r="CA1071" s="138"/>
      <c r="CI1071" s="19"/>
      <c r="CJ1071" s="19"/>
    </row>
    <row r="1072" s="13" customFormat="1" customHeight="1" spans="1:88">
      <c r="A1072" s="22">
        <v>1431731</v>
      </c>
      <c r="B1072" s="23">
        <f t="shared" si="82"/>
        <v>43517</v>
      </c>
      <c r="C1072" s="24">
        <v>43519</v>
      </c>
      <c r="D1072" s="25" t="s">
        <v>801</v>
      </c>
      <c r="E1072" s="26">
        <v>2</v>
      </c>
      <c r="F1072" s="26">
        <v>1</v>
      </c>
      <c r="G1072" s="26"/>
      <c r="H1072" s="27">
        <f t="shared" si="83"/>
        <v>2</v>
      </c>
      <c r="I1072" s="31"/>
      <c r="J1072" s="140">
        <v>4563.14</v>
      </c>
      <c r="K1072" s="141"/>
      <c r="L1072" s="141"/>
      <c r="M1072" s="34">
        <f t="shared" si="84"/>
        <v>9126.28</v>
      </c>
      <c r="N1072" s="134"/>
      <c r="BY1072" s="137"/>
      <c r="BZ1072" s="137"/>
      <c r="CA1072" s="138"/>
      <c r="CI1072" s="19"/>
      <c r="CJ1072" s="19"/>
    </row>
    <row r="1073" s="13" customFormat="1" customHeight="1" spans="1:88">
      <c r="A1073" s="22">
        <v>1431728</v>
      </c>
      <c r="B1073" s="23">
        <f t="shared" si="82"/>
        <v>43516</v>
      </c>
      <c r="C1073" s="24">
        <v>43517</v>
      </c>
      <c r="D1073" s="25" t="s">
        <v>802</v>
      </c>
      <c r="E1073" s="26">
        <v>1</v>
      </c>
      <c r="F1073" s="26">
        <v>2</v>
      </c>
      <c r="G1073" s="26"/>
      <c r="H1073" s="27">
        <f t="shared" si="83"/>
        <v>2</v>
      </c>
      <c r="I1073" s="31"/>
      <c r="J1073" s="140">
        <v>5695</v>
      </c>
      <c r="K1073" s="141"/>
      <c r="L1073" s="141"/>
      <c r="M1073" s="34">
        <f t="shared" si="84"/>
        <v>11390</v>
      </c>
      <c r="N1073" s="134"/>
      <c r="BY1073" s="137"/>
      <c r="BZ1073" s="137"/>
      <c r="CA1073" s="138"/>
      <c r="CI1073" s="19"/>
      <c r="CJ1073" s="19"/>
    </row>
    <row r="1074" s="13" customFormat="1" customHeight="1" spans="1:88">
      <c r="A1074" s="22">
        <v>1431728</v>
      </c>
      <c r="B1074" s="23">
        <f t="shared" si="82"/>
        <v>43517</v>
      </c>
      <c r="C1074" s="24">
        <v>43519</v>
      </c>
      <c r="D1074" s="25" t="s">
        <v>802</v>
      </c>
      <c r="E1074" s="26">
        <v>2</v>
      </c>
      <c r="F1074" s="26">
        <v>2</v>
      </c>
      <c r="G1074" s="26"/>
      <c r="H1074" s="27">
        <f t="shared" si="83"/>
        <v>4</v>
      </c>
      <c r="I1074" s="31"/>
      <c r="J1074" s="140">
        <v>4563.14</v>
      </c>
      <c r="K1074" s="141"/>
      <c r="L1074" s="141"/>
      <c r="M1074" s="34">
        <f t="shared" si="84"/>
        <v>18252.56</v>
      </c>
      <c r="N1074" s="134"/>
      <c r="BY1074" s="137"/>
      <c r="BZ1074" s="137"/>
      <c r="CA1074" s="138"/>
      <c r="CI1074" s="19"/>
      <c r="CJ1074" s="19"/>
    </row>
    <row r="1075" s="13" customFormat="1" customHeight="1" spans="1:88">
      <c r="A1075" s="22">
        <v>1441355</v>
      </c>
      <c r="B1075" s="23">
        <f t="shared" si="82"/>
        <v>43516</v>
      </c>
      <c r="C1075" s="24">
        <v>43518</v>
      </c>
      <c r="D1075" s="25" t="s">
        <v>803</v>
      </c>
      <c r="E1075" s="26">
        <v>2</v>
      </c>
      <c r="F1075" s="26">
        <v>2</v>
      </c>
      <c r="G1075" s="26"/>
      <c r="H1075" s="27">
        <f t="shared" si="83"/>
        <v>4</v>
      </c>
      <c r="I1075" s="31"/>
      <c r="J1075" s="140">
        <v>6696.59</v>
      </c>
      <c r="K1075" s="141"/>
      <c r="L1075" s="141"/>
      <c r="M1075" s="34">
        <f t="shared" si="84"/>
        <v>26786.36</v>
      </c>
      <c r="N1075" s="134"/>
      <c r="BY1075" s="137"/>
      <c r="BZ1075" s="137"/>
      <c r="CA1075" s="138"/>
      <c r="CI1075" s="19"/>
      <c r="CJ1075" s="19"/>
    </row>
    <row r="1076" s="13" customFormat="1" customHeight="1" spans="1:88">
      <c r="A1076" s="22">
        <v>1441355</v>
      </c>
      <c r="B1076" s="23">
        <f t="shared" si="82"/>
        <v>43518</v>
      </c>
      <c r="C1076" s="24">
        <v>43519</v>
      </c>
      <c r="D1076" s="25" t="s">
        <v>803</v>
      </c>
      <c r="E1076" s="26">
        <v>1</v>
      </c>
      <c r="F1076" s="26">
        <v>2</v>
      </c>
      <c r="G1076" s="26"/>
      <c r="H1076" s="27">
        <f t="shared" si="83"/>
        <v>2</v>
      </c>
      <c r="I1076" s="31"/>
      <c r="J1076" s="140">
        <v>7360</v>
      </c>
      <c r="K1076" s="141"/>
      <c r="L1076" s="141"/>
      <c r="M1076" s="34">
        <f t="shared" si="84"/>
        <v>14720</v>
      </c>
      <c r="N1076" s="134"/>
      <c r="BY1076" s="137"/>
      <c r="BZ1076" s="137"/>
      <c r="CA1076" s="138"/>
      <c r="CI1076" s="19"/>
      <c r="CJ1076" s="19"/>
    </row>
    <row r="1077" s="13" customFormat="1" customHeight="1" spans="1:88">
      <c r="A1077" s="22">
        <v>1448342</v>
      </c>
      <c r="B1077" s="23">
        <f t="shared" si="82"/>
        <v>43517</v>
      </c>
      <c r="C1077" s="24">
        <v>43519</v>
      </c>
      <c r="D1077" s="25" t="s">
        <v>804</v>
      </c>
      <c r="E1077" s="26">
        <v>2</v>
      </c>
      <c r="F1077" s="26">
        <v>1</v>
      </c>
      <c r="G1077" s="26"/>
      <c r="H1077" s="27">
        <f t="shared" si="83"/>
        <v>2</v>
      </c>
      <c r="I1077" s="31"/>
      <c r="J1077" s="140">
        <v>3650</v>
      </c>
      <c r="K1077" s="141"/>
      <c r="L1077" s="141"/>
      <c r="M1077" s="34">
        <f t="shared" si="84"/>
        <v>7300</v>
      </c>
      <c r="N1077" s="134"/>
      <c r="BY1077" s="137"/>
      <c r="BZ1077" s="137"/>
      <c r="CA1077" s="138"/>
      <c r="CI1077" s="19"/>
      <c r="CJ1077" s="19"/>
    </row>
    <row r="1078" s="13" customFormat="1" customHeight="1" spans="1:88">
      <c r="A1078" s="22">
        <v>1441108</v>
      </c>
      <c r="B1078" s="23">
        <f t="shared" si="82"/>
        <v>43517</v>
      </c>
      <c r="C1078" s="24">
        <v>43519</v>
      </c>
      <c r="D1078" s="25" t="s">
        <v>805</v>
      </c>
      <c r="E1078" s="26">
        <v>2</v>
      </c>
      <c r="F1078" s="26">
        <v>2</v>
      </c>
      <c r="G1078" s="26"/>
      <c r="H1078" s="27">
        <f t="shared" si="83"/>
        <v>4</v>
      </c>
      <c r="I1078" s="31"/>
      <c r="J1078" s="140">
        <v>4643.15</v>
      </c>
      <c r="K1078" s="141"/>
      <c r="L1078" s="141"/>
      <c r="M1078" s="34">
        <f t="shared" si="84"/>
        <v>18572.6</v>
      </c>
      <c r="N1078" s="134"/>
      <c r="BY1078" s="137"/>
      <c r="BZ1078" s="137"/>
      <c r="CA1078" s="138"/>
      <c r="CI1078" s="19"/>
      <c r="CJ1078" s="19"/>
    </row>
    <row r="1079" s="13" customFormat="1" customHeight="1" spans="1:88">
      <c r="A1079" s="22">
        <v>1447981</v>
      </c>
      <c r="B1079" s="23">
        <f t="shared" si="82"/>
        <v>43516</v>
      </c>
      <c r="C1079" s="24">
        <v>43519</v>
      </c>
      <c r="D1079" s="25" t="s">
        <v>806</v>
      </c>
      <c r="E1079" s="26">
        <v>3</v>
      </c>
      <c r="F1079" s="26">
        <v>1</v>
      </c>
      <c r="G1079" s="26"/>
      <c r="H1079" s="27">
        <f t="shared" si="83"/>
        <v>3</v>
      </c>
      <c r="I1079" s="31"/>
      <c r="J1079" s="140">
        <v>4850</v>
      </c>
      <c r="K1079" s="141"/>
      <c r="L1079" s="141"/>
      <c r="M1079" s="34">
        <f t="shared" si="84"/>
        <v>14550</v>
      </c>
      <c r="N1079" s="134"/>
      <c r="BY1079" s="137"/>
      <c r="BZ1079" s="137"/>
      <c r="CA1079" s="138"/>
      <c r="CI1079" s="19"/>
      <c r="CJ1079" s="19"/>
    </row>
    <row r="1080" s="13" customFormat="1" customHeight="1" spans="1:88">
      <c r="A1080" s="22">
        <v>1449719</v>
      </c>
      <c r="B1080" s="23">
        <f t="shared" si="82"/>
        <v>43518</v>
      </c>
      <c r="C1080" s="24">
        <v>43519</v>
      </c>
      <c r="D1080" s="25" t="s">
        <v>807</v>
      </c>
      <c r="E1080" s="26">
        <v>1</v>
      </c>
      <c r="F1080" s="26">
        <v>1</v>
      </c>
      <c r="G1080" s="26"/>
      <c r="H1080" s="27">
        <f t="shared" si="83"/>
        <v>1</v>
      </c>
      <c r="I1080" s="31"/>
      <c r="J1080" s="140">
        <v>3650</v>
      </c>
      <c r="K1080" s="141"/>
      <c r="L1080" s="141"/>
      <c r="M1080" s="34">
        <f t="shared" si="84"/>
        <v>3650</v>
      </c>
      <c r="N1080" s="134"/>
      <c r="BY1080" s="137"/>
      <c r="BZ1080" s="137"/>
      <c r="CA1080" s="138"/>
      <c r="CI1080" s="19"/>
      <c r="CJ1080" s="19"/>
    </row>
    <row r="1081" s="13" customFormat="1" customHeight="1" spans="1:88">
      <c r="A1081" s="22">
        <v>1439994</v>
      </c>
      <c r="B1081" s="23">
        <f t="shared" si="82"/>
        <v>43517</v>
      </c>
      <c r="C1081" s="24">
        <v>43518</v>
      </c>
      <c r="D1081" s="25" t="s">
        <v>808</v>
      </c>
      <c r="E1081" s="26">
        <v>1</v>
      </c>
      <c r="F1081" s="26">
        <v>1</v>
      </c>
      <c r="G1081" s="26"/>
      <c r="H1081" s="27">
        <f t="shared" si="83"/>
        <v>1</v>
      </c>
      <c r="I1081" s="31"/>
      <c r="J1081" s="140">
        <v>4398.53</v>
      </c>
      <c r="K1081" s="141"/>
      <c r="L1081" s="141"/>
      <c r="M1081" s="34">
        <f t="shared" si="84"/>
        <v>4398.53</v>
      </c>
      <c r="N1081" s="134"/>
      <c r="BY1081" s="137"/>
      <c r="BZ1081" s="137"/>
      <c r="CA1081" s="138"/>
      <c r="CI1081" s="19"/>
      <c r="CJ1081" s="19"/>
    </row>
    <row r="1082" s="13" customFormat="1" customHeight="1" spans="1:88">
      <c r="A1082" s="22">
        <v>1439994</v>
      </c>
      <c r="B1082" s="23">
        <f t="shared" si="82"/>
        <v>43518</v>
      </c>
      <c r="C1082" s="24">
        <v>43519</v>
      </c>
      <c r="D1082" s="25" t="s">
        <v>808</v>
      </c>
      <c r="E1082" s="26">
        <v>1</v>
      </c>
      <c r="F1082" s="26">
        <v>1</v>
      </c>
      <c r="G1082" s="26"/>
      <c r="H1082" s="27">
        <f t="shared" si="83"/>
        <v>1</v>
      </c>
      <c r="I1082" s="31"/>
      <c r="J1082" s="140">
        <v>4960</v>
      </c>
      <c r="K1082" s="141"/>
      <c r="L1082" s="141"/>
      <c r="M1082" s="34">
        <f t="shared" si="84"/>
        <v>4960</v>
      </c>
      <c r="N1082" s="134"/>
      <c r="BY1082" s="137"/>
      <c r="BZ1082" s="137"/>
      <c r="CA1082" s="138"/>
      <c r="CI1082" s="19"/>
      <c r="CJ1082" s="19"/>
    </row>
    <row r="1083" s="13" customFormat="1" customHeight="1" spans="1:88">
      <c r="A1083" s="22">
        <v>1443291</v>
      </c>
      <c r="B1083" s="23">
        <f t="shared" si="82"/>
        <v>43517</v>
      </c>
      <c r="C1083" s="24">
        <v>43518</v>
      </c>
      <c r="D1083" s="25" t="s">
        <v>809</v>
      </c>
      <c r="E1083" s="26">
        <v>1</v>
      </c>
      <c r="F1083" s="26">
        <v>2</v>
      </c>
      <c r="G1083" s="26"/>
      <c r="H1083" s="27">
        <f t="shared" si="83"/>
        <v>2</v>
      </c>
      <c r="I1083" s="31"/>
      <c r="J1083" s="140">
        <v>4488.15</v>
      </c>
      <c r="K1083" s="141"/>
      <c r="L1083" s="141"/>
      <c r="M1083" s="34">
        <f t="shared" si="84"/>
        <v>8976.3</v>
      </c>
      <c r="N1083" s="134"/>
      <c r="BY1083" s="137"/>
      <c r="BZ1083" s="137"/>
      <c r="CA1083" s="138"/>
      <c r="CI1083" s="19"/>
      <c r="CJ1083" s="19"/>
    </row>
    <row r="1084" s="13" customFormat="1" customHeight="1" spans="1:88">
      <c r="A1084" s="22">
        <v>1443291</v>
      </c>
      <c r="B1084" s="23">
        <f t="shared" si="82"/>
        <v>43518</v>
      </c>
      <c r="C1084" s="24">
        <v>43519</v>
      </c>
      <c r="D1084" s="25" t="s">
        <v>809</v>
      </c>
      <c r="E1084" s="26">
        <v>1</v>
      </c>
      <c r="F1084" s="26">
        <v>2</v>
      </c>
      <c r="G1084" s="26"/>
      <c r="H1084" s="27">
        <f t="shared" si="83"/>
        <v>2</v>
      </c>
      <c r="I1084" s="31"/>
      <c r="J1084" s="140">
        <v>4371.46</v>
      </c>
      <c r="K1084" s="141"/>
      <c r="L1084" s="141"/>
      <c r="M1084" s="34">
        <f t="shared" si="84"/>
        <v>8742.92</v>
      </c>
      <c r="N1084" s="134"/>
      <c r="BY1084" s="137"/>
      <c r="BZ1084" s="137"/>
      <c r="CA1084" s="138"/>
      <c r="CI1084" s="19"/>
      <c r="CJ1084" s="19"/>
    </row>
    <row r="1085" s="13" customFormat="1" customHeight="1" spans="1:88">
      <c r="A1085" s="22">
        <v>1446656</v>
      </c>
      <c r="B1085" s="23">
        <f t="shared" si="82"/>
        <v>43516</v>
      </c>
      <c r="C1085" s="24">
        <v>43519</v>
      </c>
      <c r="D1085" s="25" t="s">
        <v>810</v>
      </c>
      <c r="E1085" s="26">
        <v>3</v>
      </c>
      <c r="F1085" s="26">
        <v>1</v>
      </c>
      <c r="G1085" s="26"/>
      <c r="H1085" s="27">
        <f t="shared" si="83"/>
        <v>3</v>
      </c>
      <c r="I1085" s="31"/>
      <c r="J1085" s="140">
        <v>3952.53</v>
      </c>
      <c r="K1085" s="141"/>
      <c r="L1085" s="141"/>
      <c r="M1085" s="34">
        <f t="shared" si="84"/>
        <v>11857.59</v>
      </c>
      <c r="N1085" s="134"/>
      <c r="BY1085" s="137"/>
      <c r="BZ1085" s="137"/>
      <c r="CA1085" s="138"/>
      <c r="CI1085" s="19"/>
      <c r="CJ1085" s="19"/>
    </row>
    <row r="1086" s="13" customFormat="1" customHeight="1" spans="1:88">
      <c r="A1086" s="22">
        <v>1449169</v>
      </c>
      <c r="B1086" s="23">
        <f t="shared" si="82"/>
        <v>43517</v>
      </c>
      <c r="C1086" s="24">
        <v>43519</v>
      </c>
      <c r="D1086" s="25" t="s">
        <v>811</v>
      </c>
      <c r="E1086" s="26">
        <v>2</v>
      </c>
      <c r="F1086" s="26">
        <v>1</v>
      </c>
      <c r="G1086" s="26"/>
      <c r="H1086" s="27">
        <f t="shared" si="83"/>
        <v>2</v>
      </c>
      <c r="I1086" s="31"/>
      <c r="J1086" s="140">
        <v>3650</v>
      </c>
      <c r="K1086" s="141"/>
      <c r="L1086" s="141"/>
      <c r="M1086" s="34">
        <f t="shared" si="84"/>
        <v>7300</v>
      </c>
      <c r="N1086" s="134"/>
      <c r="BY1086" s="137"/>
      <c r="BZ1086" s="137"/>
      <c r="CA1086" s="138"/>
      <c r="CI1086" s="19"/>
      <c r="CJ1086" s="19"/>
    </row>
    <row r="1087" s="13" customFormat="1" customHeight="1" spans="1:88">
      <c r="A1087" s="22">
        <v>1447508</v>
      </c>
      <c r="B1087" s="23">
        <f t="shared" si="82"/>
        <v>43517</v>
      </c>
      <c r="C1087" s="24">
        <v>43519</v>
      </c>
      <c r="D1087" s="25" t="s">
        <v>812</v>
      </c>
      <c r="E1087" s="26">
        <v>2</v>
      </c>
      <c r="F1087" s="26">
        <v>1</v>
      </c>
      <c r="G1087" s="26"/>
      <c r="H1087" s="27">
        <f t="shared" si="83"/>
        <v>2</v>
      </c>
      <c r="I1087" s="31"/>
      <c r="J1087" s="140">
        <v>5050</v>
      </c>
      <c r="K1087" s="141"/>
      <c r="L1087" s="141"/>
      <c r="M1087" s="34">
        <f t="shared" si="84"/>
        <v>10100</v>
      </c>
      <c r="N1087" s="134"/>
      <c r="BY1087" s="137"/>
      <c r="BZ1087" s="137"/>
      <c r="CA1087" s="138"/>
      <c r="CI1087" s="19"/>
      <c r="CJ1087" s="19"/>
    </row>
    <row r="1088" s="13" customFormat="1" customHeight="1" spans="1:88">
      <c r="A1088" s="22">
        <v>1449425</v>
      </c>
      <c r="B1088" s="23">
        <f t="shared" si="82"/>
        <v>43517</v>
      </c>
      <c r="C1088" s="24">
        <v>43520</v>
      </c>
      <c r="D1088" s="25" t="s">
        <v>813</v>
      </c>
      <c r="E1088" s="26">
        <v>3</v>
      </c>
      <c r="F1088" s="26">
        <v>1</v>
      </c>
      <c r="G1088" s="26"/>
      <c r="H1088" s="27">
        <f t="shared" si="83"/>
        <v>3</v>
      </c>
      <c r="I1088" s="31"/>
      <c r="J1088" s="140">
        <v>3650</v>
      </c>
      <c r="K1088" s="141"/>
      <c r="L1088" s="141"/>
      <c r="M1088" s="34">
        <f t="shared" si="84"/>
        <v>10950</v>
      </c>
      <c r="N1088" s="134"/>
      <c r="BY1088" s="137"/>
      <c r="BZ1088" s="137"/>
      <c r="CA1088" s="138"/>
      <c r="CI1088" s="19"/>
      <c r="CJ1088" s="19"/>
    </row>
    <row r="1089" s="13" customFormat="1" customHeight="1" spans="1:88">
      <c r="A1089" s="22">
        <v>1445171</v>
      </c>
      <c r="B1089" s="23">
        <f t="shared" si="82"/>
        <v>43517</v>
      </c>
      <c r="C1089" s="24">
        <v>43518</v>
      </c>
      <c r="D1089" s="25" t="s">
        <v>814</v>
      </c>
      <c r="E1089" s="26">
        <v>1</v>
      </c>
      <c r="F1089" s="26">
        <v>1</v>
      </c>
      <c r="G1089" s="26"/>
      <c r="H1089" s="27">
        <f t="shared" si="83"/>
        <v>1</v>
      </c>
      <c r="I1089" s="31"/>
      <c r="J1089" s="140">
        <v>4339.13</v>
      </c>
      <c r="K1089" s="141"/>
      <c r="L1089" s="141"/>
      <c r="M1089" s="34">
        <f t="shared" si="84"/>
        <v>4339.13</v>
      </c>
      <c r="N1089" s="134"/>
      <c r="BY1089" s="137"/>
      <c r="BZ1089" s="137"/>
      <c r="CA1089" s="138"/>
      <c r="CI1089" s="19"/>
      <c r="CJ1089" s="19"/>
    </row>
    <row r="1090" s="13" customFormat="1" customHeight="1" spans="1:88">
      <c r="A1090" s="22">
        <v>1445171</v>
      </c>
      <c r="B1090" s="23">
        <f t="shared" si="82"/>
        <v>43518</v>
      </c>
      <c r="C1090" s="24">
        <v>43520</v>
      </c>
      <c r="D1090" s="25" t="s">
        <v>814</v>
      </c>
      <c r="E1090" s="26">
        <v>2</v>
      </c>
      <c r="F1090" s="26">
        <v>1</v>
      </c>
      <c r="G1090" s="26"/>
      <c r="H1090" s="27">
        <f t="shared" si="83"/>
        <v>2</v>
      </c>
      <c r="I1090" s="31"/>
      <c r="J1090" s="140">
        <v>4068.45</v>
      </c>
      <c r="K1090" s="141"/>
      <c r="L1090" s="141"/>
      <c r="M1090" s="34">
        <f t="shared" si="84"/>
        <v>8136.9</v>
      </c>
      <c r="N1090" s="134"/>
      <c r="BY1090" s="137"/>
      <c r="BZ1090" s="137"/>
      <c r="CA1090" s="138"/>
      <c r="CI1090" s="19"/>
      <c r="CJ1090" s="19"/>
    </row>
    <row r="1091" s="13" customFormat="1" customHeight="1" spans="1:88">
      <c r="A1091" s="22">
        <v>1447607</v>
      </c>
      <c r="B1091" s="23">
        <f t="shared" si="82"/>
        <v>43516</v>
      </c>
      <c r="C1091" s="24">
        <v>43520</v>
      </c>
      <c r="D1091" s="25" t="s">
        <v>815</v>
      </c>
      <c r="E1091" s="26">
        <v>4</v>
      </c>
      <c r="F1091" s="26">
        <v>1</v>
      </c>
      <c r="G1091" s="26"/>
      <c r="H1091" s="27">
        <f t="shared" si="83"/>
        <v>4</v>
      </c>
      <c r="I1091" s="31"/>
      <c r="J1091" s="140">
        <v>3650</v>
      </c>
      <c r="K1091" s="141"/>
      <c r="L1091" s="141"/>
      <c r="M1091" s="34">
        <f t="shared" si="84"/>
        <v>14600</v>
      </c>
      <c r="N1091" s="134"/>
      <c r="BY1091" s="137"/>
      <c r="BZ1091" s="137"/>
      <c r="CA1091" s="138"/>
      <c r="CI1091" s="19"/>
      <c r="CJ1091" s="19"/>
    </row>
    <row r="1092" s="13" customFormat="1" customHeight="1" spans="1:88">
      <c r="A1092" s="22">
        <v>1444408</v>
      </c>
      <c r="B1092" s="23">
        <f t="shared" si="82"/>
        <v>43515</v>
      </c>
      <c r="C1092" s="24">
        <v>43517</v>
      </c>
      <c r="D1092" s="25" t="s">
        <v>816</v>
      </c>
      <c r="E1092" s="26">
        <v>2</v>
      </c>
      <c r="F1092" s="26">
        <v>1</v>
      </c>
      <c r="G1092" s="26"/>
      <c r="H1092" s="27">
        <f t="shared" si="83"/>
        <v>2</v>
      </c>
      <c r="I1092" s="31"/>
      <c r="J1092" s="140">
        <v>4378.4</v>
      </c>
      <c r="K1092" s="141"/>
      <c r="L1092" s="141"/>
      <c r="M1092" s="34">
        <f t="shared" si="84"/>
        <v>8756.8</v>
      </c>
      <c r="N1092" s="134"/>
      <c r="BY1092" s="137"/>
      <c r="BZ1092" s="137"/>
      <c r="CA1092" s="138"/>
      <c r="CI1092" s="19"/>
      <c r="CJ1092" s="19"/>
    </row>
    <row r="1093" s="13" customFormat="1" customHeight="1" spans="1:88">
      <c r="A1093" s="22">
        <v>1444408</v>
      </c>
      <c r="B1093" s="23">
        <f t="shared" si="82"/>
        <v>43517</v>
      </c>
      <c r="C1093" s="24">
        <v>43520</v>
      </c>
      <c r="D1093" s="25" t="s">
        <v>816</v>
      </c>
      <c r="E1093" s="26">
        <v>3</v>
      </c>
      <c r="F1093" s="26">
        <v>1</v>
      </c>
      <c r="G1093" s="26"/>
      <c r="H1093" s="27">
        <f t="shared" si="83"/>
        <v>3</v>
      </c>
      <c r="I1093" s="31"/>
      <c r="J1093" s="140">
        <v>4105.28</v>
      </c>
      <c r="K1093" s="141"/>
      <c r="L1093" s="141"/>
      <c r="M1093" s="34">
        <f t="shared" si="84"/>
        <v>12315.84</v>
      </c>
      <c r="N1093" s="134"/>
      <c r="BY1093" s="137"/>
      <c r="BZ1093" s="137"/>
      <c r="CA1093" s="138"/>
      <c r="CI1093" s="19"/>
      <c r="CJ1093" s="19"/>
    </row>
    <row r="1094" s="13" customFormat="1" customHeight="1" spans="1:88">
      <c r="A1094" s="22">
        <v>1449838</v>
      </c>
      <c r="B1094" s="23">
        <f t="shared" si="82"/>
        <v>43518</v>
      </c>
      <c r="C1094" s="24">
        <v>43520</v>
      </c>
      <c r="D1094" s="25" t="s">
        <v>817</v>
      </c>
      <c r="E1094" s="26">
        <v>2</v>
      </c>
      <c r="F1094" s="26">
        <v>1</v>
      </c>
      <c r="G1094" s="26"/>
      <c r="H1094" s="27">
        <f t="shared" si="83"/>
        <v>2</v>
      </c>
      <c r="I1094" s="31"/>
      <c r="J1094" s="140">
        <v>3650</v>
      </c>
      <c r="K1094" s="141"/>
      <c r="L1094" s="141"/>
      <c r="M1094" s="34">
        <f t="shared" si="84"/>
        <v>7300</v>
      </c>
      <c r="N1094" s="134"/>
      <c r="BY1094" s="137"/>
      <c r="BZ1094" s="137"/>
      <c r="CA1094" s="138"/>
      <c r="CI1094" s="19"/>
      <c r="CJ1094" s="19"/>
    </row>
    <row r="1095" s="13" customFormat="1" customHeight="1" spans="1:88">
      <c r="A1095" s="22">
        <v>1431173</v>
      </c>
      <c r="B1095" s="23">
        <f t="shared" si="82"/>
        <v>43518</v>
      </c>
      <c r="C1095" s="24">
        <v>43520</v>
      </c>
      <c r="D1095" s="25" t="s">
        <v>818</v>
      </c>
      <c r="E1095" s="26">
        <v>2</v>
      </c>
      <c r="F1095" s="26">
        <v>1</v>
      </c>
      <c r="G1095" s="26"/>
      <c r="H1095" s="27">
        <f t="shared" si="83"/>
        <v>2</v>
      </c>
      <c r="I1095" s="31"/>
      <c r="J1095" s="140">
        <v>3747.33</v>
      </c>
      <c r="K1095" s="141"/>
      <c r="L1095" s="141"/>
      <c r="M1095" s="34">
        <f t="shared" si="84"/>
        <v>7494.66</v>
      </c>
      <c r="N1095" s="134"/>
      <c r="BY1095" s="137"/>
      <c r="BZ1095" s="137"/>
      <c r="CA1095" s="138"/>
      <c r="CI1095" s="19"/>
      <c r="CJ1095" s="19"/>
    </row>
    <row r="1096" s="13" customFormat="1" customHeight="1" spans="1:88">
      <c r="A1096" s="22">
        <v>1447856</v>
      </c>
      <c r="B1096" s="23">
        <f t="shared" si="82"/>
        <v>43516</v>
      </c>
      <c r="C1096" s="24">
        <v>43520</v>
      </c>
      <c r="D1096" s="25" t="s">
        <v>819</v>
      </c>
      <c r="E1096" s="26">
        <v>4</v>
      </c>
      <c r="F1096" s="26">
        <v>1</v>
      </c>
      <c r="G1096" s="26"/>
      <c r="H1096" s="27">
        <f t="shared" si="83"/>
        <v>4</v>
      </c>
      <c r="I1096" s="31"/>
      <c r="J1096" s="140">
        <v>3650</v>
      </c>
      <c r="K1096" s="141"/>
      <c r="L1096" s="141"/>
      <c r="M1096" s="34">
        <f t="shared" si="84"/>
        <v>14600</v>
      </c>
      <c r="N1096" s="134"/>
      <c r="BY1096" s="137"/>
      <c r="BZ1096" s="137"/>
      <c r="CA1096" s="138"/>
      <c r="CI1096" s="19"/>
      <c r="CJ1096" s="19"/>
    </row>
    <row r="1097" s="13" customFormat="1" customHeight="1" spans="1:88">
      <c r="A1097" s="22">
        <v>1432331</v>
      </c>
      <c r="B1097" s="23">
        <f t="shared" si="82"/>
        <v>43516</v>
      </c>
      <c r="C1097" s="24">
        <v>43517</v>
      </c>
      <c r="D1097" s="25" t="s">
        <v>820</v>
      </c>
      <c r="E1097" s="26">
        <v>1</v>
      </c>
      <c r="F1097" s="26">
        <v>1</v>
      </c>
      <c r="G1097" s="26"/>
      <c r="H1097" s="27">
        <f t="shared" si="83"/>
        <v>1</v>
      </c>
      <c r="I1097" s="31"/>
      <c r="J1097" s="140">
        <v>5695</v>
      </c>
      <c r="K1097" s="141"/>
      <c r="L1097" s="141"/>
      <c r="M1097" s="34">
        <f t="shared" si="84"/>
        <v>5695</v>
      </c>
      <c r="N1097" s="134"/>
      <c r="BY1097" s="137"/>
      <c r="BZ1097" s="137"/>
      <c r="CA1097" s="138"/>
      <c r="CI1097" s="19"/>
      <c r="CJ1097" s="19"/>
    </row>
    <row r="1098" s="13" customFormat="1" customHeight="1" spans="1:88">
      <c r="A1098" s="22">
        <v>1432331</v>
      </c>
      <c r="B1098" s="23">
        <f t="shared" si="82"/>
        <v>43517</v>
      </c>
      <c r="C1098" s="24">
        <v>43518</v>
      </c>
      <c r="D1098" s="25" t="s">
        <v>820</v>
      </c>
      <c r="E1098" s="26">
        <v>1</v>
      </c>
      <c r="F1098" s="26">
        <v>1</v>
      </c>
      <c r="G1098" s="26"/>
      <c r="H1098" s="27">
        <f t="shared" si="83"/>
        <v>1</v>
      </c>
      <c r="I1098" s="31"/>
      <c r="J1098" s="140">
        <v>4552.57</v>
      </c>
      <c r="K1098" s="141"/>
      <c r="L1098" s="141"/>
      <c r="M1098" s="34">
        <f t="shared" si="84"/>
        <v>4552.57</v>
      </c>
      <c r="N1098" s="134"/>
      <c r="BY1098" s="137"/>
      <c r="BZ1098" s="137"/>
      <c r="CA1098" s="138"/>
      <c r="CI1098" s="19"/>
      <c r="CJ1098" s="19"/>
    </row>
    <row r="1099" s="13" customFormat="1" customHeight="1" spans="1:88">
      <c r="A1099" s="22">
        <v>1432331</v>
      </c>
      <c r="B1099" s="23">
        <f t="shared" si="82"/>
        <v>43518</v>
      </c>
      <c r="C1099" s="24">
        <v>43520</v>
      </c>
      <c r="D1099" s="25" t="s">
        <v>820</v>
      </c>
      <c r="E1099" s="26">
        <v>2</v>
      </c>
      <c r="F1099" s="26">
        <v>1</v>
      </c>
      <c r="G1099" s="26"/>
      <c r="H1099" s="27">
        <f t="shared" si="83"/>
        <v>2</v>
      </c>
      <c r="I1099" s="31"/>
      <c r="J1099" s="140">
        <v>4178.47</v>
      </c>
      <c r="K1099" s="141"/>
      <c r="L1099" s="141"/>
      <c r="M1099" s="34">
        <f t="shared" si="84"/>
        <v>8356.94</v>
      </c>
      <c r="N1099" s="134"/>
      <c r="BY1099" s="137"/>
      <c r="BZ1099" s="137"/>
      <c r="CA1099" s="138"/>
      <c r="CI1099" s="19"/>
      <c r="CJ1099" s="19"/>
    </row>
    <row r="1100" s="13" customFormat="1" customHeight="1" spans="1:88">
      <c r="A1100" s="22">
        <v>1446033</v>
      </c>
      <c r="B1100" s="23">
        <f t="shared" si="82"/>
        <v>43515</v>
      </c>
      <c r="C1100" s="24">
        <v>43520</v>
      </c>
      <c r="D1100" s="25" t="s">
        <v>821</v>
      </c>
      <c r="E1100" s="26">
        <v>5</v>
      </c>
      <c r="F1100" s="26">
        <v>1</v>
      </c>
      <c r="G1100" s="26"/>
      <c r="H1100" s="27">
        <f t="shared" si="83"/>
        <v>5</v>
      </c>
      <c r="I1100" s="31"/>
      <c r="J1100" s="140">
        <v>3650</v>
      </c>
      <c r="K1100" s="141"/>
      <c r="L1100" s="141"/>
      <c r="M1100" s="34">
        <f t="shared" si="84"/>
        <v>18250</v>
      </c>
      <c r="N1100" s="134"/>
      <c r="BY1100" s="137"/>
      <c r="BZ1100" s="137"/>
      <c r="CA1100" s="138"/>
      <c r="CI1100" s="19"/>
      <c r="CJ1100" s="19"/>
    </row>
    <row r="1101" s="13" customFormat="1" customHeight="1" spans="1:88">
      <c r="A1101" s="22">
        <v>1443034</v>
      </c>
      <c r="B1101" s="23">
        <f t="shared" si="82"/>
        <v>43519</v>
      </c>
      <c r="C1101" s="24">
        <v>43520</v>
      </c>
      <c r="D1101" s="25" t="s">
        <v>822</v>
      </c>
      <c r="E1101" s="26">
        <v>1</v>
      </c>
      <c r="F1101" s="26">
        <v>2</v>
      </c>
      <c r="G1101" s="26"/>
      <c r="H1101" s="27">
        <f t="shared" si="83"/>
        <v>2</v>
      </c>
      <c r="I1101" s="31"/>
      <c r="J1101" s="140">
        <v>4381.19</v>
      </c>
      <c r="K1101" s="141"/>
      <c r="L1101" s="141"/>
      <c r="M1101" s="34">
        <f t="shared" si="84"/>
        <v>8762.38</v>
      </c>
      <c r="N1101" s="134"/>
      <c r="BY1101" s="137"/>
      <c r="BZ1101" s="137"/>
      <c r="CA1101" s="138"/>
      <c r="CI1101" s="19"/>
      <c r="CJ1101" s="19"/>
    </row>
    <row r="1102" s="13" customFormat="1" customHeight="1" spans="1:88">
      <c r="A1102" s="22">
        <v>1442470</v>
      </c>
      <c r="B1102" s="23">
        <f t="shared" si="82"/>
        <v>43518</v>
      </c>
      <c r="C1102" s="24">
        <v>43520</v>
      </c>
      <c r="D1102" s="25" t="s">
        <v>823</v>
      </c>
      <c r="E1102" s="26">
        <v>2</v>
      </c>
      <c r="F1102" s="26">
        <v>1</v>
      </c>
      <c r="G1102" s="26"/>
      <c r="H1102" s="27">
        <f t="shared" si="83"/>
        <v>2</v>
      </c>
      <c r="I1102" s="31"/>
      <c r="J1102" s="140">
        <v>4491.23</v>
      </c>
      <c r="K1102" s="141"/>
      <c r="L1102" s="141"/>
      <c r="M1102" s="34">
        <f t="shared" si="84"/>
        <v>8982.46</v>
      </c>
      <c r="N1102" s="134"/>
      <c r="BY1102" s="137"/>
      <c r="BZ1102" s="137"/>
      <c r="CA1102" s="138"/>
      <c r="CI1102" s="19"/>
      <c r="CJ1102" s="19"/>
    </row>
    <row r="1103" s="13" customFormat="1" customHeight="1" spans="1:88">
      <c r="A1103" s="22">
        <v>1446688</v>
      </c>
      <c r="B1103" s="23">
        <f t="shared" si="82"/>
        <v>43518</v>
      </c>
      <c r="C1103" s="24">
        <v>43520</v>
      </c>
      <c r="D1103" s="25" t="s">
        <v>824</v>
      </c>
      <c r="E1103" s="26">
        <v>2</v>
      </c>
      <c r="F1103" s="26">
        <v>1</v>
      </c>
      <c r="G1103" s="26"/>
      <c r="H1103" s="27">
        <f t="shared" si="83"/>
        <v>2</v>
      </c>
      <c r="I1103" s="31"/>
      <c r="J1103" s="140">
        <v>4452.33</v>
      </c>
      <c r="K1103" s="141"/>
      <c r="L1103" s="141"/>
      <c r="M1103" s="34">
        <f t="shared" si="84"/>
        <v>8904.66</v>
      </c>
      <c r="N1103" s="134"/>
      <c r="BY1103" s="137"/>
      <c r="BZ1103" s="137"/>
      <c r="CA1103" s="138"/>
      <c r="CI1103" s="19"/>
      <c r="CJ1103" s="19"/>
    </row>
    <row r="1104" s="13" customFormat="1" customHeight="1" spans="1:88">
      <c r="A1104" s="22">
        <v>1444517</v>
      </c>
      <c r="B1104" s="23">
        <f t="shared" ref="B1104:B1167" si="85">+C1104-E1104</f>
        <v>43518</v>
      </c>
      <c r="C1104" s="24">
        <v>43520</v>
      </c>
      <c r="D1104" s="25" t="s">
        <v>825</v>
      </c>
      <c r="E1104" s="26">
        <v>2</v>
      </c>
      <c r="F1104" s="26">
        <v>1</v>
      </c>
      <c r="G1104" s="26"/>
      <c r="H1104" s="27">
        <f t="shared" ref="H1104:H1167" si="86">(F1104*E1104)+(E1104*G1104)</f>
        <v>2</v>
      </c>
      <c r="I1104" s="31"/>
      <c r="J1104" s="140">
        <v>4105.28</v>
      </c>
      <c r="K1104" s="141"/>
      <c r="L1104" s="141"/>
      <c r="M1104" s="34">
        <f t="shared" ref="M1104:M1167" si="87">+(E1104*F1104*J1104)+(E1104*G1104*K1104)+L1104</f>
        <v>8210.56</v>
      </c>
      <c r="N1104" s="134"/>
      <c r="BY1104" s="137"/>
      <c r="BZ1104" s="137"/>
      <c r="CA1104" s="138"/>
      <c r="CI1104" s="19"/>
      <c r="CJ1104" s="19"/>
    </row>
    <row r="1105" s="13" customFormat="1" customHeight="1" spans="1:88">
      <c r="A1105" s="22">
        <v>1442505</v>
      </c>
      <c r="B1105" s="23">
        <f t="shared" si="85"/>
        <v>43515</v>
      </c>
      <c r="C1105" s="24">
        <v>43517</v>
      </c>
      <c r="D1105" s="25" t="s">
        <v>826</v>
      </c>
      <c r="E1105" s="26">
        <v>2</v>
      </c>
      <c r="F1105" s="26">
        <v>1</v>
      </c>
      <c r="G1105" s="26"/>
      <c r="H1105" s="27">
        <f t="shared" si="86"/>
        <v>2</v>
      </c>
      <c r="I1105" s="31"/>
      <c r="J1105" s="140">
        <v>4804.58</v>
      </c>
      <c r="K1105" s="141"/>
      <c r="L1105" s="141"/>
      <c r="M1105" s="34">
        <f t="shared" si="87"/>
        <v>9609.16</v>
      </c>
      <c r="N1105" s="134"/>
      <c r="BY1105" s="137"/>
      <c r="BZ1105" s="137"/>
      <c r="CA1105" s="138"/>
      <c r="CI1105" s="19"/>
      <c r="CJ1105" s="19"/>
    </row>
    <row r="1106" s="13" customFormat="1" customHeight="1" spans="1:88">
      <c r="A1106" s="22">
        <v>1442505</v>
      </c>
      <c r="B1106" s="23">
        <f t="shared" si="85"/>
        <v>43517</v>
      </c>
      <c r="C1106" s="24">
        <v>43520</v>
      </c>
      <c r="D1106" s="25" t="s">
        <v>826</v>
      </c>
      <c r="E1106" s="26">
        <v>3</v>
      </c>
      <c r="F1106" s="26">
        <v>1</v>
      </c>
      <c r="G1106" s="26"/>
      <c r="H1106" s="27">
        <f t="shared" si="86"/>
        <v>3</v>
      </c>
      <c r="I1106" s="31"/>
      <c r="J1106" s="140">
        <v>4499.59</v>
      </c>
      <c r="K1106" s="141"/>
      <c r="L1106" s="141"/>
      <c r="M1106" s="34">
        <f t="shared" si="87"/>
        <v>13498.77</v>
      </c>
      <c r="N1106" s="134"/>
      <c r="BY1106" s="137"/>
      <c r="BZ1106" s="137"/>
      <c r="CA1106" s="138"/>
      <c r="CI1106" s="19"/>
      <c r="CJ1106" s="19"/>
    </row>
    <row r="1107" s="13" customFormat="1" customHeight="1" spans="1:88">
      <c r="A1107" s="22">
        <v>1440977</v>
      </c>
      <c r="B1107" s="23">
        <f t="shared" si="85"/>
        <v>43517</v>
      </c>
      <c r="C1107" s="24">
        <v>43518</v>
      </c>
      <c r="D1107" s="25" t="s">
        <v>827</v>
      </c>
      <c r="E1107" s="26">
        <v>1</v>
      </c>
      <c r="F1107" s="26">
        <v>1</v>
      </c>
      <c r="G1107" s="26"/>
      <c r="H1107" s="27">
        <f t="shared" si="86"/>
        <v>1</v>
      </c>
      <c r="I1107" s="31"/>
      <c r="J1107" s="140">
        <v>6715</v>
      </c>
      <c r="K1107" s="141"/>
      <c r="L1107" s="141"/>
      <c r="M1107" s="34">
        <f t="shared" si="87"/>
        <v>6715</v>
      </c>
      <c r="N1107" s="134"/>
      <c r="BY1107" s="137"/>
      <c r="BZ1107" s="137"/>
      <c r="CA1107" s="138"/>
      <c r="CI1107" s="19"/>
      <c r="CJ1107" s="19"/>
    </row>
    <row r="1108" s="13" customFormat="1" customHeight="1" spans="1:88">
      <c r="A1108" s="22">
        <v>1440977</v>
      </c>
      <c r="B1108" s="23">
        <f t="shared" si="85"/>
        <v>43518</v>
      </c>
      <c r="C1108" s="24">
        <v>43520</v>
      </c>
      <c r="D1108" s="25" t="s">
        <v>827</v>
      </c>
      <c r="E1108" s="26">
        <v>2</v>
      </c>
      <c r="F1108" s="26">
        <v>1</v>
      </c>
      <c r="G1108" s="26"/>
      <c r="H1108" s="27">
        <f t="shared" si="86"/>
        <v>2</v>
      </c>
      <c r="I1108" s="31"/>
      <c r="J1108" s="140">
        <v>6320</v>
      </c>
      <c r="K1108" s="141"/>
      <c r="L1108" s="141"/>
      <c r="M1108" s="34">
        <f t="shared" si="87"/>
        <v>12640</v>
      </c>
      <c r="N1108" s="134"/>
      <c r="BY1108" s="137"/>
      <c r="BZ1108" s="137"/>
      <c r="CA1108" s="138"/>
      <c r="CI1108" s="19"/>
      <c r="CJ1108" s="19"/>
    </row>
    <row r="1109" s="13" customFormat="1" customHeight="1" spans="1:88">
      <c r="A1109" s="22">
        <v>1441267</v>
      </c>
      <c r="B1109" s="23">
        <f t="shared" si="85"/>
        <v>43518</v>
      </c>
      <c r="C1109" s="24">
        <v>43520</v>
      </c>
      <c r="D1109" s="25" t="s">
        <v>828</v>
      </c>
      <c r="E1109" s="26">
        <v>2</v>
      </c>
      <c r="F1109" s="26">
        <v>1</v>
      </c>
      <c r="G1109" s="26"/>
      <c r="H1109" s="27">
        <f t="shared" si="86"/>
        <v>2</v>
      </c>
      <c r="I1109" s="31"/>
      <c r="J1109" s="140">
        <v>4347.54</v>
      </c>
      <c r="K1109" s="141"/>
      <c r="L1109" s="141"/>
      <c r="M1109" s="34">
        <f t="shared" si="87"/>
        <v>8695.08</v>
      </c>
      <c r="N1109" s="134"/>
      <c r="BY1109" s="137"/>
      <c r="BZ1109" s="137"/>
      <c r="CA1109" s="138"/>
      <c r="CI1109" s="19"/>
      <c r="CJ1109" s="19"/>
    </row>
    <row r="1110" s="13" customFormat="1" customHeight="1" spans="1:88">
      <c r="A1110" s="22">
        <v>1440754</v>
      </c>
      <c r="B1110" s="23">
        <f t="shared" si="85"/>
        <v>43518</v>
      </c>
      <c r="C1110" s="24">
        <v>43520</v>
      </c>
      <c r="D1110" s="25" t="s">
        <v>829</v>
      </c>
      <c r="E1110" s="26">
        <v>2</v>
      </c>
      <c r="F1110" s="26">
        <v>3</v>
      </c>
      <c r="G1110" s="26"/>
      <c r="H1110" s="27">
        <f t="shared" si="86"/>
        <v>6</v>
      </c>
      <c r="I1110" s="31"/>
      <c r="J1110" s="140">
        <v>5360</v>
      </c>
      <c r="K1110" s="141"/>
      <c r="L1110" s="141"/>
      <c r="M1110" s="34">
        <f t="shared" si="87"/>
        <v>32160</v>
      </c>
      <c r="N1110" s="134"/>
      <c r="BY1110" s="137"/>
      <c r="BZ1110" s="137"/>
      <c r="CA1110" s="138"/>
      <c r="CI1110" s="19"/>
      <c r="CJ1110" s="19"/>
    </row>
    <row r="1111" s="13" customFormat="1" customHeight="1" spans="1:88">
      <c r="A1111" s="22">
        <v>1430296</v>
      </c>
      <c r="B1111" s="23">
        <f t="shared" si="85"/>
        <v>43518</v>
      </c>
      <c r="C1111" s="24">
        <v>43520</v>
      </c>
      <c r="D1111" s="25" t="s">
        <v>830</v>
      </c>
      <c r="E1111" s="26">
        <v>2</v>
      </c>
      <c r="F1111" s="26">
        <v>1</v>
      </c>
      <c r="G1111" s="26"/>
      <c r="H1111" s="27">
        <f t="shared" si="86"/>
        <v>2</v>
      </c>
      <c r="I1111" s="31"/>
      <c r="J1111" s="140">
        <v>5695</v>
      </c>
      <c r="K1111" s="141"/>
      <c r="L1111" s="141"/>
      <c r="M1111" s="34">
        <f t="shared" si="87"/>
        <v>11390</v>
      </c>
      <c r="N1111" s="134"/>
      <c r="BY1111" s="137"/>
      <c r="BZ1111" s="137"/>
      <c r="CA1111" s="138"/>
      <c r="CI1111" s="19"/>
      <c r="CJ1111" s="19"/>
    </row>
    <row r="1112" s="13" customFormat="1" customHeight="1" spans="1:88">
      <c r="A1112" s="22">
        <v>1444083</v>
      </c>
      <c r="B1112" s="23">
        <f t="shared" si="85"/>
        <v>43517</v>
      </c>
      <c r="C1112" s="24">
        <v>43518</v>
      </c>
      <c r="D1112" s="25" t="s">
        <v>831</v>
      </c>
      <c r="E1112" s="26">
        <v>1</v>
      </c>
      <c r="F1112" s="26">
        <v>1</v>
      </c>
      <c r="G1112" s="26"/>
      <c r="H1112" s="27">
        <f t="shared" si="86"/>
        <v>1</v>
      </c>
      <c r="I1112" s="31"/>
      <c r="J1112" s="140">
        <v>4375.68</v>
      </c>
      <c r="K1112" s="141"/>
      <c r="L1112" s="141"/>
      <c r="M1112" s="34">
        <f t="shared" si="87"/>
        <v>4375.68</v>
      </c>
      <c r="N1112" s="134"/>
      <c r="BY1112" s="137"/>
      <c r="BZ1112" s="137"/>
      <c r="CA1112" s="138"/>
      <c r="CI1112" s="19"/>
      <c r="CJ1112" s="19"/>
    </row>
    <row r="1113" s="13" customFormat="1" customHeight="1" spans="1:88">
      <c r="A1113" s="22">
        <v>1444083</v>
      </c>
      <c r="B1113" s="23">
        <f t="shared" si="85"/>
        <v>43518</v>
      </c>
      <c r="C1113" s="24">
        <v>43520</v>
      </c>
      <c r="D1113" s="25" t="s">
        <v>831</v>
      </c>
      <c r="E1113" s="26">
        <v>2</v>
      </c>
      <c r="F1113" s="26">
        <v>1</v>
      </c>
      <c r="G1113" s="26"/>
      <c r="H1113" s="27">
        <f t="shared" si="86"/>
        <v>2</v>
      </c>
      <c r="I1113" s="31"/>
      <c r="J1113" s="140">
        <v>4102.72</v>
      </c>
      <c r="K1113" s="141"/>
      <c r="L1113" s="141"/>
      <c r="M1113" s="34">
        <f t="shared" si="87"/>
        <v>8205.44</v>
      </c>
      <c r="N1113" s="134"/>
      <c r="BY1113" s="137"/>
      <c r="BZ1113" s="137"/>
      <c r="CA1113" s="138"/>
      <c r="CI1113" s="19"/>
      <c r="CJ1113" s="19"/>
    </row>
    <row r="1114" s="13" customFormat="1" customHeight="1" spans="1:88">
      <c r="A1114" s="22">
        <v>1445745</v>
      </c>
      <c r="B1114" s="23">
        <f t="shared" si="85"/>
        <v>43516</v>
      </c>
      <c r="C1114" s="24">
        <v>43520</v>
      </c>
      <c r="D1114" s="25" t="s">
        <v>832</v>
      </c>
      <c r="E1114" s="26">
        <v>4</v>
      </c>
      <c r="F1114" s="26">
        <v>1</v>
      </c>
      <c r="G1114" s="26"/>
      <c r="H1114" s="27">
        <f t="shared" si="86"/>
        <v>4</v>
      </c>
      <c r="I1114" s="31"/>
      <c r="J1114" s="140">
        <v>4464.22</v>
      </c>
      <c r="K1114" s="141"/>
      <c r="L1114" s="141"/>
      <c r="M1114" s="34">
        <f t="shared" si="87"/>
        <v>17856.88</v>
      </c>
      <c r="N1114" s="134"/>
      <c r="BY1114" s="137"/>
      <c r="BZ1114" s="137"/>
      <c r="CA1114" s="138"/>
      <c r="CI1114" s="19"/>
      <c r="CJ1114" s="19"/>
    </row>
    <row r="1115" s="13" customFormat="1" customHeight="1" spans="1:88">
      <c r="A1115" s="22">
        <v>1432307</v>
      </c>
      <c r="B1115" s="23">
        <f t="shared" si="85"/>
        <v>43516</v>
      </c>
      <c r="C1115" s="24">
        <v>43517</v>
      </c>
      <c r="D1115" s="25" t="s">
        <v>833</v>
      </c>
      <c r="E1115" s="26">
        <v>1</v>
      </c>
      <c r="F1115" s="26">
        <v>1</v>
      </c>
      <c r="G1115" s="26"/>
      <c r="H1115" s="27">
        <f t="shared" si="86"/>
        <v>1</v>
      </c>
      <c r="I1115" s="31"/>
      <c r="J1115" s="140">
        <v>5695</v>
      </c>
      <c r="K1115" s="141"/>
      <c r="L1115" s="141"/>
      <c r="M1115" s="34">
        <f t="shared" si="87"/>
        <v>5695</v>
      </c>
      <c r="N1115" s="134"/>
      <c r="BY1115" s="137"/>
      <c r="BZ1115" s="137"/>
      <c r="CA1115" s="138"/>
      <c r="CI1115" s="19"/>
      <c r="CJ1115" s="19"/>
    </row>
    <row r="1116" s="13" customFormat="1" customHeight="1" spans="1:88">
      <c r="A1116" s="22">
        <v>1432307</v>
      </c>
      <c r="B1116" s="23">
        <f t="shared" si="85"/>
        <v>43517</v>
      </c>
      <c r="C1116" s="24">
        <v>43518</v>
      </c>
      <c r="D1116" s="25" t="s">
        <v>833</v>
      </c>
      <c r="E1116" s="26">
        <v>1</v>
      </c>
      <c r="F1116" s="26">
        <v>1</v>
      </c>
      <c r="G1116" s="26"/>
      <c r="H1116" s="27">
        <f t="shared" si="86"/>
        <v>1</v>
      </c>
      <c r="I1116" s="31"/>
      <c r="J1116" s="140">
        <v>4552.57</v>
      </c>
      <c r="K1116" s="141"/>
      <c r="L1116" s="141"/>
      <c r="M1116" s="34">
        <f t="shared" si="87"/>
        <v>4552.57</v>
      </c>
      <c r="N1116" s="134"/>
      <c r="BY1116" s="137"/>
      <c r="BZ1116" s="137"/>
      <c r="CA1116" s="138"/>
      <c r="CI1116" s="19"/>
      <c r="CJ1116" s="19"/>
    </row>
    <row r="1117" s="13" customFormat="1" customHeight="1" spans="1:88">
      <c r="A1117" s="22">
        <v>1432307</v>
      </c>
      <c r="B1117" s="23">
        <f t="shared" si="85"/>
        <v>43518</v>
      </c>
      <c r="C1117" s="24">
        <v>43520</v>
      </c>
      <c r="D1117" s="25" t="s">
        <v>833</v>
      </c>
      <c r="E1117" s="26">
        <v>2</v>
      </c>
      <c r="F1117" s="26">
        <v>1</v>
      </c>
      <c r="G1117" s="26"/>
      <c r="H1117" s="27">
        <f t="shared" si="86"/>
        <v>2</v>
      </c>
      <c r="I1117" s="31"/>
      <c r="J1117" s="32">
        <v>4178.47</v>
      </c>
      <c r="K1117" s="141"/>
      <c r="L1117" s="141"/>
      <c r="M1117" s="34">
        <f t="shared" si="87"/>
        <v>8356.94</v>
      </c>
      <c r="N1117" s="134"/>
      <c r="BY1117" s="137"/>
      <c r="BZ1117" s="137"/>
      <c r="CA1117" s="138"/>
      <c r="CI1117" s="19"/>
      <c r="CJ1117" s="19"/>
    </row>
    <row r="1118" s="13" customFormat="1" customHeight="1" spans="1:88">
      <c r="A1118" s="22">
        <v>1447437</v>
      </c>
      <c r="B1118" s="23">
        <f t="shared" si="85"/>
        <v>43518</v>
      </c>
      <c r="C1118" s="24">
        <v>43520</v>
      </c>
      <c r="D1118" s="25" t="s">
        <v>834</v>
      </c>
      <c r="E1118" s="26">
        <v>2</v>
      </c>
      <c r="F1118" s="26">
        <v>1</v>
      </c>
      <c r="G1118" s="26"/>
      <c r="H1118" s="27">
        <f t="shared" si="86"/>
        <v>2</v>
      </c>
      <c r="I1118" s="31"/>
      <c r="J1118" s="140">
        <v>4150</v>
      </c>
      <c r="K1118" s="141"/>
      <c r="L1118" s="141"/>
      <c r="M1118" s="34">
        <f t="shared" si="87"/>
        <v>8300</v>
      </c>
      <c r="N1118" s="134"/>
      <c r="BY1118" s="137"/>
      <c r="BZ1118" s="137"/>
      <c r="CA1118" s="138"/>
      <c r="CI1118" s="19"/>
      <c r="CJ1118" s="19"/>
    </row>
    <row r="1119" s="13" customFormat="1" customHeight="1" spans="1:88">
      <c r="A1119" s="22">
        <v>1437796</v>
      </c>
      <c r="B1119" s="23">
        <f t="shared" si="85"/>
        <v>43516</v>
      </c>
      <c r="C1119" s="24">
        <v>43518</v>
      </c>
      <c r="D1119" s="25" t="s">
        <v>835</v>
      </c>
      <c r="E1119" s="26">
        <v>2</v>
      </c>
      <c r="F1119" s="26">
        <v>1</v>
      </c>
      <c r="G1119" s="26"/>
      <c r="H1119" s="27">
        <f t="shared" si="86"/>
        <v>2</v>
      </c>
      <c r="I1119" s="31"/>
      <c r="J1119" s="32">
        <v>4849.78</v>
      </c>
      <c r="K1119" s="33"/>
      <c r="L1119" s="33"/>
      <c r="M1119" s="34">
        <f t="shared" si="87"/>
        <v>9699.56</v>
      </c>
      <c r="N1119" s="134"/>
      <c r="BY1119" s="137"/>
      <c r="BZ1119" s="137"/>
      <c r="CA1119" s="138"/>
      <c r="CI1119" s="19"/>
      <c r="CJ1119" s="19"/>
    </row>
    <row r="1120" s="13" customFormat="1" customHeight="1" spans="1:88">
      <c r="A1120" s="22">
        <v>1437796</v>
      </c>
      <c r="B1120" s="23">
        <f t="shared" si="85"/>
        <v>43518</v>
      </c>
      <c r="C1120" s="24">
        <v>43520</v>
      </c>
      <c r="D1120" s="25" t="s">
        <v>835</v>
      </c>
      <c r="E1120" s="26">
        <v>2</v>
      </c>
      <c r="F1120" s="26">
        <v>1</v>
      </c>
      <c r="G1120" s="26"/>
      <c r="H1120" s="27">
        <f t="shared" si="86"/>
        <v>2</v>
      </c>
      <c r="I1120" s="31"/>
      <c r="J1120" s="32">
        <v>5360</v>
      </c>
      <c r="K1120" s="33"/>
      <c r="L1120" s="33"/>
      <c r="M1120" s="34">
        <f t="shared" si="87"/>
        <v>10720</v>
      </c>
      <c r="N1120" s="134"/>
      <c r="BY1120" s="137"/>
      <c r="BZ1120" s="137"/>
      <c r="CA1120" s="138"/>
      <c r="CI1120" s="19"/>
      <c r="CJ1120" s="19"/>
    </row>
    <row r="1121" s="13" customFormat="1" customHeight="1" spans="1:88">
      <c r="A1121" s="22">
        <v>1442751</v>
      </c>
      <c r="B1121" s="23">
        <f t="shared" si="85"/>
        <v>43517</v>
      </c>
      <c r="C1121" s="24">
        <v>43520</v>
      </c>
      <c r="D1121" s="25" t="s">
        <v>836</v>
      </c>
      <c r="E1121" s="26">
        <v>3</v>
      </c>
      <c r="F1121" s="26">
        <v>2</v>
      </c>
      <c r="G1121" s="26"/>
      <c r="H1121" s="27">
        <f t="shared" si="86"/>
        <v>6</v>
      </c>
      <c r="I1121" s="31"/>
      <c r="J1121" s="32">
        <v>4498.14</v>
      </c>
      <c r="K1121" s="33"/>
      <c r="L1121" s="33"/>
      <c r="M1121" s="34">
        <f t="shared" si="87"/>
        <v>26988.84</v>
      </c>
      <c r="N1121" s="134"/>
      <c r="BY1121" s="137"/>
      <c r="BZ1121" s="137"/>
      <c r="CA1121" s="138"/>
      <c r="CI1121" s="19"/>
      <c r="CJ1121" s="19"/>
    </row>
    <row r="1122" s="13" customFormat="1" customHeight="1" spans="1:88">
      <c r="A1122" s="22">
        <v>1449320</v>
      </c>
      <c r="B1122" s="23">
        <f t="shared" si="85"/>
        <v>43517</v>
      </c>
      <c r="C1122" s="24">
        <v>43520</v>
      </c>
      <c r="D1122" s="25" t="s">
        <v>837</v>
      </c>
      <c r="E1122" s="26">
        <v>3</v>
      </c>
      <c r="F1122" s="26">
        <v>3</v>
      </c>
      <c r="G1122" s="26"/>
      <c r="H1122" s="27">
        <f t="shared" si="86"/>
        <v>9</v>
      </c>
      <c r="I1122" s="31"/>
      <c r="J1122" s="32">
        <v>3650</v>
      </c>
      <c r="K1122" s="33"/>
      <c r="L1122" s="33"/>
      <c r="M1122" s="34">
        <f t="shared" si="87"/>
        <v>32850</v>
      </c>
      <c r="N1122" s="134"/>
      <c r="BY1122" s="137"/>
      <c r="BZ1122" s="137"/>
      <c r="CA1122" s="138"/>
      <c r="CI1122" s="19"/>
      <c r="CJ1122" s="19"/>
    </row>
    <row r="1123" s="13" customFormat="1" customHeight="1" spans="1:88">
      <c r="A1123" s="22">
        <v>1433533</v>
      </c>
      <c r="B1123" s="23">
        <f t="shared" si="85"/>
        <v>43518</v>
      </c>
      <c r="C1123" s="24">
        <v>43520</v>
      </c>
      <c r="D1123" s="25" t="s">
        <v>838</v>
      </c>
      <c r="E1123" s="26">
        <v>2</v>
      </c>
      <c r="F1123" s="26">
        <v>1</v>
      </c>
      <c r="G1123" s="26"/>
      <c r="H1123" s="27">
        <f t="shared" si="86"/>
        <v>2</v>
      </c>
      <c r="I1123" s="31"/>
      <c r="J1123" s="32">
        <v>5695</v>
      </c>
      <c r="K1123" s="33"/>
      <c r="L1123" s="33"/>
      <c r="M1123" s="34">
        <f t="shared" si="87"/>
        <v>11390</v>
      </c>
      <c r="N1123" s="134"/>
      <c r="BY1123" s="137"/>
      <c r="BZ1123" s="137"/>
      <c r="CA1123" s="138"/>
      <c r="CI1123" s="19"/>
      <c r="CJ1123" s="19"/>
    </row>
    <row r="1124" s="13" customFormat="1" customHeight="1" spans="1:88">
      <c r="A1124" s="22">
        <v>1446787</v>
      </c>
      <c r="B1124" s="23">
        <f t="shared" si="85"/>
        <v>43516</v>
      </c>
      <c r="C1124" s="24">
        <v>43520</v>
      </c>
      <c r="D1124" s="25" t="s">
        <v>839</v>
      </c>
      <c r="E1124" s="26">
        <v>4</v>
      </c>
      <c r="F1124" s="26">
        <v>1</v>
      </c>
      <c r="G1124" s="26"/>
      <c r="H1124" s="27">
        <f t="shared" si="86"/>
        <v>4</v>
      </c>
      <c r="I1124" s="31"/>
      <c r="J1124" s="32">
        <v>4477.31</v>
      </c>
      <c r="K1124" s="33"/>
      <c r="L1124" s="33"/>
      <c r="M1124" s="34">
        <f t="shared" si="87"/>
        <v>17909.24</v>
      </c>
      <c r="N1124" s="134"/>
      <c r="BY1124" s="137"/>
      <c r="BZ1124" s="137"/>
      <c r="CA1124" s="138"/>
      <c r="CI1124" s="19"/>
      <c r="CJ1124" s="19"/>
    </row>
    <row r="1125" s="13" customFormat="1" customHeight="1" spans="1:88">
      <c r="A1125" s="22">
        <v>1441127</v>
      </c>
      <c r="B1125" s="23">
        <f t="shared" si="85"/>
        <v>43517</v>
      </c>
      <c r="C1125" s="24">
        <v>43520</v>
      </c>
      <c r="D1125" s="25" t="s">
        <v>840</v>
      </c>
      <c r="E1125" s="26">
        <v>3</v>
      </c>
      <c r="F1125" s="26">
        <v>1</v>
      </c>
      <c r="G1125" s="26"/>
      <c r="H1125" s="27">
        <f t="shared" si="86"/>
        <v>3</v>
      </c>
      <c r="I1125" s="31"/>
      <c r="J1125" s="32">
        <v>4349.81</v>
      </c>
      <c r="K1125" s="33"/>
      <c r="L1125" s="33"/>
      <c r="M1125" s="34">
        <f t="shared" si="87"/>
        <v>13049.43</v>
      </c>
      <c r="N1125" s="134"/>
      <c r="BY1125" s="137"/>
      <c r="BZ1125" s="137"/>
      <c r="CA1125" s="138"/>
      <c r="CI1125" s="19"/>
      <c r="CJ1125" s="19"/>
    </row>
    <row r="1126" s="13" customFormat="1" customHeight="1" spans="1:88">
      <c r="A1126" s="22">
        <v>1448872</v>
      </c>
      <c r="B1126" s="23">
        <f t="shared" si="85"/>
        <v>43517</v>
      </c>
      <c r="C1126" s="24">
        <v>43520</v>
      </c>
      <c r="D1126" s="25" t="s">
        <v>841</v>
      </c>
      <c r="E1126" s="26">
        <v>3</v>
      </c>
      <c r="F1126" s="26">
        <v>1</v>
      </c>
      <c r="G1126" s="26"/>
      <c r="H1126" s="27">
        <f t="shared" si="86"/>
        <v>3</v>
      </c>
      <c r="I1126" s="31"/>
      <c r="J1126" s="32">
        <v>4850</v>
      </c>
      <c r="K1126" s="33"/>
      <c r="L1126" s="33"/>
      <c r="M1126" s="34">
        <f t="shared" si="87"/>
        <v>14550</v>
      </c>
      <c r="N1126" s="134"/>
      <c r="BY1126" s="137"/>
      <c r="BZ1126" s="137"/>
      <c r="CA1126" s="138"/>
      <c r="CI1126" s="19"/>
      <c r="CJ1126" s="19"/>
    </row>
    <row r="1127" s="13" customFormat="1" customHeight="1" spans="1:88">
      <c r="A1127" s="22">
        <v>1448066</v>
      </c>
      <c r="B1127" s="23">
        <f t="shared" si="85"/>
        <v>43517</v>
      </c>
      <c r="C1127" s="24">
        <v>43520</v>
      </c>
      <c r="D1127" s="25" t="s">
        <v>842</v>
      </c>
      <c r="E1127" s="26">
        <v>3</v>
      </c>
      <c r="F1127" s="26">
        <v>1</v>
      </c>
      <c r="G1127" s="26"/>
      <c r="H1127" s="27">
        <f t="shared" si="86"/>
        <v>3</v>
      </c>
      <c r="I1127" s="31"/>
      <c r="J1127" s="32">
        <v>3650</v>
      </c>
      <c r="K1127" s="33"/>
      <c r="L1127" s="33"/>
      <c r="M1127" s="34">
        <f t="shared" si="87"/>
        <v>10950</v>
      </c>
      <c r="N1127" s="134"/>
      <c r="BY1127" s="137"/>
      <c r="BZ1127" s="137"/>
      <c r="CA1127" s="138"/>
      <c r="CI1127" s="19"/>
      <c r="CJ1127" s="19"/>
    </row>
    <row r="1128" s="13" customFormat="1" customHeight="1" spans="1:88">
      <c r="A1128" s="22">
        <v>1447612</v>
      </c>
      <c r="B1128" s="23">
        <f t="shared" si="85"/>
        <v>43518</v>
      </c>
      <c r="C1128" s="24">
        <v>43520</v>
      </c>
      <c r="D1128" s="25" t="s">
        <v>843</v>
      </c>
      <c r="E1128" s="26">
        <v>2</v>
      </c>
      <c r="F1128" s="26">
        <v>1</v>
      </c>
      <c r="G1128" s="26"/>
      <c r="H1128" s="27">
        <f t="shared" si="86"/>
        <v>2</v>
      </c>
      <c r="I1128" s="31"/>
      <c r="J1128" s="32">
        <v>3650</v>
      </c>
      <c r="K1128" s="33"/>
      <c r="L1128" s="33"/>
      <c r="M1128" s="34">
        <f t="shared" si="87"/>
        <v>7300</v>
      </c>
      <c r="N1128" s="134"/>
      <c r="BY1128" s="137"/>
      <c r="BZ1128" s="137"/>
      <c r="CA1128" s="138"/>
      <c r="CI1128" s="19"/>
      <c r="CJ1128" s="19"/>
    </row>
    <row r="1129" s="13" customFormat="1" customHeight="1" spans="1:88">
      <c r="A1129" s="22">
        <v>1440633</v>
      </c>
      <c r="B1129" s="23">
        <f t="shared" si="85"/>
        <v>43519</v>
      </c>
      <c r="C1129" s="24">
        <v>43520</v>
      </c>
      <c r="D1129" s="25" t="s">
        <v>844</v>
      </c>
      <c r="E1129" s="26">
        <v>1</v>
      </c>
      <c r="F1129" s="26">
        <v>2</v>
      </c>
      <c r="G1129" s="26"/>
      <c r="H1129" s="27">
        <f t="shared" si="86"/>
        <v>2</v>
      </c>
      <c r="I1129" s="31"/>
      <c r="J1129" s="32">
        <v>5360</v>
      </c>
      <c r="K1129" s="33"/>
      <c r="L1129" s="33"/>
      <c r="M1129" s="34">
        <f t="shared" si="87"/>
        <v>10720</v>
      </c>
      <c r="N1129" s="134"/>
      <c r="BY1129" s="137"/>
      <c r="BZ1129" s="137"/>
      <c r="CA1129" s="138"/>
      <c r="CI1129" s="19"/>
      <c r="CJ1129" s="19"/>
    </row>
    <row r="1130" s="13" customFormat="1" customHeight="1" spans="1:88">
      <c r="A1130" s="22">
        <v>1447651</v>
      </c>
      <c r="B1130" s="23">
        <f t="shared" si="85"/>
        <v>43518</v>
      </c>
      <c r="C1130" s="24">
        <v>43520</v>
      </c>
      <c r="D1130" s="25" t="s">
        <v>845</v>
      </c>
      <c r="E1130" s="26">
        <v>2</v>
      </c>
      <c r="F1130" s="26">
        <v>1</v>
      </c>
      <c r="G1130" s="26"/>
      <c r="H1130" s="27">
        <f t="shared" si="86"/>
        <v>2</v>
      </c>
      <c r="I1130" s="31"/>
      <c r="J1130" s="32">
        <v>3650</v>
      </c>
      <c r="K1130" s="33"/>
      <c r="L1130" s="33"/>
      <c r="M1130" s="34">
        <f t="shared" si="87"/>
        <v>7300</v>
      </c>
      <c r="N1130" s="134"/>
      <c r="BY1130" s="137"/>
      <c r="BZ1130" s="137"/>
      <c r="CA1130" s="138"/>
      <c r="CI1130" s="19"/>
      <c r="CJ1130" s="19"/>
    </row>
    <row r="1131" s="13" customFormat="1" customHeight="1" spans="1:88">
      <c r="A1131" s="22">
        <v>1432461</v>
      </c>
      <c r="B1131" s="23">
        <f t="shared" si="85"/>
        <v>43518</v>
      </c>
      <c r="C1131" s="24">
        <v>43520</v>
      </c>
      <c r="D1131" s="25" t="s">
        <v>846</v>
      </c>
      <c r="E1131" s="26">
        <v>2</v>
      </c>
      <c r="F1131" s="26">
        <v>1</v>
      </c>
      <c r="G1131" s="26"/>
      <c r="H1131" s="27">
        <f t="shared" si="86"/>
        <v>2</v>
      </c>
      <c r="I1131" s="31"/>
      <c r="J1131" s="32">
        <v>3751.05</v>
      </c>
      <c r="K1131" s="33"/>
      <c r="L1131" s="33"/>
      <c r="M1131" s="34">
        <f t="shared" si="87"/>
        <v>7502.1</v>
      </c>
      <c r="N1131" s="134"/>
      <c r="BY1131" s="137"/>
      <c r="BZ1131" s="137"/>
      <c r="CA1131" s="138"/>
      <c r="CI1131" s="19"/>
      <c r="CJ1131" s="19"/>
    </row>
    <row r="1132" s="13" customFormat="1" customHeight="1" spans="1:88">
      <c r="A1132" s="22">
        <v>1432177</v>
      </c>
      <c r="B1132" s="23">
        <f t="shared" si="85"/>
        <v>43518</v>
      </c>
      <c r="C1132" s="24">
        <v>43520</v>
      </c>
      <c r="D1132" s="25" t="s">
        <v>847</v>
      </c>
      <c r="E1132" s="26">
        <v>2</v>
      </c>
      <c r="F1132" s="26">
        <v>1</v>
      </c>
      <c r="G1132" s="26"/>
      <c r="H1132" s="27">
        <f t="shared" si="86"/>
        <v>2</v>
      </c>
      <c r="I1132" s="31"/>
      <c r="J1132" s="32">
        <v>4178.47</v>
      </c>
      <c r="K1132" s="33"/>
      <c r="L1132" s="33"/>
      <c r="M1132" s="34">
        <f t="shared" si="87"/>
        <v>8356.94</v>
      </c>
      <c r="N1132" s="134"/>
      <c r="BY1132" s="137"/>
      <c r="BZ1132" s="137"/>
      <c r="CA1132" s="138"/>
      <c r="CI1132" s="19"/>
      <c r="CJ1132" s="19"/>
    </row>
    <row r="1133" s="13" customFormat="1" customHeight="1" spans="1:88">
      <c r="A1133" s="22">
        <v>1449587</v>
      </c>
      <c r="B1133" s="23">
        <f t="shared" si="85"/>
        <v>43518</v>
      </c>
      <c r="C1133" s="24">
        <v>43520</v>
      </c>
      <c r="D1133" s="25" t="s">
        <v>848</v>
      </c>
      <c r="E1133" s="26">
        <v>2</v>
      </c>
      <c r="F1133" s="26">
        <v>3</v>
      </c>
      <c r="G1133" s="26"/>
      <c r="H1133" s="27">
        <f t="shared" si="86"/>
        <v>6</v>
      </c>
      <c r="I1133" s="31"/>
      <c r="J1133" s="32">
        <v>3650</v>
      </c>
      <c r="K1133" s="33"/>
      <c r="L1133" s="33"/>
      <c r="M1133" s="34">
        <f t="shared" si="87"/>
        <v>21900</v>
      </c>
      <c r="N1133" s="134"/>
      <c r="BY1133" s="137"/>
      <c r="BZ1133" s="137"/>
      <c r="CA1133" s="138"/>
      <c r="CI1133" s="19"/>
      <c r="CJ1133" s="19"/>
    </row>
    <row r="1134" s="13" customFormat="1" customHeight="1" spans="1:88">
      <c r="A1134" s="22">
        <v>1446731</v>
      </c>
      <c r="B1134" s="23">
        <f t="shared" si="85"/>
        <v>43515</v>
      </c>
      <c r="C1134" s="24">
        <v>43520</v>
      </c>
      <c r="D1134" s="25" t="s">
        <v>849</v>
      </c>
      <c r="E1134" s="26">
        <v>5</v>
      </c>
      <c r="F1134" s="26">
        <v>1</v>
      </c>
      <c r="G1134" s="26"/>
      <c r="H1134" s="27">
        <f t="shared" si="86"/>
        <v>5</v>
      </c>
      <c r="I1134" s="31"/>
      <c r="J1134" s="32">
        <v>6925</v>
      </c>
      <c r="K1134" s="33"/>
      <c r="L1134" s="33"/>
      <c r="M1134" s="34">
        <f t="shared" si="87"/>
        <v>34625</v>
      </c>
      <c r="N1134" s="134"/>
      <c r="BY1134" s="137"/>
      <c r="BZ1134" s="137"/>
      <c r="CA1134" s="138"/>
      <c r="CI1134" s="19"/>
      <c r="CJ1134" s="19"/>
    </row>
    <row r="1135" s="13" customFormat="1" customHeight="1" spans="1:88">
      <c r="A1135" s="22">
        <v>1442041</v>
      </c>
      <c r="B1135" s="23">
        <f t="shared" si="85"/>
        <v>43519</v>
      </c>
      <c r="C1135" s="24">
        <v>43521</v>
      </c>
      <c r="D1135" s="25" t="s">
        <v>850</v>
      </c>
      <c r="E1135" s="26">
        <v>2</v>
      </c>
      <c r="F1135" s="26">
        <v>1</v>
      </c>
      <c r="G1135" s="26"/>
      <c r="H1135" s="27">
        <f t="shared" si="86"/>
        <v>2</v>
      </c>
      <c r="I1135" s="31"/>
      <c r="J1135" s="32">
        <v>6925</v>
      </c>
      <c r="K1135" s="33"/>
      <c r="L1135" s="33"/>
      <c r="M1135" s="34">
        <f t="shared" si="87"/>
        <v>13850</v>
      </c>
      <c r="N1135" s="134"/>
      <c r="BY1135" s="137"/>
      <c r="BZ1135" s="137"/>
      <c r="CA1135" s="138"/>
      <c r="CI1135" s="19"/>
      <c r="CJ1135" s="19"/>
    </row>
    <row r="1136" s="13" customFormat="1" customHeight="1" spans="1:88">
      <c r="A1136" s="22">
        <v>1422095</v>
      </c>
      <c r="B1136" s="23">
        <f t="shared" si="85"/>
        <v>43520</v>
      </c>
      <c r="C1136" s="24">
        <v>43521</v>
      </c>
      <c r="D1136" s="25" t="s">
        <v>851</v>
      </c>
      <c r="E1136" s="26">
        <v>1</v>
      </c>
      <c r="F1136" s="26">
        <v>2</v>
      </c>
      <c r="G1136" s="26"/>
      <c r="H1136" s="27">
        <f t="shared" si="86"/>
        <v>2</v>
      </c>
      <c r="I1136" s="31"/>
      <c r="J1136" s="32">
        <v>5695</v>
      </c>
      <c r="K1136" s="33"/>
      <c r="L1136" s="33"/>
      <c r="M1136" s="34">
        <f t="shared" si="87"/>
        <v>11390</v>
      </c>
      <c r="N1136" s="134"/>
      <c r="BY1136" s="137"/>
      <c r="BZ1136" s="137"/>
      <c r="CA1136" s="138"/>
      <c r="CI1136" s="19"/>
      <c r="CJ1136" s="19"/>
    </row>
    <row r="1137" s="13" customFormat="1" customHeight="1" spans="1:88">
      <c r="A1137" s="22">
        <v>1450900</v>
      </c>
      <c r="B1137" s="23">
        <f t="shared" si="85"/>
        <v>43520</v>
      </c>
      <c r="C1137" s="24">
        <v>43521</v>
      </c>
      <c r="D1137" s="25" t="s">
        <v>852</v>
      </c>
      <c r="E1137" s="26">
        <v>1</v>
      </c>
      <c r="F1137" s="26">
        <v>1</v>
      </c>
      <c r="G1137" s="26"/>
      <c r="H1137" s="27">
        <f t="shared" si="86"/>
        <v>1</v>
      </c>
      <c r="I1137" s="31"/>
      <c r="J1137" s="32">
        <v>3650</v>
      </c>
      <c r="K1137" s="33"/>
      <c r="L1137" s="33"/>
      <c r="M1137" s="34">
        <f t="shared" si="87"/>
        <v>3650</v>
      </c>
      <c r="N1137" s="134"/>
      <c r="BY1137" s="137"/>
      <c r="BZ1137" s="137"/>
      <c r="CA1137" s="138"/>
      <c r="CI1137" s="19"/>
      <c r="CJ1137" s="19"/>
    </row>
    <row r="1138" s="13" customFormat="1" customHeight="1" spans="1:88">
      <c r="A1138" s="22">
        <v>1444022</v>
      </c>
      <c r="B1138" s="23">
        <f t="shared" si="85"/>
        <v>43520</v>
      </c>
      <c r="C1138" s="24">
        <v>43521</v>
      </c>
      <c r="D1138" s="25" t="s">
        <v>853</v>
      </c>
      <c r="E1138" s="26">
        <v>1</v>
      </c>
      <c r="F1138" s="26">
        <v>1</v>
      </c>
      <c r="G1138" s="26"/>
      <c r="H1138" s="27">
        <f t="shared" si="86"/>
        <v>1</v>
      </c>
      <c r="I1138" s="31"/>
      <c r="J1138" s="32">
        <v>3177.86</v>
      </c>
      <c r="K1138" s="33"/>
      <c r="L1138" s="33"/>
      <c r="M1138" s="34">
        <f t="shared" si="87"/>
        <v>3177.86</v>
      </c>
      <c r="N1138" s="134"/>
      <c r="BY1138" s="137"/>
      <c r="BZ1138" s="137"/>
      <c r="CA1138" s="138"/>
      <c r="CI1138" s="19"/>
      <c r="CJ1138" s="19"/>
    </row>
    <row r="1139" s="13" customFormat="1" customHeight="1" spans="1:88">
      <c r="A1139" s="142">
        <v>1443116</v>
      </c>
      <c r="B1139" s="143">
        <f t="shared" si="85"/>
        <v>43520</v>
      </c>
      <c r="C1139" s="144">
        <v>43521</v>
      </c>
      <c r="D1139" s="145" t="s">
        <v>854</v>
      </c>
      <c r="E1139" s="146">
        <v>1</v>
      </c>
      <c r="F1139" s="146">
        <v>1</v>
      </c>
      <c r="G1139" s="146"/>
      <c r="H1139" s="147">
        <f t="shared" si="86"/>
        <v>1</v>
      </c>
      <c r="I1139" s="148"/>
      <c r="J1139" s="149">
        <v>4378.46</v>
      </c>
      <c r="K1139" s="150"/>
      <c r="L1139" s="150"/>
      <c r="M1139" s="151">
        <f t="shared" si="87"/>
        <v>4378.46</v>
      </c>
      <c r="N1139" s="134"/>
      <c r="BY1139" s="137"/>
      <c r="BZ1139" s="137"/>
      <c r="CA1139" s="138"/>
      <c r="CI1139" s="19"/>
      <c r="CJ1139" s="19"/>
    </row>
    <row r="1140" s="13" customFormat="1" customHeight="1" spans="1:88">
      <c r="A1140" s="22">
        <v>1448393</v>
      </c>
      <c r="B1140" s="23">
        <f t="shared" si="85"/>
        <v>43516</v>
      </c>
      <c r="C1140" s="24">
        <v>43521</v>
      </c>
      <c r="D1140" s="25" t="s">
        <v>855</v>
      </c>
      <c r="E1140" s="26">
        <v>5</v>
      </c>
      <c r="F1140" s="26">
        <v>1</v>
      </c>
      <c r="G1140" s="26"/>
      <c r="H1140" s="27">
        <f t="shared" si="86"/>
        <v>5</v>
      </c>
      <c r="I1140" s="31"/>
      <c r="J1140" s="32">
        <v>3650</v>
      </c>
      <c r="K1140" s="33"/>
      <c r="L1140" s="33"/>
      <c r="M1140" s="34">
        <f t="shared" si="87"/>
        <v>18250</v>
      </c>
      <c r="N1140" s="134"/>
      <c r="BY1140" s="137"/>
      <c r="BZ1140" s="137"/>
      <c r="CA1140" s="138"/>
      <c r="CI1140" s="19"/>
      <c r="CJ1140" s="19"/>
    </row>
    <row r="1141" s="13" customFormat="1" customHeight="1" spans="1:88">
      <c r="A1141" s="22">
        <v>1449840</v>
      </c>
      <c r="B1141" s="23">
        <f t="shared" si="85"/>
        <v>43520</v>
      </c>
      <c r="C1141" s="24">
        <v>43521</v>
      </c>
      <c r="D1141" s="25" t="s">
        <v>856</v>
      </c>
      <c r="E1141" s="26">
        <v>1</v>
      </c>
      <c r="F1141" s="26">
        <v>1</v>
      </c>
      <c r="G1141" s="26"/>
      <c r="H1141" s="27">
        <f t="shared" si="86"/>
        <v>1</v>
      </c>
      <c r="I1141" s="31"/>
      <c r="J1141" s="32">
        <v>3650</v>
      </c>
      <c r="K1141" s="33"/>
      <c r="L1141" s="33"/>
      <c r="M1141" s="34">
        <f t="shared" si="87"/>
        <v>3650</v>
      </c>
      <c r="N1141" s="134"/>
      <c r="BY1141" s="137"/>
      <c r="BZ1141" s="137"/>
      <c r="CA1141" s="138"/>
      <c r="CI1141" s="19"/>
      <c r="CJ1141" s="19"/>
    </row>
    <row r="1142" s="13" customFormat="1" customHeight="1" spans="1:88">
      <c r="A1142" s="22">
        <v>1450583</v>
      </c>
      <c r="B1142" s="23">
        <f t="shared" si="85"/>
        <v>43519</v>
      </c>
      <c r="C1142" s="24">
        <v>43521</v>
      </c>
      <c r="D1142" s="25" t="s">
        <v>857</v>
      </c>
      <c r="E1142" s="26">
        <v>2</v>
      </c>
      <c r="F1142" s="26">
        <v>4</v>
      </c>
      <c r="G1142" s="26"/>
      <c r="H1142" s="27">
        <f t="shared" si="86"/>
        <v>8</v>
      </c>
      <c r="I1142" s="31"/>
      <c r="J1142" s="32">
        <v>3650</v>
      </c>
      <c r="K1142" s="33"/>
      <c r="L1142" s="33"/>
      <c r="M1142" s="34">
        <f t="shared" si="87"/>
        <v>29200</v>
      </c>
      <c r="N1142" s="134"/>
      <c r="BY1142" s="137"/>
      <c r="BZ1142" s="137"/>
      <c r="CA1142" s="138"/>
      <c r="CI1142" s="19"/>
      <c r="CJ1142" s="19"/>
    </row>
    <row r="1143" s="13" customFormat="1" customHeight="1" spans="1:88">
      <c r="A1143" s="22">
        <v>1421549</v>
      </c>
      <c r="B1143" s="23">
        <f t="shared" si="85"/>
        <v>43516</v>
      </c>
      <c r="C1143" s="24">
        <v>43521</v>
      </c>
      <c r="D1143" s="25" t="s">
        <v>858</v>
      </c>
      <c r="E1143" s="26">
        <v>5</v>
      </c>
      <c r="F1143" s="26">
        <v>1</v>
      </c>
      <c r="G1143" s="26"/>
      <c r="H1143" s="27">
        <f t="shared" si="86"/>
        <v>5</v>
      </c>
      <c r="I1143" s="31"/>
      <c r="J1143" s="32">
        <v>5695</v>
      </c>
      <c r="K1143" s="33"/>
      <c r="L1143" s="33"/>
      <c r="M1143" s="34">
        <f t="shared" si="87"/>
        <v>28475</v>
      </c>
      <c r="N1143" s="134"/>
      <c r="BY1143" s="137"/>
      <c r="BZ1143" s="137"/>
      <c r="CA1143" s="138"/>
      <c r="CI1143" s="19"/>
      <c r="CJ1143" s="19"/>
    </row>
    <row r="1144" s="13" customFormat="1" customHeight="1" spans="1:88">
      <c r="A1144" s="22">
        <v>1441695</v>
      </c>
      <c r="B1144" s="23">
        <f t="shared" si="85"/>
        <v>43516</v>
      </c>
      <c r="C1144" s="24">
        <v>43517</v>
      </c>
      <c r="D1144" s="25" t="s">
        <v>859</v>
      </c>
      <c r="E1144" s="26">
        <v>1</v>
      </c>
      <c r="F1144" s="26">
        <v>1</v>
      </c>
      <c r="G1144" s="26"/>
      <c r="H1144" s="27">
        <f t="shared" si="86"/>
        <v>1</v>
      </c>
      <c r="I1144" s="31"/>
      <c r="J1144" s="32">
        <v>4692.65</v>
      </c>
      <c r="K1144" s="33"/>
      <c r="L1144" s="33"/>
      <c r="M1144" s="34">
        <f t="shared" si="87"/>
        <v>4692.65</v>
      </c>
      <c r="N1144" s="134"/>
      <c r="BY1144" s="137"/>
      <c r="BZ1144" s="137"/>
      <c r="CA1144" s="138"/>
      <c r="CI1144" s="19"/>
      <c r="CJ1144" s="19"/>
    </row>
    <row r="1145" s="13" customFormat="1" customHeight="1" spans="1:88">
      <c r="A1145" s="22">
        <v>1441695</v>
      </c>
      <c r="B1145" s="23">
        <f t="shared" si="85"/>
        <v>43517</v>
      </c>
      <c r="C1145" s="24">
        <v>43521</v>
      </c>
      <c r="D1145" s="25" t="s">
        <v>859</v>
      </c>
      <c r="E1145" s="26">
        <v>4</v>
      </c>
      <c r="F1145" s="26">
        <v>1</v>
      </c>
      <c r="G1145" s="26"/>
      <c r="H1145" s="27">
        <f t="shared" si="86"/>
        <v>4</v>
      </c>
      <c r="I1145" s="31"/>
      <c r="J1145" s="32">
        <v>4361.35</v>
      </c>
      <c r="K1145" s="33"/>
      <c r="L1145" s="33"/>
      <c r="M1145" s="34">
        <f t="shared" si="87"/>
        <v>17445.4</v>
      </c>
      <c r="N1145" s="134"/>
      <c r="BY1145" s="137"/>
      <c r="BZ1145" s="137"/>
      <c r="CA1145" s="138"/>
      <c r="CI1145" s="19"/>
      <c r="CJ1145" s="19"/>
    </row>
    <row r="1146" s="13" customFormat="1" customHeight="1" spans="1:88">
      <c r="A1146" s="22">
        <v>1446625</v>
      </c>
      <c r="B1146" s="23">
        <f t="shared" si="85"/>
        <v>43520</v>
      </c>
      <c r="C1146" s="24">
        <v>43521</v>
      </c>
      <c r="D1146" s="25" t="s">
        <v>860</v>
      </c>
      <c r="E1146" s="26">
        <v>1</v>
      </c>
      <c r="F1146" s="26">
        <v>1</v>
      </c>
      <c r="G1146" s="26"/>
      <c r="H1146" s="27">
        <f t="shared" si="86"/>
        <v>1</v>
      </c>
      <c r="I1146" s="31"/>
      <c r="J1146" s="32">
        <v>5025</v>
      </c>
      <c r="K1146" s="33"/>
      <c r="L1146" s="33"/>
      <c r="M1146" s="34">
        <f t="shared" si="87"/>
        <v>5025</v>
      </c>
      <c r="N1146" s="134"/>
      <c r="BY1146" s="137"/>
      <c r="BZ1146" s="137"/>
      <c r="CA1146" s="138"/>
      <c r="CI1146" s="19"/>
      <c r="CJ1146" s="19"/>
    </row>
    <row r="1147" s="13" customFormat="1" customHeight="1" spans="1:88">
      <c r="A1147" s="22">
        <v>1450099</v>
      </c>
      <c r="B1147" s="23">
        <f t="shared" si="85"/>
        <v>43518</v>
      </c>
      <c r="C1147" s="24">
        <v>43521</v>
      </c>
      <c r="D1147" s="25" t="s">
        <v>861</v>
      </c>
      <c r="E1147" s="26">
        <v>3</v>
      </c>
      <c r="F1147" s="26">
        <v>1</v>
      </c>
      <c r="G1147" s="26"/>
      <c r="H1147" s="27">
        <f t="shared" si="86"/>
        <v>3</v>
      </c>
      <c r="I1147" s="31"/>
      <c r="J1147" s="32">
        <v>3650</v>
      </c>
      <c r="K1147" s="33"/>
      <c r="L1147" s="33"/>
      <c r="M1147" s="34">
        <f t="shared" si="87"/>
        <v>10950</v>
      </c>
      <c r="N1147" s="134"/>
      <c r="BY1147" s="137"/>
      <c r="BZ1147" s="137"/>
      <c r="CA1147" s="138"/>
      <c r="CI1147" s="19"/>
      <c r="CJ1147" s="19"/>
    </row>
    <row r="1148" s="13" customFormat="1" customHeight="1" spans="1:88">
      <c r="A1148" s="22">
        <v>1448186</v>
      </c>
      <c r="B1148" s="23">
        <f t="shared" si="85"/>
        <v>43518</v>
      </c>
      <c r="C1148" s="24">
        <v>43521</v>
      </c>
      <c r="D1148" s="25" t="s">
        <v>862</v>
      </c>
      <c r="E1148" s="26">
        <v>3</v>
      </c>
      <c r="F1148" s="26">
        <v>1</v>
      </c>
      <c r="G1148" s="26"/>
      <c r="H1148" s="27">
        <f t="shared" si="86"/>
        <v>3</v>
      </c>
      <c r="I1148" s="31"/>
      <c r="J1148" s="32">
        <v>3650</v>
      </c>
      <c r="K1148" s="33"/>
      <c r="L1148" s="33"/>
      <c r="M1148" s="34">
        <f t="shared" si="87"/>
        <v>10950</v>
      </c>
      <c r="N1148" s="134"/>
      <c r="BY1148" s="137"/>
      <c r="BZ1148" s="137"/>
      <c r="CA1148" s="138"/>
      <c r="CI1148" s="19"/>
      <c r="CJ1148" s="19"/>
    </row>
    <row r="1149" s="13" customFormat="1" customHeight="1" spans="1:88">
      <c r="A1149" s="22">
        <v>1448453</v>
      </c>
      <c r="B1149" s="23">
        <f t="shared" si="85"/>
        <v>43516</v>
      </c>
      <c r="C1149" s="24">
        <v>43521</v>
      </c>
      <c r="D1149" s="25" t="s">
        <v>863</v>
      </c>
      <c r="E1149" s="26">
        <v>5</v>
      </c>
      <c r="F1149" s="26">
        <v>1</v>
      </c>
      <c r="G1149" s="26"/>
      <c r="H1149" s="27">
        <f t="shared" si="86"/>
        <v>5</v>
      </c>
      <c r="I1149" s="31"/>
      <c r="J1149" s="32">
        <v>3650</v>
      </c>
      <c r="K1149" s="33"/>
      <c r="L1149" s="33"/>
      <c r="M1149" s="34">
        <f t="shared" si="87"/>
        <v>18250</v>
      </c>
      <c r="N1149" s="134"/>
      <c r="BY1149" s="137"/>
      <c r="BZ1149" s="137"/>
      <c r="CA1149" s="138"/>
      <c r="CI1149" s="19"/>
      <c r="CJ1149" s="19"/>
    </row>
    <row r="1150" s="13" customFormat="1" customHeight="1" spans="1:88">
      <c r="A1150" s="22">
        <v>1444962</v>
      </c>
      <c r="B1150" s="23">
        <f t="shared" si="85"/>
        <v>43519</v>
      </c>
      <c r="C1150" s="24">
        <v>43521</v>
      </c>
      <c r="D1150" s="25" t="s">
        <v>864</v>
      </c>
      <c r="E1150" s="26">
        <v>2</v>
      </c>
      <c r="F1150" s="26">
        <v>1</v>
      </c>
      <c r="G1150" s="26"/>
      <c r="H1150" s="27">
        <f t="shared" si="86"/>
        <v>2</v>
      </c>
      <c r="I1150" s="31"/>
      <c r="J1150" s="32">
        <v>5925</v>
      </c>
      <c r="K1150" s="33"/>
      <c r="L1150" s="33"/>
      <c r="M1150" s="34">
        <f t="shared" si="87"/>
        <v>11850</v>
      </c>
      <c r="N1150" s="134"/>
      <c r="BY1150" s="137"/>
      <c r="BZ1150" s="137"/>
      <c r="CA1150" s="138"/>
      <c r="CI1150" s="19"/>
      <c r="CJ1150" s="19"/>
    </row>
    <row r="1151" s="13" customFormat="1" customHeight="1" spans="1:88">
      <c r="A1151" s="22">
        <v>1447588</v>
      </c>
      <c r="B1151" s="23">
        <f t="shared" si="85"/>
        <v>43520</v>
      </c>
      <c r="C1151" s="24">
        <v>43521</v>
      </c>
      <c r="D1151" s="25" t="s">
        <v>846</v>
      </c>
      <c r="E1151" s="26">
        <v>1</v>
      </c>
      <c r="F1151" s="26">
        <v>1</v>
      </c>
      <c r="G1151" s="26"/>
      <c r="H1151" s="27">
        <f t="shared" si="86"/>
        <v>1</v>
      </c>
      <c r="I1151" s="31"/>
      <c r="J1151" s="32">
        <v>3650</v>
      </c>
      <c r="K1151" s="33"/>
      <c r="L1151" s="33"/>
      <c r="M1151" s="34">
        <f t="shared" si="87"/>
        <v>3650</v>
      </c>
      <c r="N1151" s="134"/>
      <c r="BY1151" s="137"/>
      <c r="BZ1151" s="137"/>
      <c r="CA1151" s="138"/>
      <c r="CI1151" s="19"/>
      <c r="CJ1151" s="19"/>
    </row>
    <row r="1152" s="13" customFormat="1" customHeight="1" spans="1:88">
      <c r="A1152" s="22">
        <v>1444454</v>
      </c>
      <c r="B1152" s="23">
        <f t="shared" si="85"/>
        <v>43519</v>
      </c>
      <c r="C1152" s="24">
        <v>43521</v>
      </c>
      <c r="D1152" s="25" t="s">
        <v>865</v>
      </c>
      <c r="E1152" s="26">
        <v>2</v>
      </c>
      <c r="F1152" s="26">
        <v>1</v>
      </c>
      <c r="G1152" s="26"/>
      <c r="H1152" s="27">
        <f t="shared" si="86"/>
        <v>2</v>
      </c>
      <c r="I1152" s="31"/>
      <c r="J1152" s="32">
        <v>4105.28</v>
      </c>
      <c r="K1152" s="33"/>
      <c r="L1152" s="33"/>
      <c r="M1152" s="34">
        <f t="shared" si="87"/>
        <v>8210.56</v>
      </c>
      <c r="N1152" s="134"/>
      <c r="BY1152" s="137"/>
      <c r="BZ1152" s="137"/>
      <c r="CA1152" s="138"/>
      <c r="CI1152" s="19"/>
      <c r="CJ1152" s="19"/>
    </row>
    <row r="1153" s="13" customFormat="1" customHeight="1" spans="1:88">
      <c r="A1153" s="22">
        <v>1449991</v>
      </c>
      <c r="B1153" s="23">
        <f t="shared" si="85"/>
        <v>43518</v>
      </c>
      <c r="C1153" s="24">
        <v>43521</v>
      </c>
      <c r="D1153" s="25" t="s">
        <v>866</v>
      </c>
      <c r="E1153" s="26">
        <v>3</v>
      </c>
      <c r="F1153" s="26">
        <v>1</v>
      </c>
      <c r="G1153" s="26"/>
      <c r="H1153" s="27">
        <f t="shared" si="86"/>
        <v>3</v>
      </c>
      <c r="I1153" s="31"/>
      <c r="J1153" s="32">
        <v>3650</v>
      </c>
      <c r="K1153" s="33"/>
      <c r="L1153" s="33"/>
      <c r="M1153" s="34">
        <f t="shared" si="87"/>
        <v>10950</v>
      </c>
      <c r="N1153" s="134"/>
      <c r="BY1153" s="137"/>
      <c r="BZ1153" s="137"/>
      <c r="CA1153" s="138"/>
      <c r="CI1153" s="19"/>
      <c r="CJ1153" s="19"/>
    </row>
    <row r="1154" s="13" customFormat="1" customHeight="1" spans="1:88">
      <c r="A1154" s="22">
        <v>1435571</v>
      </c>
      <c r="B1154" s="23">
        <f t="shared" si="85"/>
        <v>43518</v>
      </c>
      <c r="C1154" s="24">
        <v>43521</v>
      </c>
      <c r="D1154" s="25" t="s">
        <v>867</v>
      </c>
      <c r="E1154" s="26">
        <v>3</v>
      </c>
      <c r="F1154" s="26">
        <v>1</v>
      </c>
      <c r="G1154" s="26"/>
      <c r="H1154" s="27">
        <f t="shared" si="86"/>
        <v>3</v>
      </c>
      <c r="I1154" s="31"/>
      <c r="J1154" s="32">
        <v>4986.85</v>
      </c>
      <c r="K1154" s="33"/>
      <c r="L1154" s="33"/>
      <c r="M1154" s="34">
        <f t="shared" si="87"/>
        <v>14960.55</v>
      </c>
      <c r="N1154" s="134"/>
      <c r="BY1154" s="137"/>
      <c r="BZ1154" s="137"/>
      <c r="CA1154" s="138"/>
      <c r="CI1154" s="19"/>
      <c r="CJ1154" s="19"/>
    </row>
    <row r="1155" s="13" customFormat="1" customHeight="1" spans="1:88">
      <c r="A1155" s="22">
        <v>1432623</v>
      </c>
      <c r="B1155" s="23">
        <f t="shared" si="85"/>
        <v>43517</v>
      </c>
      <c r="C1155" s="24">
        <v>43521</v>
      </c>
      <c r="D1155" s="25" t="s">
        <v>868</v>
      </c>
      <c r="E1155" s="26">
        <v>4</v>
      </c>
      <c r="F1155" s="26">
        <v>2</v>
      </c>
      <c r="G1155" s="26"/>
      <c r="H1155" s="27">
        <f t="shared" si="86"/>
        <v>8</v>
      </c>
      <c r="I1155" s="31"/>
      <c r="J1155" s="32">
        <v>5695</v>
      </c>
      <c r="K1155" s="33"/>
      <c r="L1155" s="33"/>
      <c r="M1155" s="34">
        <f t="shared" si="87"/>
        <v>45560</v>
      </c>
      <c r="N1155" s="134"/>
      <c r="BY1155" s="137"/>
      <c r="BZ1155" s="137"/>
      <c r="CA1155" s="138"/>
      <c r="CI1155" s="19"/>
      <c r="CJ1155" s="19"/>
    </row>
    <row r="1156" s="13" customFormat="1" customHeight="1" spans="1:88">
      <c r="A1156" s="22">
        <v>1447878</v>
      </c>
      <c r="B1156" s="23">
        <f t="shared" si="85"/>
        <v>43520</v>
      </c>
      <c r="C1156" s="24">
        <v>43521</v>
      </c>
      <c r="D1156" s="25" t="s">
        <v>869</v>
      </c>
      <c r="E1156" s="26">
        <v>1</v>
      </c>
      <c r="F1156" s="26">
        <v>1</v>
      </c>
      <c r="G1156" s="26"/>
      <c r="H1156" s="27">
        <f t="shared" si="86"/>
        <v>1</v>
      </c>
      <c r="I1156" s="31"/>
      <c r="J1156" s="32">
        <v>3650</v>
      </c>
      <c r="K1156" s="33"/>
      <c r="L1156" s="33"/>
      <c r="M1156" s="34">
        <f t="shared" si="87"/>
        <v>3650</v>
      </c>
      <c r="N1156" s="134"/>
      <c r="BY1156" s="137"/>
      <c r="BZ1156" s="137"/>
      <c r="CA1156" s="138"/>
      <c r="CI1156" s="19"/>
      <c r="CJ1156" s="19"/>
    </row>
    <row r="1157" s="13" customFormat="1" customHeight="1" spans="1:88">
      <c r="A1157" s="22">
        <v>1443120</v>
      </c>
      <c r="B1157" s="23">
        <f t="shared" si="85"/>
        <v>43521</v>
      </c>
      <c r="C1157" s="24">
        <v>43522</v>
      </c>
      <c r="D1157" s="25" t="s">
        <v>870</v>
      </c>
      <c r="E1157" s="26">
        <v>1</v>
      </c>
      <c r="F1157" s="26">
        <v>1</v>
      </c>
      <c r="G1157" s="26"/>
      <c r="H1157" s="27">
        <f t="shared" si="86"/>
        <v>1</v>
      </c>
      <c r="I1157" s="31"/>
      <c r="J1157" s="32">
        <v>4378.46</v>
      </c>
      <c r="K1157" s="33"/>
      <c r="L1157" s="33"/>
      <c r="M1157" s="34">
        <f t="shared" si="87"/>
        <v>4378.46</v>
      </c>
      <c r="N1157" s="134"/>
      <c r="BY1157" s="137"/>
      <c r="BZ1157" s="137"/>
      <c r="CA1157" s="138"/>
      <c r="CI1157" s="19"/>
      <c r="CJ1157" s="19"/>
    </row>
    <row r="1158" s="13" customFormat="1" customHeight="1" spans="1:88">
      <c r="A1158" s="22">
        <v>1450802</v>
      </c>
      <c r="B1158" s="23">
        <f t="shared" si="85"/>
        <v>43522</v>
      </c>
      <c r="C1158" s="24">
        <v>43523</v>
      </c>
      <c r="D1158" s="25" t="s">
        <v>871</v>
      </c>
      <c r="E1158" s="26">
        <v>1</v>
      </c>
      <c r="F1158" s="26">
        <v>1</v>
      </c>
      <c r="G1158" s="26"/>
      <c r="H1158" s="27">
        <f t="shared" si="86"/>
        <v>1</v>
      </c>
      <c r="I1158" s="31"/>
      <c r="J1158" s="32">
        <v>6200</v>
      </c>
      <c r="K1158" s="33"/>
      <c r="L1158" s="33"/>
      <c r="M1158" s="34">
        <f t="shared" si="87"/>
        <v>6200</v>
      </c>
      <c r="N1158" s="134"/>
      <c r="BY1158" s="137"/>
      <c r="BZ1158" s="137"/>
      <c r="CA1158" s="138"/>
      <c r="CI1158" s="19"/>
      <c r="CJ1158" s="19"/>
    </row>
    <row r="1159" s="13" customFormat="1" customHeight="1" spans="1:88">
      <c r="A1159" s="22">
        <v>1450802</v>
      </c>
      <c r="B1159" s="23">
        <f t="shared" si="85"/>
        <v>43523</v>
      </c>
      <c r="C1159" s="24">
        <v>43524</v>
      </c>
      <c r="D1159" s="25" t="s">
        <v>871</v>
      </c>
      <c r="E1159" s="26">
        <v>1</v>
      </c>
      <c r="F1159" s="26">
        <v>1</v>
      </c>
      <c r="G1159" s="26"/>
      <c r="H1159" s="27">
        <f t="shared" si="86"/>
        <v>1</v>
      </c>
      <c r="I1159" s="31"/>
      <c r="J1159" s="32">
        <v>4841.18</v>
      </c>
      <c r="K1159" s="33"/>
      <c r="L1159" s="33"/>
      <c r="M1159" s="34">
        <f t="shared" si="87"/>
        <v>4841.18</v>
      </c>
      <c r="N1159" s="134"/>
      <c r="BY1159" s="137"/>
      <c r="BZ1159" s="137"/>
      <c r="CA1159" s="138"/>
      <c r="CI1159" s="19"/>
      <c r="CJ1159" s="19"/>
    </row>
    <row r="1160" s="13" customFormat="1" customHeight="1" spans="1:88">
      <c r="A1160" s="22">
        <v>1450793</v>
      </c>
      <c r="B1160" s="23">
        <f t="shared" si="85"/>
        <v>43522</v>
      </c>
      <c r="C1160" s="24">
        <v>43524</v>
      </c>
      <c r="D1160" s="25" t="s">
        <v>872</v>
      </c>
      <c r="E1160" s="26">
        <v>2</v>
      </c>
      <c r="F1160" s="26">
        <v>3</v>
      </c>
      <c r="G1160" s="26"/>
      <c r="H1160" s="27">
        <f t="shared" si="86"/>
        <v>6</v>
      </c>
      <c r="I1160" s="31"/>
      <c r="J1160" s="32">
        <v>7900</v>
      </c>
      <c r="K1160" s="33"/>
      <c r="L1160" s="33"/>
      <c r="M1160" s="34">
        <f t="shared" si="87"/>
        <v>47400</v>
      </c>
      <c r="N1160" s="134"/>
      <c r="BY1160" s="137"/>
      <c r="BZ1160" s="137"/>
      <c r="CA1160" s="138"/>
      <c r="CI1160" s="19"/>
      <c r="CJ1160" s="19"/>
    </row>
    <row r="1161" s="13" customFormat="1" customHeight="1" spans="1:88">
      <c r="A1161" s="22">
        <v>1449196</v>
      </c>
      <c r="B1161" s="23">
        <f t="shared" si="85"/>
        <v>43522</v>
      </c>
      <c r="C1161" s="24">
        <v>43524</v>
      </c>
      <c r="D1161" s="25" t="s">
        <v>873</v>
      </c>
      <c r="E1161" s="26">
        <v>2</v>
      </c>
      <c r="F1161" s="26">
        <v>1</v>
      </c>
      <c r="G1161" s="26"/>
      <c r="H1161" s="27">
        <f t="shared" si="86"/>
        <v>2</v>
      </c>
      <c r="I1161" s="31"/>
      <c r="J1161" s="32">
        <v>7900</v>
      </c>
      <c r="K1161" s="33"/>
      <c r="L1161" s="33"/>
      <c r="M1161" s="34">
        <f t="shared" si="87"/>
        <v>15800</v>
      </c>
      <c r="N1161" s="134"/>
      <c r="BY1161" s="137"/>
      <c r="BZ1161" s="137"/>
      <c r="CA1161" s="138"/>
      <c r="CI1161" s="19"/>
      <c r="CJ1161" s="19"/>
    </row>
    <row r="1162" s="13" customFormat="1" customHeight="1" spans="1:88">
      <c r="A1162" s="22">
        <v>1451390</v>
      </c>
      <c r="B1162" s="23">
        <f t="shared" si="85"/>
        <v>43522</v>
      </c>
      <c r="C1162" s="24">
        <v>43524</v>
      </c>
      <c r="D1162" s="25" t="s">
        <v>874</v>
      </c>
      <c r="E1162" s="26">
        <v>2</v>
      </c>
      <c r="F1162" s="26">
        <v>2</v>
      </c>
      <c r="G1162" s="26"/>
      <c r="H1162" s="27">
        <f t="shared" si="86"/>
        <v>4</v>
      </c>
      <c r="I1162" s="31"/>
      <c r="J1162" s="32">
        <v>6200</v>
      </c>
      <c r="K1162" s="33"/>
      <c r="L1162" s="33"/>
      <c r="M1162" s="34">
        <f t="shared" si="87"/>
        <v>24800</v>
      </c>
      <c r="N1162" s="134"/>
      <c r="BY1162" s="137"/>
      <c r="BZ1162" s="137"/>
      <c r="CA1162" s="138"/>
      <c r="CI1162" s="19"/>
      <c r="CJ1162" s="19"/>
    </row>
    <row r="1163" s="13" customFormat="1" customHeight="1" spans="1:88">
      <c r="A1163" s="22">
        <v>1449902</v>
      </c>
      <c r="B1163" s="23">
        <f t="shared" si="85"/>
        <v>43524</v>
      </c>
      <c r="C1163" s="24">
        <v>43525</v>
      </c>
      <c r="D1163" s="25" t="s">
        <v>875</v>
      </c>
      <c r="E1163" s="26">
        <v>1</v>
      </c>
      <c r="F1163" s="26">
        <v>1</v>
      </c>
      <c r="G1163" s="26"/>
      <c r="H1163" s="27">
        <f t="shared" si="86"/>
        <v>1</v>
      </c>
      <c r="I1163" s="31"/>
      <c r="J1163" s="32">
        <v>6700</v>
      </c>
      <c r="K1163" s="33"/>
      <c r="L1163" s="33"/>
      <c r="M1163" s="34">
        <f t="shared" si="87"/>
        <v>6700</v>
      </c>
      <c r="N1163" s="134"/>
      <c r="BY1163" s="137"/>
      <c r="BZ1163" s="137"/>
      <c r="CA1163" s="138"/>
      <c r="CI1163" s="19"/>
      <c r="CJ1163" s="19"/>
    </row>
    <row r="1164" s="13" customFormat="1" customHeight="1" spans="1:88">
      <c r="A1164" s="22">
        <v>1450928</v>
      </c>
      <c r="B1164" s="23">
        <f t="shared" si="85"/>
        <v>43524</v>
      </c>
      <c r="C1164" s="24">
        <v>43525</v>
      </c>
      <c r="D1164" s="25" t="s">
        <v>876</v>
      </c>
      <c r="E1164" s="26">
        <v>1</v>
      </c>
      <c r="F1164" s="26">
        <v>1</v>
      </c>
      <c r="G1164" s="26"/>
      <c r="H1164" s="27">
        <f t="shared" si="86"/>
        <v>1</v>
      </c>
      <c r="I1164" s="31"/>
      <c r="J1164" s="32">
        <v>4841.22</v>
      </c>
      <c r="K1164" s="33"/>
      <c r="L1164" s="33"/>
      <c r="M1164" s="34">
        <f t="shared" si="87"/>
        <v>4841.22</v>
      </c>
      <c r="N1164" s="134"/>
      <c r="BY1164" s="137"/>
      <c r="BZ1164" s="137"/>
      <c r="CA1164" s="138"/>
      <c r="CI1164" s="19"/>
      <c r="CJ1164" s="19"/>
    </row>
    <row r="1165" s="13" customFormat="1" customHeight="1" spans="1:88">
      <c r="A1165" s="88">
        <v>1452325</v>
      </c>
      <c r="B1165" s="23">
        <f t="shared" si="85"/>
        <v>43524</v>
      </c>
      <c r="C1165" s="24">
        <v>43525</v>
      </c>
      <c r="D1165" s="25" t="s">
        <v>877</v>
      </c>
      <c r="E1165" s="26">
        <v>1</v>
      </c>
      <c r="F1165" s="26">
        <v>1</v>
      </c>
      <c r="G1165" s="26"/>
      <c r="H1165" s="27">
        <f t="shared" si="86"/>
        <v>1</v>
      </c>
      <c r="I1165" s="31"/>
      <c r="J1165" s="32">
        <v>7200</v>
      </c>
      <c r="K1165" s="33"/>
      <c r="L1165" s="33"/>
      <c r="M1165" s="34">
        <f t="shared" si="87"/>
        <v>7200</v>
      </c>
      <c r="N1165" s="134"/>
      <c r="BY1165" s="137"/>
      <c r="BZ1165" s="137"/>
      <c r="CA1165" s="138"/>
      <c r="CI1165" s="19"/>
      <c r="CJ1165" s="19"/>
    </row>
    <row r="1166" s="13" customFormat="1" customHeight="1" spans="1:88">
      <c r="A1166" s="88">
        <v>1452323</v>
      </c>
      <c r="B1166" s="23">
        <f t="shared" si="85"/>
        <v>43524</v>
      </c>
      <c r="C1166" s="24">
        <v>43525</v>
      </c>
      <c r="D1166" s="25" t="s">
        <v>878</v>
      </c>
      <c r="E1166" s="26">
        <v>1</v>
      </c>
      <c r="F1166" s="26">
        <v>3</v>
      </c>
      <c r="G1166" s="26"/>
      <c r="H1166" s="27">
        <f t="shared" si="86"/>
        <v>3</v>
      </c>
      <c r="I1166" s="31"/>
      <c r="J1166" s="32">
        <v>4840.98</v>
      </c>
      <c r="K1166" s="33"/>
      <c r="L1166" s="33"/>
      <c r="M1166" s="34">
        <f t="shared" si="87"/>
        <v>14522.94</v>
      </c>
      <c r="N1166" s="134"/>
      <c r="BY1166" s="137"/>
      <c r="BZ1166" s="137"/>
      <c r="CA1166" s="138"/>
      <c r="CI1166" s="19"/>
      <c r="CJ1166" s="19"/>
    </row>
    <row r="1167" s="13" customFormat="1" customHeight="1" spans="1:88">
      <c r="A1167" s="88">
        <v>1420630</v>
      </c>
      <c r="B1167" s="23">
        <f t="shared" si="85"/>
        <v>43524</v>
      </c>
      <c r="C1167" s="24">
        <v>43525</v>
      </c>
      <c r="D1167" s="25" t="s">
        <v>879</v>
      </c>
      <c r="E1167" s="26">
        <v>1</v>
      </c>
      <c r="F1167" s="26">
        <v>2</v>
      </c>
      <c r="G1167" s="26"/>
      <c r="H1167" s="27">
        <f t="shared" si="86"/>
        <v>2</v>
      </c>
      <c r="I1167" s="31"/>
      <c r="J1167" s="32">
        <v>6120</v>
      </c>
      <c r="K1167" s="33"/>
      <c r="L1167" s="33"/>
      <c r="M1167" s="34">
        <f t="shared" si="87"/>
        <v>12240</v>
      </c>
      <c r="N1167" s="134"/>
      <c r="BY1167" s="137"/>
      <c r="BZ1167" s="137"/>
      <c r="CA1167" s="138"/>
      <c r="CI1167" s="19"/>
      <c r="CJ1167" s="19"/>
    </row>
    <row r="1168" s="13" customFormat="1" customHeight="1" spans="1:88">
      <c r="A1168" s="88">
        <v>1452321</v>
      </c>
      <c r="B1168" s="23">
        <f>+C1168-E1168</f>
        <v>43524</v>
      </c>
      <c r="C1168" s="24">
        <v>43525</v>
      </c>
      <c r="D1168" s="25" t="s">
        <v>880</v>
      </c>
      <c r="E1168" s="26">
        <v>1</v>
      </c>
      <c r="F1168" s="26">
        <v>1</v>
      </c>
      <c r="G1168" s="26"/>
      <c r="H1168" s="27">
        <f>(F1168*E1168)+(E1168*G1168)</f>
        <v>1</v>
      </c>
      <c r="I1168" s="31"/>
      <c r="J1168" s="32">
        <v>4836.58</v>
      </c>
      <c r="K1168" s="33"/>
      <c r="L1168" s="33"/>
      <c r="M1168" s="34">
        <f>+(E1168*F1168*J1168)+(E1168*G1168*K1168)+L1168</f>
        <v>4836.58</v>
      </c>
      <c r="N1168" s="134"/>
      <c r="BY1168" s="137"/>
      <c r="BZ1168" s="137"/>
      <c r="CA1168" s="138"/>
      <c r="CI1168" s="19"/>
      <c r="CJ1168" s="19"/>
    </row>
    <row r="1169" s="13" customFormat="1" customHeight="1" spans="1:88">
      <c r="A1169" s="91" t="s">
        <v>153</v>
      </c>
      <c r="B1169" s="92"/>
      <c r="C1169" s="92"/>
      <c r="D1169" s="93"/>
      <c r="E1169" s="27">
        <f t="shared" ref="E1169:M1169" si="88">SUM(E976:E1168)</f>
        <v>410</v>
      </c>
      <c r="F1169" s="94">
        <f t="shared" si="88"/>
        <v>257</v>
      </c>
      <c r="G1169" s="94">
        <f t="shared" si="88"/>
        <v>0</v>
      </c>
      <c r="H1169" s="94">
        <f t="shared" si="88"/>
        <v>524</v>
      </c>
      <c r="I1169" s="94">
        <f t="shared" si="88"/>
        <v>0</v>
      </c>
      <c r="J1169" s="95">
        <f t="shared" si="88"/>
        <v>912909.93</v>
      </c>
      <c r="K1169" s="95">
        <f t="shared" si="88"/>
        <v>0</v>
      </c>
      <c r="L1169" s="95">
        <f t="shared" si="88"/>
        <v>0</v>
      </c>
      <c r="M1169" s="96">
        <f t="shared" si="88"/>
        <v>2517673.32</v>
      </c>
      <c r="N1169" s="134"/>
      <c r="BY1169" s="137"/>
      <c r="BZ1169" s="137"/>
      <c r="CA1169" s="138"/>
      <c r="CI1169" s="19"/>
      <c r="CJ1169" s="19"/>
    </row>
    <row r="1170" s="13" customFormat="1" customHeight="1" spans="1:88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34"/>
      <c r="BY1170" s="137"/>
      <c r="BZ1170" s="137"/>
      <c r="CA1170" s="138"/>
      <c r="CI1170" s="19"/>
      <c r="CJ1170" s="19"/>
    </row>
    <row r="1171" s="13" customFormat="1" customHeight="1" spans="1:88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88" t="s">
        <v>881</v>
      </c>
      <c r="N1171" s="134"/>
      <c r="BY1171" s="137"/>
      <c r="BZ1171" s="137"/>
      <c r="CA1171" s="138"/>
      <c r="CI1171" s="19"/>
      <c r="CJ1171" s="19"/>
    </row>
    <row r="1172" s="13" customFormat="1" customHeight="1" spans="1:88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34"/>
      <c r="BY1172" s="137"/>
      <c r="BZ1172" s="137"/>
      <c r="CA1172" s="138"/>
      <c r="CI1172" s="19"/>
      <c r="CJ1172" s="19"/>
    </row>
    <row r="1173" s="13" customFormat="1" customHeight="1" spans="1:88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34"/>
      <c r="BY1173" s="137"/>
      <c r="BZ1173" s="137"/>
      <c r="CA1173" s="138"/>
      <c r="CI1173" s="19"/>
      <c r="CJ1173" s="19"/>
    </row>
    <row r="1174" s="13" customFormat="1" customHeight="1" spans="1:88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34"/>
      <c r="BY1174" s="137"/>
      <c r="BZ1174" s="137"/>
      <c r="CA1174" s="138"/>
      <c r="CI1174" s="19"/>
      <c r="CJ1174" s="19"/>
    </row>
    <row r="1175" s="13" customFormat="1" customHeight="1" spans="1:88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34"/>
      <c r="BY1175" s="137"/>
      <c r="BZ1175" s="137"/>
      <c r="CA1175" s="138"/>
      <c r="CI1175" s="19"/>
      <c r="CJ1175" s="19"/>
    </row>
    <row r="1176" s="13" customFormat="1" customHeight="1" spans="1:88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34"/>
      <c r="BY1176" s="137"/>
      <c r="BZ1176" s="137"/>
      <c r="CA1176" s="138"/>
      <c r="CI1176" s="19"/>
      <c r="CJ1176" s="19"/>
    </row>
    <row r="1177" s="13" customFormat="1" customHeight="1" spans="1:88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34"/>
      <c r="BY1177" s="137"/>
      <c r="BZ1177" s="137"/>
      <c r="CA1177" s="138"/>
      <c r="CI1177" s="19"/>
      <c r="CJ1177" s="19"/>
    </row>
    <row r="1178" s="13" customFormat="1" customHeight="1" spans="1:88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34"/>
      <c r="BY1178" s="137"/>
      <c r="BZ1178" s="137"/>
      <c r="CA1178" s="138"/>
      <c r="CI1178" s="19"/>
      <c r="CJ1178" s="19"/>
    </row>
    <row r="1179" s="13" customFormat="1" customHeight="1" spans="1:88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34"/>
      <c r="BY1179" s="137"/>
      <c r="BZ1179" s="137"/>
      <c r="CA1179" s="138"/>
      <c r="CI1179" s="19"/>
      <c r="CJ1179" s="19"/>
    </row>
    <row r="1180" s="13" customFormat="1" customHeight="1" spans="1:88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34"/>
      <c r="BY1180" s="137"/>
      <c r="BZ1180" s="137"/>
      <c r="CA1180" s="138"/>
      <c r="CI1180" s="19"/>
      <c r="CJ1180" s="19"/>
    </row>
    <row r="1181" s="13" customFormat="1" customHeight="1" spans="1:88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34"/>
      <c r="BY1181" s="137"/>
      <c r="BZ1181" s="137"/>
      <c r="CA1181" s="138"/>
      <c r="CI1181" s="19"/>
      <c r="CJ1181" s="19"/>
    </row>
    <row r="1182" s="13" customFormat="1" customHeight="1" spans="1:88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34"/>
      <c r="BY1182" s="137"/>
      <c r="BZ1182" s="137"/>
      <c r="CA1182" s="138"/>
      <c r="CI1182" s="19"/>
      <c r="CJ1182" s="19"/>
    </row>
    <row r="1183" s="13" customFormat="1" customHeight="1" spans="1:88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34"/>
      <c r="BY1183" s="137"/>
      <c r="BZ1183" s="137"/>
      <c r="CA1183" s="138"/>
      <c r="CI1183" s="19"/>
      <c r="CJ1183" s="19"/>
    </row>
    <row r="1184" s="13" customFormat="1" customHeight="1" spans="1:88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34"/>
      <c r="BY1184" s="137"/>
      <c r="BZ1184" s="137"/>
      <c r="CA1184" s="138"/>
      <c r="CI1184" s="19"/>
      <c r="CJ1184" s="19"/>
    </row>
    <row r="1185" s="13" customFormat="1" customHeight="1" spans="1:88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34"/>
      <c r="BY1185" s="137"/>
      <c r="BZ1185" s="137"/>
      <c r="CA1185" s="138"/>
      <c r="CI1185" s="19"/>
      <c r="CJ1185" s="19"/>
    </row>
    <row r="1186" s="13" customFormat="1" customHeight="1" spans="1:88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34"/>
      <c r="BY1186" s="137"/>
      <c r="BZ1186" s="137"/>
      <c r="CA1186" s="138"/>
      <c r="CI1186" s="19"/>
      <c r="CJ1186" s="19"/>
    </row>
    <row r="1187" s="13" customFormat="1" customHeight="1" spans="1:88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34"/>
      <c r="BY1187" s="137"/>
      <c r="BZ1187" s="137"/>
      <c r="CA1187" s="138"/>
      <c r="CI1187" s="19"/>
      <c r="CJ1187" s="19"/>
    </row>
    <row r="1188" s="13" customFormat="1" customHeight="1" spans="1:88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34"/>
      <c r="BY1188" s="137"/>
      <c r="BZ1188" s="137"/>
      <c r="CA1188" s="138"/>
      <c r="CI1188" s="19"/>
      <c r="CJ1188" s="19"/>
    </row>
    <row r="1189" s="13" customFormat="1" customHeight="1" spans="1:88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34"/>
      <c r="BY1189" s="137"/>
      <c r="BZ1189" s="137"/>
      <c r="CA1189" s="138"/>
      <c r="CI1189" s="19"/>
      <c r="CJ1189" s="19"/>
    </row>
    <row r="1190" s="13" customFormat="1" customHeight="1" spans="1:88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34"/>
      <c r="BY1190" s="137"/>
      <c r="BZ1190" s="137"/>
      <c r="CA1190" s="138"/>
      <c r="CI1190" s="19"/>
      <c r="CJ1190" s="19"/>
    </row>
    <row r="1191" s="13" customFormat="1" customHeight="1" spans="1:88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34"/>
      <c r="BY1191" s="137"/>
      <c r="BZ1191" s="137"/>
      <c r="CA1191" s="138"/>
      <c r="CI1191" s="19"/>
      <c r="CJ1191" s="19"/>
    </row>
    <row r="1192" s="13" customFormat="1" customHeight="1" spans="1:88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34"/>
      <c r="BY1192" s="137"/>
      <c r="BZ1192" s="137"/>
      <c r="CA1192" s="138"/>
      <c r="CI1192" s="19"/>
      <c r="CJ1192" s="19"/>
    </row>
    <row r="1193" s="13" customFormat="1" customHeight="1" spans="1:88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34"/>
      <c r="BY1193" s="137"/>
      <c r="BZ1193" s="137"/>
      <c r="CA1193" s="138"/>
      <c r="CI1193" s="19"/>
      <c r="CJ1193" s="19"/>
    </row>
    <row r="1194" s="13" customFormat="1" customHeight="1" spans="1:88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34"/>
      <c r="BY1194" s="137"/>
      <c r="BZ1194" s="137"/>
      <c r="CA1194" s="138"/>
      <c r="CI1194" s="19"/>
      <c r="CJ1194" s="19"/>
    </row>
    <row r="1195" s="13" customFormat="1" customHeight="1" spans="1:88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34"/>
      <c r="BY1195" s="137"/>
      <c r="BZ1195" s="137"/>
      <c r="CA1195" s="138"/>
      <c r="CI1195" s="19"/>
      <c r="CJ1195" s="19"/>
    </row>
    <row r="1196" s="13" customFormat="1" customHeight="1" spans="1:88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34"/>
      <c r="BY1196" s="137"/>
      <c r="BZ1196" s="137"/>
      <c r="CA1196" s="138"/>
      <c r="CI1196" s="19"/>
      <c r="CJ1196" s="19"/>
    </row>
    <row r="1197" s="13" customFormat="1" customHeight="1" spans="1:88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34"/>
      <c r="BY1197" s="137"/>
      <c r="BZ1197" s="137"/>
      <c r="CA1197" s="138"/>
      <c r="CI1197" s="19"/>
      <c r="CJ1197" s="19"/>
    </row>
    <row r="1198" s="13" customFormat="1" customHeight="1" spans="1:88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34"/>
      <c r="BY1198" s="137"/>
      <c r="BZ1198" s="137"/>
      <c r="CA1198" s="138"/>
      <c r="CI1198" s="19"/>
      <c r="CJ1198" s="19"/>
    </row>
    <row r="1199" s="13" customFormat="1" customHeight="1" spans="1:88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34"/>
      <c r="BY1199" s="137"/>
      <c r="BZ1199" s="137"/>
      <c r="CA1199" s="138"/>
      <c r="CI1199" s="19"/>
      <c r="CJ1199" s="19"/>
    </row>
    <row r="1200" s="13" customFormat="1" customHeight="1" spans="1:88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34"/>
      <c r="BY1200" s="137"/>
      <c r="BZ1200" s="137"/>
      <c r="CA1200" s="138"/>
      <c r="CI1200" s="19"/>
      <c r="CJ1200" s="19"/>
    </row>
    <row r="1201" s="13" customFormat="1" customHeight="1" spans="1:88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34"/>
      <c r="BY1201" s="137"/>
      <c r="BZ1201" s="137"/>
      <c r="CA1201" s="138"/>
      <c r="CI1201" s="19"/>
      <c r="CJ1201" s="19"/>
    </row>
    <row r="1202" s="13" customFormat="1" customHeight="1" spans="1:88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34"/>
      <c r="BY1202" s="137"/>
      <c r="BZ1202" s="137"/>
      <c r="CA1202" s="138"/>
      <c r="CI1202" s="19"/>
      <c r="CJ1202" s="19"/>
    </row>
    <row r="1203" s="13" customFormat="1" customHeight="1" spans="1:88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34"/>
      <c r="BY1203" s="137"/>
      <c r="BZ1203" s="137"/>
      <c r="CA1203" s="138"/>
      <c r="CI1203" s="19"/>
      <c r="CJ1203" s="19"/>
    </row>
    <row r="1204" s="13" customFormat="1" customHeight="1" spans="1:88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34"/>
      <c r="BY1204" s="137"/>
      <c r="BZ1204" s="137"/>
      <c r="CA1204" s="138"/>
      <c r="CI1204" s="19"/>
      <c r="CJ1204" s="19"/>
    </row>
    <row r="1205" s="13" customFormat="1" customHeight="1" spans="1:88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34"/>
      <c r="BY1205" s="137"/>
      <c r="BZ1205" s="137"/>
      <c r="CA1205" s="138"/>
      <c r="CI1205" s="19"/>
      <c r="CJ1205" s="19"/>
    </row>
    <row r="1206" s="13" customFormat="1" customHeight="1" spans="1:88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34"/>
      <c r="BY1206" s="137"/>
      <c r="BZ1206" s="137"/>
      <c r="CA1206" s="138"/>
      <c r="CI1206" s="19"/>
      <c r="CJ1206" s="19"/>
    </row>
    <row r="1207" s="13" customFormat="1" customHeight="1" spans="1:88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34"/>
      <c r="BY1207" s="137"/>
      <c r="BZ1207" s="137"/>
      <c r="CA1207" s="138"/>
      <c r="CI1207" s="19"/>
      <c r="CJ1207" s="19"/>
    </row>
    <row r="1208" s="13" customFormat="1" customHeight="1" spans="1:88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34"/>
      <c r="BY1208" s="137"/>
      <c r="BZ1208" s="137"/>
      <c r="CA1208" s="138"/>
      <c r="CI1208" s="19"/>
      <c r="CJ1208" s="19"/>
    </row>
    <row r="1209" s="13" customFormat="1" customHeight="1" spans="1:88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34"/>
      <c r="BY1209" s="137"/>
      <c r="BZ1209" s="137"/>
      <c r="CA1209" s="138"/>
      <c r="CI1209" s="19"/>
      <c r="CJ1209" s="19"/>
    </row>
    <row r="1210" s="13" customFormat="1" customHeight="1" spans="1:88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34"/>
      <c r="BY1210" s="137"/>
      <c r="BZ1210" s="137"/>
      <c r="CA1210" s="138"/>
      <c r="CI1210" s="19"/>
      <c r="CJ1210" s="19"/>
    </row>
    <row r="1211" s="13" customFormat="1" customHeight="1" spans="1:88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34"/>
      <c r="BY1211" s="137"/>
      <c r="BZ1211" s="137"/>
      <c r="CA1211" s="138"/>
      <c r="CI1211" s="19"/>
      <c r="CJ1211" s="19"/>
    </row>
    <row r="1212" s="13" customFormat="1" customHeight="1" spans="1:88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34"/>
      <c r="BY1212" s="137"/>
      <c r="BZ1212" s="137"/>
      <c r="CA1212" s="138"/>
      <c r="CI1212" s="19"/>
      <c r="CJ1212" s="19"/>
    </row>
    <row r="1213" s="13" customFormat="1" customHeight="1" spans="1:88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34"/>
      <c r="BY1213" s="137"/>
      <c r="BZ1213" s="137"/>
      <c r="CA1213" s="138"/>
      <c r="CI1213" s="19"/>
      <c r="CJ1213" s="19"/>
    </row>
    <row r="1214" s="13" customFormat="1" customHeight="1" spans="1:88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34"/>
      <c r="BY1214" s="137"/>
      <c r="BZ1214" s="137"/>
      <c r="CA1214" s="138"/>
      <c r="CI1214" s="19"/>
      <c r="CJ1214" s="19"/>
    </row>
    <row r="1215" s="13" customFormat="1" customHeight="1" spans="1:88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34"/>
      <c r="BY1215" s="137"/>
      <c r="BZ1215" s="137"/>
      <c r="CA1215" s="138"/>
      <c r="CI1215" s="19"/>
      <c r="CJ1215" s="19"/>
    </row>
    <row r="1216" s="13" customFormat="1" customHeight="1" spans="1:88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34"/>
      <c r="BY1216" s="137"/>
      <c r="BZ1216" s="137"/>
      <c r="CA1216" s="138"/>
      <c r="CI1216" s="19"/>
      <c r="CJ1216" s="19"/>
    </row>
    <row r="1217" s="13" customFormat="1" customHeight="1" spans="1:88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34"/>
      <c r="BY1217" s="137"/>
      <c r="BZ1217" s="137"/>
      <c r="CA1217" s="138"/>
      <c r="CI1217" s="19"/>
      <c r="CJ1217" s="19"/>
    </row>
    <row r="1218" s="13" customFormat="1" customHeight="1" spans="1:88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34"/>
      <c r="BY1218" s="137"/>
      <c r="BZ1218" s="137"/>
      <c r="CA1218" s="138"/>
      <c r="CI1218" s="19"/>
      <c r="CJ1218" s="19"/>
    </row>
    <row r="1219" s="13" customFormat="1" customHeight="1" spans="1:88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34"/>
      <c r="BY1219" s="137"/>
      <c r="BZ1219" s="137"/>
      <c r="CA1219" s="138"/>
      <c r="CI1219" s="19"/>
      <c r="CJ1219" s="19"/>
    </row>
    <row r="1220" s="13" customFormat="1" customHeight="1" spans="1:88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34"/>
      <c r="BY1220" s="137"/>
      <c r="BZ1220" s="137"/>
      <c r="CA1220" s="138"/>
      <c r="CI1220" s="19"/>
      <c r="CJ1220" s="19"/>
    </row>
    <row r="1221" s="13" customFormat="1" customHeight="1" spans="1:88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34"/>
      <c r="BY1221" s="137"/>
      <c r="BZ1221" s="137"/>
      <c r="CA1221" s="138"/>
      <c r="CI1221" s="19"/>
      <c r="CJ1221" s="19"/>
    </row>
    <row r="1222" s="13" customFormat="1" customHeight="1" spans="1:88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34"/>
      <c r="BY1222" s="137"/>
      <c r="BZ1222" s="137"/>
      <c r="CA1222" s="138"/>
      <c r="CI1222" s="19"/>
      <c r="CJ1222" s="19"/>
    </row>
    <row r="1223" s="13" customFormat="1" customHeight="1" spans="1:88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34"/>
      <c r="BY1223" s="137"/>
      <c r="BZ1223" s="137"/>
      <c r="CA1223" s="138"/>
      <c r="CI1223" s="19"/>
      <c r="CJ1223" s="19"/>
    </row>
    <row r="1224" s="13" customFormat="1" customHeight="1" spans="1:88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34"/>
      <c r="BY1224" s="137"/>
      <c r="BZ1224" s="137"/>
      <c r="CA1224" s="138"/>
      <c r="CI1224" s="19"/>
      <c r="CJ1224" s="19"/>
    </row>
    <row r="1225" s="13" customFormat="1" customHeight="1" spans="1:88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34"/>
      <c r="BY1225" s="137"/>
      <c r="BZ1225" s="137"/>
      <c r="CA1225" s="138"/>
      <c r="CI1225" s="19"/>
      <c r="CJ1225" s="19"/>
    </row>
    <row r="1226" s="13" customFormat="1" customHeight="1" spans="1:88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34"/>
      <c r="BY1226" s="137"/>
      <c r="BZ1226" s="137"/>
      <c r="CA1226" s="138"/>
      <c r="CI1226" s="19"/>
      <c r="CJ1226" s="19"/>
    </row>
    <row r="1227" s="13" customFormat="1" customHeight="1" spans="1:88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34"/>
      <c r="BY1227" s="137"/>
      <c r="BZ1227" s="137"/>
      <c r="CA1227" s="138"/>
      <c r="CI1227" s="19"/>
      <c r="CJ1227" s="19"/>
    </row>
    <row r="1228" s="13" customFormat="1" customHeight="1" spans="1:88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34"/>
      <c r="BY1228" s="137"/>
      <c r="BZ1228" s="137"/>
      <c r="CA1228" s="138"/>
      <c r="CI1228" s="19"/>
      <c r="CJ1228" s="19"/>
    </row>
    <row r="1229" s="13" customFormat="1" customHeight="1" spans="1:88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34"/>
      <c r="BY1229" s="137"/>
      <c r="BZ1229" s="137"/>
      <c r="CA1229" s="138"/>
      <c r="CI1229" s="19"/>
      <c r="CJ1229" s="19"/>
    </row>
    <row r="1230" s="13" customFormat="1" customHeight="1" spans="1:88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34"/>
      <c r="BY1230" s="137"/>
      <c r="BZ1230" s="137"/>
      <c r="CA1230" s="138"/>
      <c r="CI1230" s="19"/>
      <c r="CJ1230" s="19"/>
    </row>
    <row r="1231" s="13" customFormat="1" customHeight="1" spans="1:88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34"/>
      <c r="BY1231" s="137"/>
      <c r="BZ1231" s="137"/>
      <c r="CA1231" s="138"/>
      <c r="CI1231" s="19"/>
      <c r="CJ1231" s="19"/>
    </row>
    <row r="1232" s="13" customFormat="1" customHeight="1" spans="1:88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34"/>
      <c r="BY1232" s="137"/>
      <c r="BZ1232" s="137"/>
      <c r="CA1232" s="138"/>
      <c r="CI1232" s="19"/>
      <c r="CJ1232" s="19"/>
    </row>
    <row r="1233" s="13" customFormat="1" customHeight="1" spans="1:88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34"/>
      <c r="BY1233" s="137"/>
      <c r="BZ1233" s="137"/>
      <c r="CA1233" s="138"/>
      <c r="CI1233" s="19"/>
      <c r="CJ1233" s="19"/>
    </row>
    <row r="1234" s="13" customFormat="1" customHeight="1" spans="1:88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34"/>
      <c r="BY1234" s="137"/>
      <c r="BZ1234" s="137"/>
      <c r="CA1234" s="138"/>
      <c r="CI1234" s="19"/>
      <c r="CJ1234" s="19"/>
    </row>
    <row r="1235" s="13" customFormat="1" customHeight="1" spans="1:88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34"/>
      <c r="BY1235" s="137"/>
      <c r="BZ1235" s="137"/>
      <c r="CA1235" s="138"/>
      <c r="CI1235" s="19"/>
      <c r="CJ1235" s="19"/>
    </row>
    <row r="1236" s="13" customFormat="1" customHeight="1" spans="1:88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34"/>
      <c r="BY1236" s="137"/>
      <c r="BZ1236" s="137"/>
      <c r="CA1236" s="138"/>
      <c r="CI1236" s="19"/>
      <c r="CJ1236" s="19"/>
    </row>
    <row r="1237" s="13" customFormat="1" customHeight="1" spans="1:88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34"/>
      <c r="BY1237" s="137"/>
      <c r="BZ1237" s="137"/>
      <c r="CA1237" s="138"/>
      <c r="CI1237" s="19"/>
      <c r="CJ1237" s="19"/>
    </row>
    <row r="1238" s="13" customFormat="1" customHeight="1" spans="1:88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34"/>
      <c r="BY1238" s="137"/>
      <c r="BZ1238" s="137"/>
      <c r="CA1238" s="138"/>
      <c r="CI1238" s="19"/>
      <c r="CJ1238" s="19"/>
    </row>
    <row r="1239" s="13" customFormat="1" customHeight="1" spans="1:88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34"/>
      <c r="BY1239" s="137"/>
      <c r="BZ1239" s="137"/>
      <c r="CA1239" s="138"/>
      <c r="CI1239" s="19"/>
      <c r="CJ1239" s="19"/>
    </row>
    <row r="1240" s="13" customFormat="1" customHeight="1" spans="1:88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34"/>
      <c r="BY1240" s="137"/>
      <c r="BZ1240" s="137"/>
      <c r="CA1240" s="138"/>
      <c r="CI1240" s="19"/>
      <c r="CJ1240" s="19"/>
    </row>
    <row r="1241" s="13" customFormat="1" customHeight="1" spans="1:88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34"/>
      <c r="BY1241" s="137"/>
      <c r="BZ1241" s="137"/>
      <c r="CA1241" s="138"/>
      <c r="CI1241" s="19"/>
      <c r="CJ1241" s="19"/>
    </row>
    <row r="1242" s="13" customFormat="1" customHeight="1" spans="1:88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34"/>
      <c r="BY1242" s="137"/>
      <c r="BZ1242" s="137"/>
      <c r="CA1242" s="138"/>
      <c r="CI1242" s="19"/>
      <c r="CJ1242" s="19"/>
    </row>
    <row r="1243" s="13" customFormat="1" customHeight="1" spans="1:88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34"/>
      <c r="BY1243" s="137"/>
      <c r="BZ1243" s="137"/>
      <c r="CA1243" s="138"/>
      <c r="CI1243" s="19"/>
      <c r="CJ1243" s="19"/>
    </row>
    <row r="1244" s="13" customFormat="1" customHeight="1" spans="1:88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34"/>
      <c r="BY1244" s="137"/>
      <c r="BZ1244" s="137"/>
      <c r="CA1244" s="138"/>
      <c r="CI1244" s="19"/>
      <c r="CJ1244" s="19"/>
    </row>
    <row r="1245" s="13" customFormat="1" customHeight="1" spans="1:88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34"/>
      <c r="BY1245" s="137"/>
      <c r="BZ1245" s="137"/>
      <c r="CA1245" s="138"/>
      <c r="CI1245" s="19"/>
      <c r="CJ1245" s="19"/>
    </row>
    <row r="1246" s="13" customFormat="1" customHeight="1" spans="1:88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34"/>
      <c r="BY1246" s="137"/>
      <c r="BZ1246" s="137"/>
      <c r="CA1246" s="138"/>
      <c r="CI1246" s="19"/>
      <c r="CJ1246" s="19"/>
    </row>
    <row r="1247" s="13" customFormat="1" customHeight="1" spans="1:88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34"/>
      <c r="BY1247" s="137"/>
      <c r="BZ1247" s="137"/>
      <c r="CA1247" s="138"/>
      <c r="CI1247" s="19"/>
      <c r="CJ1247" s="19"/>
    </row>
    <row r="1248" s="13" customFormat="1" customHeight="1" spans="1:88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34"/>
      <c r="BY1248" s="137"/>
      <c r="BZ1248" s="137"/>
      <c r="CA1248" s="138"/>
      <c r="CI1248" s="19"/>
      <c r="CJ1248" s="19"/>
    </row>
    <row r="1249" s="13" customFormat="1" customHeight="1" spans="1:88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34"/>
      <c r="BY1249" s="137"/>
      <c r="BZ1249" s="137"/>
      <c r="CA1249" s="138"/>
      <c r="CI1249" s="19"/>
      <c r="CJ1249" s="19"/>
    </row>
    <row r="1250" s="13" customFormat="1" customHeight="1" spans="1:88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34"/>
      <c r="BY1250" s="137"/>
      <c r="BZ1250" s="137"/>
      <c r="CA1250" s="138"/>
      <c r="CI1250" s="19"/>
      <c r="CJ1250" s="19"/>
    </row>
    <row r="1251" s="13" customFormat="1" customHeight="1" spans="1:88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34"/>
      <c r="BY1251" s="137"/>
      <c r="BZ1251" s="137"/>
      <c r="CA1251" s="138"/>
      <c r="CI1251" s="19"/>
      <c r="CJ1251" s="19"/>
    </row>
    <row r="1252" s="13" customFormat="1" customHeight="1" spans="1:88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34"/>
      <c r="BY1252" s="137"/>
      <c r="BZ1252" s="137"/>
      <c r="CA1252" s="138"/>
      <c r="CI1252" s="19"/>
      <c r="CJ1252" s="19"/>
    </row>
    <row r="1253" s="13" customFormat="1" customHeight="1" spans="1:88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34"/>
      <c r="BY1253" s="137"/>
      <c r="BZ1253" s="137"/>
      <c r="CA1253" s="138"/>
      <c r="CI1253" s="19"/>
      <c r="CJ1253" s="19"/>
    </row>
    <row r="1254" s="13" customFormat="1" customHeight="1" spans="1:88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34"/>
      <c r="BY1254" s="137"/>
      <c r="BZ1254" s="137"/>
      <c r="CA1254" s="138"/>
      <c r="CI1254" s="19"/>
      <c r="CJ1254" s="19"/>
    </row>
    <row r="1255" s="13" customFormat="1" customHeight="1" spans="1:88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34"/>
      <c r="BY1255" s="137"/>
      <c r="BZ1255" s="137"/>
      <c r="CA1255" s="138"/>
      <c r="CI1255" s="19"/>
      <c r="CJ1255" s="19"/>
    </row>
    <row r="1256" s="13" customFormat="1" customHeight="1" spans="1:88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34"/>
      <c r="BY1256" s="137"/>
      <c r="BZ1256" s="137"/>
      <c r="CA1256" s="138"/>
      <c r="CI1256" s="19"/>
      <c r="CJ1256" s="19"/>
    </row>
    <row r="1257" s="13" customFormat="1" customHeight="1" spans="1:88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34"/>
      <c r="BY1257" s="137"/>
      <c r="BZ1257" s="137"/>
      <c r="CA1257" s="138"/>
      <c r="CI1257" s="19"/>
      <c r="CJ1257" s="19"/>
    </row>
    <row r="1258" s="13" customFormat="1" customHeight="1" spans="1:88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34"/>
      <c r="BY1258" s="137"/>
      <c r="BZ1258" s="137"/>
      <c r="CA1258" s="138"/>
      <c r="CI1258" s="19"/>
      <c r="CJ1258" s="19"/>
    </row>
    <row r="1259" s="13" customFormat="1" customHeight="1" spans="1:88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34"/>
      <c r="BY1259" s="137"/>
      <c r="BZ1259" s="137"/>
      <c r="CA1259" s="138"/>
      <c r="CI1259" s="19"/>
      <c r="CJ1259" s="19"/>
    </row>
    <row r="1260" s="13" customFormat="1" customHeight="1" spans="1:88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34"/>
      <c r="BY1260" s="137"/>
      <c r="BZ1260" s="137"/>
      <c r="CA1260" s="138"/>
      <c r="CI1260" s="19"/>
      <c r="CJ1260" s="19"/>
    </row>
    <row r="1261" s="13" customFormat="1" customHeight="1" spans="1:88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34"/>
      <c r="BY1261" s="137"/>
      <c r="BZ1261" s="137"/>
      <c r="CA1261" s="138"/>
      <c r="CI1261" s="19"/>
      <c r="CJ1261" s="19"/>
    </row>
    <row r="1262" s="13" customFormat="1" customHeight="1" spans="1:88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34"/>
      <c r="BY1262" s="137"/>
      <c r="BZ1262" s="137"/>
      <c r="CA1262" s="138"/>
      <c r="CI1262" s="19"/>
      <c r="CJ1262" s="19"/>
    </row>
    <row r="1263" s="13" customFormat="1" customHeight="1" spans="1:88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34"/>
      <c r="BY1263" s="137"/>
      <c r="BZ1263" s="137"/>
      <c r="CA1263" s="138"/>
      <c r="CI1263" s="19"/>
      <c r="CJ1263" s="19"/>
    </row>
    <row r="1264" s="13" customFormat="1" customHeight="1" spans="1:88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34"/>
      <c r="BY1264" s="137"/>
      <c r="BZ1264" s="137"/>
      <c r="CA1264" s="138"/>
      <c r="CI1264" s="19"/>
      <c r="CJ1264" s="19"/>
    </row>
    <row r="1265" s="13" customFormat="1" customHeight="1" spans="1:88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34"/>
      <c r="BY1265" s="137"/>
      <c r="BZ1265" s="137"/>
      <c r="CA1265" s="138"/>
      <c r="CI1265" s="19"/>
      <c r="CJ1265" s="19"/>
    </row>
    <row r="1266" s="13" customFormat="1" customHeight="1" spans="1:88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34"/>
      <c r="BY1266" s="137"/>
      <c r="BZ1266" s="137"/>
      <c r="CA1266" s="138"/>
      <c r="CI1266" s="19"/>
      <c r="CJ1266" s="19"/>
    </row>
    <row r="1267" s="13" customFormat="1" customHeight="1" spans="1:88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34"/>
      <c r="BY1267" s="137"/>
      <c r="BZ1267" s="137"/>
      <c r="CA1267" s="138"/>
      <c r="CI1267" s="19"/>
      <c r="CJ1267" s="19"/>
    </row>
    <row r="1268" s="13" customFormat="1" customHeight="1" spans="1:88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34"/>
      <c r="BY1268" s="137"/>
      <c r="BZ1268" s="137"/>
      <c r="CA1268" s="138"/>
      <c r="CI1268" s="19"/>
      <c r="CJ1268" s="19"/>
    </row>
    <row r="1269" s="13" customFormat="1" customHeight="1" spans="1:88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34"/>
      <c r="BY1269" s="137"/>
      <c r="BZ1269" s="137"/>
      <c r="CA1269" s="138"/>
      <c r="CI1269" s="19"/>
      <c r="CJ1269" s="19"/>
    </row>
    <row r="1270" s="13" customFormat="1" customHeight="1" spans="1:88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34"/>
      <c r="BY1270" s="137"/>
      <c r="BZ1270" s="137"/>
      <c r="CA1270" s="138"/>
      <c r="CI1270" s="19"/>
      <c r="CJ1270" s="19"/>
    </row>
    <row r="1271" s="13" customFormat="1" customHeight="1" spans="1:88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34"/>
      <c r="BY1271" s="137"/>
      <c r="BZ1271" s="137"/>
      <c r="CA1271" s="138"/>
      <c r="CI1271" s="19"/>
      <c r="CJ1271" s="19"/>
    </row>
    <row r="1272" s="13" customFormat="1" customHeight="1" spans="1:88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34"/>
      <c r="BY1272" s="137"/>
      <c r="BZ1272" s="137"/>
      <c r="CA1272" s="138"/>
      <c r="CI1272" s="19"/>
      <c r="CJ1272" s="19"/>
    </row>
    <row r="1273" s="13" customFormat="1" customHeight="1" spans="1:88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34"/>
      <c r="BY1273" s="137"/>
      <c r="BZ1273" s="137"/>
      <c r="CA1273" s="138"/>
      <c r="CI1273" s="19"/>
      <c r="CJ1273" s="19"/>
    </row>
    <row r="1274" s="13" customFormat="1" customHeight="1" spans="1:88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34"/>
      <c r="BY1274" s="137"/>
      <c r="BZ1274" s="137"/>
      <c r="CA1274" s="138"/>
      <c r="CI1274" s="19"/>
      <c r="CJ1274" s="19"/>
    </row>
    <row r="1275" s="13" customFormat="1" customHeight="1" spans="1:88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34"/>
      <c r="BY1275" s="137"/>
      <c r="BZ1275" s="137"/>
      <c r="CA1275" s="138"/>
      <c r="CI1275" s="19"/>
      <c r="CJ1275" s="19"/>
    </row>
    <row r="1276" s="13" customFormat="1" customHeight="1" spans="1:88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34"/>
      <c r="BY1276" s="137"/>
      <c r="BZ1276" s="137"/>
      <c r="CA1276" s="138"/>
      <c r="CI1276" s="19"/>
      <c r="CJ1276" s="19"/>
    </row>
    <row r="1277" s="13" customFormat="1" customHeight="1" spans="1:88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34"/>
      <c r="BY1277" s="137"/>
      <c r="BZ1277" s="137"/>
      <c r="CA1277" s="138"/>
      <c r="CI1277" s="19"/>
      <c r="CJ1277" s="19"/>
    </row>
    <row r="1278" s="13" customFormat="1" customHeight="1" spans="1:88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34"/>
      <c r="BY1278" s="137"/>
      <c r="BZ1278" s="137"/>
      <c r="CA1278" s="138"/>
      <c r="CI1278" s="19"/>
      <c r="CJ1278" s="19"/>
    </row>
    <row r="1279" s="13" customFormat="1" customHeight="1" spans="1:88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34"/>
      <c r="BY1279" s="137"/>
      <c r="BZ1279" s="137"/>
      <c r="CA1279" s="138"/>
      <c r="CI1279" s="19"/>
      <c r="CJ1279" s="19"/>
    </row>
    <row r="1280" s="13" customFormat="1" customHeight="1" spans="1:88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34"/>
      <c r="BY1280" s="137"/>
      <c r="BZ1280" s="137"/>
      <c r="CA1280" s="138"/>
      <c r="CI1280" s="19"/>
      <c r="CJ1280" s="19"/>
    </row>
    <row r="1281" s="13" customFormat="1" customHeight="1" spans="1:88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34"/>
      <c r="BY1281" s="137"/>
      <c r="BZ1281" s="137"/>
      <c r="CA1281" s="138"/>
      <c r="CI1281" s="19"/>
      <c r="CJ1281" s="19"/>
    </row>
    <row r="1282" s="13" customFormat="1" customHeight="1" spans="1:88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34"/>
      <c r="BY1282" s="137"/>
      <c r="BZ1282" s="137"/>
      <c r="CA1282" s="138"/>
      <c r="CI1282" s="19"/>
      <c r="CJ1282" s="19"/>
    </row>
    <row r="1283" s="13" customFormat="1" customHeight="1" spans="1:88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34"/>
      <c r="BY1283" s="137"/>
      <c r="BZ1283" s="137"/>
      <c r="CA1283" s="138"/>
      <c r="CI1283" s="19"/>
      <c r="CJ1283" s="19"/>
    </row>
    <row r="1284" s="13" customFormat="1" customHeight="1" spans="1:88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34"/>
      <c r="BY1284" s="137"/>
      <c r="BZ1284" s="137"/>
      <c r="CA1284" s="138"/>
      <c r="CI1284" s="19"/>
      <c r="CJ1284" s="19"/>
    </row>
    <row r="1285" s="13" customFormat="1" customHeight="1" spans="1:88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34"/>
      <c r="BY1285" s="137"/>
      <c r="BZ1285" s="137"/>
      <c r="CA1285" s="138"/>
      <c r="CI1285" s="19"/>
      <c r="CJ1285" s="19"/>
    </row>
    <row r="1286" s="13" customFormat="1" customHeight="1" spans="1:88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34"/>
      <c r="BY1286" s="137"/>
      <c r="BZ1286" s="137"/>
      <c r="CA1286" s="138"/>
      <c r="CI1286" s="19"/>
      <c r="CJ1286" s="19"/>
    </row>
    <row r="1287" s="13" customFormat="1" customHeight="1" spans="1:88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34"/>
      <c r="BY1287" s="137"/>
      <c r="BZ1287" s="137"/>
      <c r="CA1287" s="138"/>
      <c r="CI1287" s="19"/>
      <c r="CJ1287" s="19"/>
    </row>
    <row r="1288" s="13" customFormat="1" customHeight="1" spans="1:88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34"/>
      <c r="BY1288" s="137"/>
      <c r="BZ1288" s="137"/>
      <c r="CA1288" s="138"/>
      <c r="CI1288" s="19"/>
      <c r="CJ1288" s="19"/>
    </row>
    <row r="1289" s="13" customFormat="1" customHeight="1" spans="1:88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34"/>
      <c r="BY1289" s="137"/>
      <c r="BZ1289" s="137"/>
      <c r="CA1289" s="138"/>
      <c r="CI1289" s="19"/>
      <c r="CJ1289" s="19"/>
    </row>
    <row r="1290" s="13" customFormat="1" customHeight="1" spans="1:88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34"/>
      <c r="BY1290" s="137"/>
      <c r="BZ1290" s="137"/>
      <c r="CA1290" s="138"/>
      <c r="CI1290" s="19"/>
      <c r="CJ1290" s="19"/>
    </row>
    <row r="1291" s="13" customFormat="1" customHeight="1" spans="1:88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34"/>
      <c r="BY1291" s="137"/>
      <c r="BZ1291" s="137"/>
      <c r="CA1291" s="138"/>
      <c r="CI1291" s="19"/>
      <c r="CJ1291" s="19"/>
    </row>
    <row r="1292" s="13" customFormat="1" customHeight="1" spans="1:88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34"/>
      <c r="BY1292" s="137"/>
      <c r="BZ1292" s="137"/>
      <c r="CA1292" s="138"/>
      <c r="CI1292" s="19"/>
      <c r="CJ1292" s="19"/>
    </row>
    <row r="1293" s="13" customFormat="1" customHeight="1" spans="1:88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34"/>
      <c r="BY1293" s="137"/>
      <c r="BZ1293" s="137"/>
      <c r="CA1293" s="138"/>
      <c r="CI1293" s="19"/>
      <c r="CJ1293" s="19"/>
    </row>
    <row r="1294" s="13" customFormat="1" customHeight="1" spans="1:88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34"/>
      <c r="BY1294" s="137"/>
      <c r="BZ1294" s="137"/>
      <c r="CA1294" s="138"/>
      <c r="CI1294" s="19"/>
      <c r="CJ1294" s="19"/>
    </row>
    <row r="1295" s="13" customFormat="1" customHeight="1" spans="1:88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34"/>
      <c r="BY1295" s="137"/>
      <c r="BZ1295" s="137"/>
      <c r="CA1295" s="138"/>
      <c r="CI1295" s="19"/>
      <c r="CJ1295" s="19"/>
    </row>
    <row r="1296" s="13" customFormat="1" customHeight="1" spans="1:88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34"/>
      <c r="BY1296" s="137"/>
      <c r="BZ1296" s="137"/>
      <c r="CA1296" s="138"/>
      <c r="CI1296" s="19"/>
      <c r="CJ1296" s="19"/>
    </row>
    <row r="1297" s="13" customFormat="1" customHeight="1" spans="1:88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34"/>
      <c r="BY1297" s="137"/>
      <c r="BZ1297" s="137"/>
      <c r="CA1297" s="138"/>
      <c r="CI1297" s="19"/>
      <c r="CJ1297" s="19"/>
    </row>
    <row r="1298" s="13" customFormat="1" customHeight="1" spans="1:88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34"/>
      <c r="BY1298" s="137"/>
      <c r="BZ1298" s="137"/>
      <c r="CA1298" s="138"/>
      <c r="CI1298" s="19"/>
      <c r="CJ1298" s="19"/>
    </row>
    <row r="1299" s="13" customFormat="1" customHeight="1" spans="1:88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34"/>
      <c r="BY1299" s="137"/>
      <c r="BZ1299" s="137"/>
      <c r="CA1299" s="138"/>
      <c r="CI1299" s="19"/>
      <c r="CJ1299" s="19"/>
    </row>
    <row r="1300" s="13" customFormat="1" customHeight="1" spans="1:88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34"/>
      <c r="BY1300" s="137"/>
      <c r="BZ1300" s="137"/>
      <c r="CA1300" s="138"/>
      <c r="CI1300" s="19"/>
      <c r="CJ1300" s="19"/>
    </row>
    <row r="1301" s="13" customFormat="1" customHeight="1" spans="1:88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34"/>
      <c r="BY1301" s="137"/>
      <c r="BZ1301" s="137"/>
      <c r="CA1301" s="138"/>
      <c r="CI1301" s="19"/>
      <c r="CJ1301" s="19"/>
    </row>
    <row r="1302" s="13" customFormat="1" customHeight="1" spans="1:88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34"/>
      <c r="BY1302" s="137"/>
      <c r="BZ1302" s="137"/>
      <c r="CA1302" s="138"/>
      <c r="CI1302" s="19"/>
      <c r="CJ1302" s="19"/>
    </row>
    <row r="1303" s="13" customFormat="1" customHeight="1" spans="1:88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34"/>
      <c r="BY1303" s="137"/>
      <c r="BZ1303" s="137"/>
      <c r="CA1303" s="138"/>
      <c r="CI1303" s="19"/>
      <c r="CJ1303" s="19"/>
    </row>
    <row r="1304" s="13" customFormat="1" customHeight="1" spans="1:88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34"/>
      <c r="BY1304" s="137"/>
      <c r="BZ1304" s="137"/>
      <c r="CA1304" s="138"/>
      <c r="CI1304" s="19"/>
      <c r="CJ1304" s="19"/>
    </row>
    <row r="1305" s="13" customFormat="1" customHeight="1" spans="1:88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34"/>
      <c r="BY1305" s="137"/>
      <c r="BZ1305" s="137"/>
      <c r="CA1305" s="138"/>
      <c r="CI1305" s="19"/>
      <c r="CJ1305" s="19"/>
    </row>
    <row r="1306" s="13" customFormat="1" customHeight="1" spans="1:88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34"/>
      <c r="BY1306" s="137"/>
      <c r="BZ1306" s="137"/>
      <c r="CA1306" s="138"/>
      <c r="CI1306" s="19"/>
      <c r="CJ1306" s="19"/>
    </row>
    <row r="1307" s="13" customFormat="1" customHeight="1" spans="1:88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34"/>
      <c r="BY1307" s="137"/>
      <c r="BZ1307" s="137"/>
      <c r="CA1307" s="138"/>
      <c r="CI1307" s="19"/>
      <c r="CJ1307" s="19"/>
    </row>
    <row r="1308" s="13" customFormat="1" customHeight="1" spans="1:88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34"/>
      <c r="BY1308" s="137"/>
      <c r="BZ1308" s="137"/>
      <c r="CA1308" s="138"/>
      <c r="CI1308" s="19"/>
      <c r="CJ1308" s="19"/>
    </row>
    <row r="1309" s="13" customFormat="1" customHeight="1" spans="1:88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34"/>
      <c r="BY1309" s="137"/>
      <c r="BZ1309" s="137"/>
      <c r="CA1309" s="138"/>
      <c r="CI1309" s="19"/>
      <c r="CJ1309" s="19"/>
    </row>
    <row r="1310" s="13" customFormat="1" customHeight="1" spans="1:88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34"/>
      <c r="BY1310" s="137"/>
      <c r="BZ1310" s="137"/>
      <c r="CA1310" s="138"/>
      <c r="CI1310" s="19"/>
      <c r="CJ1310" s="19"/>
    </row>
    <row r="1311" s="13" customFormat="1" customHeight="1" spans="1:88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34"/>
      <c r="BY1311" s="137"/>
      <c r="BZ1311" s="137"/>
      <c r="CA1311" s="138"/>
      <c r="CI1311" s="19"/>
      <c r="CJ1311" s="19"/>
    </row>
    <row r="1312" s="13" customFormat="1" customHeight="1" spans="1:88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34"/>
      <c r="BY1312" s="137"/>
      <c r="BZ1312" s="137"/>
      <c r="CA1312" s="138"/>
      <c r="CI1312" s="19"/>
      <c r="CJ1312" s="19"/>
    </row>
    <row r="1313" s="13" customFormat="1" customHeight="1" spans="1:88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34"/>
      <c r="BY1313" s="137"/>
      <c r="BZ1313" s="137"/>
      <c r="CA1313" s="138"/>
      <c r="CI1313" s="19"/>
      <c r="CJ1313" s="19"/>
    </row>
    <row r="1314" s="13" customFormat="1" customHeight="1" spans="1:88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34"/>
      <c r="BY1314" s="137"/>
      <c r="BZ1314" s="137"/>
      <c r="CA1314" s="138"/>
      <c r="CI1314" s="19"/>
      <c r="CJ1314" s="19"/>
    </row>
    <row r="1315" s="13" customFormat="1" customHeight="1" spans="1:88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34"/>
      <c r="BY1315" s="137"/>
      <c r="BZ1315" s="137"/>
      <c r="CA1315" s="138"/>
      <c r="CI1315" s="19"/>
      <c r="CJ1315" s="19"/>
    </row>
    <row r="1316" s="13" customFormat="1" customHeight="1" spans="1:88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34"/>
      <c r="BY1316" s="137"/>
      <c r="BZ1316" s="137"/>
      <c r="CA1316" s="138"/>
      <c r="CI1316" s="19"/>
      <c r="CJ1316" s="19"/>
    </row>
    <row r="1317" s="13" customFormat="1" customHeight="1" spans="1:88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34"/>
      <c r="BY1317" s="137"/>
      <c r="BZ1317" s="137"/>
      <c r="CA1317" s="138"/>
      <c r="CI1317" s="19"/>
      <c r="CJ1317" s="19"/>
    </row>
    <row r="1318" s="13" customFormat="1" customHeight="1" spans="1:88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34"/>
      <c r="BY1318" s="137"/>
      <c r="BZ1318" s="137"/>
      <c r="CA1318" s="138"/>
      <c r="CI1318" s="19"/>
      <c r="CJ1318" s="19"/>
    </row>
    <row r="1319" s="13" customFormat="1" customHeight="1" spans="1:88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34"/>
      <c r="BY1319" s="137"/>
      <c r="BZ1319" s="137"/>
      <c r="CA1319" s="138"/>
      <c r="CI1319" s="19"/>
      <c r="CJ1319" s="19"/>
    </row>
    <row r="1320" s="13" customFormat="1" customHeight="1" spans="1:88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34"/>
      <c r="BY1320" s="137"/>
      <c r="BZ1320" s="137"/>
      <c r="CA1320" s="138"/>
      <c r="CI1320" s="19"/>
      <c r="CJ1320" s="19"/>
    </row>
    <row r="1321" s="13" customFormat="1" customHeight="1" spans="1:88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34"/>
      <c r="BY1321" s="137"/>
      <c r="BZ1321" s="137"/>
      <c r="CA1321" s="138"/>
      <c r="CI1321" s="19"/>
      <c r="CJ1321" s="19"/>
    </row>
    <row r="1322" s="13" customFormat="1" customHeight="1" spans="1:88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34"/>
      <c r="BY1322" s="137"/>
      <c r="BZ1322" s="137"/>
      <c r="CA1322" s="138"/>
      <c r="CI1322" s="19"/>
      <c r="CJ1322" s="19"/>
    </row>
    <row r="1323" s="13" customFormat="1" customHeight="1" spans="1:88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34"/>
      <c r="BY1323" s="137"/>
      <c r="BZ1323" s="137"/>
      <c r="CA1323" s="138"/>
      <c r="CI1323" s="19"/>
      <c r="CJ1323" s="19"/>
    </row>
    <row r="1324" s="13" customFormat="1" customHeight="1" spans="1:88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34"/>
      <c r="BY1324" s="137"/>
      <c r="BZ1324" s="137"/>
      <c r="CA1324" s="138"/>
      <c r="CI1324" s="19"/>
      <c r="CJ1324" s="19"/>
    </row>
    <row r="1325" s="13" customFormat="1" customHeight="1" spans="1:88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34"/>
      <c r="BY1325" s="137"/>
      <c r="BZ1325" s="137"/>
      <c r="CA1325" s="138"/>
      <c r="CI1325" s="19"/>
      <c r="CJ1325" s="19"/>
    </row>
    <row r="1326" s="13" customFormat="1" customHeight="1" spans="1:88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34"/>
      <c r="BY1326" s="137"/>
      <c r="BZ1326" s="137"/>
      <c r="CA1326" s="138"/>
      <c r="CI1326" s="19"/>
      <c r="CJ1326" s="19"/>
    </row>
    <row r="1327" s="13" customFormat="1" customHeight="1" spans="1:88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34"/>
      <c r="BY1327" s="137"/>
      <c r="BZ1327" s="137"/>
      <c r="CA1327" s="138"/>
      <c r="CI1327" s="19"/>
      <c r="CJ1327" s="19"/>
    </row>
    <row r="1328" s="13" customFormat="1" customHeight="1" spans="1:88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34"/>
      <c r="BY1328" s="137"/>
      <c r="BZ1328" s="137"/>
      <c r="CA1328" s="138"/>
      <c r="CI1328" s="19"/>
      <c r="CJ1328" s="19"/>
    </row>
    <row r="1329" s="13" customFormat="1" customHeight="1" spans="1:88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34"/>
      <c r="BY1329" s="137"/>
      <c r="BZ1329" s="137"/>
      <c r="CA1329" s="138"/>
      <c r="CI1329" s="19"/>
      <c r="CJ1329" s="19"/>
    </row>
    <row r="1330" s="13" customFormat="1" customHeight="1" spans="1:88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34"/>
      <c r="BY1330" s="137"/>
      <c r="BZ1330" s="137"/>
      <c r="CA1330" s="138"/>
      <c r="CI1330" s="19"/>
      <c r="CJ1330" s="19"/>
    </row>
    <row r="1331" s="13" customFormat="1" customHeight="1" spans="1:88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34"/>
      <c r="BY1331" s="137"/>
      <c r="BZ1331" s="137"/>
      <c r="CA1331" s="138"/>
      <c r="CI1331" s="19"/>
      <c r="CJ1331" s="19"/>
    </row>
    <row r="1332" s="13" customFormat="1" customHeight="1" spans="1:88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34"/>
      <c r="BY1332" s="137"/>
      <c r="BZ1332" s="137"/>
      <c r="CA1332" s="138"/>
      <c r="CI1332" s="19"/>
      <c r="CJ1332" s="19"/>
    </row>
    <row r="1333" s="13" customFormat="1" customHeight="1" spans="1:88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34"/>
      <c r="BY1333" s="137"/>
      <c r="BZ1333" s="137"/>
      <c r="CA1333" s="138"/>
      <c r="CI1333" s="19"/>
      <c r="CJ1333" s="19"/>
    </row>
    <row r="1334" s="13" customFormat="1" customHeight="1" spans="1:88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34"/>
      <c r="BY1334" s="137"/>
      <c r="BZ1334" s="137"/>
      <c r="CA1334" s="138"/>
      <c r="CI1334" s="19"/>
      <c r="CJ1334" s="19"/>
    </row>
    <row r="1335" s="13" customFormat="1" customHeight="1" spans="1:88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34"/>
      <c r="BY1335" s="137"/>
      <c r="BZ1335" s="137"/>
      <c r="CA1335" s="138"/>
      <c r="CI1335" s="19"/>
      <c r="CJ1335" s="19"/>
    </row>
    <row r="1336" s="13" customFormat="1" customHeight="1" spans="1:88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34"/>
      <c r="BY1336" s="137"/>
      <c r="BZ1336" s="137"/>
      <c r="CA1336" s="138"/>
      <c r="CI1336" s="19"/>
      <c r="CJ1336" s="19"/>
    </row>
    <row r="1337" s="13" customFormat="1" customHeight="1" spans="1:88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34"/>
      <c r="BY1337" s="137"/>
      <c r="BZ1337" s="137"/>
      <c r="CA1337" s="138"/>
      <c r="CI1337" s="19"/>
      <c r="CJ1337" s="19"/>
    </row>
    <row r="1338" s="13" customFormat="1" customHeight="1" spans="1:88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34"/>
      <c r="BY1338" s="137"/>
      <c r="BZ1338" s="137"/>
      <c r="CA1338" s="138"/>
      <c r="CI1338" s="19"/>
      <c r="CJ1338" s="19"/>
    </row>
    <row r="1339" s="13" customFormat="1" customHeight="1" spans="1:88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34"/>
      <c r="BY1339" s="137"/>
      <c r="BZ1339" s="137"/>
      <c r="CA1339" s="138"/>
      <c r="CI1339" s="19"/>
      <c r="CJ1339" s="19"/>
    </row>
    <row r="1340" s="13" customFormat="1" customHeight="1" spans="1:88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34"/>
      <c r="BY1340" s="137"/>
      <c r="BZ1340" s="137"/>
      <c r="CA1340" s="138"/>
      <c r="CI1340" s="19"/>
      <c r="CJ1340" s="19"/>
    </row>
    <row r="1341" s="13" customFormat="1" customHeight="1" spans="1:88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34"/>
      <c r="BY1341" s="137"/>
      <c r="BZ1341" s="137"/>
      <c r="CA1341" s="138"/>
      <c r="CI1341" s="19"/>
      <c r="CJ1341" s="19"/>
    </row>
    <row r="1342" s="13" customFormat="1" customHeight="1" spans="1:88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34"/>
      <c r="BY1342" s="137"/>
      <c r="BZ1342" s="137"/>
      <c r="CA1342" s="138"/>
      <c r="CI1342" s="19"/>
      <c r="CJ1342" s="19"/>
    </row>
    <row r="1343" s="13" customFormat="1" customHeight="1" spans="1:88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34"/>
      <c r="BY1343" s="137"/>
      <c r="BZ1343" s="137"/>
      <c r="CA1343" s="138"/>
      <c r="CI1343" s="19"/>
      <c r="CJ1343" s="19"/>
    </row>
    <row r="1344" s="13" customFormat="1" customHeight="1" spans="1:88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34"/>
      <c r="BY1344" s="137"/>
      <c r="BZ1344" s="137"/>
      <c r="CA1344" s="138"/>
      <c r="CI1344" s="19"/>
      <c r="CJ1344" s="19"/>
    </row>
    <row r="1345" s="13" customFormat="1" customHeight="1" spans="1:88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34"/>
      <c r="BY1345" s="137"/>
      <c r="BZ1345" s="137"/>
      <c r="CA1345" s="138"/>
      <c r="CI1345" s="19"/>
      <c r="CJ1345" s="19"/>
    </row>
    <row r="1346" s="13" customFormat="1" customHeight="1" spans="1:88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34"/>
      <c r="BY1346" s="137"/>
      <c r="BZ1346" s="137"/>
      <c r="CA1346" s="138"/>
      <c r="CI1346" s="19"/>
      <c r="CJ1346" s="19"/>
    </row>
    <row r="1347" s="13" customFormat="1" customHeight="1" spans="1:88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34"/>
      <c r="BY1347" s="137"/>
      <c r="BZ1347" s="137"/>
      <c r="CA1347" s="138"/>
      <c r="CI1347" s="19"/>
      <c r="CJ1347" s="19"/>
    </row>
    <row r="1348" s="13" customFormat="1" customHeight="1" spans="1:88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34"/>
      <c r="BY1348" s="137"/>
      <c r="BZ1348" s="137"/>
      <c r="CA1348" s="138"/>
      <c r="CI1348" s="19"/>
      <c r="CJ1348" s="19"/>
    </row>
    <row r="1349" s="13" customFormat="1" customHeight="1" spans="1:88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34"/>
      <c r="BY1349" s="137"/>
      <c r="BZ1349" s="137"/>
      <c r="CA1349" s="138"/>
      <c r="CI1349" s="19"/>
      <c r="CJ1349" s="19"/>
    </row>
    <row r="1350" s="13" customFormat="1" customHeight="1" spans="1:88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34"/>
      <c r="BY1350" s="137"/>
      <c r="BZ1350" s="137"/>
      <c r="CA1350" s="138"/>
      <c r="CI1350" s="19"/>
      <c r="CJ1350" s="19"/>
    </row>
    <row r="1351" s="13" customFormat="1" customHeight="1" spans="1:88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34"/>
      <c r="BY1351" s="137"/>
      <c r="BZ1351" s="137"/>
      <c r="CA1351" s="138"/>
      <c r="CI1351" s="19"/>
      <c r="CJ1351" s="19"/>
    </row>
    <row r="1352" s="13" customFormat="1" customHeight="1" spans="1:88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34"/>
      <c r="BY1352" s="137"/>
      <c r="BZ1352" s="137"/>
      <c r="CA1352" s="138"/>
      <c r="CI1352" s="19"/>
      <c r="CJ1352" s="19"/>
    </row>
    <row r="1353" s="13" customFormat="1" customHeight="1" spans="1:88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34"/>
      <c r="BY1353" s="137"/>
      <c r="BZ1353" s="137"/>
      <c r="CA1353" s="138"/>
      <c r="CI1353" s="19"/>
      <c r="CJ1353" s="19"/>
    </row>
    <row r="1354" s="13" customFormat="1" customHeight="1" spans="1:88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34"/>
      <c r="BY1354" s="137"/>
      <c r="BZ1354" s="137"/>
      <c r="CA1354" s="138"/>
      <c r="CI1354" s="19"/>
      <c r="CJ1354" s="19"/>
    </row>
    <row r="1355" s="13" customFormat="1" customHeight="1" spans="1:88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34"/>
      <c r="BY1355" s="137"/>
      <c r="BZ1355" s="137"/>
      <c r="CA1355" s="138"/>
      <c r="CI1355" s="19"/>
      <c r="CJ1355" s="19"/>
    </row>
    <row r="1356" s="13" customFormat="1" customHeight="1" spans="1:88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34"/>
      <c r="BY1356" s="137"/>
      <c r="BZ1356" s="137"/>
      <c r="CA1356" s="138"/>
      <c r="CI1356" s="19"/>
      <c r="CJ1356" s="19"/>
    </row>
    <row r="1357" s="13" customFormat="1" customHeight="1" spans="1:88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34"/>
      <c r="BY1357" s="137"/>
      <c r="BZ1357" s="137"/>
      <c r="CA1357" s="138"/>
      <c r="CI1357" s="19"/>
      <c r="CJ1357" s="19"/>
    </row>
    <row r="1358" s="13" customFormat="1" customHeight="1" spans="1:88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34"/>
      <c r="BY1358" s="137"/>
      <c r="BZ1358" s="137"/>
      <c r="CA1358" s="138"/>
      <c r="CI1358" s="19"/>
      <c r="CJ1358" s="19"/>
    </row>
    <row r="1359" s="13" customFormat="1" customHeight="1" spans="1:88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34"/>
      <c r="BY1359" s="137"/>
      <c r="BZ1359" s="137"/>
      <c r="CA1359" s="138"/>
      <c r="CI1359" s="19"/>
      <c r="CJ1359" s="19"/>
    </row>
    <row r="1360" s="13" customFormat="1" customHeight="1" spans="1:88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34"/>
      <c r="BY1360" s="137"/>
      <c r="BZ1360" s="137"/>
      <c r="CA1360" s="138"/>
      <c r="CI1360" s="19"/>
      <c r="CJ1360" s="19"/>
    </row>
    <row r="1361" s="13" customFormat="1" customHeight="1" spans="1:88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34"/>
      <c r="BY1361" s="137"/>
      <c r="BZ1361" s="137"/>
      <c r="CA1361" s="138"/>
      <c r="CI1361" s="19"/>
      <c r="CJ1361" s="19"/>
    </row>
    <row r="1362" s="13" customFormat="1" customHeight="1" spans="1:88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34"/>
      <c r="BY1362" s="137"/>
      <c r="BZ1362" s="137"/>
      <c r="CA1362" s="138"/>
      <c r="CI1362" s="19"/>
      <c r="CJ1362" s="19"/>
    </row>
    <row r="1363" s="13" customFormat="1" customHeight="1" spans="1:88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34"/>
      <c r="BY1363" s="137"/>
      <c r="BZ1363" s="137"/>
      <c r="CA1363" s="138"/>
      <c r="CI1363" s="19"/>
      <c r="CJ1363" s="19"/>
    </row>
    <row r="1364" s="13" customFormat="1" customHeight="1" spans="1:88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34"/>
      <c r="BY1364" s="137"/>
      <c r="BZ1364" s="137"/>
      <c r="CA1364" s="138"/>
      <c r="CI1364" s="19"/>
      <c r="CJ1364" s="19"/>
    </row>
    <row r="1365" s="13" customFormat="1" customHeight="1" spans="1:88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34"/>
      <c r="BY1365" s="137"/>
      <c r="BZ1365" s="137"/>
      <c r="CA1365" s="138"/>
      <c r="CI1365" s="19"/>
      <c r="CJ1365" s="19"/>
    </row>
    <row r="1366" s="13" customFormat="1" customHeight="1" spans="1:88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34"/>
      <c r="BY1366" s="137"/>
      <c r="BZ1366" s="137"/>
      <c r="CA1366" s="138"/>
      <c r="CI1366" s="19"/>
      <c r="CJ1366" s="19"/>
    </row>
    <row r="1367" s="13" customFormat="1" customHeight="1" spans="1:88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34"/>
      <c r="BY1367" s="137"/>
      <c r="BZ1367" s="137"/>
      <c r="CA1367" s="138"/>
      <c r="CI1367" s="19"/>
      <c r="CJ1367" s="19"/>
    </row>
    <row r="1368" s="13" customFormat="1" customHeight="1" spans="1:88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34"/>
      <c r="BY1368" s="137"/>
      <c r="BZ1368" s="137"/>
      <c r="CA1368" s="138"/>
      <c r="CI1368" s="19"/>
      <c r="CJ1368" s="19"/>
    </row>
    <row r="1369" s="13" customFormat="1" customHeight="1" spans="1:88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34"/>
      <c r="BY1369" s="137"/>
      <c r="BZ1369" s="137"/>
      <c r="CA1369" s="138"/>
      <c r="CI1369" s="19"/>
      <c r="CJ1369" s="19"/>
    </row>
    <row r="1370" s="13" customFormat="1" customHeight="1" spans="1:88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34"/>
      <c r="BY1370" s="137"/>
      <c r="BZ1370" s="137"/>
      <c r="CA1370" s="138"/>
      <c r="CI1370" s="19"/>
      <c r="CJ1370" s="19"/>
    </row>
    <row r="1371" s="13" customFormat="1" customHeight="1" spans="1:88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34"/>
      <c r="BY1371" s="137"/>
      <c r="BZ1371" s="137"/>
      <c r="CA1371" s="138"/>
      <c r="CI1371" s="19"/>
      <c r="CJ1371" s="19"/>
    </row>
    <row r="1372" s="13" customFormat="1" customHeight="1" spans="1:88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34"/>
      <c r="BY1372" s="137"/>
      <c r="BZ1372" s="137"/>
      <c r="CA1372" s="138"/>
      <c r="CI1372" s="19"/>
      <c r="CJ1372" s="19"/>
    </row>
    <row r="1373" s="13" customFormat="1" customHeight="1" spans="1:88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34"/>
      <c r="BY1373" s="137"/>
      <c r="BZ1373" s="137"/>
      <c r="CA1373" s="138"/>
      <c r="CI1373" s="19"/>
      <c r="CJ1373" s="19"/>
    </row>
    <row r="1374" s="13" customFormat="1" customHeight="1" spans="1:88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34"/>
      <c r="BY1374" s="137"/>
      <c r="BZ1374" s="137"/>
      <c r="CA1374" s="138"/>
      <c r="CI1374" s="19"/>
      <c r="CJ1374" s="19"/>
    </row>
    <row r="1375" s="13" customFormat="1" customHeight="1" spans="1:88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34"/>
      <c r="BY1375" s="137"/>
      <c r="BZ1375" s="137"/>
      <c r="CA1375" s="138"/>
      <c r="CI1375" s="19"/>
      <c r="CJ1375" s="19"/>
    </row>
    <row r="1376" s="13" customFormat="1" customHeight="1" spans="1:88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34"/>
      <c r="BY1376" s="137"/>
      <c r="BZ1376" s="137"/>
      <c r="CA1376" s="138"/>
      <c r="CI1376" s="19"/>
      <c r="CJ1376" s="19"/>
    </row>
    <row r="1377" s="13" customFormat="1" customHeight="1" spans="1:88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34"/>
      <c r="BY1377" s="137"/>
      <c r="BZ1377" s="137"/>
      <c r="CA1377" s="138"/>
      <c r="CI1377" s="19"/>
      <c r="CJ1377" s="19"/>
    </row>
    <row r="1378" s="13" customFormat="1" customHeight="1" spans="1:88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34"/>
      <c r="BY1378" s="137"/>
      <c r="BZ1378" s="137"/>
      <c r="CA1378" s="138"/>
      <c r="CI1378" s="19"/>
      <c r="CJ1378" s="19"/>
    </row>
    <row r="1379" s="13" customFormat="1" customHeight="1" spans="1:88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34"/>
      <c r="BY1379" s="137"/>
      <c r="BZ1379" s="137"/>
      <c r="CA1379" s="138"/>
      <c r="CI1379" s="19"/>
      <c r="CJ1379" s="19"/>
    </row>
    <row r="1380" s="13" customFormat="1" customHeight="1" spans="1:88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34"/>
      <c r="BY1380" s="137"/>
      <c r="BZ1380" s="137"/>
      <c r="CA1380" s="138"/>
      <c r="CI1380" s="19"/>
      <c r="CJ1380" s="19"/>
    </row>
    <row r="1381" s="13" customFormat="1" customHeight="1" spans="1:88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34"/>
      <c r="BY1381" s="137"/>
      <c r="BZ1381" s="137"/>
      <c r="CA1381" s="138"/>
      <c r="CI1381" s="19"/>
      <c r="CJ1381" s="19"/>
    </row>
    <row r="1382" s="13" customFormat="1" customHeight="1" spans="1:88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34"/>
      <c r="BY1382" s="137"/>
      <c r="BZ1382" s="137"/>
      <c r="CA1382" s="138"/>
      <c r="CI1382" s="19"/>
      <c r="CJ1382" s="19"/>
    </row>
    <row r="1383" s="13" customFormat="1" customHeight="1" spans="1:88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34"/>
      <c r="BY1383" s="137"/>
      <c r="BZ1383" s="137"/>
      <c r="CA1383" s="138"/>
      <c r="CI1383" s="19"/>
      <c r="CJ1383" s="19"/>
    </row>
    <row r="1384" s="13" customFormat="1" customHeight="1" spans="1:88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34"/>
      <c r="BY1384" s="137"/>
      <c r="BZ1384" s="137"/>
      <c r="CA1384" s="138"/>
      <c r="CI1384" s="19"/>
      <c r="CJ1384" s="19"/>
    </row>
    <row r="1385" s="13" customFormat="1" customHeight="1" spans="1:88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34"/>
      <c r="BY1385" s="137"/>
      <c r="BZ1385" s="137"/>
      <c r="CA1385" s="138"/>
      <c r="CI1385" s="19"/>
      <c r="CJ1385" s="19"/>
    </row>
    <row r="1386" s="13" customFormat="1" customHeight="1" spans="1:88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34"/>
      <c r="BY1386" s="137"/>
      <c r="BZ1386" s="137"/>
      <c r="CA1386" s="138"/>
      <c r="CI1386" s="19"/>
      <c r="CJ1386" s="19"/>
    </row>
    <row r="1387" s="13" customFormat="1" customHeight="1" spans="1:88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34"/>
      <c r="BY1387" s="137"/>
      <c r="BZ1387" s="137"/>
      <c r="CA1387" s="138"/>
      <c r="CI1387" s="19"/>
      <c r="CJ1387" s="19"/>
    </row>
    <row r="1388" s="13" customFormat="1" customHeight="1" spans="1:88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34"/>
      <c r="BY1388" s="137"/>
      <c r="BZ1388" s="137"/>
      <c r="CA1388" s="138"/>
      <c r="CI1388" s="19"/>
      <c r="CJ1388" s="19"/>
    </row>
    <row r="1389" s="13" customFormat="1" customHeight="1" spans="1:88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34"/>
      <c r="BY1389" s="137"/>
      <c r="BZ1389" s="137"/>
      <c r="CA1389" s="138"/>
      <c r="CI1389" s="19"/>
      <c r="CJ1389" s="19"/>
    </row>
    <row r="1390" s="13" customFormat="1" customHeight="1" spans="1:88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34"/>
      <c r="BY1390" s="137"/>
      <c r="BZ1390" s="137"/>
      <c r="CA1390" s="138"/>
      <c r="CI1390" s="19"/>
      <c r="CJ1390" s="19"/>
    </row>
    <row r="1391" s="13" customFormat="1" customHeight="1" spans="1:88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34"/>
      <c r="BY1391" s="137"/>
      <c r="BZ1391" s="137"/>
      <c r="CA1391" s="138"/>
      <c r="CI1391" s="19"/>
      <c r="CJ1391" s="19"/>
    </row>
    <row r="1392" s="13" customFormat="1" customHeight="1" spans="1:88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34"/>
      <c r="BY1392" s="137"/>
      <c r="BZ1392" s="137"/>
      <c r="CA1392" s="138"/>
      <c r="CI1392" s="19"/>
      <c r="CJ1392" s="19"/>
    </row>
    <row r="1393" s="13" customFormat="1" customHeight="1" spans="1:88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34"/>
      <c r="BY1393" s="137"/>
      <c r="BZ1393" s="137"/>
      <c r="CA1393" s="138"/>
      <c r="CI1393" s="19"/>
      <c r="CJ1393" s="19"/>
    </row>
    <row r="1394" s="13" customFormat="1" customHeight="1" spans="1:88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34"/>
      <c r="BY1394" s="137"/>
      <c r="BZ1394" s="137"/>
      <c r="CA1394" s="138"/>
      <c r="CI1394" s="19"/>
      <c r="CJ1394" s="19"/>
    </row>
    <row r="1395" s="13" customFormat="1" customHeight="1" spans="1:88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34"/>
      <c r="BY1395" s="137"/>
      <c r="BZ1395" s="137"/>
      <c r="CA1395" s="138"/>
      <c r="CI1395" s="19"/>
      <c r="CJ1395" s="19"/>
    </row>
    <row r="1396" s="13" customFormat="1" customHeight="1" spans="1:88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34"/>
      <c r="BY1396" s="137"/>
      <c r="BZ1396" s="137"/>
      <c r="CA1396" s="138"/>
      <c r="CI1396" s="19"/>
      <c r="CJ1396" s="19"/>
    </row>
    <row r="1397" s="13" customFormat="1" customHeight="1" spans="1:88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34"/>
      <c r="BY1397" s="137"/>
      <c r="BZ1397" s="137"/>
      <c r="CA1397" s="138"/>
      <c r="CI1397" s="19"/>
      <c r="CJ1397" s="19"/>
    </row>
    <row r="1398" s="13" customFormat="1" customHeight="1" spans="1:88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34"/>
      <c r="BY1398" s="137"/>
      <c r="BZ1398" s="137"/>
      <c r="CA1398" s="138"/>
      <c r="CI1398" s="19"/>
      <c r="CJ1398" s="19"/>
    </row>
    <row r="1399" s="13" customFormat="1" customHeight="1" spans="1:88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34"/>
      <c r="BY1399" s="137"/>
      <c r="BZ1399" s="137"/>
      <c r="CA1399" s="138"/>
      <c r="CI1399" s="19"/>
      <c r="CJ1399" s="19"/>
    </row>
    <row r="1400" s="13" customFormat="1" customHeight="1" spans="1:88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34"/>
      <c r="BY1400" s="137"/>
      <c r="BZ1400" s="137"/>
      <c r="CA1400" s="138"/>
      <c r="CI1400" s="19"/>
      <c r="CJ1400" s="19"/>
    </row>
    <row r="1401" s="13" customFormat="1" customHeight="1" spans="1:88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34"/>
      <c r="BY1401" s="137"/>
      <c r="BZ1401" s="137"/>
      <c r="CA1401" s="138"/>
      <c r="CI1401" s="19"/>
      <c r="CJ1401" s="19"/>
    </row>
    <row r="1402" s="13" customFormat="1" customHeight="1" spans="1:88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34"/>
      <c r="BY1402" s="137"/>
      <c r="BZ1402" s="137"/>
      <c r="CA1402" s="138"/>
      <c r="CI1402" s="19"/>
      <c r="CJ1402" s="19"/>
    </row>
    <row r="1403" s="13" customFormat="1" customHeight="1" spans="1:88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34"/>
      <c r="BY1403" s="137"/>
      <c r="BZ1403" s="137"/>
      <c r="CA1403" s="138"/>
      <c r="CI1403" s="19"/>
      <c r="CJ1403" s="19"/>
    </row>
    <row r="1404" s="13" customFormat="1" customHeight="1" spans="1:88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34"/>
      <c r="BY1404" s="137"/>
      <c r="BZ1404" s="137"/>
      <c r="CA1404" s="138"/>
      <c r="CI1404" s="19"/>
      <c r="CJ1404" s="19"/>
    </row>
    <row r="1405" s="13" customFormat="1" customHeight="1" spans="1:88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34"/>
      <c r="BY1405" s="137"/>
      <c r="BZ1405" s="137"/>
      <c r="CA1405" s="138"/>
      <c r="CI1405" s="19"/>
      <c r="CJ1405" s="19"/>
    </row>
    <row r="1406" s="13" customFormat="1" customHeight="1" spans="1:88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34"/>
      <c r="BY1406" s="137"/>
      <c r="BZ1406" s="137"/>
      <c r="CA1406" s="138"/>
      <c r="CI1406" s="19"/>
      <c r="CJ1406" s="19"/>
    </row>
    <row r="1407" s="13" customFormat="1" customHeight="1" spans="1:88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34"/>
      <c r="BY1407" s="137"/>
      <c r="BZ1407" s="137"/>
      <c r="CA1407" s="138"/>
      <c r="CI1407" s="19"/>
      <c r="CJ1407" s="19"/>
    </row>
    <row r="1408" s="13" customFormat="1" customHeight="1" spans="1:88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34"/>
      <c r="BY1408" s="137"/>
      <c r="BZ1408" s="137"/>
      <c r="CA1408" s="138"/>
      <c r="CI1408" s="19"/>
      <c r="CJ1408" s="19"/>
    </row>
    <row r="1409" s="13" customFormat="1" customHeight="1" spans="1:88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34"/>
      <c r="BY1409" s="137"/>
      <c r="BZ1409" s="137"/>
      <c r="CA1409" s="138"/>
      <c r="CI1409" s="19"/>
      <c r="CJ1409" s="19"/>
    </row>
    <row r="1410" s="13" customFormat="1" customHeight="1" spans="1:88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34"/>
      <c r="BY1410" s="137"/>
      <c r="BZ1410" s="137"/>
      <c r="CA1410" s="138"/>
      <c r="CI1410" s="19"/>
      <c r="CJ1410" s="19"/>
    </row>
    <row r="1411" s="13" customFormat="1" customHeight="1" spans="1:88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34"/>
      <c r="BY1411" s="137"/>
      <c r="BZ1411" s="137"/>
      <c r="CA1411" s="138"/>
      <c r="CI1411" s="19"/>
      <c r="CJ1411" s="19"/>
    </row>
    <row r="1412" s="13" customFormat="1" customHeight="1" spans="1:88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34"/>
      <c r="BY1412" s="137"/>
      <c r="BZ1412" s="137"/>
      <c r="CA1412" s="138"/>
      <c r="CI1412" s="19"/>
      <c r="CJ1412" s="19"/>
    </row>
    <row r="1413" s="13" customFormat="1" customHeight="1" spans="1:88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34"/>
      <c r="BY1413" s="137"/>
      <c r="BZ1413" s="137"/>
      <c r="CA1413" s="138"/>
      <c r="CI1413" s="19"/>
      <c r="CJ1413" s="19"/>
    </row>
    <row r="1414" s="13" customFormat="1" customHeight="1" spans="1:88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34"/>
      <c r="BY1414" s="137"/>
      <c r="BZ1414" s="137"/>
      <c r="CA1414" s="138"/>
      <c r="CI1414" s="19"/>
      <c r="CJ1414" s="19"/>
    </row>
    <row r="1415" s="13" customFormat="1" customHeight="1" spans="1:88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34"/>
      <c r="BY1415" s="137"/>
      <c r="BZ1415" s="137"/>
      <c r="CA1415" s="138"/>
      <c r="CI1415" s="19"/>
      <c r="CJ1415" s="19"/>
    </row>
    <row r="1416" s="13" customFormat="1" customHeight="1" spans="1:88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34"/>
      <c r="BY1416" s="137"/>
      <c r="BZ1416" s="137"/>
      <c r="CA1416" s="138"/>
      <c r="CI1416" s="19"/>
      <c r="CJ1416" s="19"/>
    </row>
    <row r="1417" s="13" customFormat="1" customHeight="1" spans="1:88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34"/>
      <c r="BY1417" s="137"/>
      <c r="BZ1417" s="137"/>
      <c r="CA1417" s="138"/>
      <c r="CI1417" s="19"/>
      <c r="CJ1417" s="19"/>
    </row>
    <row r="1418" s="13" customFormat="1" customHeight="1" spans="1:88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34"/>
      <c r="BY1418" s="137"/>
      <c r="BZ1418" s="137"/>
      <c r="CA1418" s="138"/>
      <c r="CI1418" s="19"/>
      <c r="CJ1418" s="19"/>
    </row>
    <row r="1419" s="13" customFormat="1" customHeight="1" spans="1:88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34"/>
      <c r="BY1419" s="137"/>
      <c r="BZ1419" s="137"/>
      <c r="CA1419" s="138"/>
      <c r="CI1419" s="19"/>
      <c r="CJ1419" s="19"/>
    </row>
    <row r="1420" s="13" customFormat="1" customHeight="1" spans="1:88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34"/>
      <c r="BY1420" s="137"/>
      <c r="BZ1420" s="137"/>
      <c r="CA1420" s="138"/>
      <c r="CI1420" s="19"/>
      <c r="CJ1420" s="19"/>
    </row>
    <row r="1421" s="13" customFormat="1" customHeight="1" spans="1:88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34"/>
      <c r="BY1421" s="137"/>
      <c r="BZ1421" s="137"/>
      <c r="CA1421" s="138"/>
      <c r="CI1421" s="19"/>
      <c r="CJ1421" s="19"/>
    </row>
    <row r="1422" s="13" customFormat="1" customHeight="1" spans="1:88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34"/>
      <c r="BY1422" s="137"/>
      <c r="BZ1422" s="137"/>
      <c r="CA1422" s="138"/>
      <c r="CI1422" s="19"/>
      <c r="CJ1422" s="19"/>
    </row>
    <row r="1423" s="13" customFormat="1" customHeight="1" spans="1:88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34"/>
      <c r="BY1423" s="137"/>
      <c r="BZ1423" s="137"/>
      <c r="CA1423" s="138"/>
      <c r="CI1423" s="19"/>
      <c r="CJ1423" s="19"/>
    </row>
    <row r="1424" s="13" customFormat="1" customHeight="1" spans="1:88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34"/>
      <c r="BY1424" s="137"/>
      <c r="BZ1424" s="137"/>
      <c r="CA1424" s="138"/>
      <c r="CI1424" s="19"/>
      <c r="CJ1424" s="19"/>
    </row>
    <row r="1425" s="13" customFormat="1" customHeight="1" spans="1:88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34"/>
      <c r="BY1425" s="137"/>
      <c r="BZ1425" s="137"/>
      <c r="CA1425" s="138"/>
      <c r="CI1425" s="19"/>
      <c r="CJ1425" s="19"/>
    </row>
    <row r="1426" s="13" customFormat="1" customHeight="1" spans="1:88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34"/>
      <c r="BY1426" s="137"/>
      <c r="BZ1426" s="137"/>
      <c r="CA1426" s="138"/>
      <c r="CI1426" s="19"/>
      <c r="CJ1426" s="19"/>
    </row>
    <row r="1427" s="13" customFormat="1" customHeight="1" spans="1:88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34"/>
      <c r="BY1427" s="137"/>
      <c r="BZ1427" s="137"/>
      <c r="CA1427" s="138"/>
      <c r="CI1427" s="19"/>
      <c r="CJ1427" s="19"/>
    </row>
    <row r="1428" s="13" customFormat="1" customHeight="1" spans="1:88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34"/>
      <c r="BY1428" s="137"/>
      <c r="BZ1428" s="137"/>
      <c r="CA1428" s="138"/>
      <c r="CI1428" s="19"/>
      <c r="CJ1428" s="19"/>
    </row>
    <row r="1429" s="13" customFormat="1" customHeight="1" spans="1:88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34"/>
      <c r="BY1429" s="137"/>
      <c r="BZ1429" s="137"/>
      <c r="CA1429" s="138"/>
      <c r="CI1429" s="19"/>
      <c r="CJ1429" s="19"/>
    </row>
    <row r="1430" s="13" customFormat="1" customHeight="1" spans="1:88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34"/>
      <c r="BY1430" s="137"/>
      <c r="BZ1430" s="137"/>
      <c r="CA1430" s="138"/>
      <c r="CI1430" s="19"/>
      <c r="CJ1430" s="19"/>
    </row>
    <row r="1431" s="13" customFormat="1" customHeight="1" spans="1:88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34"/>
      <c r="BY1431" s="137"/>
      <c r="BZ1431" s="137"/>
      <c r="CA1431" s="138"/>
      <c r="CI1431" s="19"/>
      <c r="CJ1431" s="19"/>
    </row>
    <row r="1432" s="13" customFormat="1" customHeight="1" spans="1:88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34"/>
      <c r="BY1432" s="137"/>
      <c r="BZ1432" s="137"/>
      <c r="CA1432" s="138"/>
      <c r="CI1432" s="19"/>
      <c r="CJ1432" s="19"/>
    </row>
    <row r="1433" s="13" customFormat="1" customHeight="1" spans="1:88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34"/>
      <c r="BY1433" s="137"/>
      <c r="BZ1433" s="137"/>
      <c r="CA1433" s="138"/>
      <c r="CI1433" s="19"/>
      <c r="CJ1433" s="19"/>
    </row>
    <row r="1434" s="13" customFormat="1" customHeight="1" spans="1:88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34"/>
      <c r="BY1434" s="137"/>
      <c r="BZ1434" s="137"/>
      <c r="CA1434" s="138"/>
      <c r="CI1434" s="19"/>
      <c r="CJ1434" s="19"/>
    </row>
    <row r="1435" s="13" customFormat="1" customHeight="1" spans="1:88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34"/>
      <c r="BY1435" s="137"/>
      <c r="BZ1435" s="137"/>
      <c r="CA1435" s="138"/>
      <c r="CI1435" s="19"/>
      <c r="CJ1435" s="19"/>
    </row>
    <row r="1436" s="13" customFormat="1" customHeight="1" spans="1:88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34"/>
      <c r="BY1436" s="137"/>
      <c r="BZ1436" s="137"/>
      <c r="CA1436" s="138"/>
      <c r="CI1436" s="19"/>
      <c r="CJ1436" s="19"/>
    </row>
    <row r="1437" s="13" customFormat="1" customHeight="1" spans="1:88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34"/>
      <c r="BY1437" s="137"/>
      <c r="BZ1437" s="137"/>
      <c r="CA1437" s="138"/>
      <c r="CI1437" s="19"/>
      <c r="CJ1437" s="19"/>
    </row>
    <row r="1438" s="13" customFormat="1" customHeight="1" spans="1:88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34"/>
      <c r="BY1438" s="137"/>
      <c r="BZ1438" s="137"/>
      <c r="CA1438" s="138"/>
      <c r="CI1438" s="19"/>
      <c r="CJ1438" s="19"/>
    </row>
    <row r="1439" s="13" customFormat="1" customHeight="1" spans="1:88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34"/>
      <c r="BY1439" s="137"/>
      <c r="BZ1439" s="137"/>
      <c r="CA1439" s="138"/>
      <c r="CI1439" s="19"/>
      <c r="CJ1439" s="19"/>
    </row>
    <row r="1440" s="13" customFormat="1" customHeight="1" spans="1:88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34"/>
      <c r="BY1440" s="137"/>
      <c r="BZ1440" s="137"/>
      <c r="CA1440" s="138"/>
      <c r="CI1440" s="19"/>
      <c r="CJ1440" s="19"/>
    </row>
    <row r="1441" s="13" customFormat="1" customHeight="1" spans="1:88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34"/>
      <c r="BY1441" s="137"/>
      <c r="BZ1441" s="137"/>
      <c r="CA1441" s="138"/>
      <c r="CI1441" s="19"/>
      <c r="CJ1441" s="19"/>
    </row>
    <row r="1442" s="13" customFormat="1" customHeight="1" spans="1:88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34"/>
      <c r="BY1442" s="137"/>
      <c r="BZ1442" s="137"/>
      <c r="CA1442" s="138"/>
      <c r="CI1442" s="19"/>
      <c r="CJ1442" s="19"/>
    </row>
    <row r="1443" s="13" customFormat="1" customHeight="1" spans="1:88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34"/>
      <c r="BY1443" s="137"/>
      <c r="BZ1443" s="137"/>
      <c r="CA1443" s="138"/>
      <c r="CI1443" s="19"/>
      <c r="CJ1443" s="19"/>
    </row>
    <row r="1444" s="13" customFormat="1" customHeight="1" spans="1:88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34"/>
      <c r="BY1444" s="137"/>
      <c r="BZ1444" s="137"/>
      <c r="CA1444" s="138"/>
      <c r="CI1444" s="19"/>
      <c r="CJ1444" s="19"/>
    </row>
    <row r="1445" s="13" customFormat="1" customHeight="1" spans="1:88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34"/>
      <c r="BY1445" s="137"/>
      <c r="BZ1445" s="137"/>
      <c r="CA1445" s="138"/>
      <c r="CI1445" s="19"/>
      <c r="CJ1445" s="19"/>
    </row>
    <row r="1446" s="13" customFormat="1" customHeight="1" spans="1:88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34"/>
      <c r="BY1446" s="137"/>
      <c r="BZ1446" s="137"/>
      <c r="CA1446" s="138"/>
      <c r="CI1446" s="19"/>
      <c r="CJ1446" s="19"/>
    </row>
    <row r="1447" s="13" customFormat="1" customHeight="1" spans="1:88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34"/>
      <c r="BY1447" s="137"/>
      <c r="BZ1447" s="137"/>
      <c r="CA1447" s="138"/>
      <c r="CI1447" s="19"/>
      <c r="CJ1447" s="19"/>
    </row>
    <row r="1448" s="13" customFormat="1" customHeight="1" spans="1:88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34"/>
      <c r="BY1448" s="137"/>
      <c r="BZ1448" s="137"/>
      <c r="CA1448" s="138"/>
      <c r="CI1448" s="19"/>
      <c r="CJ1448" s="19"/>
    </row>
    <row r="1449" s="13" customFormat="1" customHeight="1" spans="1:88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34"/>
      <c r="BY1449" s="137"/>
      <c r="BZ1449" s="137"/>
      <c r="CA1449" s="138"/>
      <c r="CI1449" s="19"/>
      <c r="CJ1449" s="19"/>
    </row>
    <row r="1450" s="13" customFormat="1" customHeight="1" spans="1:88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34"/>
      <c r="BY1450" s="137"/>
      <c r="BZ1450" s="137"/>
      <c r="CA1450" s="138"/>
      <c r="CI1450" s="19"/>
      <c r="CJ1450" s="19"/>
    </row>
    <row r="1451" s="13" customFormat="1" customHeight="1" spans="1:88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34"/>
      <c r="BY1451" s="137"/>
      <c r="BZ1451" s="137"/>
      <c r="CA1451" s="138"/>
      <c r="CI1451" s="19"/>
      <c r="CJ1451" s="19"/>
    </row>
    <row r="1452" s="13" customFormat="1" customHeight="1" spans="1:88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34"/>
      <c r="BY1452" s="137"/>
      <c r="BZ1452" s="137"/>
      <c r="CA1452" s="138"/>
      <c r="CI1452" s="19"/>
      <c r="CJ1452" s="19"/>
    </row>
    <row r="1453" s="13" customFormat="1" customHeight="1" spans="1:88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34"/>
      <c r="BY1453" s="137"/>
      <c r="BZ1453" s="137"/>
      <c r="CA1453" s="138"/>
      <c r="CI1453" s="19"/>
      <c r="CJ1453" s="19"/>
    </row>
    <row r="1454" s="13" customFormat="1" customHeight="1" spans="1:88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34"/>
      <c r="BY1454" s="137"/>
      <c r="BZ1454" s="137"/>
      <c r="CA1454" s="138"/>
      <c r="CI1454" s="19"/>
      <c r="CJ1454" s="19"/>
    </row>
    <row r="1455" s="13" customFormat="1" customHeight="1" spans="1:88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34"/>
      <c r="BY1455" s="137"/>
      <c r="BZ1455" s="137"/>
      <c r="CA1455" s="138"/>
      <c r="CI1455" s="19"/>
      <c r="CJ1455" s="19"/>
    </row>
    <row r="1456" s="13" customFormat="1" customHeight="1" spans="1:88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34"/>
      <c r="BY1456" s="137"/>
      <c r="BZ1456" s="137"/>
      <c r="CA1456" s="138"/>
      <c r="CI1456" s="19"/>
      <c r="CJ1456" s="19"/>
    </row>
    <row r="1457" s="13" customFormat="1" customHeight="1" spans="1:88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34"/>
      <c r="BY1457" s="137"/>
      <c r="BZ1457" s="137"/>
      <c r="CA1457" s="138"/>
      <c r="CI1457" s="19"/>
      <c r="CJ1457" s="19"/>
    </row>
    <row r="1458" s="13" customFormat="1" customHeight="1" spans="1:88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34"/>
      <c r="BY1458" s="137"/>
      <c r="BZ1458" s="137"/>
      <c r="CA1458" s="138"/>
      <c r="CI1458" s="19"/>
      <c r="CJ1458" s="19"/>
    </row>
    <row r="1459" s="13" customFormat="1" customHeight="1" spans="1:88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34"/>
      <c r="BY1459" s="137"/>
      <c r="BZ1459" s="137"/>
      <c r="CA1459" s="138"/>
      <c r="CI1459" s="19"/>
      <c r="CJ1459" s="19"/>
    </row>
    <row r="1460" s="13" customFormat="1" customHeight="1" spans="1:88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34"/>
      <c r="BY1460" s="137"/>
      <c r="BZ1460" s="137"/>
      <c r="CA1460" s="138"/>
      <c r="CI1460" s="19"/>
      <c r="CJ1460" s="19"/>
    </row>
    <row r="1461" s="13" customFormat="1" customHeight="1" spans="1:88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34"/>
      <c r="BY1461" s="137"/>
      <c r="BZ1461" s="137"/>
      <c r="CA1461" s="138"/>
      <c r="CI1461" s="19"/>
      <c r="CJ1461" s="19"/>
    </row>
    <row r="1462" s="13" customFormat="1" customHeight="1" spans="1:88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34"/>
      <c r="BY1462" s="137"/>
      <c r="BZ1462" s="137"/>
      <c r="CA1462" s="138"/>
      <c r="CI1462" s="19"/>
      <c r="CJ1462" s="19"/>
    </row>
    <row r="1463" s="13" customFormat="1" customHeight="1" spans="1:88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34"/>
      <c r="BY1463" s="137"/>
      <c r="BZ1463" s="137"/>
      <c r="CA1463" s="138"/>
      <c r="CI1463" s="19"/>
      <c r="CJ1463" s="19"/>
    </row>
    <row r="1464" s="13" customFormat="1" customHeight="1" spans="1:88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34"/>
      <c r="BY1464" s="137"/>
      <c r="BZ1464" s="137"/>
      <c r="CA1464" s="138"/>
      <c r="CI1464" s="19"/>
      <c r="CJ1464" s="19"/>
    </row>
    <row r="1465" s="13" customFormat="1" customHeight="1" spans="1:88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34"/>
      <c r="BY1465" s="137"/>
      <c r="BZ1465" s="137"/>
      <c r="CA1465" s="138"/>
      <c r="CI1465" s="19"/>
      <c r="CJ1465" s="19"/>
    </row>
    <row r="1466" s="13" customFormat="1" customHeight="1" spans="1:88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34"/>
      <c r="BY1466" s="137"/>
      <c r="BZ1466" s="137"/>
      <c r="CA1466" s="138"/>
      <c r="CI1466" s="19"/>
      <c r="CJ1466" s="19"/>
    </row>
    <row r="1467" s="13" customFormat="1" customHeight="1" spans="1:88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34"/>
      <c r="BY1467" s="137"/>
      <c r="BZ1467" s="137"/>
      <c r="CA1467" s="138"/>
      <c r="CI1467" s="19"/>
      <c r="CJ1467" s="19"/>
    </row>
    <row r="1468" s="13" customFormat="1" customHeight="1" spans="1:88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34"/>
      <c r="BY1468" s="137"/>
      <c r="BZ1468" s="137"/>
      <c r="CA1468" s="138"/>
      <c r="CI1468" s="19"/>
      <c r="CJ1468" s="19"/>
    </row>
    <row r="1469" s="13" customFormat="1" customHeight="1" spans="1:88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34"/>
      <c r="BY1469" s="137"/>
      <c r="BZ1469" s="137"/>
      <c r="CA1469" s="138"/>
      <c r="CI1469" s="19"/>
      <c r="CJ1469" s="19"/>
    </row>
    <row r="1470" s="13" customFormat="1" customHeight="1" spans="1:88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34"/>
      <c r="BY1470" s="137"/>
      <c r="BZ1470" s="137"/>
      <c r="CA1470" s="138"/>
      <c r="CI1470" s="19"/>
      <c r="CJ1470" s="19"/>
    </row>
    <row r="1471" s="13" customFormat="1" customHeight="1" spans="1:88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34"/>
      <c r="BY1471" s="137"/>
      <c r="BZ1471" s="137"/>
      <c r="CA1471" s="138"/>
      <c r="CI1471" s="19"/>
      <c r="CJ1471" s="19"/>
    </row>
    <row r="1472" s="13" customFormat="1" customHeight="1" spans="1:88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34"/>
      <c r="BY1472" s="137"/>
      <c r="BZ1472" s="137"/>
      <c r="CA1472" s="138"/>
      <c r="CI1472" s="19"/>
      <c r="CJ1472" s="19"/>
    </row>
    <row r="1473" s="13" customFormat="1" customHeight="1" spans="1:88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34"/>
      <c r="BY1473" s="137"/>
      <c r="BZ1473" s="137"/>
      <c r="CA1473" s="138"/>
      <c r="CI1473" s="19"/>
      <c r="CJ1473" s="19"/>
    </row>
    <row r="1474" s="13" customFormat="1" customHeight="1" spans="1:88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34"/>
      <c r="BY1474" s="137"/>
      <c r="BZ1474" s="137"/>
      <c r="CA1474" s="138"/>
      <c r="CI1474" s="19"/>
      <c r="CJ1474" s="19"/>
    </row>
    <row r="1475" s="13" customFormat="1" customHeight="1" spans="1:88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34"/>
      <c r="BY1475" s="137"/>
      <c r="BZ1475" s="137"/>
      <c r="CA1475" s="138"/>
      <c r="CI1475" s="19"/>
      <c r="CJ1475" s="19"/>
    </row>
    <row r="1476" s="13" customFormat="1" customHeight="1" spans="1:88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34"/>
      <c r="BY1476" s="137"/>
      <c r="BZ1476" s="137"/>
      <c r="CA1476" s="138"/>
      <c r="CI1476" s="19"/>
      <c r="CJ1476" s="19"/>
    </row>
    <row r="1477" s="13" customFormat="1" customHeight="1" spans="1:88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34"/>
      <c r="BY1477" s="137"/>
      <c r="BZ1477" s="137"/>
      <c r="CA1477" s="138"/>
      <c r="CI1477" s="19"/>
      <c r="CJ1477" s="19"/>
    </row>
    <row r="1478" s="13" customFormat="1" customHeight="1" spans="1:88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34"/>
      <c r="BY1478" s="137"/>
      <c r="BZ1478" s="137"/>
      <c r="CA1478" s="138"/>
      <c r="CI1478" s="19"/>
      <c r="CJ1478" s="19"/>
    </row>
    <row r="1479" s="13" customFormat="1" customHeight="1" spans="1:88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34"/>
      <c r="BY1479" s="137"/>
      <c r="BZ1479" s="137"/>
      <c r="CA1479" s="138"/>
      <c r="CI1479" s="19"/>
      <c r="CJ1479" s="19"/>
    </row>
    <row r="1480" s="13" customFormat="1" customHeight="1" spans="1:88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34"/>
      <c r="BY1480" s="137"/>
      <c r="BZ1480" s="137"/>
      <c r="CA1480" s="138"/>
      <c r="CI1480" s="19"/>
      <c r="CJ1480" s="19"/>
    </row>
    <row r="1481" s="13" customFormat="1" customHeight="1" spans="1:88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34"/>
      <c r="BY1481" s="137"/>
      <c r="BZ1481" s="137"/>
      <c r="CA1481" s="138"/>
      <c r="CI1481" s="19"/>
      <c r="CJ1481" s="19"/>
    </row>
    <row r="1482" s="13" customFormat="1" customHeight="1" spans="1:88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34"/>
      <c r="BY1482" s="137"/>
      <c r="BZ1482" s="137"/>
      <c r="CA1482" s="138"/>
      <c r="CI1482" s="19"/>
      <c r="CJ1482" s="19"/>
    </row>
    <row r="1483" s="13" customFormat="1" customHeight="1" spans="1:88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34"/>
      <c r="BY1483" s="137"/>
      <c r="BZ1483" s="137"/>
      <c r="CA1483" s="138"/>
      <c r="CI1483" s="19"/>
      <c r="CJ1483" s="19"/>
    </row>
    <row r="1484" s="13" customFormat="1" customHeight="1" spans="1:88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34"/>
      <c r="BY1484" s="137"/>
      <c r="BZ1484" s="137"/>
      <c r="CA1484" s="138"/>
      <c r="CI1484" s="19"/>
      <c r="CJ1484" s="19"/>
    </row>
    <row r="1485" s="13" customFormat="1" customHeight="1" spans="1:88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34"/>
      <c r="BY1485" s="137"/>
      <c r="BZ1485" s="137"/>
      <c r="CA1485" s="138"/>
      <c r="CI1485" s="19"/>
      <c r="CJ1485" s="19"/>
    </row>
    <row r="1486" s="13" customFormat="1" customHeight="1" spans="1:88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34"/>
      <c r="BY1486" s="137"/>
      <c r="BZ1486" s="137"/>
      <c r="CA1486" s="138"/>
      <c r="CI1486" s="19"/>
      <c r="CJ1486" s="19"/>
    </row>
    <row r="1487" s="13" customFormat="1" customHeight="1" spans="1:88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34"/>
      <c r="BY1487" s="137"/>
      <c r="BZ1487" s="137"/>
      <c r="CA1487" s="138"/>
      <c r="CI1487" s="19"/>
      <c r="CJ1487" s="19"/>
    </row>
    <row r="1488" s="13" customFormat="1" customHeight="1" spans="1:88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34"/>
      <c r="BY1488" s="137"/>
      <c r="BZ1488" s="137"/>
      <c r="CA1488" s="138"/>
      <c r="CI1488" s="19"/>
      <c r="CJ1488" s="19"/>
    </row>
    <row r="1489" s="13" customFormat="1" customHeight="1" spans="1:88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34"/>
      <c r="BY1489" s="137"/>
      <c r="BZ1489" s="137"/>
      <c r="CA1489" s="138"/>
      <c r="CI1489" s="19"/>
      <c r="CJ1489" s="19"/>
    </row>
    <row r="1490" s="13" customFormat="1" customHeight="1" spans="1:88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34"/>
      <c r="BY1490" s="137"/>
      <c r="BZ1490" s="137"/>
      <c r="CA1490" s="138"/>
      <c r="CI1490" s="19"/>
      <c r="CJ1490" s="19"/>
    </row>
    <row r="1491" s="13" customFormat="1" customHeight="1" spans="1:88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34"/>
      <c r="BY1491" s="137"/>
      <c r="BZ1491" s="137"/>
      <c r="CA1491" s="138"/>
      <c r="CI1491" s="19"/>
      <c r="CJ1491" s="19"/>
    </row>
    <row r="1492" s="13" customFormat="1" customHeight="1" spans="1:88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34"/>
      <c r="BY1492" s="137"/>
      <c r="BZ1492" s="137"/>
      <c r="CA1492" s="138"/>
      <c r="CI1492" s="19"/>
      <c r="CJ1492" s="19"/>
    </row>
    <row r="1493" s="13" customFormat="1" customHeight="1" spans="1:88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34"/>
      <c r="BY1493" s="137"/>
      <c r="BZ1493" s="137"/>
      <c r="CA1493" s="138"/>
      <c r="CI1493" s="19"/>
      <c r="CJ1493" s="19"/>
    </row>
    <row r="1494" s="13" customFormat="1" customHeight="1" spans="1:88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34"/>
      <c r="BY1494" s="137"/>
      <c r="BZ1494" s="137"/>
      <c r="CA1494" s="138"/>
      <c r="CI1494" s="19"/>
      <c r="CJ1494" s="19"/>
    </row>
    <row r="1495" s="13" customFormat="1" customHeight="1" spans="1:88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34"/>
      <c r="BY1495" s="137"/>
      <c r="BZ1495" s="137"/>
      <c r="CA1495" s="138"/>
      <c r="CI1495" s="19"/>
      <c r="CJ1495" s="19"/>
    </row>
    <row r="1496" s="13" customFormat="1" customHeight="1" spans="1:88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34"/>
      <c r="BY1496" s="137"/>
      <c r="BZ1496" s="137"/>
      <c r="CA1496" s="138"/>
      <c r="CI1496" s="19"/>
      <c r="CJ1496" s="19"/>
    </row>
    <row r="1497" s="13" customFormat="1" customHeight="1" spans="1:88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34"/>
      <c r="BY1497" s="137"/>
      <c r="BZ1497" s="137"/>
      <c r="CA1497" s="138"/>
      <c r="CI1497" s="19"/>
      <c r="CJ1497" s="19"/>
    </row>
    <row r="1498" s="13" customFormat="1" customHeight="1" spans="1:88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34"/>
      <c r="BY1498" s="137"/>
      <c r="BZ1498" s="137"/>
      <c r="CA1498" s="138"/>
      <c r="CI1498" s="19"/>
      <c r="CJ1498" s="19"/>
    </row>
    <row r="1499" s="13" customFormat="1" customHeight="1" spans="1:88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34"/>
      <c r="BY1499" s="137"/>
      <c r="BZ1499" s="137"/>
      <c r="CA1499" s="138"/>
      <c r="CI1499" s="19"/>
      <c r="CJ1499" s="19"/>
    </row>
    <row r="1500" s="13" customFormat="1" customHeight="1" spans="1:88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34"/>
      <c r="BY1500" s="137"/>
      <c r="BZ1500" s="137"/>
      <c r="CA1500" s="138"/>
      <c r="CI1500" s="19"/>
      <c r="CJ1500" s="19"/>
    </row>
    <row r="1501" s="13" customFormat="1" customHeight="1" spans="1:88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34"/>
      <c r="BY1501" s="137"/>
      <c r="BZ1501" s="137"/>
      <c r="CA1501" s="138"/>
      <c r="CI1501" s="19"/>
      <c r="CJ1501" s="19"/>
    </row>
    <row r="1502" s="13" customFormat="1" customHeight="1" spans="1:88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34"/>
      <c r="BY1502" s="137"/>
      <c r="BZ1502" s="137"/>
      <c r="CA1502" s="138"/>
      <c r="CI1502" s="19"/>
      <c r="CJ1502" s="19"/>
    </row>
    <row r="1503" s="13" customFormat="1" customHeight="1" spans="1:88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34"/>
      <c r="BY1503" s="137"/>
      <c r="BZ1503" s="137"/>
      <c r="CA1503" s="138"/>
      <c r="CI1503" s="19"/>
      <c r="CJ1503" s="19"/>
    </row>
    <row r="1504" s="13" customFormat="1" customHeight="1" spans="1:88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34"/>
      <c r="BY1504" s="137"/>
      <c r="BZ1504" s="137"/>
      <c r="CA1504" s="138"/>
      <c r="CI1504" s="19"/>
      <c r="CJ1504" s="19"/>
    </row>
    <row r="1505" s="13" customFormat="1" customHeight="1" spans="1:88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34"/>
      <c r="BY1505" s="137"/>
      <c r="BZ1505" s="137"/>
      <c r="CA1505" s="138"/>
      <c r="CI1505" s="19"/>
      <c r="CJ1505" s="19"/>
    </row>
    <row r="1506" s="13" customFormat="1" customHeight="1" spans="1:88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34"/>
      <c r="BY1506" s="137"/>
      <c r="BZ1506" s="137"/>
      <c r="CA1506" s="138"/>
      <c r="CI1506" s="19"/>
      <c r="CJ1506" s="19"/>
    </row>
    <row r="1507" s="13" customFormat="1" customHeight="1" spans="1:88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34"/>
      <c r="BY1507" s="137"/>
      <c r="BZ1507" s="137"/>
      <c r="CA1507" s="138"/>
      <c r="CI1507" s="19"/>
      <c r="CJ1507" s="19"/>
    </row>
    <row r="1508" s="13" customFormat="1" customHeight="1" spans="1:88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34"/>
      <c r="BY1508" s="137"/>
      <c r="BZ1508" s="137"/>
      <c r="CA1508" s="138"/>
      <c r="CI1508" s="19"/>
      <c r="CJ1508" s="19"/>
    </row>
    <row r="1509" s="13" customFormat="1" customHeight="1" spans="1:88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34"/>
      <c r="BY1509" s="137"/>
      <c r="BZ1509" s="137"/>
      <c r="CA1509" s="138"/>
      <c r="CI1509" s="19"/>
      <c r="CJ1509" s="19"/>
    </row>
    <row r="1510" s="13" customFormat="1" customHeight="1" spans="1:88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34"/>
      <c r="BY1510" s="137"/>
      <c r="BZ1510" s="137"/>
      <c r="CA1510" s="138"/>
      <c r="CI1510" s="19"/>
      <c r="CJ1510" s="19"/>
    </row>
    <row r="1511" s="13" customFormat="1" customHeight="1" spans="1:88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34"/>
      <c r="BY1511" s="137"/>
      <c r="BZ1511" s="137"/>
      <c r="CA1511" s="138"/>
      <c r="CI1511" s="19"/>
      <c r="CJ1511" s="19"/>
    </row>
    <row r="1512" s="13" customFormat="1" customHeight="1" spans="1:88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34"/>
      <c r="BY1512" s="137"/>
      <c r="BZ1512" s="137"/>
      <c r="CA1512" s="138"/>
      <c r="CI1512" s="19"/>
      <c r="CJ1512" s="19"/>
    </row>
    <row r="1513" s="13" customFormat="1" customHeight="1" spans="1:88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34"/>
      <c r="BY1513" s="137"/>
      <c r="BZ1513" s="137"/>
      <c r="CA1513" s="138"/>
      <c r="CI1513" s="19"/>
      <c r="CJ1513" s="19"/>
    </row>
    <row r="1514" s="13" customFormat="1" customHeight="1" spans="1:88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34"/>
      <c r="BY1514" s="137"/>
      <c r="BZ1514" s="137"/>
      <c r="CA1514" s="138"/>
      <c r="CI1514" s="19"/>
      <c r="CJ1514" s="19"/>
    </row>
    <row r="1515" s="13" customFormat="1" customHeight="1" spans="1:88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34"/>
      <c r="BY1515" s="137"/>
      <c r="BZ1515" s="137"/>
      <c r="CA1515" s="138"/>
      <c r="CI1515" s="19"/>
      <c r="CJ1515" s="19"/>
    </row>
    <row r="1516" s="13" customFormat="1" customHeight="1" spans="1:88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34"/>
      <c r="BY1516" s="137"/>
      <c r="BZ1516" s="137"/>
      <c r="CA1516" s="138"/>
      <c r="CI1516" s="19"/>
      <c r="CJ1516" s="19"/>
    </row>
    <row r="1517" s="13" customFormat="1" customHeight="1" spans="1:88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34"/>
      <c r="BY1517" s="137"/>
      <c r="BZ1517" s="137"/>
      <c r="CA1517" s="138"/>
      <c r="CI1517" s="19"/>
      <c r="CJ1517" s="19"/>
    </row>
    <row r="1518" s="13" customFormat="1" customHeight="1" spans="1:88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34"/>
      <c r="BY1518" s="137"/>
      <c r="BZ1518" s="137"/>
      <c r="CA1518" s="138"/>
      <c r="CI1518" s="19"/>
      <c r="CJ1518" s="19"/>
    </row>
    <row r="1519" s="13" customFormat="1" customHeight="1" spans="1:88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34"/>
      <c r="BY1519" s="137"/>
      <c r="BZ1519" s="137"/>
      <c r="CA1519" s="138"/>
      <c r="CI1519" s="19"/>
      <c r="CJ1519" s="19"/>
    </row>
    <row r="1520" s="13" customFormat="1" customHeight="1" spans="1:88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34"/>
      <c r="BY1520" s="137"/>
      <c r="BZ1520" s="137"/>
      <c r="CA1520" s="138"/>
      <c r="CI1520" s="19"/>
      <c r="CJ1520" s="19"/>
    </row>
    <row r="1521" s="13" customFormat="1" customHeight="1" spans="1:88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34"/>
      <c r="BY1521" s="137"/>
      <c r="BZ1521" s="137"/>
      <c r="CA1521" s="138"/>
      <c r="CI1521" s="19"/>
      <c r="CJ1521" s="19"/>
    </row>
    <row r="1522" s="13" customFormat="1" customHeight="1" spans="1:88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34"/>
      <c r="BY1522" s="137"/>
      <c r="BZ1522" s="137"/>
      <c r="CA1522" s="138"/>
      <c r="CI1522" s="19"/>
      <c r="CJ1522" s="19"/>
    </row>
    <row r="1523" s="13" customFormat="1" customHeight="1" spans="1:88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34"/>
      <c r="BY1523" s="137"/>
      <c r="BZ1523" s="137"/>
      <c r="CA1523" s="138"/>
      <c r="CI1523" s="19"/>
      <c r="CJ1523" s="19"/>
    </row>
    <row r="1524" s="13" customFormat="1" customHeight="1" spans="1:88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34"/>
      <c r="BY1524" s="137"/>
      <c r="BZ1524" s="137"/>
      <c r="CA1524" s="138"/>
      <c r="CI1524" s="19"/>
      <c r="CJ1524" s="19"/>
    </row>
    <row r="1525" s="13" customFormat="1" customHeight="1" spans="1:88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34"/>
      <c r="BY1525" s="137"/>
      <c r="BZ1525" s="137"/>
      <c r="CA1525" s="138"/>
      <c r="CI1525" s="19"/>
      <c r="CJ1525" s="19"/>
    </row>
    <row r="1526" s="13" customFormat="1" customHeight="1" spans="1:88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34"/>
      <c r="BY1526" s="137"/>
      <c r="BZ1526" s="137"/>
      <c r="CA1526" s="138"/>
      <c r="CI1526" s="19"/>
      <c r="CJ1526" s="19"/>
    </row>
    <row r="1527" s="13" customFormat="1" customHeight="1" spans="1:88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34"/>
      <c r="BY1527" s="137"/>
      <c r="BZ1527" s="137"/>
      <c r="CA1527" s="138"/>
      <c r="CI1527" s="19"/>
      <c r="CJ1527" s="19"/>
    </row>
    <row r="1528" s="13" customFormat="1" customHeight="1" spans="1:88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34"/>
      <c r="BY1528" s="137"/>
      <c r="BZ1528" s="137"/>
      <c r="CA1528" s="138"/>
      <c r="CI1528" s="19"/>
      <c r="CJ1528" s="19"/>
    </row>
    <row r="1529" s="13" customFormat="1" customHeight="1" spans="1:88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34"/>
      <c r="BY1529" s="137"/>
      <c r="BZ1529" s="137"/>
      <c r="CA1529" s="138"/>
      <c r="CI1529" s="19"/>
      <c r="CJ1529" s="19"/>
    </row>
    <row r="1530" s="13" customFormat="1" customHeight="1" spans="1:88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34"/>
      <c r="BY1530" s="137"/>
      <c r="BZ1530" s="137"/>
      <c r="CA1530" s="138"/>
      <c r="CI1530" s="19"/>
      <c r="CJ1530" s="19"/>
    </row>
    <row r="1531" s="13" customFormat="1" customHeight="1" spans="1:88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34"/>
      <c r="BY1531" s="137"/>
      <c r="BZ1531" s="137"/>
      <c r="CA1531" s="138"/>
      <c r="CI1531" s="19"/>
      <c r="CJ1531" s="19"/>
    </row>
    <row r="1532" s="13" customFormat="1" customHeight="1" spans="1:88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34"/>
      <c r="BY1532" s="137"/>
      <c r="BZ1532" s="137"/>
      <c r="CA1532" s="138"/>
      <c r="CI1532" s="19"/>
      <c r="CJ1532" s="19"/>
    </row>
    <row r="1533" s="13" customFormat="1" customHeight="1" spans="1:88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34"/>
      <c r="BY1533" s="137"/>
      <c r="BZ1533" s="137"/>
      <c r="CA1533" s="138"/>
      <c r="CI1533" s="19"/>
      <c r="CJ1533" s="19"/>
    </row>
    <row r="1534" s="13" customFormat="1" customHeight="1" spans="1:88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34"/>
      <c r="BY1534" s="137"/>
      <c r="BZ1534" s="137"/>
      <c r="CA1534" s="138"/>
      <c r="CI1534" s="19"/>
      <c r="CJ1534" s="19"/>
    </row>
    <row r="1535" s="13" customFormat="1" customHeight="1" spans="1:88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34"/>
      <c r="BY1535" s="137"/>
      <c r="BZ1535" s="137"/>
      <c r="CA1535" s="138"/>
      <c r="CI1535" s="19"/>
      <c r="CJ1535" s="19"/>
    </row>
    <row r="1536" s="13" customFormat="1" customHeight="1" spans="1:88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34"/>
      <c r="BY1536" s="137"/>
      <c r="BZ1536" s="137"/>
      <c r="CA1536" s="138"/>
      <c r="CI1536" s="19"/>
      <c r="CJ1536" s="19"/>
    </row>
    <row r="1537" s="13" customFormat="1" customHeight="1" spans="1:88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34"/>
      <c r="BY1537" s="137"/>
      <c r="BZ1537" s="137"/>
      <c r="CA1537" s="138"/>
      <c r="CI1537" s="19"/>
      <c r="CJ1537" s="19"/>
    </row>
    <row r="1538" s="13" customFormat="1" customHeight="1" spans="1:88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34"/>
      <c r="BY1538" s="137"/>
      <c r="BZ1538" s="137"/>
      <c r="CA1538" s="138"/>
      <c r="CI1538" s="19"/>
      <c r="CJ1538" s="19"/>
    </row>
    <row r="1539" s="13" customFormat="1" customHeight="1" spans="1:88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34"/>
      <c r="BY1539" s="137"/>
      <c r="BZ1539" s="137"/>
      <c r="CA1539" s="138"/>
      <c r="CI1539" s="19"/>
      <c r="CJ1539" s="19"/>
    </row>
    <row r="1540" s="13" customFormat="1" customHeight="1" spans="1:88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34"/>
      <c r="BY1540" s="137"/>
      <c r="BZ1540" s="137"/>
      <c r="CA1540" s="138"/>
      <c r="CI1540" s="19"/>
      <c r="CJ1540" s="19"/>
    </row>
    <row r="1541" s="13" customFormat="1" customHeight="1" spans="1:88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34"/>
      <c r="BY1541" s="137"/>
      <c r="BZ1541" s="137"/>
      <c r="CA1541" s="138"/>
      <c r="CI1541" s="19"/>
      <c r="CJ1541" s="19"/>
    </row>
    <row r="1542" s="13" customFormat="1" customHeight="1" spans="1:88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34"/>
      <c r="BY1542" s="137"/>
      <c r="BZ1542" s="137"/>
      <c r="CA1542" s="138"/>
      <c r="CI1542" s="19"/>
      <c r="CJ1542" s="19"/>
    </row>
    <row r="1543" s="13" customFormat="1" customHeight="1" spans="1:88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34"/>
      <c r="BY1543" s="137"/>
      <c r="BZ1543" s="137"/>
      <c r="CA1543" s="138"/>
      <c r="CI1543" s="19"/>
      <c r="CJ1543" s="19"/>
    </row>
    <row r="1544" s="13" customFormat="1" customHeight="1" spans="1:88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34"/>
      <c r="BY1544" s="137"/>
      <c r="BZ1544" s="137"/>
      <c r="CA1544" s="138"/>
      <c r="CI1544" s="19"/>
      <c r="CJ1544" s="19"/>
    </row>
    <row r="1545" s="13" customFormat="1" customHeight="1" spans="1:88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34"/>
      <c r="BY1545" s="137"/>
      <c r="BZ1545" s="137"/>
      <c r="CA1545" s="138"/>
      <c r="CI1545" s="19"/>
      <c r="CJ1545" s="19"/>
    </row>
    <row r="1546" s="13" customFormat="1" customHeight="1" spans="1:88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34"/>
      <c r="BY1546" s="137"/>
      <c r="BZ1546" s="137"/>
      <c r="CA1546" s="138"/>
      <c r="CI1546" s="19"/>
      <c r="CJ1546" s="19"/>
    </row>
    <row r="1547" s="13" customFormat="1" customHeight="1" spans="1:88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34"/>
      <c r="BY1547" s="137"/>
      <c r="BZ1547" s="137"/>
      <c r="CA1547" s="138"/>
      <c r="CI1547" s="19"/>
      <c r="CJ1547" s="19"/>
    </row>
    <row r="1548" s="13" customFormat="1" customHeight="1" spans="1:88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34"/>
      <c r="BY1548" s="137"/>
      <c r="BZ1548" s="137"/>
      <c r="CA1548" s="138"/>
      <c r="CI1548" s="19"/>
      <c r="CJ1548" s="19"/>
    </row>
    <row r="1549" s="13" customFormat="1" customHeight="1" spans="1:88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34"/>
      <c r="BY1549" s="137"/>
      <c r="BZ1549" s="137"/>
      <c r="CA1549" s="138"/>
      <c r="CI1549" s="19"/>
      <c r="CJ1549" s="19"/>
    </row>
    <row r="1550" s="13" customFormat="1" customHeight="1" spans="1:88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34"/>
      <c r="BY1550" s="137"/>
      <c r="BZ1550" s="137"/>
      <c r="CA1550" s="138"/>
      <c r="CI1550" s="19"/>
      <c r="CJ1550" s="19"/>
    </row>
    <row r="1551" s="13" customFormat="1" customHeight="1" spans="1:88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34"/>
      <c r="BY1551" s="137"/>
      <c r="BZ1551" s="137"/>
      <c r="CA1551" s="138"/>
      <c r="CI1551" s="19"/>
      <c r="CJ1551" s="19"/>
    </row>
    <row r="1552" s="13" customFormat="1" customHeight="1" spans="1:88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34"/>
      <c r="BY1552" s="137"/>
      <c r="BZ1552" s="137"/>
      <c r="CA1552" s="138"/>
      <c r="CI1552" s="19"/>
      <c r="CJ1552" s="19"/>
    </row>
    <row r="1553" s="13" customFormat="1" customHeight="1" spans="1:88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34"/>
      <c r="BY1553" s="137"/>
      <c r="BZ1553" s="137"/>
      <c r="CA1553" s="138"/>
      <c r="CI1553" s="19"/>
      <c r="CJ1553" s="19"/>
    </row>
    <row r="1554" s="13" customFormat="1" customHeight="1" spans="1:88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34"/>
      <c r="BY1554" s="137"/>
      <c r="BZ1554" s="137"/>
      <c r="CA1554" s="138"/>
      <c r="CI1554" s="19"/>
      <c r="CJ1554" s="19"/>
    </row>
    <row r="1555" s="13" customFormat="1" customHeight="1" spans="1:88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34"/>
      <c r="BY1555" s="137"/>
      <c r="BZ1555" s="137"/>
      <c r="CA1555" s="138"/>
      <c r="CI1555" s="19"/>
      <c r="CJ1555" s="19"/>
    </row>
    <row r="1556" s="13" customFormat="1" customHeight="1" spans="1:88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34"/>
      <c r="BY1556" s="137"/>
      <c r="BZ1556" s="137"/>
      <c r="CA1556" s="138"/>
      <c r="CI1556" s="19"/>
      <c r="CJ1556" s="19"/>
    </row>
    <row r="1557" s="13" customFormat="1" customHeight="1" spans="1:88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34"/>
      <c r="BY1557" s="137"/>
      <c r="BZ1557" s="137"/>
      <c r="CA1557" s="138"/>
      <c r="CI1557" s="19"/>
      <c r="CJ1557" s="19"/>
    </row>
    <row r="1558" s="13" customFormat="1" customHeight="1" spans="1:88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34"/>
      <c r="BY1558" s="137"/>
      <c r="BZ1558" s="137"/>
      <c r="CA1558" s="138"/>
      <c r="CI1558" s="19"/>
      <c r="CJ1558" s="19"/>
    </row>
    <row r="1559" s="13" customFormat="1" customHeight="1" spans="1:88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34"/>
      <c r="BY1559" s="137"/>
      <c r="BZ1559" s="137"/>
      <c r="CA1559" s="138"/>
      <c r="CI1559" s="19"/>
      <c r="CJ1559" s="19"/>
    </row>
    <row r="1560" s="13" customFormat="1" customHeight="1" spans="1:88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34"/>
      <c r="BY1560" s="137"/>
      <c r="BZ1560" s="137"/>
      <c r="CA1560" s="138"/>
      <c r="CI1560" s="19"/>
      <c r="CJ1560" s="19"/>
    </row>
    <row r="1561" s="13" customFormat="1" customHeight="1" spans="1:88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34"/>
      <c r="BY1561" s="137"/>
      <c r="BZ1561" s="137"/>
      <c r="CA1561" s="138"/>
      <c r="CI1561" s="19"/>
      <c r="CJ1561" s="19"/>
    </row>
    <row r="1562" s="13" customFormat="1" customHeight="1" spans="1:88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34"/>
      <c r="BY1562" s="137"/>
      <c r="BZ1562" s="137"/>
      <c r="CA1562" s="138"/>
      <c r="CI1562" s="19"/>
      <c r="CJ1562" s="19"/>
    </row>
    <row r="1563" s="13" customFormat="1" customHeight="1" spans="1:88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34"/>
      <c r="BY1563" s="137"/>
      <c r="BZ1563" s="137"/>
      <c r="CA1563" s="138"/>
      <c r="CI1563" s="19"/>
      <c r="CJ1563" s="19"/>
    </row>
    <row r="1564" s="13" customFormat="1" customHeight="1" spans="1:88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34"/>
      <c r="BY1564" s="137"/>
      <c r="BZ1564" s="137"/>
      <c r="CA1564" s="138"/>
      <c r="CI1564" s="19"/>
      <c r="CJ1564" s="19"/>
    </row>
    <row r="1565" s="13" customFormat="1" customHeight="1" spans="1:88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34"/>
      <c r="BY1565" s="137"/>
      <c r="BZ1565" s="137"/>
      <c r="CA1565" s="138"/>
      <c r="CI1565" s="19"/>
      <c r="CJ1565" s="19"/>
    </row>
    <row r="1566" s="13" customFormat="1" customHeight="1" spans="1:88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34"/>
      <c r="BY1566" s="137"/>
      <c r="BZ1566" s="137"/>
      <c r="CA1566" s="138"/>
      <c r="CI1566" s="19"/>
      <c r="CJ1566" s="19"/>
    </row>
    <row r="1567" s="13" customFormat="1" customHeight="1" spans="1:88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34"/>
      <c r="BY1567" s="137"/>
      <c r="BZ1567" s="137"/>
      <c r="CA1567" s="138"/>
      <c r="CI1567" s="19"/>
      <c r="CJ1567" s="19"/>
    </row>
    <row r="1568" s="13" customFormat="1" customHeight="1" spans="1:88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34"/>
      <c r="BY1568" s="137"/>
      <c r="BZ1568" s="137"/>
      <c r="CA1568" s="138"/>
      <c r="CI1568" s="19"/>
      <c r="CJ1568" s="19"/>
    </row>
    <row r="1569" s="13" customFormat="1" customHeight="1" spans="1:88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34"/>
      <c r="BY1569" s="137"/>
      <c r="BZ1569" s="137"/>
      <c r="CA1569" s="138"/>
      <c r="CI1569" s="19"/>
      <c r="CJ1569" s="19"/>
    </row>
    <row r="1570" s="13" customFormat="1" customHeight="1" spans="1:88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34"/>
      <c r="BY1570" s="137"/>
      <c r="BZ1570" s="137"/>
      <c r="CA1570" s="138"/>
      <c r="CI1570" s="19"/>
      <c r="CJ1570" s="19"/>
    </row>
    <row r="1571" s="13" customFormat="1" customHeight="1" spans="1:88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34"/>
      <c r="BY1571" s="137"/>
      <c r="BZ1571" s="137"/>
      <c r="CA1571" s="138"/>
      <c r="CI1571" s="19"/>
      <c r="CJ1571" s="19"/>
    </row>
    <row r="1572" s="13" customFormat="1" customHeight="1" spans="1:88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34"/>
      <c r="BY1572" s="137"/>
      <c r="BZ1572" s="137"/>
      <c r="CA1572" s="138"/>
      <c r="CI1572" s="19"/>
      <c r="CJ1572" s="19"/>
    </row>
    <row r="1573" s="13" customFormat="1" customHeight="1" spans="1:88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34"/>
      <c r="BY1573" s="137"/>
      <c r="BZ1573" s="137"/>
      <c r="CA1573" s="138"/>
      <c r="CI1573" s="19"/>
      <c r="CJ1573" s="19"/>
    </row>
    <row r="1574" s="13" customFormat="1" customHeight="1" spans="1:88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34"/>
      <c r="BY1574" s="137"/>
      <c r="BZ1574" s="137"/>
      <c r="CA1574" s="138"/>
      <c r="CI1574" s="19"/>
      <c r="CJ1574" s="19"/>
    </row>
    <row r="1575" s="13" customFormat="1" customHeight="1" spans="1:88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34"/>
      <c r="BY1575" s="137"/>
      <c r="BZ1575" s="137"/>
      <c r="CA1575" s="138"/>
      <c r="CI1575" s="19"/>
      <c r="CJ1575" s="19"/>
    </row>
    <row r="1576" s="13" customFormat="1" customHeight="1" spans="1:88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34"/>
      <c r="BY1576" s="137"/>
      <c r="BZ1576" s="137"/>
      <c r="CA1576" s="138"/>
      <c r="CI1576" s="19"/>
      <c r="CJ1576" s="19"/>
    </row>
    <row r="1577" s="13" customFormat="1" customHeight="1" spans="1:88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34"/>
      <c r="BY1577" s="137"/>
      <c r="BZ1577" s="137"/>
      <c r="CA1577" s="138"/>
      <c r="CI1577" s="19"/>
      <c r="CJ1577" s="19"/>
    </row>
    <row r="1578" s="13" customFormat="1" customHeight="1" spans="1:88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34"/>
      <c r="BY1578" s="137"/>
      <c r="BZ1578" s="137"/>
      <c r="CA1578" s="138"/>
      <c r="CI1578" s="19"/>
      <c r="CJ1578" s="19"/>
    </row>
    <row r="1579" s="13" customFormat="1" customHeight="1" spans="1:88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34"/>
      <c r="BY1579" s="137"/>
      <c r="BZ1579" s="137"/>
      <c r="CA1579" s="138"/>
      <c r="CI1579" s="19"/>
      <c r="CJ1579" s="19"/>
    </row>
    <row r="1580" s="13" customFormat="1" customHeight="1" spans="1:88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34"/>
      <c r="BY1580" s="137"/>
      <c r="BZ1580" s="137"/>
      <c r="CA1580" s="138"/>
      <c r="CI1580" s="19"/>
      <c r="CJ1580" s="19"/>
    </row>
    <row r="1581" s="13" customFormat="1" customHeight="1" spans="1:88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34"/>
      <c r="BY1581" s="137"/>
      <c r="BZ1581" s="137"/>
      <c r="CA1581" s="138"/>
      <c r="CI1581" s="19"/>
      <c r="CJ1581" s="19"/>
    </row>
    <row r="1582" s="13" customFormat="1" customHeight="1" spans="1:88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34"/>
      <c r="BY1582" s="137"/>
      <c r="BZ1582" s="137"/>
      <c r="CA1582" s="138"/>
      <c r="CI1582" s="19"/>
      <c r="CJ1582" s="19"/>
    </row>
    <row r="1583" s="13" customFormat="1" customHeight="1" spans="1:88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34"/>
      <c r="BY1583" s="137"/>
      <c r="BZ1583" s="137"/>
      <c r="CA1583" s="138"/>
      <c r="CI1583" s="19"/>
      <c r="CJ1583" s="19"/>
    </row>
    <row r="1584" s="13" customFormat="1" customHeight="1" spans="1:88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34"/>
      <c r="BY1584" s="137"/>
      <c r="BZ1584" s="137"/>
      <c r="CA1584" s="138"/>
      <c r="CI1584" s="19"/>
      <c r="CJ1584" s="19"/>
    </row>
    <row r="1585" s="13" customFormat="1" customHeight="1" spans="1:88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34"/>
      <c r="BY1585" s="137"/>
      <c r="BZ1585" s="137"/>
      <c r="CA1585" s="138"/>
      <c r="CI1585" s="19"/>
      <c r="CJ1585" s="19"/>
    </row>
    <row r="1586" s="13" customFormat="1" customHeight="1" spans="1:88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34"/>
      <c r="BY1586" s="137"/>
      <c r="BZ1586" s="137"/>
      <c r="CA1586" s="138"/>
      <c r="CI1586" s="19"/>
      <c r="CJ1586" s="19"/>
    </row>
    <row r="1587" s="13" customFormat="1" customHeight="1" spans="1:88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34"/>
      <c r="BY1587" s="137"/>
      <c r="BZ1587" s="137"/>
      <c r="CA1587" s="138"/>
      <c r="CI1587" s="19"/>
      <c r="CJ1587" s="19"/>
    </row>
    <row r="1588" s="13" customFormat="1" customHeight="1" spans="1:88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34"/>
      <c r="BY1588" s="137"/>
      <c r="BZ1588" s="137"/>
      <c r="CA1588" s="138"/>
      <c r="CI1588" s="19"/>
      <c r="CJ1588" s="19"/>
    </row>
    <row r="1589" s="13" customFormat="1" customHeight="1" spans="1:88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34"/>
      <c r="BY1589" s="137"/>
      <c r="BZ1589" s="137"/>
      <c r="CA1589" s="138"/>
      <c r="CI1589" s="19"/>
      <c r="CJ1589" s="19"/>
    </row>
    <row r="1590" s="13" customFormat="1" customHeight="1" spans="1:88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34"/>
      <c r="BY1590" s="137"/>
      <c r="BZ1590" s="137"/>
      <c r="CA1590" s="138"/>
      <c r="CI1590" s="19"/>
      <c r="CJ1590" s="19"/>
    </row>
    <row r="1591" s="13" customFormat="1" customHeight="1" spans="1:88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34"/>
      <c r="BY1591" s="137"/>
      <c r="BZ1591" s="137"/>
      <c r="CA1591" s="138"/>
      <c r="CI1591" s="19"/>
      <c r="CJ1591" s="19"/>
    </row>
    <row r="1592" s="13" customFormat="1" customHeight="1" spans="1:88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34"/>
      <c r="BY1592" s="137"/>
      <c r="BZ1592" s="137"/>
      <c r="CA1592" s="138"/>
      <c r="CI1592" s="19"/>
      <c r="CJ1592" s="19"/>
    </row>
    <row r="1593" s="13" customFormat="1" customHeight="1" spans="1:88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34"/>
      <c r="BY1593" s="137"/>
      <c r="BZ1593" s="137"/>
      <c r="CA1593" s="138"/>
      <c r="CI1593" s="19"/>
      <c r="CJ1593" s="19"/>
    </row>
    <row r="1594" s="13" customFormat="1" customHeight="1" spans="1:88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34"/>
      <c r="BY1594" s="137"/>
      <c r="BZ1594" s="137"/>
      <c r="CA1594" s="138"/>
      <c r="CI1594" s="19"/>
      <c r="CJ1594" s="19"/>
    </row>
    <row r="1595" s="13" customFormat="1" customHeight="1" spans="1:88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34"/>
      <c r="BY1595" s="137"/>
      <c r="BZ1595" s="137"/>
      <c r="CA1595" s="138"/>
      <c r="CI1595" s="19"/>
      <c r="CJ1595" s="19"/>
    </row>
    <row r="1596" s="13" customFormat="1" customHeight="1" spans="1:88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34"/>
      <c r="BY1596" s="137"/>
      <c r="BZ1596" s="137"/>
      <c r="CA1596" s="138"/>
      <c r="CI1596" s="19"/>
      <c r="CJ1596" s="19"/>
    </row>
    <row r="1597" s="13" customFormat="1" customHeight="1" spans="1:88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34"/>
      <c r="BY1597" s="137"/>
      <c r="BZ1597" s="137"/>
      <c r="CA1597" s="138"/>
      <c r="CI1597" s="19"/>
      <c r="CJ1597" s="19"/>
    </row>
    <row r="1598" s="13" customFormat="1" customHeight="1" spans="1:88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34"/>
      <c r="BY1598" s="137"/>
      <c r="BZ1598" s="137"/>
      <c r="CA1598" s="138"/>
      <c r="CI1598" s="19"/>
      <c r="CJ1598" s="19"/>
    </row>
    <row r="1599" s="13" customFormat="1" customHeight="1" spans="1:88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34"/>
      <c r="BY1599" s="137"/>
      <c r="BZ1599" s="137"/>
      <c r="CA1599" s="138"/>
      <c r="CI1599" s="19"/>
      <c r="CJ1599" s="19"/>
    </row>
    <row r="1600" s="13" customFormat="1" customHeight="1" spans="1:88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34"/>
      <c r="BY1600" s="137"/>
      <c r="BZ1600" s="137"/>
      <c r="CA1600" s="138"/>
      <c r="CI1600" s="19"/>
      <c r="CJ1600" s="19"/>
    </row>
    <row r="1601" s="13" customFormat="1" customHeight="1" spans="1:88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34"/>
      <c r="BY1601" s="137"/>
      <c r="BZ1601" s="137"/>
      <c r="CA1601" s="138"/>
      <c r="CI1601" s="19"/>
      <c r="CJ1601" s="19"/>
    </row>
    <row r="1602" s="13" customFormat="1" customHeight="1" spans="1:88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34"/>
      <c r="BY1602" s="137"/>
      <c r="BZ1602" s="137"/>
      <c r="CA1602" s="138"/>
      <c r="CI1602" s="19"/>
      <c r="CJ1602" s="19"/>
    </row>
    <row r="1603" s="13" customFormat="1" customHeight="1" spans="1:88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34"/>
      <c r="BY1603" s="137"/>
      <c r="BZ1603" s="137"/>
      <c r="CA1603" s="138"/>
      <c r="CI1603" s="19"/>
      <c r="CJ1603" s="19"/>
    </row>
    <row r="1604" s="13" customFormat="1" customHeight="1" spans="1:88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34"/>
      <c r="BY1604" s="137"/>
      <c r="BZ1604" s="137"/>
      <c r="CA1604" s="138"/>
      <c r="CI1604" s="19"/>
      <c r="CJ1604" s="19"/>
    </row>
    <row r="1605" s="13" customFormat="1" customHeight="1" spans="1:88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34"/>
      <c r="BY1605" s="137"/>
      <c r="BZ1605" s="137"/>
      <c r="CA1605" s="138"/>
      <c r="CI1605" s="19"/>
      <c r="CJ1605" s="19"/>
    </row>
    <row r="1606" s="13" customFormat="1" customHeight="1" spans="1:88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34"/>
      <c r="BY1606" s="137"/>
      <c r="BZ1606" s="137"/>
      <c r="CA1606" s="138"/>
      <c r="CI1606" s="19"/>
      <c r="CJ1606" s="19"/>
    </row>
    <row r="1607" s="13" customFormat="1" customHeight="1" spans="1:88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34"/>
      <c r="BY1607" s="137"/>
      <c r="BZ1607" s="137"/>
      <c r="CA1607" s="138"/>
      <c r="CI1607" s="19"/>
      <c r="CJ1607" s="19"/>
    </row>
    <row r="1608" s="13" customFormat="1" customHeight="1" spans="1:88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34"/>
      <c r="BY1608" s="137"/>
      <c r="BZ1608" s="137"/>
      <c r="CA1608" s="138"/>
      <c r="CI1608" s="19"/>
      <c r="CJ1608" s="19"/>
    </row>
    <row r="1609" s="13" customFormat="1" customHeight="1" spans="1:88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34"/>
      <c r="BY1609" s="137"/>
      <c r="BZ1609" s="137"/>
      <c r="CA1609" s="138"/>
      <c r="CI1609" s="19"/>
      <c r="CJ1609" s="19"/>
    </row>
    <row r="1610" s="13" customFormat="1" customHeight="1" spans="1:88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34"/>
      <c r="BY1610" s="137"/>
      <c r="BZ1610" s="137"/>
      <c r="CA1610" s="138"/>
      <c r="CI1610" s="19"/>
      <c r="CJ1610" s="19"/>
    </row>
    <row r="1611" s="13" customFormat="1" customHeight="1" spans="1:88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34"/>
      <c r="BY1611" s="137"/>
      <c r="BZ1611" s="137"/>
      <c r="CA1611" s="138"/>
      <c r="CI1611" s="19"/>
      <c r="CJ1611" s="19"/>
    </row>
    <row r="1612" s="13" customFormat="1" customHeight="1" spans="1:88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34"/>
      <c r="BY1612" s="137"/>
      <c r="BZ1612" s="137"/>
      <c r="CA1612" s="138"/>
      <c r="CI1612" s="19"/>
      <c r="CJ1612" s="19"/>
    </row>
    <row r="1613" s="13" customFormat="1" customHeight="1" spans="1:88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34"/>
      <c r="BY1613" s="137"/>
      <c r="BZ1613" s="137"/>
      <c r="CA1613" s="138"/>
      <c r="CI1613" s="19"/>
      <c r="CJ1613" s="19"/>
    </row>
    <row r="1614" s="13" customFormat="1" customHeight="1" spans="1:88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34"/>
      <c r="BY1614" s="137"/>
      <c r="BZ1614" s="137"/>
      <c r="CA1614" s="138"/>
      <c r="CI1614" s="19"/>
      <c r="CJ1614" s="19"/>
    </row>
    <row r="1615" s="13" customFormat="1" customHeight="1" spans="1:88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34"/>
      <c r="BY1615" s="137"/>
      <c r="BZ1615" s="137"/>
      <c r="CA1615" s="138"/>
      <c r="CI1615" s="19"/>
      <c r="CJ1615" s="19"/>
    </row>
    <row r="1616" s="13" customFormat="1" customHeight="1" spans="1:88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34"/>
      <c r="BY1616" s="137"/>
      <c r="BZ1616" s="137"/>
      <c r="CA1616" s="138"/>
      <c r="CI1616" s="19"/>
      <c r="CJ1616" s="19"/>
    </row>
    <row r="1617" s="13" customFormat="1" customHeight="1" spans="1:88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34"/>
      <c r="BY1617" s="137"/>
      <c r="BZ1617" s="137"/>
      <c r="CA1617" s="138"/>
      <c r="CI1617" s="19"/>
      <c r="CJ1617" s="19"/>
    </row>
    <row r="1618" s="13" customFormat="1" customHeight="1" spans="1:88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34"/>
      <c r="BY1618" s="137"/>
      <c r="BZ1618" s="137"/>
      <c r="CA1618" s="138"/>
      <c r="CI1618" s="19"/>
      <c r="CJ1618" s="19"/>
    </row>
    <row r="1619" s="13" customFormat="1" customHeight="1" spans="1:88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34"/>
      <c r="BY1619" s="137"/>
      <c r="BZ1619" s="137"/>
      <c r="CA1619" s="138"/>
      <c r="CI1619" s="19"/>
      <c r="CJ1619" s="19"/>
    </row>
    <row r="1620" s="13" customFormat="1" customHeight="1" spans="1:88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34"/>
      <c r="BY1620" s="137"/>
      <c r="BZ1620" s="137"/>
      <c r="CA1620" s="138"/>
      <c r="CI1620" s="19"/>
      <c r="CJ1620" s="19"/>
    </row>
    <row r="1621" s="13" customFormat="1" customHeight="1" spans="1:88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34"/>
      <c r="BY1621" s="137"/>
      <c r="BZ1621" s="137"/>
      <c r="CA1621" s="138"/>
      <c r="CI1621" s="19"/>
      <c r="CJ1621" s="19"/>
    </row>
    <row r="1622" s="13" customFormat="1" customHeight="1" spans="1:88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34"/>
      <c r="BY1622" s="137"/>
      <c r="BZ1622" s="137"/>
      <c r="CA1622" s="138"/>
      <c r="CI1622" s="19"/>
      <c r="CJ1622" s="19"/>
    </row>
    <row r="1623" s="13" customFormat="1" customHeight="1" spans="1:88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34"/>
      <c r="BY1623" s="137"/>
      <c r="BZ1623" s="137"/>
      <c r="CA1623" s="138"/>
      <c r="CI1623" s="19"/>
      <c r="CJ1623" s="19"/>
    </row>
    <row r="1624" s="13" customFormat="1" customHeight="1" spans="1:88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34"/>
      <c r="BY1624" s="137"/>
      <c r="BZ1624" s="137"/>
      <c r="CA1624" s="138"/>
      <c r="CI1624" s="19"/>
      <c r="CJ1624" s="19"/>
    </row>
    <row r="1625" s="13" customFormat="1" customHeight="1" spans="1:88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34"/>
      <c r="BY1625" s="137"/>
      <c r="BZ1625" s="137"/>
      <c r="CA1625" s="138"/>
      <c r="CI1625" s="19"/>
      <c r="CJ1625" s="19"/>
    </row>
    <row r="1626" s="13" customFormat="1" customHeight="1" spans="1:88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34"/>
      <c r="BY1626" s="137"/>
      <c r="BZ1626" s="137"/>
      <c r="CA1626" s="138"/>
      <c r="CI1626" s="19"/>
      <c r="CJ1626" s="19"/>
    </row>
    <row r="1627" s="13" customFormat="1" customHeight="1" spans="1:88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34"/>
      <c r="BY1627" s="137"/>
      <c r="BZ1627" s="137"/>
      <c r="CA1627" s="138"/>
      <c r="CI1627" s="19"/>
      <c r="CJ1627" s="19"/>
    </row>
    <row r="1628" s="13" customFormat="1" customHeight="1" spans="1:88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34"/>
      <c r="BY1628" s="137"/>
      <c r="BZ1628" s="137"/>
      <c r="CA1628" s="138"/>
      <c r="CI1628" s="19"/>
      <c r="CJ1628" s="19"/>
    </row>
    <row r="1629" s="13" customFormat="1" customHeight="1" spans="1:88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34"/>
      <c r="BY1629" s="137"/>
      <c r="BZ1629" s="137"/>
      <c r="CA1629" s="138"/>
      <c r="CI1629" s="19"/>
      <c r="CJ1629" s="19"/>
    </row>
    <row r="1630" s="13" customFormat="1" customHeight="1" spans="1:88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34"/>
      <c r="BY1630" s="137"/>
      <c r="BZ1630" s="137"/>
      <c r="CA1630" s="138"/>
      <c r="CI1630" s="19"/>
      <c r="CJ1630" s="19"/>
    </row>
    <row r="1631" s="13" customFormat="1" customHeight="1" spans="1:88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34"/>
      <c r="BY1631" s="137"/>
      <c r="BZ1631" s="137"/>
      <c r="CA1631" s="138"/>
      <c r="CI1631" s="19"/>
      <c r="CJ1631" s="19"/>
    </row>
    <row r="1632" s="13" customFormat="1" customHeight="1" spans="1:88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34"/>
      <c r="BY1632" s="137"/>
      <c r="BZ1632" s="137"/>
      <c r="CA1632" s="138"/>
      <c r="CI1632" s="19"/>
      <c r="CJ1632" s="19"/>
    </row>
    <row r="1633" s="13" customFormat="1" customHeight="1" spans="1:88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34"/>
      <c r="BY1633" s="137"/>
      <c r="BZ1633" s="137"/>
      <c r="CA1633" s="138"/>
      <c r="CI1633" s="19"/>
      <c r="CJ1633" s="19"/>
    </row>
    <row r="1634" s="13" customFormat="1" customHeight="1" spans="1:88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34"/>
      <c r="BY1634" s="137"/>
      <c r="BZ1634" s="137"/>
      <c r="CA1634" s="138"/>
      <c r="CI1634" s="19"/>
      <c r="CJ1634" s="19"/>
    </row>
    <row r="1635" s="13" customFormat="1" customHeight="1" spans="1:88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34"/>
      <c r="BY1635" s="137"/>
      <c r="BZ1635" s="137"/>
      <c r="CA1635" s="138"/>
      <c r="CI1635" s="19"/>
      <c r="CJ1635" s="19"/>
    </row>
    <row r="1636" s="13" customFormat="1" customHeight="1" spans="1:88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34"/>
      <c r="BY1636" s="137"/>
      <c r="BZ1636" s="137"/>
      <c r="CA1636" s="138"/>
      <c r="CI1636" s="19"/>
      <c r="CJ1636" s="19"/>
    </row>
    <row r="1637" s="13" customFormat="1" customHeight="1" spans="1:88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34"/>
      <c r="BY1637" s="137"/>
      <c r="BZ1637" s="137"/>
      <c r="CA1637" s="138"/>
      <c r="CI1637" s="19"/>
      <c r="CJ1637" s="19"/>
    </row>
    <row r="1638" s="13" customFormat="1" customHeight="1" spans="1:88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34"/>
      <c r="BY1638" s="137"/>
      <c r="BZ1638" s="137"/>
      <c r="CA1638" s="138"/>
      <c r="CI1638" s="19"/>
      <c r="CJ1638" s="19"/>
    </row>
    <row r="1639" s="13" customFormat="1" customHeight="1" spans="1:88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34"/>
      <c r="BY1639" s="137"/>
      <c r="BZ1639" s="137"/>
      <c r="CA1639" s="138"/>
      <c r="CI1639" s="19"/>
      <c r="CJ1639" s="19"/>
    </row>
    <row r="1640" s="13" customFormat="1" customHeight="1" spans="1:88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34"/>
      <c r="BY1640" s="137"/>
      <c r="BZ1640" s="137"/>
      <c r="CA1640" s="138"/>
      <c r="CI1640" s="19"/>
      <c r="CJ1640" s="19"/>
    </row>
    <row r="1641" s="13" customFormat="1" customHeight="1" spans="1:88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34"/>
      <c r="BY1641" s="137"/>
      <c r="BZ1641" s="137"/>
      <c r="CA1641" s="138"/>
      <c r="CI1641" s="19"/>
      <c r="CJ1641" s="19"/>
    </row>
    <row r="1642" s="13" customFormat="1" customHeight="1" spans="1:88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34"/>
      <c r="BY1642" s="137"/>
      <c r="BZ1642" s="137"/>
      <c r="CA1642" s="138"/>
      <c r="CI1642" s="19"/>
      <c r="CJ1642" s="19"/>
    </row>
    <row r="1643" s="13" customFormat="1" customHeight="1" spans="1:88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34"/>
      <c r="BY1643" s="137"/>
      <c r="BZ1643" s="137"/>
      <c r="CA1643" s="138"/>
      <c r="CI1643" s="19"/>
      <c r="CJ1643" s="19"/>
    </row>
    <row r="1644" s="13" customFormat="1" customHeight="1" spans="1:88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34"/>
      <c r="BY1644" s="137"/>
      <c r="BZ1644" s="137"/>
      <c r="CA1644" s="138"/>
      <c r="CI1644" s="19"/>
      <c r="CJ1644" s="19"/>
    </row>
    <row r="1645" s="13" customFormat="1" customHeight="1" spans="1:88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34"/>
      <c r="BY1645" s="137"/>
      <c r="BZ1645" s="137"/>
      <c r="CA1645" s="138"/>
      <c r="CI1645" s="19"/>
      <c r="CJ1645" s="19"/>
    </row>
    <row r="1646" s="13" customFormat="1" customHeight="1" spans="1:88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34"/>
      <c r="BY1646" s="137"/>
      <c r="BZ1646" s="137"/>
      <c r="CA1646" s="138"/>
      <c r="CI1646" s="19"/>
      <c r="CJ1646" s="19"/>
    </row>
    <row r="1647" s="13" customFormat="1" customHeight="1" spans="1:88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34"/>
      <c r="BY1647" s="137"/>
      <c r="BZ1647" s="137"/>
      <c r="CA1647" s="138"/>
      <c r="CI1647" s="19"/>
      <c r="CJ1647" s="19"/>
    </row>
    <row r="1648" s="13" customFormat="1" customHeight="1" spans="1:88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34"/>
      <c r="BY1648" s="137"/>
      <c r="BZ1648" s="137"/>
      <c r="CA1648" s="138"/>
      <c r="CI1648" s="19"/>
      <c r="CJ1648" s="19"/>
    </row>
    <row r="1649" s="13" customFormat="1" customHeight="1" spans="1:88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34"/>
      <c r="BY1649" s="137"/>
      <c r="BZ1649" s="137"/>
      <c r="CA1649" s="138"/>
      <c r="CI1649" s="19"/>
      <c r="CJ1649" s="19"/>
    </row>
    <row r="1650" s="13" customFormat="1" customHeight="1" spans="1:88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34"/>
      <c r="BY1650" s="137"/>
      <c r="BZ1650" s="137"/>
      <c r="CA1650" s="138"/>
      <c r="CI1650" s="19"/>
      <c r="CJ1650" s="19"/>
    </row>
    <row r="1651" s="13" customFormat="1" customHeight="1" spans="1:88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34"/>
      <c r="BY1651" s="137"/>
      <c r="BZ1651" s="137"/>
      <c r="CA1651" s="138"/>
      <c r="CI1651" s="19"/>
      <c r="CJ1651" s="19"/>
    </row>
    <row r="1652" s="13" customFormat="1" customHeight="1" spans="1:88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34"/>
      <c r="BY1652" s="137"/>
      <c r="BZ1652" s="137"/>
      <c r="CA1652" s="138"/>
      <c r="CI1652" s="19"/>
      <c r="CJ1652" s="19"/>
    </row>
    <row r="1653" s="13" customFormat="1" customHeight="1" spans="1:88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34"/>
      <c r="BY1653" s="137"/>
      <c r="BZ1653" s="137"/>
      <c r="CA1653" s="138"/>
      <c r="CI1653" s="19"/>
      <c r="CJ1653" s="19"/>
    </row>
    <row r="1654" s="13" customFormat="1" customHeight="1" spans="1:88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34"/>
      <c r="BY1654" s="137"/>
      <c r="BZ1654" s="137"/>
      <c r="CA1654" s="138"/>
      <c r="CI1654" s="19"/>
      <c r="CJ1654" s="19"/>
    </row>
    <row r="1655" s="13" customFormat="1" customHeight="1" spans="1:88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34"/>
      <c r="BY1655" s="137"/>
      <c r="BZ1655" s="137"/>
      <c r="CA1655" s="138"/>
      <c r="CI1655" s="19"/>
      <c r="CJ1655" s="19"/>
    </row>
    <row r="1656" s="13" customFormat="1" customHeight="1" spans="1:88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34"/>
      <c r="BY1656" s="137"/>
      <c r="BZ1656" s="137"/>
      <c r="CA1656" s="138"/>
      <c r="CI1656" s="19"/>
      <c r="CJ1656" s="19"/>
    </row>
    <row r="1657" s="13" customFormat="1" customHeight="1" spans="1:88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34"/>
      <c r="BY1657" s="137"/>
      <c r="BZ1657" s="137"/>
      <c r="CA1657" s="138"/>
      <c r="CI1657" s="19"/>
      <c r="CJ1657" s="19"/>
    </row>
    <row r="1658" s="13" customFormat="1" customHeight="1" spans="1:88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34"/>
      <c r="BY1658" s="137"/>
      <c r="BZ1658" s="137"/>
      <c r="CA1658" s="138"/>
      <c r="CI1658" s="19"/>
      <c r="CJ1658" s="19"/>
    </row>
    <row r="1659" s="13" customFormat="1" customHeight="1" spans="1:88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34"/>
      <c r="BY1659" s="137"/>
      <c r="BZ1659" s="137"/>
      <c r="CA1659" s="138"/>
      <c r="CI1659" s="19"/>
      <c r="CJ1659" s="19"/>
    </row>
    <row r="1660" s="13" customFormat="1" customHeight="1" spans="1:88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34"/>
      <c r="BY1660" s="137"/>
      <c r="BZ1660" s="137"/>
      <c r="CA1660" s="138"/>
      <c r="CI1660" s="19"/>
      <c r="CJ1660" s="19"/>
    </row>
    <row r="1661" s="13" customFormat="1" customHeight="1" spans="1:88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34"/>
      <c r="BY1661" s="137"/>
      <c r="BZ1661" s="137"/>
      <c r="CA1661" s="138"/>
      <c r="CI1661" s="19"/>
      <c r="CJ1661" s="19"/>
    </row>
    <row r="1662" s="13" customFormat="1" customHeight="1" spans="1:88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34"/>
      <c r="BY1662" s="137"/>
      <c r="BZ1662" s="137"/>
      <c r="CA1662" s="138"/>
      <c r="CI1662" s="19"/>
      <c r="CJ1662" s="19"/>
    </row>
    <row r="1663" s="13" customFormat="1" customHeight="1" spans="1:88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34"/>
      <c r="BY1663" s="137"/>
      <c r="BZ1663" s="137"/>
      <c r="CA1663" s="138"/>
      <c r="CI1663" s="19"/>
      <c r="CJ1663" s="19"/>
    </row>
    <row r="1664" s="13" customFormat="1" customHeight="1" spans="1:88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34"/>
      <c r="BY1664" s="137"/>
      <c r="BZ1664" s="137"/>
      <c r="CA1664" s="138"/>
      <c r="CI1664" s="19"/>
      <c r="CJ1664" s="19"/>
    </row>
    <row r="1665" s="13" customFormat="1" customHeight="1" spans="1:88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34"/>
      <c r="BY1665" s="137"/>
      <c r="BZ1665" s="137"/>
      <c r="CA1665" s="138"/>
      <c r="CI1665" s="19"/>
      <c r="CJ1665" s="19"/>
    </row>
    <row r="1666" s="13" customFormat="1" customHeight="1" spans="1:88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34"/>
      <c r="BY1666" s="137"/>
      <c r="BZ1666" s="137"/>
      <c r="CA1666" s="138"/>
      <c r="CI1666" s="19"/>
      <c r="CJ1666" s="19"/>
    </row>
    <row r="1667" s="13" customFormat="1" customHeight="1" spans="1:88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34"/>
      <c r="BY1667" s="137"/>
      <c r="BZ1667" s="137"/>
      <c r="CA1667" s="138"/>
      <c r="CI1667" s="19"/>
      <c r="CJ1667" s="19"/>
    </row>
    <row r="1668" s="13" customFormat="1" customHeight="1" spans="1:88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34"/>
      <c r="BY1668" s="137"/>
      <c r="BZ1668" s="137"/>
      <c r="CA1668" s="138"/>
      <c r="CI1668" s="19"/>
      <c r="CJ1668" s="19"/>
    </row>
    <row r="1669" s="13" customFormat="1" customHeight="1" spans="1:88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34"/>
      <c r="BY1669" s="137"/>
      <c r="BZ1669" s="137"/>
      <c r="CA1669" s="138"/>
      <c r="CI1669" s="19"/>
      <c r="CJ1669" s="19"/>
    </row>
    <row r="1670" s="13" customFormat="1" customHeight="1" spans="1:88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34"/>
      <c r="BY1670" s="137"/>
      <c r="BZ1670" s="137"/>
      <c r="CA1670" s="138"/>
      <c r="CI1670" s="19"/>
      <c r="CJ1670" s="19"/>
    </row>
    <row r="1671" s="13" customFormat="1" customHeight="1" spans="1:88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34"/>
      <c r="BY1671" s="137"/>
      <c r="BZ1671" s="137"/>
      <c r="CA1671" s="138"/>
      <c r="CI1671" s="19"/>
      <c r="CJ1671" s="19"/>
    </row>
    <row r="1672" s="13" customFormat="1" customHeight="1" spans="1:88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34"/>
      <c r="BY1672" s="137"/>
      <c r="BZ1672" s="137"/>
      <c r="CA1672" s="138"/>
      <c r="CI1672" s="19"/>
      <c r="CJ1672" s="19"/>
    </row>
    <row r="1673" s="13" customFormat="1" customHeight="1" spans="1:88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34"/>
      <c r="BY1673" s="137"/>
      <c r="BZ1673" s="137"/>
      <c r="CA1673" s="138"/>
      <c r="CI1673" s="19"/>
      <c r="CJ1673" s="19"/>
    </row>
    <row r="1674" s="13" customFormat="1" customHeight="1" spans="1:88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34"/>
      <c r="BY1674" s="137"/>
      <c r="BZ1674" s="137"/>
      <c r="CA1674" s="138"/>
      <c r="CI1674" s="19"/>
      <c r="CJ1674" s="19"/>
    </row>
    <row r="1675" s="13" customFormat="1" customHeight="1" spans="1:88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34"/>
      <c r="BY1675" s="137"/>
      <c r="BZ1675" s="137"/>
      <c r="CA1675" s="138"/>
      <c r="CI1675" s="19"/>
      <c r="CJ1675" s="19"/>
    </row>
    <row r="1676" s="13" customFormat="1" customHeight="1" spans="1:88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34"/>
      <c r="BY1676" s="137"/>
      <c r="BZ1676" s="137"/>
      <c r="CA1676" s="138"/>
      <c r="CI1676" s="19"/>
      <c r="CJ1676" s="19"/>
    </row>
    <row r="1677" s="13" customFormat="1" customHeight="1" spans="1:88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34"/>
      <c r="BY1677" s="137"/>
      <c r="BZ1677" s="137"/>
      <c r="CA1677" s="138"/>
      <c r="CI1677" s="19"/>
      <c r="CJ1677" s="19"/>
    </row>
    <row r="1678" s="13" customFormat="1" customHeight="1" spans="1:88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34"/>
      <c r="BY1678" s="137"/>
      <c r="BZ1678" s="137"/>
      <c r="CA1678" s="138"/>
      <c r="CI1678" s="19"/>
      <c r="CJ1678" s="19"/>
    </row>
    <row r="1679" s="13" customFormat="1" customHeight="1" spans="1:88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34"/>
      <c r="BY1679" s="137"/>
      <c r="BZ1679" s="137"/>
      <c r="CA1679" s="138"/>
      <c r="CI1679" s="19"/>
      <c r="CJ1679" s="19"/>
    </row>
    <row r="1680" s="13" customFormat="1" customHeight="1" spans="1:88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34"/>
      <c r="BY1680" s="137"/>
      <c r="BZ1680" s="137"/>
      <c r="CA1680" s="138"/>
      <c r="CI1680" s="19"/>
      <c r="CJ1680" s="19"/>
    </row>
    <row r="1681" s="13" customFormat="1" customHeight="1" spans="1:88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34"/>
      <c r="BY1681" s="137"/>
      <c r="BZ1681" s="137"/>
      <c r="CA1681" s="138"/>
      <c r="CI1681" s="19"/>
      <c r="CJ1681" s="19"/>
    </row>
    <row r="1682" s="13" customFormat="1" customHeight="1" spans="1:88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34"/>
      <c r="BY1682" s="137"/>
      <c r="BZ1682" s="137"/>
      <c r="CA1682" s="138"/>
      <c r="CI1682" s="19"/>
      <c r="CJ1682" s="19"/>
    </row>
    <row r="1683" s="13" customFormat="1" customHeight="1" spans="1:88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34"/>
      <c r="BY1683" s="137"/>
      <c r="BZ1683" s="137"/>
      <c r="CA1683" s="138"/>
      <c r="CI1683" s="19"/>
      <c r="CJ1683" s="19"/>
    </row>
    <row r="1684" s="13" customFormat="1" customHeight="1" spans="1:88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34"/>
      <c r="BY1684" s="137"/>
      <c r="BZ1684" s="137"/>
      <c r="CA1684" s="138"/>
      <c r="CI1684" s="19"/>
      <c r="CJ1684" s="19"/>
    </row>
    <row r="1685" s="13" customFormat="1" customHeight="1" spans="1:88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34"/>
      <c r="BY1685" s="137"/>
      <c r="BZ1685" s="137"/>
      <c r="CA1685" s="138"/>
      <c r="CI1685" s="19"/>
      <c r="CJ1685" s="19"/>
    </row>
    <row r="1686" s="13" customFormat="1" customHeight="1" spans="1:88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34"/>
      <c r="BY1686" s="137"/>
      <c r="BZ1686" s="137"/>
      <c r="CA1686" s="138"/>
      <c r="CI1686" s="19"/>
      <c r="CJ1686" s="19"/>
    </row>
    <row r="1687" s="13" customFormat="1" customHeight="1" spans="1:88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34"/>
      <c r="BY1687" s="137"/>
      <c r="BZ1687" s="137"/>
      <c r="CA1687" s="138"/>
      <c r="CI1687" s="19"/>
      <c r="CJ1687" s="19"/>
    </row>
    <row r="1688" s="13" customFormat="1" customHeight="1" spans="1:88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34"/>
      <c r="BY1688" s="137"/>
      <c r="BZ1688" s="137"/>
      <c r="CA1688" s="138"/>
      <c r="CI1688" s="19"/>
      <c r="CJ1688" s="19"/>
    </row>
    <row r="1689" s="13" customFormat="1" customHeight="1" spans="1:88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34"/>
      <c r="BY1689" s="137"/>
      <c r="BZ1689" s="137"/>
      <c r="CA1689" s="138"/>
      <c r="CI1689" s="19"/>
      <c r="CJ1689" s="19"/>
    </row>
    <row r="1690" s="13" customFormat="1" customHeight="1" spans="1:88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34"/>
      <c r="BY1690" s="137"/>
      <c r="BZ1690" s="137"/>
      <c r="CA1690" s="138"/>
      <c r="CI1690" s="19"/>
      <c r="CJ1690" s="19"/>
    </row>
    <row r="1691" s="13" customFormat="1" customHeight="1" spans="1:88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34"/>
      <c r="BY1691" s="137"/>
      <c r="BZ1691" s="137"/>
      <c r="CA1691" s="138"/>
      <c r="CI1691" s="19"/>
      <c r="CJ1691" s="19"/>
    </row>
    <row r="1692" s="13" customFormat="1" customHeight="1" spans="1:88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34"/>
      <c r="BY1692" s="137"/>
      <c r="BZ1692" s="137"/>
      <c r="CA1692" s="138"/>
      <c r="CI1692" s="19"/>
      <c r="CJ1692" s="19"/>
    </row>
    <row r="1693" s="13" customFormat="1" customHeight="1" spans="1:88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34"/>
      <c r="BY1693" s="137"/>
      <c r="BZ1693" s="137"/>
      <c r="CA1693" s="138"/>
      <c r="CI1693" s="19"/>
      <c r="CJ1693" s="19"/>
    </row>
    <row r="1694" s="13" customFormat="1" customHeight="1" spans="1:88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34"/>
      <c r="BY1694" s="137"/>
      <c r="BZ1694" s="137"/>
      <c r="CA1694" s="138"/>
      <c r="CI1694" s="19"/>
      <c r="CJ1694" s="19"/>
    </row>
    <row r="1695" s="13" customFormat="1" customHeight="1" spans="1:88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34"/>
      <c r="BY1695" s="137"/>
      <c r="BZ1695" s="137"/>
      <c r="CA1695" s="138"/>
      <c r="CI1695" s="19"/>
      <c r="CJ1695" s="19"/>
    </row>
    <row r="1696" s="13" customFormat="1" customHeight="1" spans="1:88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34"/>
      <c r="BY1696" s="137"/>
      <c r="BZ1696" s="137"/>
      <c r="CA1696" s="138"/>
      <c r="CI1696" s="19"/>
      <c r="CJ1696" s="19"/>
    </row>
    <row r="1697" s="13" customFormat="1" customHeight="1" spans="1:88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34"/>
      <c r="BY1697" s="137"/>
      <c r="BZ1697" s="137"/>
      <c r="CA1697" s="138"/>
      <c r="CI1697" s="19"/>
      <c r="CJ1697" s="19"/>
    </row>
    <row r="1698" s="13" customFormat="1" customHeight="1" spans="1:88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34"/>
      <c r="BY1698" s="137"/>
      <c r="BZ1698" s="137"/>
      <c r="CA1698" s="138"/>
      <c r="CI1698" s="19"/>
      <c r="CJ1698" s="19"/>
    </row>
    <row r="1699" s="13" customFormat="1" customHeight="1" spans="1:88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34"/>
      <c r="BY1699" s="137"/>
      <c r="BZ1699" s="137"/>
      <c r="CA1699" s="138"/>
      <c r="CI1699" s="19"/>
      <c r="CJ1699" s="19"/>
    </row>
    <row r="1700" s="13" customFormat="1" customHeight="1" spans="1:88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34"/>
      <c r="BY1700" s="137"/>
      <c r="BZ1700" s="137"/>
      <c r="CA1700" s="138"/>
      <c r="CI1700" s="19"/>
      <c r="CJ1700" s="19"/>
    </row>
    <row r="1701" s="13" customFormat="1" customHeight="1" spans="1:88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34"/>
      <c r="BY1701" s="137"/>
      <c r="BZ1701" s="137"/>
      <c r="CA1701" s="138"/>
      <c r="CI1701" s="19"/>
      <c r="CJ1701" s="19"/>
    </row>
    <row r="1702" s="13" customFormat="1" customHeight="1" spans="1:88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34"/>
      <c r="BY1702" s="137"/>
      <c r="BZ1702" s="137"/>
      <c r="CA1702" s="138"/>
      <c r="CI1702" s="19"/>
      <c r="CJ1702" s="19"/>
    </row>
    <row r="1703" s="13" customFormat="1" customHeight="1" spans="1:88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34"/>
      <c r="BY1703" s="137"/>
      <c r="BZ1703" s="137"/>
      <c r="CA1703" s="138"/>
      <c r="CI1703" s="19"/>
      <c r="CJ1703" s="19"/>
    </row>
    <row r="1704" s="13" customFormat="1" customHeight="1" spans="1:88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34"/>
      <c r="BY1704" s="137"/>
      <c r="BZ1704" s="137"/>
      <c r="CA1704" s="138"/>
      <c r="CI1704" s="19"/>
      <c r="CJ1704" s="19"/>
    </row>
    <row r="1705" s="13" customFormat="1" customHeight="1" spans="1:88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34"/>
      <c r="BY1705" s="137"/>
      <c r="BZ1705" s="137"/>
      <c r="CA1705" s="138"/>
      <c r="CI1705" s="19"/>
      <c r="CJ1705" s="19"/>
    </row>
    <row r="1706" s="13" customFormat="1" customHeight="1" spans="1:88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34"/>
      <c r="BY1706" s="137"/>
      <c r="BZ1706" s="137"/>
      <c r="CA1706" s="138"/>
      <c r="CI1706" s="19"/>
      <c r="CJ1706" s="19"/>
    </row>
    <row r="1707" s="13" customFormat="1" customHeight="1" spans="1:88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34"/>
      <c r="BY1707" s="137"/>
      <c r="BZ1707" s="137"/>
      <c r="CA1707" s="138"/>
      <c r="CI1707" s="19"/>
      <c r="CJ1707" s="19"/>
    </row>
    <row r="1708" s="13" customFormat="1" customHeight="1" spans="1:88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34"/>
      <c r="BY1708" s="137"/>
      <c r="BZ1708" s="137"/>
      <c r="CA1708" s="138"/>
      <c r="CI1708" s="19"/>
      <c r="CJ1708" s="19"/>
    </row>
    <row r="1709" s="13" customFormat="1" customHeight="1" spans="1:88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34"/>
      <c r="BY1709" s="137"/>
      <c r="BZ1709" s="137"/>
      <c r="CA1709" s="138"/>
      <c r="CI1709" s="19"/>
      <c r="CJ1709" s="19"/>
    </row>
    <row r="1710" s="13" customFormat="1" customHeight="1" spans="1:88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34"/>
      <c r="BY1710" s="137"/>
      <c r="BZ1710" s="137"/>
      <c r="CA1710" s="138"/>
      <c r="CI1710" s="19"/>
      <c r="CJ1710" s="19"/>
    </row>
    <row r="1711" s="13" customFormat="1" customHeight="1" spans="1:88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34"/>
      <c r="BY1711" s="137"/>
      <c r="BZ1711" s="137"/>
      <c r="CA1711" s="138"/>
      <c r="CI1711" s="19"/>
      <c r="CJ1711" s="19"/>
    </row>
    <row r="1712" s="13" customFormat="1" customHeight="1" spans="1:88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34"/>
      <c r="BY1712" s="137"/>
      <c r="BZ1712" s="137"/>
      <c r="CA1712" s="138"/>
      <c r="CI1712" s="19"/>
      <c r="CJ1712" s="19"/>
    </row>
    <row r="1713" s="13" customFormat="1" customHeight="1" spans="1:88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34"/>
      <c r="BY1713" s="137"/>
      <c r="BZ1713" s="137"/>
      <c r="CA1713" s="138"/>
      <c r="CI1713" s="19"/>
      <c r="CJ1713" s="19"/>
    </row>
    <row r="1714" s="13" customFormat="1" customHeight="1" spans="1:88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34"/>
      <c r="BY1714" s="137"/>
      <c r="BZ1714" s="137"/>
      <c r="CA1714" s="138"/>
      <c r="CI1714" s="19"/>
      <c r="CJ1714" s="19"/>
    </row>
    <row r="1715" s="13" customFormat="1" customHeight="1" spans="1:88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34"/>
      <c r="BY1715" s="137"/>
      <c r="BZ1715" s="137"/>
      <c r="CA1715" s="138"/>
      <c r="CI1715" s="19"/>
      <c r="CJ1715" s="19"/>
    </row>
    <row r="1716" s="13" customFormat="1" customHeight="1" spans="1:88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34"/>
      <c r="BY1716" s="137"/>
      <c r="BZ1716" s="137"/>
      <c r="CA1716" s="138"/>
      <c r="CI1716" s="19"/>
      <c r="CJ1716" s="19"/>
    </row>
    <row r="1717" s="13" customFormat="1" customHeight="1" spans="1:88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34"/>
      <c r="BY1717" s="137"/>
      <c r="BZ1717" s="137"/>
      <c r="CA1717" s="138"/>
      <c r="CI1717" s="19"/>
      <c r="CJ1717" s="19"/>
    </row>
    <row r="1718" s="13" customFormat="1" customHeight="1" spans="1:88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34"/>
      <c r="BY1718" s="137"/>
      <c r="BZ1718" s="137"/>
      <c r="CA1718" s="138"/>
      <c r="CI1718" s="19"/>
      <c r="CJ1718" s="19"/>
    </row>
    <row r="1719" s="13" customFormat="1" customHeight="1" spans="1:88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34"/>
      <c r="BY1719" s="137"/>
      <c r="BZ1719" s="137"/>
      <c r="CA1719" s="138"/>
      <c r="CI1719" s="19"/>
      <c r="CJ1719" s="19"/>
    </row>
    <row r="1720" s="13" customFormat="1" customHeight="1" spans="1:88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34"/>
      <c r="BY1720" s="137"/>
      <c r="BZ1720" s="137"/>
      <c r="CA1720" s="138"/>
      <c r="CI1720" s="19"/>
      <c r="CJ1720" s="19"/>
    </row>
    <row r="1721" s="13" customFormat="1" customHeight="1" spans="1:88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34"/>
      <c r="BY1721" s="137"/>
      <c r="BZ1721" s="137"/>
      <c r="CA1721" s="138"/>
      <c r="CI1721" s="19"/>
      <c r="CJ1721" s="19"/>
    </row>
    <row r="1722" s="13" customFormat="1" customHeight="1" spans="1:88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34"/>
      <c r="BY1722" s="137"/>
      <c r="BZ1722" s="137"/>
      <c r="CA1722" s="138"/>
      <c r="CI1722" s="19"/>
      <c r="CJ1722" s="19"/>
    </row>
    <row r="1723" s="13" customFormat="1" customHeight="1" spans="1:88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34"/>
      <c r="BY1723" s="137"/>
      <c r="BZ1723" s="137"/>
      <c r="CA1723" s="138"/>
      <c r="CI1723" s="19"/>
      <c r="CJ1723" s="19"/>
    </row>
    <row r="1724" s="13" customFormat="1" customHeight="1" spans="1:88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34"/>
      <c r="BY1724" s="137"/>
      <c r="BZ1724" s="137"/>
      <c r="CA1724" s="138"/>
      <c r="CI1724" s="19"/>
      <c r="CJ1724" s="19"/>
    </row>
    <row r="1725" s="13" customFormat="1" customHeight="1" spans="1:88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34"/>
      <c r="BY1725" s="137"/>
      <c r="BZ1725" s="137"/>
      <c r="CA1725" s="138"/>
      <c r="CI1725" s="19"/>
      <c r="CJ1725" s="19"/>
    </row>
    <row r="1726" s="13" customFormat="1" customHeight="1" spans="1:88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34"/>
      <c r="BY1726" s="137"/>
      <c r="BZ1726" s="137"/>
      <c r="CA1726" s="138"/>
      <c r="CI1726" s="19"/>
      <c r="CJ1726" s="19"/>
    </row>
    <row r="1727" s="13" customFormat="1" customHeight="1" spans="1:88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34"/>
      <c r="BY1727" s="137"/>
      <c r="BZ1727" s="137"/>
      <c r="CA1727" s="138"/>
      <c r="CI1727" s="19"/>
      <c r="CJ1727" s="19"/>
    </row>
    <row r="1728" s="13" customFormat="1" customHeight="1" spans="1:88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34"/>
      <c r="BY1728" s="137"/>
      <c r="BZ1728" s="137"/>
      <c r="CA1728" s="138"/>
      <c r="CI1728" s="19"/>
      <c r="CJ1728" s="19"/>
    </row>
    <row r="1729" s="13" customFormat="1" customHeight="1" spans="1:88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34"/>
      <c r="BY1729" s="137"/>
      <c r="BZ1729" s="137"/>
      <c r="CA1729" s="138"/>
      <c r="CI1729" s="19"/>
      <c r="CJ1729" s="19"/>
    </row>
    <row r="1730" s="13" customFormat="1" customHeight="1" spans="1:88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34"/>
      <c r="BY1730" s="137"/>
      <c r="BZ1730" s="137"/>
      <c r="CA1730" s="138"/>
      <c r="CI1730" s="19"/>
      <c r="CJ1730" s="19"/>
    </row>
    <row r="1731" s="13" customFormat="1" customHeight="1" spans="1:88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34"/>
      <c r="BY1731" s="137"/>
      <c r="BZ1731" s="137"/>
      <c r="CA1731" s="138"/>
      <c r="CI1731" s="19"/>
      <c r="CJ1731" s="19"/>
    </row>
    <row r="1732" s="13" customFormat="1" customHeight="1" spans="1:88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34"/>
      <c r="BY1732" s="137"/>
      <c r="BZ1732" s="137"/>
      <c r="CA1732" s="138"/>
      <c r="CI1732" s="19"/>
      <c r="CJ1732" s="19"/>
    </row>
    <row r="1733" s="13" customFormat="1" customHeight="1" spans="1:88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34"/>
      <c r="BY1733" s="137"/>
      <c r="BZ1733" s="137"/>
      <c r="CA1733" s="138"/>
      <c r="CI1733" s="19"/>
      <c r="CJ1733" s="19"/>
    </row>
    <row r="1734" s="13" customFormat="1" customHeight="1" spans="1:88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34"/>
      <c r="BY1734" s="137"/>
      <c r="BZ1734" s="137"/>
      <c r="CA1734" s="138"/>
      <c r="CI1734" s="19"/>
      <c r="CJ1734" s="19"/>
    </row>
    <row r="1735" s="13" customFormat="1" customHeight="1" spans="1:88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34"/>
      <c r="BY1735" s="137"/>
      <c r="BZ1735" s="137"/>
      <c r="CA1735" s="138"/>
      <c r="CI1735" s="19"/>
      <c r="CJ1735" s="19"/>
    </row>
    <row r="1736" s="13" customFormat="1" customHeight="1" spans="1:88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34"/>
      <c r="BY1736" s="137"/>
      <c r="BZ1736" s="137"/>
      <c r="CA1736" s="138"/>
      <c r="CI1736" s="19"/>
      <c r="CJ1736" s="19"/>
    </row>
    <row r="1737" s="13" customFormat="1" customHeight="1" spans="1:88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34"/>
      <c r="BY1737" s="137"/>
      <c r="BZ1737" s="137"/>
      <c r="CA1737" s="138"/>
      <c r="CI1737" s="19"/>
      <c r="CJ1737" s="19"/>
    </row>
    <row r="1738" s="13" customFormat="1" customHeight="1" spans="1:88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34"/>
      <c r="BY1738" s="137"/>
      <c r="BZ1738" s="137"/>
      <c r="CA1738" s="138"/>
      <c r="CI1738" s="19"/>
      <c r="CJ1738" s="19"/>
    </row>
    <row r="1739" s="13" customFormat="1" customHeight="1" spans="1:88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34"/>
      <c r="BY1739" s="137"/>
      <c r="BZ1739" s="137"/>
      <c r="CA1739" s="138"/>
      <c r="CI1739" s="19"/>
      <c r="CJ1739" s="19"/>
    </row>
    <row r="1740" s="13" customFormat="1" customHeight="1" spans="1:88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34"/>
      <c r="BY1740" s="137"/>
      <c r="BZ1740" s="137"/>
      <c r="CA1740" s="138"/>
      <c r="CI1740" s="19"/>
      <c r="CJ1740" s="19"/>
    </row>
    <row r="1741" s="13" customFormat="1" customHeight="1" spans="1:88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34"/>
      <c r="BY1741" s="137"/>
      <c r="BZ1741" s="137"/>
      <c r="CA1741" s="138"/>
      <c r="CI1741" s="19"/>
      <c r="CJ1741" s="19"/>
    </row>
    <row r="1742" s="13" customFormat="1" customHeight="1" spans="1:88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34"/>
      <c r="BY1742" s="137"/>
      <c r="BZ1742" s="137"/>
      <c r="CA1742" s="138"/>
      <c r="CI1742" s="19"/>
      <c r="CJ1742" s="19"/>
    </row>
    <row r="1743" s="13" customFormat="1" customHeight="1" spans="1:88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34"/>
      <c r="BY1743" s="137"/>
      <c r="BZ1743" s="137"/>
      <c r="CA1743" s="138"/>
      <c r="CI1743" s="19"/>
      <c r="CJ1743" s="19"/>
    </row>
    <row r="1744" s="13" customFormat="1" customHeight="1" spans="1:88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34"/>
      <c r="BY1744" s="137"/>
      <c r="BZ1744" s="137"/>
      <c r="CA1744" s="138"/>
      <c r="CI1744" s="19"/>
      <c r="CJ1744" s="19"/>
    </row>
    <row r="1745" s="13" customFormat="1" customHeight="1" spans="1:88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34"/>
      <c r="BY1745" s="137"/>
      <c r="BZ1745" s="137"/>
      <c r="CA1745" s="138"/>
      <c r="CI1745" s="19"/>
      <c r="CJ1745" s="19"/>
    </row>
    <row r="1746" s="13" customFormat="1" customHeight="1" spans="1:88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34"/>
      <c r="BY1746" s="137"/>
      <c r="BZ1746" s="137"/>
      <c r="CA1746" s="138"/>
      <c r="CI1746" s="19"/>
      <c r="CJ1746" s="19"/>
    </row>
    <row r="1747" s="13" customFormat="1" customHeight="1" spans="1:88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34"/>
      <c r="BY1747" s="137"/>
      <c r="BZ1747" s="137"/>
      <c r="CA1747" s="138"/>
      <c r="CI1747" s="19"/>
      <c r="CJ1747" s="19"/>
    </row>
    <row r="1748" s="13" customFormat="1" customHeight="1" spans="1:88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34"/>
      <c r="BY1748" s="137"/>
      <c r="BZ1748" s="137"/>
      <c r="CA1748" s="138"/>
      <c r="CI1748" s="19"/>
      <c r="CJ1748" s="19"/>
    </row>
    <row r="1749" s="13" customFormat="1" customHeight="1" spans="1:88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34"/>
      <c r="BY1749" s="137"/>
      <c r="BZ1749" s="137"/>
      <c r="CA1749" s="138"/>
      <c r="CI1749" s="19"/>
      <c r="CJ1749" s="19"/>
    </row>
    <row r="1750" s="13" customFormat="1" customHeight="1" spans="1:88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34"/>
      <c r="BY1750" s="137"/>
      <c r="BZ1750" s="137"/>
      <c r="CA1750" s="138"/>
      <c r="CI1750" s="19"/>
      <c r="CJ1750" s="19"/>
    </row>
    <row r="1751" s="13" customFormat="1" customHeight="1" spans="1:88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34"/>
      <c r="BY1751" s="137"/>
      <c r="BZ1751" s="137"/>
      <c r="CA1751" s="138"/>
      <c r="CI1751" s="19"/>
      <c r="CJ1751" s="19"/>
    </row>
    <row r="1752" s="13" customFormat="1" customHeight="1" spans="1:88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34"/>
      <c r="BY1752" s="137"/>
      <c r="BZ1752" s="137"/>
      <c r="CA1752" s="138"/>
      <c r="CI1752" s="19"/>
      <c r="CJ1752" s="19"/>
    </row>
    <row r="1753" s="13" customFormat="1" customHeight="1" spans="1:88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34"/>
      <c r="BY1753" s="137"/>
      <c r="BZ1753" s="137"/>
      <c r="CA1753" s="138"/>
      <c r="CI1753" s="19"/>
      <c r="CJ1753" s="19"/>
    </row>
    <row r="1754" s="13" customFormat="1" customHeight="1" spans="1:88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34"/>
      <c r="BY1754" s="137"/>
      <c r="BZ1754" s="137"/>
      <c r="CA1754" s="138"/>
      <c r="CI1754" s="19"/>
      <c r="CJ1754" s="19"/>
    </row>
    <row r="1755" s="13" customFormat="1" customHeight="1" spans="1:88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34"/>
      <c r="BY1755" s="137"/>
      <c r="BZ1755" s="137"/>
      <c r="CA1755" s="138"/>
      <c r="CI1755" s="19"/>
      <c r="CJ1755" s="19"/>
    </row>
    <row r="1756" s="13" customFormat="1" customHeight="1" spans="1:88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34"/>
      <c r="BY1756" s="137"/>
      <c r="BZ1756" s="137"/>
      <c r="CA1756" s="138"/>
      <c r="CI1756" s="19"/>
      <c r="CJ1756" s="19"/>
    </row>
    <row r="1757" s="13" customFormat="1" customHeight="1" spans="1:88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34"/>
      <c r="BY1757" s="137"/>
      <c r="BZ1757" s="137"/>
      <c r="CA1757" s="138"/>
      <c r="CI1757" s="19"/>
      <c r="CJ1757" s="19"/>
    </row>
    <row r="1758" s="13" customFormat="1" customHeight="1" spans="1:88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34"/>
      <c r="BY1758" s="137"/>
      <c r="BZ1758" s="137"/>
      <c r="CA1758" s="138"/>
      <c r="CI1758" s="19"/>
      <c r="CJ1758" s="19"/>
    </row>
    <row r="1759" s="13" customFormat="1" customHeight="1" spans="1:88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34"/>
      <c r="BY1759" s="137"/>
      <c r="BZ1759" s="137"/>
      <c r="CA1759" s="138"/>
      <c r="CI1759" s="19"/>
      <c r="CJ1759" s="19"/>
    </row>
    <row r="1760" s="13" customFormat="1" customHeight="1" spans="1:88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34"/>
      <c r="BY1760" s="137"/>
      <c r="BZ1760" s="137"/>
      <c r="CA1760" s="138"/>
      <c r="CI1760" s="19"/>
      <c r="CJ1760" s="19"/>
    </row>
    <row r="1761" s="13" customFormat="1" customHeight="1" spans="1:88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34"/>
      <c r="BY1761" s="137"/>
      <c r="BZ1761" s="137"/>
      <c r="CA1761" s="138"/>
      <c r="CI1761" s="19"/>
      <c r="CJ1761" s="19"/>
    </row>
    <row r="1762" s="13" customFormat="1" customHeight="1" spans="1:88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34"/>
      <c r="BY1762" s="137"/>
      <c r="BZ1762" s="137"/>
      <c r="CA1762" s="138"/>
      <c r="CI1762" s="19"/>
      <c r="CJ1762" s="19"/>
    </row>
    <row r="1763" s="13" customFormat="1" customHeight="1" spans="1:88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34"/>
      <c r="BY1763" s="137"/>
      <c r="BZ1763" s="137"/>
      <c r="CA1763" s="138"/>
      <c r="CI1763" s="19"/>
      <c r="CJ1763" s="19"/>
    </row>
    <row r="1764" s="13" customFormat="1" customHeight="1" spans="1:88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34"/>
      <c r="BY1764" s="137"/>
      <c r="BZ1764" s="137"/>
      <c r="CA1764" s="138"/>
      <c r="CI1764" s="19"/>
      <c r="CJ1764" s="19"/>
    </row>
    <row r="1765" s="13" customFormat="1" customHeight="1" spans="1:88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34"/>
      <c r="BY1765" s="137"/>
      <c r="BZ1765" s="137"/>
      <c r="CA1765" s="138"/>
      <c r="CI1765" s="19"/>
      <c r="CJ1765" s="19"/>
    </row>
    <row r="1766" s="13" customFormat="1" customHeight="1" spans="1:88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34"/>
      <c r="BY1766" s="137"/>
      <c r="BZ1766" s="137"/>
      <c r="CA1766" s="138"/>
      <c r="CI1766" s="19"/>
      <c r="CJ1766" s="19"/>
    </row>
    <row r="1767" s="13" customFormat="1" customHeight="1" spans="1:88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34"/>
      <c r="BY1767" s="137"/>
      <c r="BZ1767" s="137"/>
      <c r="CA1767" s="138"/>
      <c r="CI1767" s="19"/>
      <c r="CJ1767" s="19"/>
    </row>
    <row r="1768" s="13" customFormat="1" customHeight="1" spans="1:88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34"/>
      <c r="BY1768" s="137"/>
      <c r="BZ1768" s="137"/>
      <c r="CA1768" s="138"/>
      <c r="CI1768" s="19"/>
      <c r="CJ1768" s="19"/>
    </row>
    <row r="1769" s="13" customFormat="1" customHeight="1" spans="1:88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34"/>
      <c r="BY1769" s="137"/>
      <c r="BZ1769" s="137"/>
      <c r="CA1769" s="138"/>
      <c r="CI1769" s="19"/>
      <c r="CJ1769" s="19"/>
    </row>
    <row r="1770" s="13" customFormat="1" customHeight="1" spans="1:88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34"/>
      <c r="BY1770" s="137"/>
      <c r="BZ1770" s="137"/>
      <c r="CA1770" s="138"/>
      <c r="CI1770" s="19"/>
      <c r="CJ1770" s="19"/>
    </row>
    <row r="1771" s="13" customFormat="1" customHeight="1" spans="1:88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34"/>
      <c r="BY1771" s="137"/>
      <c r="BZ1771" s="137"/>
      <c r="CA1771" s="138"/>
      <c r="CI1771" s="19"/>
      <c r="CJ1771" s="19"/>
    </row>
    <row r="1772" s="13" customFormat="1" customHeight="1" spans="1:88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34"/>
      <c r="BY1772" s="137"/>
      <c r="BZ1772" s="137"/>
      <c r="CA1772" s="138"/>
      <c r="CI1772" s="19"/>
      <c r="CJ1772" s="19"/>
    </row>
    <row r="1773" s="13" customFormat="1" customHeight="1" spans="1:88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34"/>
      <c r="BY1773" s="137"/>
      <c r="BZ1773" s="137"/>
      <c r="CA1773" s="138"/>
      <c r="CI1773" s="19"/>
      <c r="CJ1773" s="19"/>
    </row>
    <row r="1774" s="13" customFormat="1" customHeight="1" spans="1:88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34"/>
      <c r="BY1774" s="137"/>
      <c r="BZ1774" s="137"/>
      <c r="CA1774" s="138"/>
      <c r="CI1774" s="19"/>
      <c r="CJ1774" s="19"/>
    </row>
    <row r="1775" s="13" customFormat="1" customHeight="1" spans="1:88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34"/>
      <c r="BY1775" s="137"/>
      <c r="BZ1775" s="137"/>
      <c r="CA1775" s="138"/>
      <c r="CI1775" s="19"/>
      <c r="CJ1775" s="19"/>
    </row>
    <row r="1776" s="13" customFormat="1" customHeight="1" spans="1:88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34"/>
      <c r="BY1776" s="137"/>
      <c r="BZ1776" s="137"/>
      <c r="CA1776" s="138"/>
      <c r="CI1776" s="19"/>
      <c r="CJ1776" s="19"/>
    </row>
    <row r="1777" s="13" customFormat="1" customHeight="1" spans="1:88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34"/>
      <c r="BY1777" s="137"/>
      <c r="BZ1777" s="137"/>
      <c r="CA1777" s="138"/>
      <c r="CI1777" s="19"/>
      <c r="CJ1777" s="19"/>
    </row>
    <row r="1778" s="13" customFormat="1" customHeight="1" spans="1:88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34"/>
      <c r="BY1778" s="137"/>
      <c r="BZ1778" s="137"/>
      <c r="CA1778" s="138"/>
      <c r="CI1778" s="19"/>
      <c r="CJ1778" s="19"/>
    </row>
    <row r="1779" s="13" customFormat="1" customHeight="1" spans="1:88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34"/>
      <c r="BY1779" s="137"/>
      <c r="BZ1779" s="137"/>
      <c r="CA1779" s="138"/>
      <c r="CI1779" s="19"/>
      <c r="CJ1779" s="19"/>
    </row>
    <row r="1780" s="13" customFormat="1" customHeight="1" spans="1:88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34"/>
      <c r="BY1780" s="137"/>
      <c r="BZ1780" s="137"/>
      <c r="CA1780" s="138"/>
      <c r="CI1780" s="19"/>
      <c r="CJ1780" s="19"/>
    </row>
    <row r="1781" s="13" customFormat="1" customHeight="1" spans="1:88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34"/>
      <c r="BY1781" s="137"/>
      <c r="BZ1781" s="137"/>
      <c r="CA1781" s="138"/>
      <c r="CI1781" s="19"/>
      <c r="CJ1781" s="19"/>
    </row>
    <row r="1782" s="13" customFormat="1" customHeight="1" spans="1:88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34"/>
      <c r="BY1782" s="137"/>
      <c r="BZ1782" s="137"/>
      <c r="CA1782" s="138"/>
      <c r="CI1782" s="19"/>
      <c r="CJ1782" s="19"/>
    </row>
    <row r="1783" s="13" customFormat="1" customHeight="1" spans="1:88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34"/>
      <c r="BY1783" s="137"/>
      <c r="BZ1783" s="137"/>
      <c r="CA1783" s="138"/>
      <c r="CI1783" s="19"/>
      <c r="CJ1783" s="19"/>
    </row>
    <row r="1784" s="13" customFormat="1" customHeight="1" spans="1:88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34"/>
      <c r="BY1784" s="137"/>
      <c r="BZ1784" s="137"/>
      <c r="CA1784" s="138"/>
      <c r="CI1784" s="19"/>
      <c r="CJ1784" s="19"/>
    </row>
    <row r="1785" s="13" customFormat="1" customHeight="1" spans="1:88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34"/>
      <c r="BY1785" s="137"/>
      <c r="BZ1785" s="137"/>
      <c r="CA1785" s="138"/>
      <c r="CI1785" s="19"/>
      <c r="CJ1785" s="19"/>
    </row>
    <row r="1786" s="13" customFormat="1" customHeight="1" spans="1:88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34"/>
      <c r="BY1786" s="137"/>
      <c r="BZ1786" s="137"/>
      <c r="CA1786" s="138"/>
      <c r="CI1786" s="19"/>
      <c r="CJ1786" s="19"/>
    </row>
    <row r="1787" s="13" customFormat="1" customHeight="1" spans="1:88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34"/>
      <c r="BY1787" s="137"/>
      <c r="BZ1787" s="137"/>
      <c r="CA1787" s="138"/>
      <c r="CI1787" s="19"/>
      <c r="CJ1787" s="19"/>
    </row>
    <row r="1788" s="13" customFormat="1" customHeight="1" spans="1:88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34"/>
      <c r="BY1788" s="137"/>
      <c r="BZ1788" s="137"/>
      <c r="CA1788" s="138"/>
      <c r="CI1788" s="19"/>
      <c r="CJ1788" s="19"/>
    </row>
    <row r="1789" s="13" customFormat="1" customHeight="1" spans="1:88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34"/>
      <c r="BY1789" s="137"/>
      <c r="BZ1789" s="137"/>
      <c r="CA1789" s="138"/>
      <c r="CI1789" s="19"/>
      <c r="CJ1789" s="19"/>
    </row>
    <row r="1790" s="13" customFormat="1" customHeight="1" spans="1:88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34"/>
      <c r="BY1790" s="137"/>
      <c r="BZ1790" s="137"/>
      <c r="CA1790" s="138"/>
      <c r="CI1790" s="19"/>
      <c r="CJ1790" s="19"/>
    </row>
    <row r="1791" s="13" customFormat="1" customHeight="1" spans="1:88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34"/>
      <c r="BY1791" s="137"/>
      <c r="BZ1791" s="137"/>
      <c r="CA1791" s="138"/>
      <c r="CI1791" s="19"/>
      <c r="CJ1791" s="19"/>
    </row>
    <row r="1792" s="13" customFormat="1" customHeight="1" spans="1:88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34"/>
      <c r="BY1792" s="137"/>
      <c r="BZ1792" s="137"/>
      <c r="CA1792" s="138"/>
      <c r="CI1792" s="19"/>
      <c r="CJ1792" s="19"/>
    </row>
    <row r="1793" s="13" customFormat="1" customHeight="1" spans="1:88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34"/>
      <c r="BY1793" s="137"/>
      <c r="BZ1793" s="137"/>
      <c r="CA1793" s="138"/>
      <c r="CI1793" s="19"/>
      <c r="CJ1793" s="19"/>
    </row>
    <row r="1794" s="13" customFormat="1" customHeight="1" spans="1:88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34"/>
      <c r="BY1794" s="137"/>
      <c r="BZ1794" s="137"/>
      <c r="CA1794" s="138"/>
      <c r="CI1794" s="19"/>
      <c r="CJ1794" s="19"/>
    </row>
    <row r="1795" s="13" customFormat="1" customHeight="1" spans="1:88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34"/>
      <c r="BY1795" s="137"/>
      <c r="BZ1795" s="137"/>
      <c r="CA1795" s="138"/>
      <c r="CI1795" s="19"/>
      <c r="CJ1795" s="19"/>
    </row>
    <row r="1796" s="13" customFormat="1" customHeight="1" spans="1:88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34"/>
      <c r="BY1796" s="137"/>
      <c r="BZ1796" s="137"/>
      <c r="CA1796" s="138"/>
      <c r="CI1796" s="19"/>
      <c r="CJ1796" s="19"/>
    </row>
    <row r="1797" s="13" customFormat="1" customHeight="1" spans="1:88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34"/>
      <c r="BY1797" s="137"/>
      <c r="BZ1797" s="137"/>
      <c r="CA1797" s="138"/>
      <c r="CI1797" s="19"/>
      <c r="CJ1797" s="19"/>
    </row>
    <row r="1798" s="13" customFormat="1" customHeight="1" spans="1:88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34"/>
      <c r="BY1798" s="137"/>
      <c r="BZ1798" s="137"/>
      <c r="CA1798" s="138"/>
      <c r="CI1798" s="19"/>
      <c r="CJ1798" s="19"/>
    </row>
    <row r="1799" s="13" customFormat="1" customHeight="1" spans="1:88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34"/>
      <c r="BY1799" s="137"/>
      <c r="BZ1799" s="137"/>
      <c r="CA1799" s="138"/>
      <c r="CI1799" s="19"/>
      <c r="CJ1799" s="19"/>
    </row>
    <row r="1800" s="13" customFormat="1" customHeight="1" spans="1:88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34"/>
      <c r="BY1800" s="137"/>
      <c r="BZ1800" s="137"/>
      <c r="CA1800" s="138"/>
      <c r="CI1800" s="19"/>
      <c r="CJ1800" s="19"/>
    </row>
    <row r="1801" s="13" customFormat="1" customHeight="1" spans="1:88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34"/>
      <c r="BY1801" s="137"/>
      <c r="BZ1801" s="137"/>
      <c r="CA1801" s="138"/>
      <c r="CI1801" s="19"/>
      <c r="CJ1801" s="19"/>
    </row>
    <row r="1802" s="13" customFormat="1" customHeight="1" spans="1:88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34"/>
      <c r="BY1802" s="137"/>
      <c r="BZ1802" s="137"/>
      <c r="CA1802" s="138"/>
      <c r="CI1802" s="19"/>
      <c r="CJ1802" s="19"/>
    </row>
    <row r="1803" s="13" customFormat="1" customHeight="1" spans="1:88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34"/>
      <c r="BY1803" s="137"/>
      <c r="BZ1803" s="137"/>
      <c r="CA1803" s="138"/>
      <c r="CI1803" s="19"/>
      <c r="CJ1803" s="19"/>
    </row>
    <row r="1804" s="13" customFormat="1" customHeight="1" spans="1:88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34"/>
      <c r="BY1804" s="137"/>
      <c r="BZ1804" s="137"/>
      <c r="CA1804" s="138"/>
      <c r="CI1804" s="19"/>
      <c r="CJ1804" s="19"/>
    </row>
    <row r="1805" s="13" customFormat="1" customHeight="1" spans="1:88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34"/>
      <c r="BY1805" s="137"/>
      <c r="BZ1805" s="137"/>
      <c r="CA1805" s="138"/>
      <c r="CI1805" s="19"/>
      <c r="CJ1805" s="19"/>
    </row>
    <row r="1806" s="13" customFormat="1" customHeight="1" spans="1:88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34"/>
      <c r="BY1806" s="137"/>
      <c r="BZ1806" s="137"/>
      <c r="CA1806" s="138"/>
      <c r="CI1806" s="19"/>
      <c r="CJ1806" s="19"/>
    </row>
    <row r="1807" s="13" customFormat="1" customHeight="1" spans="1:88">
      <c r="A1807" s="15"/>
      <c r="B1807" s="15"/>
      <c r="C1807" s="15"/>
      <c r="D1807" s="15"/>
      <c r="E1807" s="15"/>
      <c r="F1807" s="15"/>
      <c r="G1807" s="15"/>
      <c r="H1807" s="15"/>
      <c r="I1807" s="15"/>
      <c r="J1807" s="15"/>
      <c r="K1807" s="15"/>
      <c r="L1807" s="15"/>
      <c r="M1807" s="15"/>
      <c r="N1807" s="134"/>
      <c r="BY1807" s="137"/>
      <c r="BZ1807" s="137"/>
      <c r="CA1807" s="138"/>
      <c r="CI1807" s="19"/>
      <c r="CJ1807" s="19"/>
    </row>
    <row r="1808" s="13" customFormat="1" customHeight="1" spans="1:88">
      <c r="A1808" s="15"/>
      <c r="B1808" s="15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  <c r="M1808" s="15"/>
      <c r="N1808" s="134"/>
      <c r="BY1808" s="137"/>
      <c r="BZ1808" s="137"/>
      <c r="CA1808" s="138"/>
      <c r="CI1808" s="19"/>
      <c r="CJ1808" s="19"/>
    </row>
    <row r="1809" s="13" customFormat="1" customHeight="1" spans="1:88">
      <c r="A1809" s="15"/>
      <c r="B1809" s="15"/>
      <c r="C1809" s="15"/>
      <c r="D1809" s="15"/>
      <c r="E1809" s="15"/>
      <c r="F1809" s="15"/>
      <c r="G1809" s="15"/>
      <c r="H1809" s="15"/>
      <c r="I1809" s="15"/>
      <c r="J1809" s="15"/>
      <c r="K1809" s="15"/>
      <c r="L1809" s="15"/>
      <c r="M1809" s="15"/>
      <c r="N1809" s="134"/>
      <c r="BY1809" s="137"/>
      <c r="BZ1809" s="137"/>
      <c r="CA1809" s="138"/>
      <c r="CI1809" s="19"/>
      <c r="CJ1809" s="19"/>
    </row>
    <row r="1810" s="13" customFormat="1" customHeight="1" spans="1:88">
      <c r="A1810" s="15"/>
      <c r="B1810" s="15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  <c r="M1810" s="15"/>
      <c r="N1810" s="134"/>
      <c r="BY1810" s="137"/>
      <c r="BZ1810" s="137"/>
      <c r="CA1810" s="138"/>
      <c r="CI1810" s="19"/>
      <c r="CJ1810" s="19"/>
    </row>
    <row r="1811" s="13" customFormat="1" customHeight="1" spans="1:88">
      <c r="A1811" s="15"/>
      <c r="B1811" s="15"/>
      <c r="C1811" s="15"/>
      <c r="D1811" s="15"/>
      <c r="E1811" s="15"/>
      <c r="F1811" s="15"/>
      <c r="G1811" s="15"/>
      <c r="H1811" s="15"/>
      <c r="I1811" s="15"/>
      <c r="J1811" s="15"/>
      <c r="K1811" s="15"/>
      <c r="L1811" s="15"/>
      <c r="M1811" s="15"/>
      <c r="N1811" s="134"/>
      <c r="BY1811" s="137"/>
      <c r="BZ1811" s="137"/>
      <c r="CA1811" s="138"/>
      <c r="CI1811" s="19"/>
      <c r="CJ1811" s="19"/>
    </row>
    <row r="1812" s="13" customFormat="1" customHeight="1" spans="1:88">
      <c r="A1812" s="15"/>
      <c r="B1812" s="15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  <c r="M1812" s="15"/>
      <c r="N1812" s="134"/>
      <c r="BY1812" s="137"/>
      <c r="BZ1812" s="137"/>
      <c r="CA1812" s="138"/>
      <c r="CI1812" s="19"/>
      <c r="CJ1812" s="19"/>
    </row>
    <row r="1813" s="13" customFormat="1" customHeight="1" spans="1:88">
      <c r="A1813" s="15"/>
      <c r="B1813" s="15"/>
      <c r="C1813" s="15"/>
      <c r="D1813" s="15"/>
      <c r="E1813" s="15"/>
      <c r="F1813" s="15"/>
      <c r="G1813" s="15"/>
      <c r="H1813" s="15"/>
      <c r="I1813" s="15"/>
      <c r="J1813" s="15"/>
      <c r="K1813" s="15"/>
      <c r="L1813" s="15"/>
      <c r="M1813" s="15"/>
      <c r="N1813" s="134"/>
      <c r="BY1813" s="137"/>
      <c r="BZ1813" s="137"/>
      <c r="CA1813" s="138"/>
      <c r="CI1813" s="19"/>
      <c r="CJ1813" s="19"/>
    </row>
    <row r="1814" s="13" customFormat="1" customHeight="1" spans="1:88">
      <c r="A1814" s="15"/>
      <c r="B1814" s="15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  <c r="M1814" s="15"/>
      <c r="N1814" s="134"/>
      <c r="BY1814" s="137"/>
      <c r="BZ1814" s="137"/>
      <c r="CA1814" s="138"/>
      <c r="CI1814" s="19"/>
      <c r="CJ1814" s="19"/>
    </row>
    <row r="1815" s="13" customFormat="1" customHeight="1" spans="1:88">
      <c r="A1815" s="15"/>
      <c r="B1815" s="15"/>
      <c r="C1815" s="15"/>
      <c r="D1815" s="15"/>
      <c r="E1815" s="15"/>
      <c r="F1815" s="15"/>
      <c r="G1815" s="15"/>
      <c r="H1815" s="15"/>
      <c r="I1815" s="15"/>
      <c r="J1815" s="15"/>
      <c r="K1815" s="15"/>
      <c r="L1815" s="15"/>
      <c r="M1815" s="15"/>
      <c r="N1815" s="134"/>
      <c r="BY1815" s="137"/>
      <c r="BZ1815" s="137"/>
      <c r="CA1815" s="138"/>
      <c r="CI1815" s="19"/>
      <c r="CJ1815" s="19"/>
    </row>
    <row r="1816" s="13" customFormat="1" customHeight="1" spans="1:88">
      <c r="A1816" s="15"/>
      <c r="B1816" s="15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  <c r="M1816" s="15"/>
      <c r="N1816" s="134"/>
      <c r="BY1816" s="137"/>
      <c r="BZ1816" s="137"/>
      <c r="CA1816" s="138"/>
      <c r="CI1816" s="19"/>
      <c r="CJ1816" s="19"/>
    </row>
    <row r="1817" s="13" customFormat="1" customHeight="1" spans="1:88">
      <c r="A1817" s="15"/>
      <c r="B1817" s="15"/>
      <c r="C1817" s="15"/>
      <c r="D1817" s="15"/>
      <c r="E1817" s="15"/>
      <c r="F1817" s="15"/>
      <c r="G1817" s="15"/>
      <c r="H1817" s="15"/>
      <c r="I1817" s="15"/>
      <c r="J1817" s="15"/>
      <c r="K1817" s="15"/>
      <c r="L1817" s="15"/>
      <c r="M1817" s="15"/>
      <c r="N1817" s="134"/>
      <c r="BY1817" s="137"/>
      <c r="BZ1817" s="137"/>
      <c r="CA1817" s="138"/>
      <c r="CI1817" s="19"/>
      <c r="CJ1817" s="19"/>
    </row>
    <row r="1818" s="13" customFormat="1" customHeight="1" spans="1:88">
      <c r="A1818" s="15"/>
      <c r="B1818" s="15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  <c r="M1818" s="15"/>
      <c r="N1818" s="134"/>
      <c r="BY1818" s="137"/>
      <c r="BZ1818" s="137"/>
      <c r="CA1818" s="138"/>
      <c r="CI1818" s="19"/>
      <c r="CJ1818" s="19"/>
    </row>
    <row r="1819" s="13" customFormat="1" customHeight="1" spans="1:88">
      <c r="A1819" s="15"/>
      <c r="B1819" s="15"/>
      <c r="C1819" s="15"/>
      <c r="D1819" s="15"/>
      <c r="E1819" s="15"/>
      <c r="F1819" s="15"/>
      <c r="G1819" s="15"/>
      <c r="H1819" s="15"/>
      <c r="I1819" s="15"/>
      <c r="J1819" s="15"/>
      <c r="K1819" s="15"/>
      <c r="L1819" s="15"/>
      <c r="M1819" s="15"/>
      <c r="N1819" s="134"/>
      <c r="BY1819" s="137"/>
      <c r="BZ1819" s="137"/>
      <c r="CA1819" s="138"/>
      <c r="CI1819" s="19"/>
      <c r="CJ1819" s="19"/>
    </row>
    <row r="1820" s="13" customFormat="1" customHeight="1" spans="1:88">
      <c r="A1820" s="15"/>
      <c r="B1820" s="15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  <c r="M1820" s="15"/>
      <c r="N1820" s="134"/>
      <c r="BY1820" s="137"/>
      <c r="BZ1820" s="137"/>
      <c r="CA1820" s="138"/>
      <c r="CI1820" s="19"/>
      <c r="CJ1820" s="19"/>
    </row>
    <row r="1821" s="13" customFormat="1" customHeight="1" spans="1:88">
      <c r="A1821" s="15"/>
      <c r="B1821" s="15"/>
      <c r="C1821" s="15"/>
      <c r="D1821" s="15"/>
      <c r="E1821" s="15"/>
      <c r="F1821" s="15"/>
      <c r="G1821" s="15"/>
      <c r="H1821" s="15"/>
      <c r="I1821" s="15"/>
      <c r="J1821" s="15"/>
      <c r="K1821" s="15"/>
      <c r="L1821" s="15"/>
      <c r="M1821" s="15"/>
      <c r="N1821" s="134"/>
      <c r="BY1821" s="137"/>
      <c r="BZ1821" s="137"/>
      <c r="CA1821" s="138"/>
      <c r="CI1821" s="19"/>
      <c r="CJ1821" s="19"/>
    </row>
    <row r="1822" s="13" customFormat="1" customHeight="1" spans="1:88">
      <c r="A1822" s="15"/>
      <c r="B1822" s="15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  <c r="M1822" s="15"/>
      <c r="N1822" s="134"/>
      <c r="BY1822" s="137"/>
      <c r="BZ1822" s="137"/>
      <c r="CA1822" s="138"/>
      <c r="CI1822" s="19"/>
      <c r="CJ1822" s="19"/>
    </row>
    <row r="1823" s="13" customFormat="1" customHeight="1" spans="1:88">
      <c r="A1823" s="15"/>
      <c r="B1823" s="15"/>
      <c r="C1823" s="15"/>
      <c r="D1823" s="15"/>
      <c r="E1823" s="15"/>
      <c r="F1823" s="15"/>
      <c r="G1823" s="15"/>
      <c r="H1823" s="15"/>
      <c r="I1823" s="15"/>
      <c r="J1823" s="15"/>
      <c r="K1823" s="15"/>
      <c r="L1823" s="15"/>
      <c r="M1823" s="15"/>
      <c r="N1823" s="134"/>
      <c r="BY1823" s="137"/>
      <c r="BZ1823" s="137"/>
      <c r="CA1823" s="138"/>
      <c r="CI1823" s="19"/>
      <c r="CJ1823" s="19"/>
    </row>
    <row r="1824" s="13" customFormat="1" customHeight="1" spans="1:88">
      <c r="A1824" s="15"/>
      <c r="B1824" s="15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  <c r="M1824" s="15"/>
      <c r="N1824" s="134"/>
      <c r="BY1824" s="137"/>
      <c r="BZ1824" s="137"/>
      <c r="CA1824" s="138"/>
      <c r="CI1824" s="19"/>
      <c r="CJ1824" s="19"/>
    </row>
    <row r="1825" s="13" customFormat="1" customHeight="1" spans="1:88">
      <c r="A1825" s="15"/>
      <c r="B1825" s="15"/>
      <c r="C1825" s="15"/>
      <c r="D1825" s="15"/>
      <c r="E1825" s="15"/>
      <c r="F1825" s="15"/>
      <c r="G1825" s="15"/>
      <c r="H1825" s="15"/>
      <c r="I1825" s="15"/>
      <c r="J1825" s="15"/>
      <c r="K1825" s="15"/>
      <c r="L1825" s="15"/>
      <c r="M1825" s="15"/>
      <c r="N1825" s="134"/>
      <c r="BY1825" s="137"/>
      <c r="BZ1825" s="137"/>
      <c r="CA1825" s="138"/>
      <c r="CI1825" s="19"/>
      <c r="CJ1825" s="19"/>
    </row>
    <row r="1826" s="13" customFormat="1" customHeight="1" spans="1:88">
      <c r="A1826" s="15"/>
      <c r="B1826" s="15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  <c r="M1826" s="15"/>
      <c r="N1826" s="134"/>
      <c r="BY1826" s="137"/>
      <c r="BZ1826" s="137"/>
      <c r="CA1826" s="138"/>
      <c r="CI1826" s="19"/>
      <c r="CJ1826" s="19"/>
    </row>
    <row r="1827" s="13" customFormat="1" customHeight="1" spans="1:88">
      <c r="A1827" s="15"/>
      <c r="B1827" s="15"/>
      <c r="C1827" s="15"/>
      <c r="D1827" s="15"/>
      <c r="E1827" s="15"/>
      <c r="F1827" s="15"/>
      <c r="G1827" s="15"/>
      <c r="H1827" s="15"/>
      <c r="I1827" s="15"/>
      <c r="J1827" s="15"/>
      <c r="K1827" s="15"/>
      <c r="L1827" s="15"/>
      <c r="M1827" s="15"/>
      <c r="N1827" s="134"/>
      <c r="BY1827" s="137"/>
      <c r="BZ1827" s="137"/>
      <c r="CA1827" s="138"/>
      <c r="CI1827" s="19"/>
      <c r="CJ1827" s="19"/>
    </row>
    <row r="1828" s="13" customFormat="1" customHeight="1" spans="1:88">
      <c r="A1828" s="15"/>
      <c r="B1828" s="15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  <c r="M1828" s="15"/>
      <c r="N1828" s="134"/>
      <c r="BY1828" s="137"/>
      <c r="BZ1828" s="137"/>
      <c r="CA1828" s="138"/>
      <c r="CI1828" s="19"/>
      <c r="CJ1828" s="19"/>
    </row>
    <row r="1829" s="13" customFormat="1" customHeight="1" spans="1:88">
      <c r="A1829" s="15"/>
      <c r="B1829" s="15"/>
      <c r="C1829" s="15"/>
      <c r="D1829" s="15"/>
      <c r="E1829" s="15"/>
      <c r="F1829" s="15"/>
      <c r="G1829" s="15"/>
      <c r="H1829" s="15"/>
      <c r="I1829" s="15"/>
      <c r="J1829" s="15"/>
      <c r="K1829" s="15"/>
      <c r="L1829" s="15"/>
      <c r="M1829" s="15"/>
      <c r="N1829" s="134"/>
      <c r="BY1829" s="137"/>
      <c r="BZ1829" s="137"/>
      <c r="CA1829" s="138"/>
      <c r="CI1829" s="19"/>
      <c r="CJ1829" s="19"/>
    </row>
    <row r="1830" s="13" customFormat="1" customHeight="1" spans="1:88">
      <c r="A1830" s="15"/>
      <c r="B1830" s="15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  <c r="M1830" s="15"/>
      <c r="N1830" s="134"/>
      <c r="BY1830" s="137"/>
      <c r="BZ1830" s="137"/>
      <c r="CA1830" s="138"/>
      <c r="CI1830" s="19"/>
      <c r="CJ1830" s="19"/>
    </row>
    <row r="1831" s="13" customFormat="1" customHeight="1" spans="1:88">
      <c r="A1831" s="15"/>
      <c r="B1831" s="15"/>
      <c r="C1831" s="15"/>
      <c r="D1831" s="15"/>
      <c r="E1831" s="15"/>
      <c r="F1831" s="15"/>
      <c r="G1831" s="15"/>
      <c r="H1831" s="15"/>
      <c r="I1831" s="15"/>
      <c r="J1831" s="15"/>
      <c r="K1831" s="15"/>
      <c r="L1831" s="15"/>
      <c r="M1831" s="15"/>
      <c r="N1831" s="134"/>
      <c r="BY1831" s="137"/>
      <c r="BZ1831" s="137"/>
      <c r="CA1831" s="138"/>
      <c r="CI1831" s="19"/>
      <c r="CJ1831" s="19"/>
    </row>
    <row r="1832" s="13" customFormat="1" customHeight="1" spans="1:88">
      <c r="A1832" s="15"/>
      <c r="B1832" s="15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  <c r="M1832" s="15"/>
      <c r="N1832" s="134"/>
      <c r="BY1832" s="137"/>
      <c r="BZ1832" s="137"/>
      <c r="CA1832" s="138"/>
      <c r="CI1832" s="19"/>
      <c r="CJ1832" s="19"/>
    </row>
    <row r="1833" s="13" customFormat="1" customHeight="1" spans="1:88">
      <c r="A1833" s="15"/>
      <c r="B1833" s="15"/>
      <c r="C1833" s="15"/>
      <c r="D1833" s="15"/>
      <c r="E1833" s="15"/>
      <c r="F1833" s="15"/>
      <c r="G1833" s="15"/>
      <c r="H1833" s="15"/>
      <c r="I1833" s="15"/>
      <c r="J1833" s="15"/>
      <c r="K1833" s="15"/>
      <c r="L1833" s="15"/>
      <c r="M1833" s="15"/>
      <c r="N1833" s="134"/>
      <c r="BY1833" s="137"/>
      <c r="BZ1833" s="137"/>
      <c r="CA1833" s="138"/>
      <c r="CI1833" s="19"/>
      <c r="CJ1833" s="19"/>
    </row>
    <row r="1834" s="13" customFormat="1" customHeight="1" spans="1:88">
      <c r="A1834" s="15"/>
      <c r="B1834" s="15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  <c r="M1834" s="15"/>
      <c r="N1834" s="134"/>
      <c r="BY1834" s="137"/>
      <c r="BZ1834" s="137"/>
      <c r="CA1834" s="138"/>
      <c r="CI1834" s="19"/>
      <c r="CJ1834" s="19"/>
    </row>
    <row r="1835" s="13" customFormat="1" customHeight="1" spans="1:88">
      <c r="A1835" s="15"/>
      <c r="B1835" s="15"/>
      <c r="C1835" s="15"/>
      <c r="D1835" s="15"/>
      <c r="E1835" s="15"/>
      <c r="F1835" s="15"/>
      <c r="G1835" s="15"/>
      <c r="H1835" s="15"/>
      <c r="I1835" s="15"/>
      <c r="J1835" s="15"/>
      <c r="K1835" s="15"/>
      <c r="L1835" s="15"/>
      <c r="M1835" s="15"/>
      <c r="N1835" s="134"/>
      <c r="BY1835" s="137"/>
      <c r="BZ1835" s="137"/>
      <c r="CA1835" s="138"/>
      <c r="CI1835" s="19"/>
      <c r="CJ1835" s="19"/>
    </row>
    <row r="1836" s="13" customFormat="1" customHeight="1" spans="1:88">
      <c r="A1836" s="15"/>
      <c r="B1836" s="15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  <c r="M1836" s="15"/>
      <c r="N1836" s="134"/>
      <c r="BY1836" s="137"/>
      <c r="BZ1836" s="137"/>
      <c r="CA1836" s="138"/>
      <c r="CI1836" s="19"/>
      <c r="CJ1836" s="19"/>
    </row>
    <row r="1837" s="13" customFormat="1" customHeight="1" spans="1:88">
      <c r="A1837" s="15"/>
      <c r="B1837" s="15"/>
      <c r="C1837" s="15"/>
      <c r="D1837" s="15"/>
      <c r="E1837" s="15"/>
      <c r="F1837" s="15"/>
      <c r="G1837" s="15"/>
      <c r="H1837" s="15"/>
      <c r="I1837" s="15"/>
      <c r="J1837" s="15"/>
      <c r="K1837" s="15"/>
      <c r="L1837" s="15"/>
      <c r="M1837" s="15"/>
      <c r="N1837" s="134"/>
      <c r="BY1837" s="137"/>
      <c r="BZ1837" s="137"/>
      <c r="CA1837" s="138"/>
      <c r="CI1837" s="19"/>
      <c r="CJ1837" s="19"/>
    </row>
    <row r="1838" s="13" customFormat="1" customHeight="1" spans="1:88">
      <c r="A1838" s="15"/>
      <c r="B1838" s="15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  <c r="M1838" s="15"/>
      <c r="N1838" s="134"/>
      <c r="BY1838" s="137"/>
      <c r="BZ1838" s="137"/>
      <c r="CA1838" s="138"/>
      <c r="CI1838" s="19"/>
      <c r="CJ1838" s="19"/>
    </row>
    <row r="1839" s="13" customFormat="1" customHeight="1" spans="1:88">
      <c r="A1839" s="15"/>
      <c r="B1839" s="15"/>
      <c r="C1839" s="15"/>
      <c r="D1839" s="15"/>
      <c r="E1839" s="15"/>
      <c r="F1839" s="15"/>
      <c r="G1839" s="15"/>
      <c r="H1839" s="15"/>
      <c r="I1839" s="15"/>
      <c r="J1839" s="15"/>
      <c r="K1839" s="15"/>
      <c r="L1839" s="15"/>
      <c r="M1839" s="15"/>
      <c r="N1839" s="134"/>
      <c r="BY1839" s="137"/>
      <c r="BZ1839" s="137"/>
      <c r="CA1839" s="138"/>
      <c r="CI1839" s="19"/>
      <c r="CJ1839" s="19"/>
    </row>
    <row r="1840" s="13" customFormat="1" customHeight="1" spans="1:88">
      <c r="A1840" s="15"/>
      <c r="B1840" s="15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  <c r="M1840" s="15"/>
      <c r="N1840" s="134"/>
      <c r="BY1840" s="137"/>
      <c r="BZ1840" s="137"/>
      <c r="CA1840" s="138"/>
      <c r="CI1840" s="19"/>
      <c r="CJ1840" s="19"/>
    </row>
    <row r="1841" s="13" customFormat="1" customHeight="1" spans="1:88">
      <c r="A1841" s="15"/>
      <c r="B1841" s="15"/>
      <c r="C1841" s="15"/>
      <c r="D1841" s="15"/>
      <c r="E1841" s="15"/>
      <c r="F1841" s="15"/>
      <c r="G1841" s="15"/>
      <c r="H1841" s="15"/>
      <c r="I1841" s="15"/>
      <c r="J1841" s="15"/>
      <c r="K1841" s="15"/>
      <c r="L1841" s="15"/>
      <c r="M1841" s="15"/>
      <c r="N1841" s="134"/>
      <c r="BY1841" s="137"/>
      <c r="BZ1841" s="137"/>
      <c r="CA1841" s="138"/>
      <c r="CI1841" s="19"/>
      <c r="CJ1841" s="19"/>
    </row>
    <row r="1842" s="13" customFormat="1" customHeight="1" spans="1:88">
      <c r="A1842" s="15"/>
      <c r="B1842" s="15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  <c r="M1842" s="15"/>
      <c r="N1842" s="134"/>
      <c r="BY1842" s="137"/>
      <c r="BZ1842" s="137"/>
      <c r="CA1842" s="138"/>
      <c r="CI1842" s="19"/>
      <c r="CJ1842" s="19"/>
    </row>
    <row r="1843" s="13" customFormat="1" customHeight="1" spans="1:88">
      <c r="A1843" s="15"/>
      <c r="B1843" s="15"/>
      <c r="C1843" s="15"/>
      <c r="D1843" s="15"/>
      <c r="E1843" s="15"/>
      <c r="F1843" s="15"/>
      <c r="G1843" s="15"/>
      <c r="H1843" s="15"/>
      <c r="I1843" s="15"/>
      <c r="J1843" s="15"/>
      <c r="K1843" s="15"/>
      <c r="L1843" s="15"/>
      <c r="M1843" s="15"/>
      <c r="N1843" s="134"/>
      <c r="BY1843" s="137"/>
      <c r="BZ1843" s="137"/>
      <c r="CA1843" s="138"/>
      <c r="CI1843" s="19"/>
      <c r="CJ1843" s="19"/>
    </row>
    <row r="1844" s="13" customFormat="1" customHeight="1" spans="1:88">
      <c r="A1844" s="15"/>
      <c r="B1844" s="15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  <c r="M1844" s="15"/>
      <c r="N1844" s="134"/>
      <c r="BY1844" s="137"/>
      <c r="BZ1844" s="137"/>
      <c r="CA1844" s="138"/>
      <c r="CI1844" s="19"/>
      <c r="CJ1844" s="19"/>
    </row>
    <row r="1845" s="13" customFormat="1" customHeight="1" spans="1:88">
      <c r="A1845" s="15"/>
      <c r="B1845" s="15"/>
      <c r="C1845" s="15"/>
      <c r="D1845" s="15"/>
      <c r="E1845" s="15"/>
      <c r="F1845" s="15"/>
      <c r="G1845" s="15"/>
      <c r="H1845" s="15"/>
      <c r="I1845" s="15"/>
      <c r="J1845" s="15"/>
      <c r="K1845" s="15"/>
      <c r="L1845" s="15"/>
      <c r="M1845" s="15"/>
      <c r="N1845" s="134"/>
      <c r="BY1845" s="137"/>
      <c r="BZ1845" s="137"/>
      <c r="CA1845" s="138"/>
      <c r="CI1845" s="19"/>
      <c r="CJ1845" s="19"/>
    </row>
    <row r="1846" s="13" customFormat="1" customHeight="1" spans="1:88">
      <c r="A1846" s="15"/>
      <c r="B1846" s="15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  <c r="M1846" s="15"/>
      <c r="N1846" s="134"/>
      <c r="BY1846" s="137"/>
      <c r="BZ1846" s="137"/>
      <c r="CA1846" s="138"/>
      <c r="CI1846" s="19"/>
      <c r="CJ1846" s="19"/>
    </row>
    <row r="1847" s="13" customFormat="1" customHeight="1" spans="1:88">
      <c r="A1847" s="15"/>
      <c r="B1847" s="15"/>
      <c r="C1847" s="15"/>
      <c r="D1847" s="15"/>
      <c r="E1847" s="15"/>
      <c r="F1847" s="15"/>
      <c r="G1847" s="15"/>
      <c r="H1847" s="15"/>
      <c r="I1847" s="15"/>
      <c r="J1847" s="15"/>
      <c r="K1847" s="15"/>
      <c r="L1847" s="15"/>
      <c r="M1847" s="15"/>
      <c r="N1847" s="134"/>
      <c r="BY1847" s="137"/>
      <c r="BZ1847" s="137"/>
      <c r="CA1847" s="138"/>
      <c r="CI1847" s="19"/>
      <c r="CJ1847" s="19"/>
    </row>
    <row r="1848" s="13" customFormat="1" customHeight="1" spans="1:88">
      <c r="A1848" s="15"/>
      <c r="B1848" s="15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  <c r="M1848" s="15"/>
      <c r="N1848" s="134"/>
      <c r="BY1848" s="137"/>
      <c r="BZ1848" s="137"/>
      <c r="CA1848" s="138"/>
      <c r="CI1848" s="19"/>
      <c r="CJ1848" s="19"/>
    </row>
    <row r="1849" s="13" customFormat="1" customHeight="1" spans="1:88">
      <c r="A1849" s="15"/>
      <c r="B1849" s="15"/>
      <c r="C1849" s="15"/>
      <c r="D1849" s="15"/>
      <c r="E1849" s="15"/>
      <c r="F1849" s="15"/>
      <c r="G1849" s="15"/>
      <c r="H1849" s="15"/>
      <c r="I1849" s="15"/>
      <c r="J1849" s="15"/>
      <c r="K1849" s="15"/>
      <c r="L1849" s="15"/>
      <c r="M1849" s="15"/>
      <c r="N1849" s="134"/>
      <c r="BY1849" s="137"/>
      <c r="BZ1849" s="137"/>
      <c r="CA1849" s="138"/>
      <c r="CI1849" s="19"/>
      <c r="CJ1849" s="19"/>
    </row>
    <row r="1850" s="13" customFormat="1" customHeight="1" spans="1:88">
      <c r="A1850" s="15"/>
      <c r="B1850" s="15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  <c r="M1850" s="15"/>
      <c r="N1850" s="134"/>
      <c r="BY1850" s="137"/>
      <c r="BZ1850" s="137"/>
      <c r="CA1850" s="138"/>
      <c r="CI1850" s="19"/>
      <c r="CJ1850" s="19"/>
    </row>
    <row r="1851" s="13" customFormat="1" customHeight="1" spans="1:88">
      <c r="A1851" s="15"/>
      <c r="B1851" s="15"/>
      <c r="C1851" s="15"/>
      <c r="D1851" s="15"/>
      <c r="E1851" s="15"/>
      <c r="F1851" s="15"/>
      <c r="G1851" s="15"/>
      <c r="H1851" s="15"/>
      <c r="I1851" s="15"/>
      <c r="J1851" s="15"/>
      <c r="K1851" s="15"/>
      <c r="L1851" s="15"/>
      <c r="M1851" s="15"/>
      <c r="N1851" s="134"/>
      <c r="BY1851" s="137"/>
      <c r="BZ1851" s="137"/>
      <c r="CA1851" s="138"/>
      <c r="CI1851" s="19"/>
      <c r="CJ1851" s="19"/>
    </row>
    <row r="1852" s="13" customFormat="1" customHeight="1" spans="1:88">
      <c r="A1852" s="15"/>
      <c r="B1852" s="15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  <c r="M1852" s="15"/>
      <c r="N1852" s="134"/>
      <c r="BY1852" s="137"/>
      <c r="BZ1852" s="137"/>
      <c r="CA1852" s="138"/>
      <c r="CI1852" s="19"/>
      <c r="CJ1852" s="19"/>
    </row>
    <row r="1853" s="13" customFormat="1" customHeight="1" spans="1:88">
      <c r="A1853" s="15"/>
      <c r="B1853" s="15"/>
      <c r="C1853" s="15"/>
      <c r="D1853" s="15"/>
      <c r="E1853" s="15"/>
      <c r="F1853" s="15"/>
      <c r="G1853" s="15"/>
      <c r="H1853" s="15"/>
      <c r="I1853" s="15"/>
      <c r="J1853" s="15"/>
      <c r="K1853" s="15"/>
      <c r="L1853" s="15"/>
      <c r="M1853" s="15"/>
      <c r="N1853" s="134"/>
      <c r="BY1853" s="137"/>
      <c r="BZ1853" s="137"/>
      <c r="CA1853" s="138"/>
      <c r="CI1853" s="19"/>
      <c r="CJ1853" s="19"/>
    </row>
    <row r="1854" s="13" customFormat="1" customHeight="1" spans="1:88">
      <c r="A1854" s="15"/>
      <c r="B1854" s="15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  <c r="M1854" s="15"/>
      <c r="N1854" s="134"/>
      <c r="BY1854" s="137"/>
      <c r="BZ1854" s="137"/>
      <c r="CA1854" s="138"/>
      <c r="CI1854" s="19"/>
      <c r="CJ1854" s="19"/>
    </row>
    <row r="1855" s="13" customFormat="1" customHeight="1" spans="1:88">
      <c r="A1855" s="15"/>
      <c r="B1855" s="15"/>
      <c r="C1855" s="15"/>
      <c r="D1855" s="15"/>
      <c r="E1855" s="15"/>
      <c r="F1855" s="15"/>
      <c r="G1855" s="15"/>
      <c r="H1855" s="15"/>
      <c r="I1855" s="15"/>
      <c r="J1855" s="15"/>
      <c r="K1855" s="15"/>
      <c r="L1855" s="15"/>
      <c r="M1855" s="15"/>
      <c r="N1855" s="134"/>
      <c r="BY1855" s="137"/>
      <c r="BZ1855" s="137"/>
      <c r="CA1855" s="138"/>
      <c r="CI1855" s="19"/>
      <c r="CJ1855" s="19"/>
    </row>
    <row r="1856" s="13" customFormat="1" customHeight="1" spans="1:88">
      <c r="A1856" s="15"/>
      <c r="B1856" s="15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  <c r="M1856" s="15"/>
      <c r="N1856" s="134"/>
      <c r="BY1856" s="137"/>
      <c r="BZ1856" s="137"/>
      <c r="CA1856" s="138"/>
      <c r="CI1856" s="19"/>
      <c r="CJ1856" s="19"/>
    </row>
    <row r="1857" s="13" customFormat="1" customHeight="1" spans="1:88">
      <c r="A1857" s="15"/>
      <c r="B1857" s="15"/>
      <c r="C1857" s="15"/>
      <c r="D1857" s="15"/>
      <c r="E1857" s="15"/>
      <c r="F1857" s="15"/>
      <c r="G1857" s="15"/>
      <c r="H1857" s="15"/>
      <c r="I1857" s="15"/>
      <c r="J1857" s="15"/>
      <c r="K1857" s="15"/>
      <c r="L1857" s="15"/>
      <c r="M1857" s="15"/>
      <c r="N1857" s="134"/>
      <c r="BY1857" s="137"/>
      <c r="BZ1857" s="137"/>
      <c r="CA1857" s="138"/>
      <c r="CI1857" s="19"/>
      <c r="CJ1857" s="19"/>
    </row>
    <row r="1858" s="13" customFormat="1" customHeight="1" spans="1:88">
      <c r="A1858" s="15"/>
      <c r="B1858" s="15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  <c r="M1858" s="15"/>
      <c r="N1858" s="134"/>
      <c r="BY1858" s="137"/>
      <c r="BZ1858" s="137"/>
      <c r="CA1858" s="138"/>
      <c r="CI1858" s="19"/>
      <c r="CJ1858" s="19"/>
    </row>
    <row r="1859" s="13" customFormat="1" customHeight="1" spans="1:88">
      <c r="A1859" s="15"/>
      <c r="B1859" s="15"/>
      <c r="C1859" s="15"/>
      <c r="D1859" s="15"/>
      <c r="E1859" s="15"/>
      <c r="F1859" s="15"/>
      <c r="G1859" s="15"/>
      <c r="H1859" s="15"/>
      <c r="I1859" s="15"/>
      <c r="J1859" s="15"/>
      <c r="K1859" s="15"/>
      <c r="L1859" s="15"/>
      <c r="M1859" s="15"/>
      <c r="N1859" s="134"/>
      <c r="BY1859" s="137"/>
      <c r="BZ1859" s="137"/>
      <c r="CA1859" s="138"/>
      <c r="CI1859" s="19"/>
      <c r="CJ1859" s="19"/>
    </row>
    <row r="1860" s="13" customFormat="1" customHeight="1" spans="1:88">
      <c r="A1860" s="15"/>
      <c r="B1860" s="15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  <c r="M1860" s="15"/>
      <c r="N1860" s="134"/>
      <c r="BY1860" s="137"/>
      <c r="BZ1860" s="137"/>
      <c r="CA1860" s="138"/>
      <c r="CI1860" s="19"/>
      <c r="CJ1860" s="19"/>
    </row>
    <row r="1861" s="13" customFormat="1" customHeight="1" spans="1:88">
      <c r="A1861" s="15"/>
      <c r="B1861" s="15"/>
      <c r="C1861" s="15"/>
      <c r="D1861" s="15"/>
      <c r="E1861" s="15"/>
      <c r="F1861" s="15"/>
      <c r="G1861" s="15"/>
      <c r="H1861" s="15"/>
      <c r="I1861" s="15"/>
      <c r="J1861" s="15"/>
      <c r="K1861" s="15"/>
      <c r="L1861" s="15"/>
      <c r="M1861" s="15"/>
      <c r="N1861" s="134"/>
      <c r="BY1861" s="137"/>
      <c r="BZ1861" s="137"/>
      <c r="CA1861" s="138"/>
      <c r="CI1861" s="19"/>
      <c r="CJ1861" s="19"/>
    </row>
    <row r="1862" s="13" customFormat="1" customHeight="1" spans="1:88">
      <c r="A1862" s="15"/>
      <c r="B1862" s="15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  <c r="M1862" s="15"/>
      <c r="N1862" s="134"/>
      <c r="BY1862" s="137"/>
      <c r="BZ1862" s="137"/>
      <c r="CA1862" s="138"/>
      <c r="CI1862" s="19"/>
      <c r="CJ1862" s="19"/>
    </row>
    <row r="1863" s="13" customFormat="1" customHeight="1" spans="1:88">
      <c r="A1863" s="15"/>
      <c r="B1863" s="15"/>
      <c r="C1863" s="15"/>
      <c r="D1863" s="15"/>
      <c r="E1863" s="15"/>
      <c r="F1863" s="15"/>
      <c r="G1863" s="15"/>
      <c r="H1863" s="15"/>
      <c r="I1863" s="15"/>
      <c r="J1863" s="15"/>
      <c r="K1863" s="15"/>
      <c r="L1863" s="15"/>
      <c r="M1863" s="15"/>
      <c r="N1863" s="134"/>
      <c r="BY1863" s="137"/>
      <c r="BZ1863" s="137"/>
      <c r="CA1863" s="138"/>
      <c r="CI1863" s="19"/>
      <c r="CJ1863" s="19"/>
    </row>
    <row r="1864" s="13" customFormat="1" customHeight="1" spans="1:88">
      <c r="A1864" s="15"/>
      <c r="B1864" s="15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  <c r="M1864" s="15"/>
      <c r="N1864" s="134"/>
      <c r="BY1864" s="137"/>
      <c r="BZ1864" s="137"/>
      <c r="CA1864" s="138"/>
      <c r="CI1864" s="19"/>
      <c r="CJ1864" s="19"/>
    </row>
    <row r="1865" s="13" customFormat="1" customHeight="1" spans="1:88">
      <c r="A1865" s="15"/>
      <c r="B1865" s="15"/>
      <c r="C1865" s="15"/>
      <c r="D1865" s="15"/>
      <c r="E1865" s="15"/>
      <c r="F1865" s="15"/>
      <c r="G1865" s="15"/>
      <c r="H1865" s="15"/>
      <c r="I1865" s="15"/>
      <c r="J1865" s="15"/>
      <c r="K1865" s="15"/>
      <c r="L1865" s="15"/>
      <c r="M1865" s="15"/>
      <c r="N1865" s="134"/>
      <c r="BY1865" s="137"/>
      <c r="BZ1865" s="137"/>
      <c r="CA1865" s="138"/>
      <c r="CI1865" s="19"/>
      <c r="CJ1865" s="19"/>
    </row>
    <row r="1866" s="13" customFormat="1" customHeight="1" spans="1:88">
      <c r="A1866" s="15"/>
      <c r="B1866" s="15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  <c r="M1866" s="15"/>
      <c r="N1866" s="134"/>
      <c r="BY1866" s="137"/>
      <c r="BZ1866" s="137"/>
      <c r="CA1866" s="138"/>
      <c r="CI1866" s="19"/>
      <c r="CJ1866" s="19"/>
    </row>
    <row r="1867" s="13" customFormat="1" customHeight="1" spans="1:88">
      <c r="A1867" s="15"/>
      <c r="B1867" s="15"/>
      <c r="C1867" s="15"/>
      <c r="D1867" s="15"/>
      <c r="E1867" s="15"/>
      <c r="F1867" s="15"/>
      <c r="G1867" s="15"/>
      <c r="H1867" s="15"/>
      <c r="I1867" s="15"/>
      <c r="J1867" s="15"/>
      <c r="K1867" s="15"/>
      <c r="L1867" s="15"/>
      <c r="M1867" s="15"/>
      <c r="N1867" s="134"/>
      <c r="BY1867" s="137"/>
      <c r="BZ1867" s="137"/>
      <c r="CA1867" s="138"/>
      <c r="CI1867" s="19"/>
      <c r="CJ1867" s="19"/>
    </row>
    <row r="1868" s="13" customFormat="1" customHeight="1" spans="1:88">
      <c r="A1868" s="15"/>
      <c r="B1868" s="15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  <c r="M1868" s="15"/>
      <c r="N1868" s="134"/>
      <c r="BY1868" s="137"/>
      <c r="BZ1868" s="137"/>
      <c r="CA1868" s="138"/>
      <c r="CI1868" s="19"/>
      <c r="CJ1868" s="19"/>
    </row>
    <row r="1869" s="13" customFormat="1" customHeight="1" spans="1:88">
      <c r="A1869" s="15"/>
      <c r="B1869" s="15"/>
      <c r="C1869" s="15"/>
      <c r="D1869" s="15"/>
      <c r="E1869" s="15"/>
      <c r="F1869" s="15"/>
      <c r="G1869" s="15"/>
      <c r="H1869" s="15"/>
      <c r="I1869" s="15"/>
      <c r="J1869" s="15"/>
      <c r="K1869" s="15"/>
      <c r="L1869" s="15"/>
      <c r="M1869" s="15"/>
      <c r="N1869" s="134"/>
      <c r="BY1869" s="137"/>
      <c r="BZ1869" s="137"/>
      <c r="CA1869" s="138"/>
      <c r="CI1869" s="19"/>
      <c r="CJ1869" s="19"/>
    </row>
    <row r="1870" s="13" customFormat="1" customHeight="1" spans="1:88">
      <c r="A1870" s="15"/>
      <c r="B1870" s="15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  <c r="M1870" s="15"/>
      <c r="N1870" s="134"/>
      <c r="BY1870" s="137"/>
      <c r="BZ1870" s="137"/>
      <c r="CA1870" s="138"/>
      <c r="CI1870" s="19"/>
      <c r="CJ1870" s="19"/>
    </row>
    <row r="1871" s="13" customFormat="1" customHeight="1" spans="1:88">
      <c r="A1871" s="15"/>
      <c r="B1871" s="15"/>
      <c r="C1871" s="15"/>
      <c r="D1871" s="15"/>
      <c r="E1871" s="15"/>
      <c r="F1871" s="15"/>
      <c r="G1871" s="15"/>
      <c r="H1871" s="15"/>
      <c r="I1871" s="15"/>
      <c r="J1871" s="15"/>
      <c r="K1871" s="15"/>
      <c r="L1871" s="15"/>
      <c r="M1871" s="15"/>
      <c r="N1871" s="134"/>
      <c r="BY1871" s="137"/>
      <c r="BZ1871" s="137"/>
      <c r="CA1871" s="138"/>
      <c r="CI1871" s="19"/>
      <c r="CJ1871" s="19"/>
    </row>
    <row r="1872" s="13" customFormat="1" customHeight="1" spans="1:88">
      <c r="A1872" s="15"/>
      <c r="B1872" s="15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  <c r="M1872" s="15"/>
      <c r="N1872" s="134"/>
      <c r="BY1872" s="137"/>
      <c r="BZ1872" s="137"/>
      <c r="CA1872" s="138"/>
      <c r="CI1872" s="19"/>
      <c r="CJ1872" s="19"/>
    </row>
    <row r="1873" s="13" customFormat="1" customHeight="1" spans="1:88">
      <c r="A1873" s="15"/>
      <c r="B1873" s="15"/>
      <c r="C1873" s="15"/>
      <c r="D1873" s="15"/>
      <c r="E1873" s="15"/>
      <c r="F1873" s="15"/>
      <c r="G1873" s="15"/>
      <c r="H1873" s="15"/>
      <c r="I1873" s="15"/>
      <c r="J1873" s="15"/>
      <c r="K1873" s="15"/>
      <c r="L1873" s="15"/>
      <c r="M1873" s="15"/>
      <c r="N1873" s="134"/>
      <c r="BY1873" s="137"/>
      <c r="BZ1873" s="137"/>
      <c r="CA1873" s="138"/>
      <c r="CI1873" s="19"/>
      <c r="CJ1873" s="19"/>
    </row>
    <row r="1874" s="13" customFormat="1" customHeight="1" spans="1:88">
      <c r="A1874" s="15"/>
      <c r="B1874" s="15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  <c r="M1874" s="15"/>
      <c r="N1874" s="134"/>
      <c r="BY1874" s="137"/>
      <c r="BZ1874" s="137"/>
      <c r="CA1874" s="138"/>
      <c r="CI1874" s="19"/>
      <c r="CJ1874" s="19"/>
    </row>
    <row r="1875" s="13" customFormat="1" customHeight="1" spans="1:88">
      <c r="A1875" s="15"/>
      <c r="B1875" s="15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  <c r="M1875" s="15"/>
      <c r="N1875" s="134"/>
      <c r="BY1875" s="137"/>
      <c r="BZ1875" s="137"/>
      <c r="CA1875" s="138"/>
      <c r="CI1875" s="19"/>
      <c r="CJ1875" s="19"/>
    </row>
    <row r="1876" s="13" customFormat="1" customHeight="1" spans="1:88">
      <c r="A1876" s="15"/>
      <c r="B1876" s="15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  <c r="M1876" s="15"/>
      <c r="N1876" s="134"/>
      <c r="BY1876" s="137"/>
      <c r="BZ1876" s="137"/>
      <c r="CA1876" s="138"/>
      <c r="CI1876" s="19"/>
      <c r="CJ1876" s="19"/>
    </row>
    <row r="1877" s="13" customFormat="1" customHeight="1" spans="1:88">
      <c r="A1877" s="15"/>
      <c r="B1877" s="15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  <c r="M1877" s="15"/>
      <c r="N1877" s="134"/>
      <c r="BY1877" s="137"/>
      <c r="BZ1877" s="137"/>
      <c r="CA1877" s="138"/>
      <c r="CI1877" s="19"/>
      <c r="CJ1877" s="19"/>
    </row>
    <row r="1878" s="13" customFormat="1" customHeight="1" spans="1:88">
      <c r="A1878" s="15"/>
      <c r="B1878" s="15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  <c r="M1878" s="15"/>
      <c r="N1878" s="134"/>
      <c r="BY1878" s="137"/>
      <c r="BZ1878" s="137"/>
      <c r="CA1878" s="138"/>
      <c r="CI1878" s="19"/>
      <c r="CJ1878" s="19"/>
    </row>
    <row r="1879" s="13" customFormat="1" customHeight="1" spans="1:88">
      <c r="A1879" s="15"/>
      <c r="B1879" s="15"/>
      <c r="C1879" s="15"/>
      <c r="D1879" s="15"/>
      <c r="E1879" s="15"/>
      <c r="F1879" s="15"/>
      <c r="G1879" s="15"/>
      <c r="H1879" s="15"/>
      <c r="I1879" s="15"/>
      <c r="J1879" s="15"/>
      <c r="K1879" s="15"/>
      <c r="L1879" s="15"/>
      <c r="M1879" s="15"/>
      <c r="N1879" s="134"/>
      <c r="BY1879" s="137"/>
      <c r="BZ1879" s="137"/>
      <c r="CA1879" s="138"/>
      <c r="CI1879" s="19"/>
      <c r="CJ1879" s="19"/>
    </row>
    <row r="1880" s="13" customFormat="1" customHeight="1" spans="1:88">
      <c r="A1880" s="15"/>
      <c r="B1880" s="15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  <c r="M1880" s="15"/>
      <c r="N1880" s="134"/>
      <c r="BY1880" s="137"/>
      <c r="BZ1880" s="137"/>
      <c r="CA1880" s="138"/>
      <c r="CI1880" s="19"/>
      <c r="CJ1880" s="19"/>
    </row>
    <row r="1881" s="13" customFormat="1" customHeight="1" spans="1:88">
      <c r="A1881" s="15"/>
      <c r="B1881" s="15"/>
      <c r="C1881" s="15"/>
      <c r="D1881" s="15"/>
      <c r="E1881" s="15"/>
      <c r="F1881" s="15"/>
      <c r="G1881" s="15"/>
      <c r="H1881" s="15"/>
      <c r="I1881" s="15"/>
      <c r="J1881" s="15"/>
      <c r="K1881" s="15"/>
      <c r="L1881" s="15"/>
      <c r="M1881" s="15"/>
      <c r="N1881" s="134"/>
      <c r="BY1881" s="137"/>
      <c r="BZ1881" s="137"/>
      <c r="CA1881" s="138"/>
      <c r="CI1881" s="19"/>
      <c r="CJ1881" s="19"/>
    </row>
    <row r="1882" s="13" customFormat="1" customHeight="1" spans="1:88">
      <c r="A1882" s="15"/>
      <c r="B1882" s="15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  <c r="M1882" s="15"/>
      <c r="N1882" s="134"/>
      <c r="BY1882" s="137"/>
      <c r="BZ1882" s="137"/>
      <c r="CA1882" s="138"/>
      <c r="CI1882" s="19"/>
      <c r="CJ1882" s="19"/>
    </row>
    <row r="1883" s="13" customFormat="1" customHeight="1" spans="1:88">
      <c r="A1883" s="15"/>
      <c r="B1883" s="15"/>
      <c r="C1883" s="15"/>
      <c r="D1883" s="15"/>
      <c r="E1883" s="15"/>
      <c r="F1883" s="15"/>
      <c r="G1883" s="15"/>
      <c r="H1883" s="15"/>
      <c r="I1883" s="15"/>
      <c r="J1883" s="15"/>
      <c r="K1883" s="15"/>
      <c r="L1883" s="15"/>
      <c r="M1883" s="15"/>
      <c r="N1883" s="134"/>
      <c r="BY1883" s="137"/>
      <c r="BZ1883" s="137"/>
      <c r="CA1883" s="138"/>
      <c r="CI1883" s="19"/>
      <c r="CJ1883" s="19"/>
    </row>
    <row r="1884" s="13" customFormat="1" customHeight="1" spans="1:88">
      <c r="A1884" s="15"/>
      <c r="B1884" s="15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  <c r="M1884" s="15"/>
      <c r="N1884" s="134"/>
      <c r="BY1884" s="137"/>
      <c r="BZ1884" s="137"/>
      <c r="CA1884" s="138"/>
      <c r="CI1884" s="19"/>
      <c r="CJ1884" s="19"/>
    </row>
    <row r="1885" s="13" customFormat="1" customHeight="1" spans="1:88">
      <c r="A1885" s="15"/>
      <c r="B1885" s="15"/>
      <c r="C1885" s="15"/>
      <c r="D1885" s="15"/>
      <c r="E1885" s="15"/>
      <c r="F1885" s="15"/>
      <c r="G1885" s="15"/>
      <c r="H1885" s="15"/>
      <c r="I1885" s="15"/>
      <c r="J1885" s="15"/>
      <c r="K1885" s="15"/>
      <c r="L1885" s="15"/>
      <c r="M1885" s="15"/>
      <c r="N1885" s="134"/>
      <c r="BY1885" s="137"/>
      <c r="BZ1885" s="137"/>
      <c r="CA1885" s="138"/>
      <c r="CI1885" s="19"/>
      <c r="CJ1885" s="19"/>
    </row>
    <row r="1886" s="13" customFormat="1" customHeight="1" spans="1:88">
      <c r="A1886" s="15"/>
      <c r="B1886" s="15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  <c r="M1886" s="15"/>
      <c r="N1886" s="134"/>
      <c r="BY1886" s="137"/>
      <c r="BZ1886" s="137"/>
      <c r="CA1886" s="138"/>
      <c r="CI1886" s="19"/>
      <c r="CJ1886" s="19"/>
    </row>
    <row r="1887" s="13" customFormat="1" customHeight="1" spans="1:88">
      <c r="A1887" s="15"/>
      <c r="B1887" s="15"/>
      <c r="C1887" s="15"/>
      <c r="D1887" s="15"/>
      <c r="E1887" s="15"/>
      <c r="F1887" s="15"/>
      <c r="G1887" s="15"/>
      <c r="H1887" s="15"/>
      <c r="I1887" s="15"/>
      <c r="J1887" s="15"/>
      <c r="K1887" s="15"/>
      <c r="L1887" s="15"/>
      <c r="M1887" s="15"/>
      <c r="N1887" s="134"/>
      <c r="BY1887" s="137"/>
      <c r="BZ1887" s="137"/>
      <c r="CA1887" s="138"/>
      <c r="CI1887" s="19"/>
      <c r="CJ1887" s="19"/>
    </row>
    <row r="1888" s="13" customFormat="1" customHeight="1" spans="1:88">
      <c r="A1888" s="15"/>
      <c r="B1888" s="15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  <c r="M1888" s="15"/>
      <c r="N1888" s="134"/>
      <c r="BY1888" s="137"/>
      <c r="BZ1888" s="137"/>
      <c r="CA1888" s="138"/>
      <c r="CI1888" s="19"/>
      <c r="CJ1888" s="19"/>
    </row>
    <row r="1889" s="13" customFormat="1" customHeight="1" spans="1:88">
      <c r="A1889" s="15"/>
      <c r="B1889" s="15"/>
      <c r="C1889" s="15"/>
      <c r="D1889" s="15"/>
      <c r="E1889" s="15"/>
      <c r="F1889" s="15"/>
      <c r="G1889" s="15"/>
      <c r="H1889" s="15"/>
      <c r="I1889" s="15"/>
      <c r="J1889" s="15"/>
      <c r="K1889" s="15"/>
      <c r="L1889" s="15"/>
      <c r="M1889" s="15"/>
      <c r="N1889" s="134"/>
      <c r="BY1889" s="137"/>
      <c r="BZ1889" s="137"/>
      <c r="CA1889" s="138"/>
      <c r="CI1889" s="19"/>
      <c r="CJ1889" s="19"/>
    </row>
    <row r="1890" s="13" customFormat="1" customHeight="1" spans="1:88">
      <c r="A1890" s="15"/>
      <c r="B1890" s="15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  <c r="M1890" s="15"/>
      <c r="N1890" s="134"/>
      <c r="BY1890" s="137"/>
      <c r="BZ1890" s="137"/>
      <c r="CA1890" s="138"/>
      <c r="CI1890" s="19"/>
      <c r="CJ1890" s="19"/>
    </row>
    <row r="1891" s="13" customFormat="1" customHeight="1" spans="1:88">
      <c r="A1891" s="15"/>
      <c r="B1891" s="15"/>
      <c r="C1891" s="15"/>
      <c r="D1891" s="15"/>
      <c r="E1891" s="15"/>
      <c r="F1891" s="15"/>
      <c r="G1891" s="15"/>
      <c r="H1891" s="15"/>
      <c r="I1891" s="15"/>
      <c r="J1891" s="15"/>
      <c r="K1891" s="15"/>
      <c r="L1891" s="15"/>
      <c r="M1891" s="15"/>
      <c r="N1891" s="134"/>
      <c r="BY1891" s="137"/>
      <c r="BZ1891" s="137"/>
      <c r="CA1891" s="138"/>
      <c r="CI1891" s="19"/>
      <c r="CJ1891" s="19"/>
    </row>
    <row r="1892" s="13" customFormat="1" customHeight="1" spans="1:88">
      <c r="A1892" s="15"/>
      <c r="B1892" s="15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  <c r="M1892" s="15"/>
      <c r="N1892" s="134"/>
      <c r="BY1892" s="137"/>
      <c r="BZ1892" s="137"/>
      <c r="CA1892" s="138"/>
      <c r="CI1892" s="19"/>
      <c r="CJ1892" s="19"/>
    </row>
    <row r="1893" s="13" customFormat="1" customHeight="1" spans="1:88">
      <c r="A1893" s="15"/>
      <c r="B1893" s="15"/>
      <c r="C1893" s="15"/>
      <c r="D1893" s="15"/>
      <c r="E1893" s="15"/>
      <c r="F1893" s="15"/>
      <c r="G1893" s="15"/>
      <c r="H1893" s="15"/>
      <c r="I1893" s="15"/>
      <c r="J1893" s="15"/>
      <c r="K1893" s="15"/>
      <c r="L1893" s="15"/>
      <c r="M1893" s="15"/>
      <c r="N1893" s="134"/>
      <c r="BY1893" s="137"/>
      <c r="BZ1893" s="137"/>
      <c r="CA1893" s="138"/>
      <c r="CI1893" s="19"/>
      <c r="CJ1893" s="19"/>
    </row>
    <row r="1894" s="13" customFormat="1" customHeight="1" spans="1:88">
      <c r="A1894" s="15"/>
      <c r="B1894" s="15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  <c r="M1894" s="15"/>
      <c r="N1894" s="134"/>
      <c r="BY1894" s="137"/>
      <c r="BZ1894" s="137"/>
      <c r="CA1894" s="138"/>
      <c r="CI1894" s="19"/>
      <c r="CJ1894" s="19"/>
    </row>
    <row r="1895" s="13" customFormat="1" customHeight="1" spans="1:88">
      <c r="A1895" s="15"/>
      <c r="B1895" s="15"/>
      <c r="C1895" s="15"/>
      <c r="D1895" s="15"/>
      <c r="E1895" s="15"/>
      <c r="F1895" s="15"/>
      <c r="G1895" s="15"/>
      <c r="H1895" s="15"/>
      <c r="I1895" s="15"/>
      <c r="J1895" s="15"/>
      <c r="K1895" s="15"/>
      <c r="L1895" s="15"/>
      <c r="M1895" s="15"/>
      <c r="N1895" s="134"/>
      <c r="BY1895" s="137"/>
      <c r="BZ1895" s="137"/>
      <c r="CA1895" s="138"/>
      <c r="CI1895" s="19"/>
      <c r="CJ1895" s="19"/>
    </row>
    <row r="1896" s="13" customFormat="1" customHeight="1" spans="1:88">
      <c r="A1896" s="15"/>
      <c r="B1896" s="15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  <c r="M1896" s="15"/>
      <c r="N1896" s="134"/>
      <c r="BY1896" s="137"/>
      <c r="BZ1896" s="137"/>
      <c r="CA1896" s="138"/>
      <c r="CI1896" s="19"/>
      <c r="CJ1896" s="19"/>
    </row>
    <row r="1897" s="13" customFormat="1" customHeight="1" spans="1:88">
      <c r="A1897" s="15"/>
      <c r="B1897" s="15"/>
      <c r="C1897" s="15"/>
      <c r="D1897" s="15"/>
      <c r="E1897" s="15"/>
      <c r="F1897" s="15"/>
      <c r="G1897" s="15"/>
      <c r="H1897" s="15"/>
      <c r="I1897" s="15"/>
      <c r="J1897" s="15"/>
      <c r="K1897" s="15"/>
      <c r="L1897" s="15"/>
      <c r="M1897" s="15"/>
      <c r="N1897" s="134"/>
      <c r="BY1897" s="137"/>
      <c r="BZ1897" s="137"/>
      <c r="CA1897" s="138"/>
      <c r="CI1897" s="19"/>
      <c r="CJ1897" s="19"/>
    </row>
    <row r="1898" s="13" customFormat="1" customHeight="1" spans="1:88">
      <c r="A1898" s="15"/>
      <c r="B1898" s="15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  <c r="M1898" s="15"/>
      <c r="N1898" s="134"/>
      <c r="BY1898" s="137"/>
      <c r="BZ1898" s="137"/>
      <c r="CA1898" s="138"/>
      <c r="CI1898" s="19"/>
      <c r="CJ1898" s="19"/>
    </row>
    <row r="1899" s="13" customFormat="1" customHeight="1" spans="1:88">
      <c r="A1899" s="15"/>
      <c r="B1899" s="15"/>
      <c r="C1899" s="15"/>
      <c r="D1899" s="15"/>
      <c r="E1899" s="15"/>
      <c r="F1899" s="15"/>
      <c r="G1899" s="15"/>
      <c r="H1899" s="15"/>
      <c r="I1899" s="15"/>
      <c r="J1899" s="15"/>
      <c r="K1899" s="15"/>
      <c r="L1899" s="15"/>
      <c r="M1899" s="15"/>
      <c r="N1899" s="134"/>
      <c r="BY1899" s="137"/>
      <c r="BZ1899" s="137"/>
      <c r="CA1899" s="138"/>
      <c r="CI1899" s="19"/>
      <c r="CJ1899" s="19"/>
    </row>
    <row r="1900" s="13" customFormat="1" customHeight="1" spans="1:88">
      <c r="A1900" s="15"/>
      <c r="B1900" s="15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  <c r="M1900" s="15"/>
      <c r="N1900" s="134"/>
      <c r="BY1900" s="137"/>
      <c r="BZ1900" s="137"/>
      <c r="CA1900" s="138"/>
      <c r="CI1900" s="19"/>
      <c r="CJ1900" s="19"/>
    </row>
    <row r="1901" s="13" customFormat="1" customHeight="1" spans="1:88">
      <c r="A1901" s="15"/>
      <c r="B1901" s="15"/>
      <c r="C1901" s="15"/>
      <c r="D1901" s="15"/>
      <c r="E1901" s="15"/>
      <c r="F1901" s="15"/>
      <c r="G1901" s="15"/>
      <c r="H1901" s="15"/>
      <c r="I1901" s="15"/>
      <c r="J1901" s="15"/>
      <c r="K1901" s="15"/>
      <c r="L1901" s="15"/>
      <c r="M1901" s="15"/>
      <c r="N1901" s="134"/>
      <c r="BY1901" s="137"/>
      <c r="BZ1901" s="137"/>
      <c r="CA1901" s="138"/>
      <c r="CI1901" s="19"/>
      <c r="CJ1901" s="19"/>
    </row>
    <row r="1902" s="13" customFormat="1" customHeight="1" spans="1:88">
      <c r="A1902" s="15"/>
      <c r="B1902" s="15"/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  <c r="M1902" s="15"/>
      <c r="N1902" s="134"/>
      <c r="BY1902" s="137"/>
      <c r="BZ1902" s="137"/>
      <c r="CA1902" s="138"/>
      <c r="CI1902" s="19"/>
      <c r="CJ1902" s="19"/>
    </row>
    <row r="1903" s="13" customFormat="1" customHeight="1" spans="1:88">
      <c r="A1903" s="15"/>
      <c r="B1903" s="15"/>
      <c r="C1903" s="15"/>
      <c r="D1903" s="15"/>
      <c r="E1903" s="15"/>
      <c r="F1903" s="15"/>
      <c r="G1903" s="15"/>
      <c r="H1903" s="15"/>
      <c r="I1903" s="15"/>
      <c r="J1903" s="15"/>
      <c r="K1903" s="15"/>
      <c r="L1903" s="15"/>
      <c r="M1903" s="15"/>
      <c r="N1903" s="134"/>
      <c r="BY1903" s="137"/>
      <c r="BZ1903" s="137"/>
      <c r="CA1903" s="138"/>
      <c r="CI1903" s="19"/>
      <c r="CJ1903" s="19"/>
    </row>
    <row r="1904" s="13" customFormat="1" customHeight="1" spans="1:88">
      <c r="A1904" s="15"/>
      <c r="B1904" s="15"/>
      <c r="C1904" s="15"/>
      <c r="D1904" s="15"/>
      <c r="E1904" s="15"/>
      <c r="F1904" s="15"/>
      <c r="G1904" s="15"/>
      <c r="H1904" s="15"/>
      <c r="I1904" s="15"/>
      <c r="J1904" s="15"/>
      <c r="K1904" s="15"/>
      <c r="L1904" s="15"/>
      <c r="M1904" s="15"/>
      <c r="N1904" s="134"/>
      <c r="BY1904" s="137"/>
      <c r="BZ1904" s="137"/>
      <c r="CA1904" s="138"/>
      <c r="CI1904" s="19"/>
      <c r="CJ1904" s="19"/>
    </row>
    <row r="1905" s="13" customFormat="1" customHeight="1" spans="1:88">
      <c r="A1905" s="15"/>
      <c r="B1905" s="15"/>
      <c r="C1905" s="15"/>
      <c r="D1905" s="15"/>
      <c r="E1905" s="15"/>
      <c r="F1905" s="15"/>
      <c r="G1905" s="15"/>
      <c r="H1905" s="15"/>
      <c r="I1905" s="15"/>
      <c r="J1905" s="15"/>
      <c r="K1905" s="15"/>
      <c r="L1905" s="15"/>
      <c r="M1905" s="15"/>
      <c r="N1905" s="134"/>
      <c r="BY1905" s="137"/>
      <c r="BZ1905" s="137"/>
      <c r="CA1905" s="138"/>
      <c r="CI1905" s="19"/>
      <c r="CJ1905" s="19"/>
    </row>
    <row r="1906" s="13" customFormat="1" customHeight="1" spans="1:88">
      <c r="A1906" s="15"/>
      <c r="B1906" s="15"/>
      <c r="C1906" s="15"/>
      <c r="D1906" s="15"/>
      <c r="E1906" s="15"/>
      <c r="F1906" s="15"/>
      <c r="G1906" s="15"/>
      <c r="H1906" s="15"/>
      <c r="I1906" s="15"/>
      <c r="J1906" s="15"/>
      <c r="K1906" s="15"/>
      <c r="L1906" s="15"/>
      <c r="M1906" s="15"/>
      <c r="N1906" s="134"/>
      <c r="BY1906" s="137"/>
      <c r="BZ1906" s="137"/>
      <c r="CA1906" s="138"/>
      <c r="CI1906" s="19"/>
      <c r="CJ1906" s="19"/>
    </row>
    <row r="1907" s="13" customFormat="1" customHeight="1" spans="1:88">
      <c r="A1907" s="15"/>
      <c r="B1907" s="15"/>
      <c r="C1907" s="15"/>
      <c r="D1907" s="15"/>
      <c r="E1907" s="15"/>
      <c r="F1907" s="15"/>
      <c r="G1907" s="15"/>
      <c r="H1907" s="15"/>
      <c r="I1907" s="15"/>
      <c r="J1907" s="15"/>
      <c r="K1907" s="15"/>
      <c r="L1907" s="15"/>
      <c r="M1907" s="15"/>
      <c r="N1907" s="134"/>
      <c r="BY1907" s="137"/>
      <c r="BZ1907" s="137"/>
      <c r="CA1907" s="138"/>
      <c r="CI1907" s="19"/>
      <c r="CJ1907" s="19"/>
    </row>
    <row r="1908" s="13" customFormat="1" customHeight="1" spans="1:88">
      <c r="A1908" s="15"/>
      <c r="B1908" s="15"/>
      <c r="C1908" s="15"/>
      <c r="D1908" s="15"/>
      <c r="E1908" s="15"/>
      <c r="F1908" s="15"/>
      <c r="G1908" s="15"/>
      <c r="H1908" s="15"/>
      <c r="I1908" s="15"/>
      <c r="J1908" s="15"/>
      <c r="K1908" s="15"/>
      <c r="L1908" s="15"/>
      <c r="M1908" s="15"/>
      <c r="N1908" s="134"/>
      <c r="BY1908" s="137"/>
      <c r="BZ1908" s="137"/>
      <c r="CA1908" s="138"/>
      <c r="CI1908" s="19"/>
      <c r="CJ1908" s="19"/>
    </row>
    <row r="1909" s="13" customFormat="1" customHeight="1" spans="1:88">
      <c r="A1909" s="15"/>
      <c r="B1909" s="15"/>
      <c r="C1909" s="15"/>
      <c r="D1909" s="15"/>
      <c r="E1909" s="15"/>
      <c r="F1909" s="15"/>
      <c r="G1909" s="15"/>
      <c r="H1909" s="15"/>
      <c r="I1909" s="15"/>
      <c r="J1909" s="15"/>
      <c r="K1909" s="15"/>
      <c r="L1909" s="15"/>
      <c r="M1909" s="15"/>
      <c r="N1909" s="134"/>
      <c r="BY1909" s="137"/>
      <c r="BZ1909" s="137"/>
      <c r="CA1909" s="138"/>
      <c r="CI1909" s="19"/>
      <c r="CJ1909" s="19"/>
    </row>
    <row r="1910" s="13" customFormat="1" customHeight="1" spans="1:88">
      <c r="A1910" s="15"/>
      <c r="B1910" s="15"/>
      <c r="C1910" s="15"/>
      <c r="D1910" s="15"/>
      <c r="E1910" s="15"/>
      <c r="F1910" s="15"/>
      <c r="G1910" s="15"/>
      <c r="H1910" s="15"/>
      <c r="I1910" s="15"/>
      <c r="J1910" s="15"/>
      <c r="K1910" s="15"/>
      <c r="L1910" s="15"/>
      <c r="M1910" s="15"/>
      <c r="N1910" s="134"/>
      <c r="BY1910" s="137"/>
      <c r="BZ1910" s="137"/>
      <c r="CA1910" s="138"/>
      <c r="CI1910" s="19"/>
      <c r="CJ1910" s="19"/>
    </row>
    <row r="1911" s="13" customFormat="1" customHeight="1" spans="1:88">
      <c r="A1911" s="15"/>
      <c r="B1911" s="15"/>
      <c r="C1911" s="15"/>
      <c r="D1911" s="15"/>
      <c r="E1911" s="15"/>
      <c r="F1911" s="15"/>
      <c r="G1911" s="15"/>
      <c r="H1911" s="15"/>
      <c r="I1911" s="15"/>
      <c r="J1911" s="15"/>
      <c r="K1911" s="15"/>
      <c r="L1911" s="15"/>
      <c r="M1911" s="15"/>
      <c r="N1911" s="134"/>
      <c r="BY1911" s="137"/>
      <c r="BZ1911" s="137"/>
      <c r="CA1911" s="138"/>
      <c r="CI1911" s="19"/>
      <c r="CJ1911" s="19"/>
    </row>
    <row r="1912" s="13" customFormat="1" customHeight="1" spans="1:88">
      <c r="A1912" s="15"/>
      <c r="B1912" s="15"/>
      <c r="C1912" s="15"/>
      <c r="D1912" s="15"/>
      <c r="E1912" s="15"/>
      <c r="F1912" s="15"/>
      <c r="G1912" s="15"/>
      <c r="H1912" s="15"/>
      <c r="I1912" s="15"/>
      <c r="J1912" s="15"/>
      <c r="K1912" s="15"/>
      <c r="L1912" s="15"/>
      <c r="M1912" s="15"/>
      <c r="N1912" s="134"/>
      <c r="BY1912" s="137"/>
      <c r="BZ1912" s="137"/>
      <c r="CA1912" s="138"/>
      <c r="CI1912" s="19"/>
      <c r="CJ1912" s="19"/>
    </row>
    <row r="1913" s="13" customFormat="1" customHeight="1" spans="1:88">
      <c r="A1913" s="15"/>
      <c r="B1913" s="15"/>
      <c r="C1913" s="15"/>
      <c r="D1913" s="15"/>
      <c r="E1913" s="15"/>
      <c r="F1913" s="15"/>
      <c r="G1913" s="15"/>
      <c r="H1913" s="15"/>
      <c r="I1913" s="15"/>
      <c r="J1913" s="15"/>
      <c r="K1913" s="15"/>
      <c r="L1913" s="15"/>
      <c r="M1913" s="15"/>
      <c r="N1913" s="134"/>
      <c r="BY1913" s="137"/>
      <c r="BZ1913" s="137"/>
      <c r="CA1913" s="138"/>
      <c r="CI1913" s="19"/>
      <c r="CJ1913" s="19"/>
    </row>
    <row r="1914" s="13" customFormat="1" customHeight="1" spans="1:88">
      <c r="A1914" s="15"/>
      <c r="B1914" s="15"/>
      <c r="C1914" s="15"/>
      <c r="D1914" s="15"/>
      <c r="E1914" s="15"/>
      <c r="F1914" s="15"/>
      <c r="G1914" s="15"/>
      <c r="H1914" s="15"/>
      <c r="I1914" s="15"/>
      <c r="J1914" s="15"/>
      <c r="K1914" s="15"/>
      <c r="L1914" s="15"/>
      <c r="M1914" s="15"/>
      <c r="N1914" s="134"/>
      <c r="BY1914" s="137"/>
      <c r="BZ1914" s="137"/>
      <c r="CA1914" s="138"/>
      <c r="CI1914" s="19"/>
      <c r="CJ1914" s="19"/>
    </row>
    <row r="1915" s="13" customFormat="1" customHeight="1" spans="1:88">
      <c r="A1915" s="15"/>
      <c r="B1915" s="15"/>
      <c r="C1915" s="15"/>
      <c r="D1915" s="15"/>
      <c r="E1915" s="15"/>
      <c r="F1915" s="15"/>
      <c r="G1915" s="15"/>
      <c r="H1915" s="15"/>
      <c r="I1915" s="15"/>
      <c r="J1915" s="15"/>
      <c r="K1915" s="15"/>
      <c r="L1915" s="15"/>
      <c r="M1915" s="15"/>
      <c r="N1915" s="134"/>
      <c r="BY1915" s="137"/>
      <c r="BZ1915" s="137"/>
      <c r="CA1915" s="138"/>
      <c r="CI1915" s="19"/>
      <c r="CJ1915" s="19"/>
    </row>
    <row r="1916" s="13" customFormat="1" customHeight="1" spans="1:88">
      <c r="A1916" s="15"/>
      <c r="B1916" s="15"/>
      <c r="C1916" s="15"/>
      <c r="D1916" s="15"/>
      <c r="E1916" s="15"/>
      <c r="F1916" s="15"/>
      <c r="G1916" s="15"/>
      <c r="H1916" s="15"/>
      <c r="I1916" s="15"/>
      <c r="J1916" s="15"/>
      <c r="K1916" s="15"/>
      <c r="L1916" s="15"/>
      <c r="M1916" s="15"/>
      <c r="N1916" s="134"/>
      <c r="BY1916" s="137"/>
      <c r="BZ1916" s="137"/>
      <c r="CA1916" s="138"/>
      <c r="CI1916" s="19"/>
      <c r="CJ1916" s="19"/>
    </row>
    <row r="1917" s="13" customFormat="1" customHeight="1" spans="1:88">
      <c r="A1917" s="15"/>
      <c r="B1917" s="15"/>
      <c r="C1917" s="15"/>
      <c r="D1917" s="15"/>
      <c r="E1917" s="15"/>
      <c r="F1917" s="15"/>
      <c r="G1917" s="15"/>
      <c r="H1917" s="15"/>
      <c r="I1917" s="15"/>
      <c r="J1917" s="15"/>
      <c r="K1917" s="15"/>
      <c r="L1917" s="15"/>
      <c r="M1917" s="15"/>
      <c r="N1917" s="134"/>
      <c r="BY1917" s="137"/>
      <c r="BZ1917" s="137"/>
      <c r="CA1917" s="138"/>
      <c r="CI1917" s="19"/>
      <c r="CJ1917" s="19"/>
    </row>
    <row r="1918" s="13" customFormat="1" customHeight="1" spans="1:88">
      <c r="A1918" s="15"/>
      <c r="B1918" s="15"/>
      <c r="C1918" s="15"/>
      <c r="D1918" s="15"/>
      <c r="E1918" s="15"/>
      <c r="F1918" s="15"/>
      <c r="G1918" s="15"/>
      <c r="H1918" s="15"/>
      <c r="I1918" s="15"/>
      <c r="J1918" s="15"/>
      <c r="K1918" s="15"/>
      <c r="L1918" s="15"/>
      <c r="M1918" s="15"/>
      <c r="N1918" s="134"/>
      <c r="BY1918" s="137"/>
      <c r="BZ1918" s="137"/>
      <c r="CA1918" s="138"/>
      <c r="CI1918" s="19"/>
      <c r="CJ1918" s="19"/>
    </row>
    <row r="1919" s="13" customFormat="1" customHeight="1" spans="1:88">
      <c r="A1919" s="15"/>
      <c r="B1919" s="15"/>
      <c r="C1919" s="15"/>
      <c r="D1919" s="15"/>
      <c r="E1919" s="15"/>
      <c r="F1919" s="15"/>
      <c r="G1919" s="15"/>
      <c r="H1919" s="15"/>
      <c r="I1919" s="15"/>
      <c r="J1919" s="15"/>
      <c r="K1919" s="15"/>
      <c r="L1919" s="15"/>
      <c r="M1919" s="15"/>
      <c r="N1919" s="134"/>
      <c r="BY1919" s="137"/>
      <c r="BZ1919" s="137"/>
      <c r="CA1919" s="138"/>
      <c r="CI1919" s="19"/>
      <c r="CJ1919" s="19"/>
    </row>
    <row r="1920" s="13" customFormat="1" customHeight="1" spans="1:88">
      <c r="A1920" s="15"/>
      <c r="B1920" s="15"/>
      <c r="C1920" s="15"/>
      <c r="D1920" s="15"/>
      <c r="E1920" s="15"/>
      <c r="F1920" s="15"/>
      <c r="G1920" s="15"/>
      <c r="H1920" s="15"/>
      <c r="I1920" s="15"/>
      <c r="J1920" s="15"/>
      <c r="K1920" s="15"/>
      <c r="L1920" s="15"/>
      <c r="M1920" s="15"/>
      <c r="N1920" s="134"/>
      <c r="BY1920" s="137"/>
      <c r="BZ1920" s="137"/>
      <c r="CA1920" s="138"/>
      <c r="CI1920" s="19"/>
      <c r="CJ1920" s="19"/>
    </row>
    <row r="1921" s="13" customFormat="1" customHeight="1" spans="1:88">
      <c r="A1921" s="15"/>
      <c r="B1921" s="15"/>
      <c r="C1921" s="15"/>
      <c r="D1921" s="15"/>
      <c r="E1921" s="15"/>
      <c r="F1921" s="15"/>
      <c r="G1921" s="15"/>
      <c r="H1921" s="15"/>
      <c r="I1921" s="15"/>
      <c r="J1921" s="15"/>
      <c r="K1921" s="15"/>
      <c r="L1921" s="15"/>
      <c r="M1921" s="15"/>
      <c r="N1921" s="134"/>
      <c r="BY1921" s="137"/>
      <c r="BZ1921" s="137"/>
      <c r="CA1921" s="138"/>
      <c r="CI1921" s="19"/>
      <c r="CJ1921" s="19"/>
    </row>
    <row r="1922" s="13" customFormat="1" customHeight="1" spans="1:88">
      <c r="A1922" s="15"/>
      <c r="B1922" s="15"/>
      <c r="C1922" s="15"/>
      <c r="D1922" s="15"/>
      <c r="E1922" s="15"/>
      <c r="F1922" s="15"/>
      <c r="G1922" s="15"/>
      <c r="H1922" s="15"/>
      <c r="I1922" s="15"/>
      <c r="J1922" s="15"/>
      <c r="K1922" s="15"/>
      <c r="L1922" s="15"/>
      <c r="M1922" s="15"/>
      <c r="N1922" s="134"/>
      <c r="BY1922" s="137"/>
      <c r="BZ1922" s="137"/>
      <c r="CA1922" s="138"/>
      <c r="CI1922" s="19"/>
      <c r="CJ1922" s="19"/>
    </row>
    <row r="1923" s="13" customFormat="1" customHeight="1" spans="1:88">
      <c r="A1923" s="15"/>
      <c r="B1923" s="15"/>
      <c r="C1923" s="15"/>
      <c r="D1923" s="15"/>
      <c r="E1923" s="15"/>
      <c r="F1923" s="15"/>
      <c r="G1923" s="15"/>
      <c r="H1923" s="15"/>
      <c r="I1923" s="15"/>
      <c r="J1923" s="15"/>
      <c r="K1923" s="15"/>
      <c r="L1923" s="15"/>
      <c r="M1923" s="15"/>
      <c r="N1923" s="134"/>
      <c r="BY1923" s="137"/>
      <c r="BZ1923" s="137"/>
      <c r="CA1923" s="138"/>
      <c r="CI1923" s="19"/>
      <c r="CJ1923" s="19"/>
    </row>
    <row r="1924" s="13" customFormat="1" customHeight="1" spans="1:88">
      <c r="A1924" s="15"/>
      <c r="B1924" s="15"/>
      <c r="C1924" s="15"/>
      <c r="D1924" s="15"/>
      <c r="E1924" s="15"/>
      <c r="F1924" s="15"/>
      <c r="G1924" s="15"/>
      <c r="H1924" s="15"/>
      <c r="I1924" s="15"/>
      <c r="J1924" s="15"/>
      <c r="K1924" s="15"/>
      <c r="L1924" s="15"/>
      <c r="M1924" s="15"/>
      <c r="N1924" s="134"/>
      <c r="BY1924" s="137"/>
      <c r="BZ1924" s="137"/>
      <c r="CA1924" s="138"/>
      <c r="CI1924" s="19"/>
      <c r="CJ1924" s="19"/>
    </row>
    <row r="1925" s="13" customFormat="1" customHeight="1" spans="1:88">
      <c r="A1925" s="15"/>
      <c r="B1925" s="15"/>
      <c r="C1925" s="15"/>
      <c r="D1925" s="15"/>
      <c r="E1925" s="15"/>
      <c r="F1925" s="15"/>
      <c r="G1925" s="15"/>
      <c r="H1925" s="15"/>
      <c r="I1925" s="15"/>
      <c r="J1925" s="15"/>
      <c r="K1925" s="15"/>
      <c r="L1925" s="15"/>
      <c r="M1925" s="15"/>
      <c r="N1925" s="134"/>
      <c r="BY1925" s="137"/>
      <c r="BZ1925" s="137"/>
      <c r="CA1925" s="138"/>
      <c r="CI1925" s="19"/>
      <c r="CJ1925" s="19"/>
    </row>
    <row r="1926" s="13" customFormat="1" customHeight="1" spans="1:88">
      <c r="A1926" s="15"/>
      <c r="B1926" s="15"/>
      <c r="C1926" s="15"/>
      <c r="D1926" s="15"/>
      <c r="E1926" s="15"/>
      <c r="F1926" s="15"/>
      <c r="G1926" s="15"/>
      <c r="H1926" s="15"/>
      <c r="I1926" s="15"/>
      <c r="J1926" s="15"/>
      <c r="K1926" s="15"/>
      <c r="L1926" s="15"/>
      <c r="M1926" s="15"/>
      <c r="N1926" s="134"/>
      <c r="BY1926" s="137"/>
      <c r="BZ1926" s="137"/>
      <c r="CA1926" s="138"/>
      <c r="CI1926" s="19"/>
      <c r="CJ1926" s="19"/>
    </row>
    <row r="1927" s="13" customFormat="1" customHeight="1" spans="1:88">
      <c r="A1927" s="15"/>
      <c r="B1927" s="15"/>
      <c r="C1927" s="15"/>
      <c r="D1927" s="15"/>
      <c r="E1927" s="15"/>
      <c r="F1927" s="15"/>
      <c r="G1927" s="15"/>
      <c r="H1927" s="15"/>
      <c r="I1927" s="15"/>
      <c r="J1927" s="15"/>
      <c r="K1927" s="15"/>
      <c r="L1927" s="15"/>
      <c r="M1927" s="15"/>
      <c r="N1927" s="134"/>
      <c r="BY1927" s="137"/>
      <c r="BZ1927" s="137"/>
      <c r="CA1927" s="138"/>
      <c r="CI1927" s="19"/>
      <c r="CJ1927" s="19"/>
    </row>
    <row r="1928" s="13" customFormat="1" customHeight="1" spans="1:88">
      <c r="A1928" s="15"/>
      <c r="B1928" s="15"/>
      <c r="C1928" s="15"/>
      <c r="D1928" s="15"/>
      <c r="E1928" s="15"/>
      <c r="F1928" s="15"/>
      <c r="G1928" s="15"/>
      <c r="H1928" s="15"/>
      <c r="I1928" s="15"/>
      <c r="J1928" s="15"/>
      <c r="K1928" s="15"/>
      <c r="L1928" s="15"/>
      <c r="M1928" s="15"/>
      <c r="N1928" s="134"/>
      <c r="BY1928" s="137"/>
      <c r="BZ1928" s="137"/>
      <c r="CA1928" s="138"/>
      <c r="CI1928" s="19"/>
      <c r="CJ1928" s="19"/>
    </row>
    <row r="1929" s="13" customFormat="1" customHeight="1" spans="1:88">
      <c r="A1929" s="15"/>
      <c r="B1929" s="15"/>
      <c r="C1929" s="15"/>
      <c r="D1929" s="15"/>
      <c r="E1929" s="15"/>
      <c r="F1929" s="15"/>
      <c r="G1929" s="15"/>
      <c r="H1929" s="15"/>
      <c r="I1929" s="15"/>
      <c r="J1929" s="15"/>
      <c r="K1929" s="15"/>
      <c r="L1929" s="15"/>
      <c r="M1929" s="15"/>
      <c r="N1929" s="134"/>
      <c r="BY1929" s="137"/>
      <c r="BZ1929" s="137"/>
      <c r="CA1929" s="138"/>
      <c r="CI1929" s="19"/>
      <c r="CJ1929" s="19"/>
    </row>
    <row r="1930" s="13" customFormat="1" customHeight="1" spans="1:88">
      <c r="A1930" s="15"/>
      <c r="B1930" s="15"/>
      <c r="C1930" s="15"/>
      <c r="D1930" s="15"/>
      <c r="E1930" s="15"/>
      <c r="F1930" s="15"/>
      <c r="G1930" s="15"/>
      <c r="H1930" s="15"/>
      <c r="I1930" s="15"/>
      <c r="J1930" s="15"/>
      <c r="K1930" s="15"/>
      <c r="L1930" s="15"/>
      <c r="M1930" s="15"/>
      <c r="N1930" s="134"/>
      <c r="BY1930" s="137"/>
      <c r="BZ1930" s="137"/>
      <c r="CA1930" s="138"/>
      <c r="CI1930" s="19"/>
      <c r="CJ1930" s="19"/>
    </row>
    <row r="1931" s="13" customFormat="1" customHeight="1" spans="1:88">
      <c r="A1931" s="15"/>
      <c r="B1931" s="15"/>
      <c r="C1931" s="15"/>
      <c r="D1931" s="15"/>
      <c r="E1931" s="15"/>
      <c r="F1931" s="15"/>
      <c r="G1931" s="15"/>
      <c r="H1931" s="15"/>
      <c r="I1931" s="15"/>
      <c r="J1931" s="15"/>
      <c r="K1931" s="15"/>
      <c r="L1931" s="15"/>
      <c r="M1931" s="15"/>
      <c r="N1931" s="134"/>
      <c r="BY1931" s="137"/>
      <c r="BZ1931" s="137"/>
      <c r="CA1931" s="138"/>
      <c r="CI1931" s="19"/>
      <c r="CJ1931" s="19"/>
    </row>
    <row r="1932" s="13" customFormat="1" customHeight="1" spans="1:88">
      <c r="A1932" s="15"/>
      <c r="B1932" s="15"/>
      <c r="C1932" s="15"/>
      <c r="D1932" s="15"/>
      <c r="E1932" s="15"/>
      <c r="F1932" s="15"/>
      <c r="G1932" s="15"/>
      <c r="H1932" s="15"/>
      <c r="I1932" s="15"/>
      <c r="J1932" s="15"/>
      <c r="K1932" s="15"/>
      <c r="L1932" s="15"/>
      <c r="M1932" s="15"/>
      <c r="N1932" s="134"/>
      <c r="BY1932" s="137"/>
      <c r="BZ1932" s="137"/>
      <c r="CA1932" s="138"/>
      <c r="CI1932" s="19"/>
      <c r="CJ1932" s="19"/>
    </row>
    <row r="1933" s="13" customFormat="1" customHeight="1" spans="1:88">
      <c r="A1933" s="15"/>
      <c r="B1933" s="15"/>
      <c r="C1933" s="15"/>
      <c r="D1933" s="15"/>
      <c r="E1933" s="15"/>
      <c r="F1933" s="15"/>
      <c r="G1933" s="15"/>
      <c r="H1933" s="15"/>
      <c r="I1933" s="15"/>
      <c r="J1933" s="15"/>
      <c r="K1933" s="15"/>
      <c r="L1933" s="15"/>
      <c r="M1933" s="15"/>
      <c r="N1933" s="134"/>
      <c r="BY1933" s="137"/>
      <c r="BZ1933" s="137"/>
      <c r="CA1933" s="138"/>
      <c r="CI1933" s="19"/>
      <c r="CJ1933" s="19"/>
    </row>
    <row r="1934" s="13" customFormat="1" customHeight="1" spans="1:88">
      <c r="A1934" s="15"/>
      <c r="B1934" s="15"/>
      <c r="C1934" s="15"/>
      <c r="D1934" s="15"/>
      <c r="E1934" s="15"/>
      <c r="F1934" s="15"/>
      <c r="G1934" s="15"/>
      <c r="H1934" s="15"/>
      <c r="I1934" s="15"/>
      <c r="J1934" s="15"/>
      <c r="K1934" s="15"/>
      <c r="L1934" s="15"/>
      <c r="M1934" s="15"/>
      <c r="N1934" s="134"/>
      <c r="BY1934" s="137"/>
      <c r="BZ1934" s="137"/>
      <c r="CA1934" s="138"/>
      <c r="CI1934" s="19"/>
      <c r="CJ1934" s="19"/>
    </row>
    <row r="1935" s="13" customFormat="1" customHeight="1" spans="1:88">
      <c r="A1935" s="15"/>
      <c r="B1935" s="15"/>
      <c r="C1935" s="15"/>
      <c r="D1935" s="15"/>
      <c r="E1935" s="15"/>
      <c r="F1935" s="15"/>
      <c r="G1935" s="15"/>
      <c r="H1935" s="15"/>
      <c r="I1935" s="15"/>
      <c r="J1935" s="15"/>
      <c r="K1935" s="15"/>
      <c r="L1935" s="15"/>
      <c r="M1935" s="15"/>
      <c r="N1935" s="134"/>
      <c r="BY1935" s="137"/>
      <c r="BZ1935" s="137"/>
      <c r="CA1935" s="138"/>
      <c r="CI1935" s="19"/>
      <c r="CJ1935" s="19"/>
    </row>
    <row r="1936" s="13" customFormat="1" customHeight="1" spans="1:88">
      <c r="A1936" s="15"/>
      <c r="B1936" s="15"/>
      <c r="C1936" s="15"/>
      <c r="D1936" s="15"/>
      <c r="E1936" s="15"/>
      <c r="F1936" s="15"/>
      <c r="G1936" s="15"/>
      <c r="H1936" s="15"/>
      <c r="I1936" s="15"/>
      <c r="J1936" s="15"/>
      <c r="K1936" s="15"/>
      <c r="L1936" s="15"/>
      <c r="M1936" s="15"/>
      <c r="N1936" s="134"/>
      <c r="BY1936" s="137"/>
      <c r="BZ1936" s="137"/>
      <c r="CA1936" s="138"/>
      <c r="CI1936" s="19"/>
      <c r="CJ1936" s="19"/>
    </row>
    <row r="1937" s="13" customFormat="1" customHeight="1" spans="1:88">
      <c r="A1937" s="15"/>
      <c r="B1937" s="15"/>
      <c r="C1937" s="15"/>
      <c r="D1937" s="15"/>
      <c r="E1937" s="15"/>
      <c r="F1937" s="15"/>
      <c r="G1937" s="15"/>
      <c r="H1937" s="15"/>
      <c r="I1937" s="15"/>
      <c r="J1937" s="15"/>
      <c r="K1937" s="15"/>
      <c r="L1937" s="15"/>
      <c r="M1937" s="15"/>
      <c r="N1937" s="134"/>
      <c r="BY1937" s="137"/>
      <c r="BZ1937" s="137"/>
      <c r="CA1937" s="138"/>
      <c r="CI1937" s="19"/>
      <c r="CJ1937" s="19"/>
    </row>
    <row r="1938" s="13" customFormat="1" customHeight="1" spans="1:88">
      <c r="A1938" s="15"/>
      <c r="B1938" s="15"/>
      <c r="C1938" s="15"/>
      <c r="D1938" s="15"/>
      <c r="E1938" s="15"/>
      <c r="F1938" s="15"/>
      <c r="G1938" s="15"/>
      <c r="H1938" s="15"/>
      <c r="I1938" s="15"/>
      <c r="J1938" s="15"/>
      <c r="K1938" s="15"/>
      <c r="L1938" s="15"/>
      <c r="M1938" s="15"/>
      <c r="N1938" s="134"/>
      <c r="BY1938" s="137"/>
      <c r="BZ1938" s="137"/>
      <c r="CA1938" s="138"/>
      <c r="CI1938" s="19"/>
      <c r="CJ1938" s="19"/>
    </row>
    <row r="1939" s="13" customFormat="1" customHeight="1" spans="1:88">
      <c r="A1939" s="15"/>
      <c r="B1939" s="15"/>
      <c r="C1939" s="15"/>
      <c r="D1939" s="15"/>
      <c r="E1939" s="15"/>
      <c r="F1939" s="15"/>
      <c r="G1939" s="15"/>
      <c r="H1939" s="15"/>
      <c r="I1939" s="15"/>
      <c r="J1939" s="15"/>
      <c r="K1939" s="15"/>
      <c r="L1939" s="15"/>
      <c r="M1939" s="15"/>
      <c r="N1939" s="134"/>
      <c r="BY1939" s="137"/>
      <c r="BZ1939" s="137"/>
      <c r="CA1939" s="138"/>
      <c r="CI1939" s="19"/>
      <c r="CJ1939" s="19"/>
    </row>
    <row r="1940" s="13" customFormat="1" customHeight="1" spans="1:88">
      <c r="A1940" s="15"/>
      <c r="B1940" s="15"/>
      <c r="C1940" s="15"/>
      <c r="D1940" s="15"/>
      <c r="E1940" s="15"/>
      <c r="F1940" s="15"/>
      <c r="G1940" s="15"/>
      <c r="H1940" s="15"/>
      <c r="I1940" s="15"/>
      <c r="J1940" s="15"/>
      <c r="K1940" s="15"/>
      <c r="L1940" s="15"/>
      <c r="M1940" s="15"/>
      <c r="N1940" s="134"/>
      <c r="BY1940" s="137"/>
      <c r="BZ1940" s="137"/>
      <c r="CA1940" s="138"/>
      <c r="CI1940" s="19"/>
      <c r="CJ1940" s="19"/>
    </row>
    <row r="1941" s="13" customFormat="1" customHeight="1" spans="1:88">
      <c r="A1941" s="15"/>
      <c r="B1941" s="15"/>
      <c r="C1941" s="15"/>
      <c r="D1941" s="15"/>
      <c r="E1941" s="15"/>
      <c r="F1941" s="15"/>
      <c r="G1941" s="15"/>
      <c r="H1941" s="15"/>
      <c r="I1941" s="15"/>
      <c r="J1941" s="15"/>
      <c r="K1941" s="15"/>
      <c r="L1941" s="15"/>
      <c r="M1941" s="15"/>
      <c r="N1941" s="134"/>
      <c r="BY1941" s="137"/>
      <c r="BZ1941" s="137"/>
      <c r="CA1941" s="138"/>
      <c r="CI1941" s="19"/>
      <c r="CJ1941" s="19"/>
    </row>
    <row r="1942" s="13" customFormat="1" customHeight="1" spans="1:88">
      <c r="A1942" s="15"/>
      <c r="B1942" s="15"/>
      <c r="C1942" s="15"/>
      <c r="D1942" s="15"/>
      <c r="E1942" s="15"/>
      <c r="F1942" s="15"/>
      <c r="G1942" s="15"/>
      <c r="H1942" s="15"/>
      <c r="I1942" s="15"/>
      <c r="J1942" s="15"/>
      <c r="K1942" s="15"/>
      <c r="L1942" s="15"/>
      <c r="M1942" s="15"/>
      <c r="N1942" s="134"/>
      <c r="BY1942" s="137"/>
      <c r="BZ1942" s="137"/>
      <c r="CA1942" s="138"/>
      <c r="CI1942" s="19"/>
      <c r="CJ1942" s="19"/>
    </row>
    <row r="1943" s="13" customFormat="1" customHeight="1" spans="1:88">
      <c r="A1943" s="15"/>
      <c r="B1943" s="15"/>
      <c r="C1943" s="15"/>
      <c r="D1943" s="15"/>
      <c r="E1943" s="15"/>
      <c r="F1943" s="15"/>
      <c r="G1943" s="15"/>
      <c r="H1943" s="15"/>
      <c r="I1943" s="15"/>
      <c r="J1943" s="15"/>
      <c r="K1943" s="15"/>
      <c r="L1943" s="15"/>
      <c r="M1943" s="15"/>
      <c r="N1943" s="134"/>
      <c r="BY1943" s="137"/>
      <c r="BZ1943" s="137"/>
      <c r="CA1943" s="138"/>
      <c r="CI1943" s="19"/>
      <c r="CJ1943" s="19"/>
    </row>
    <row r="1944" s="13" customFormat="1" customHeight="1" spans="1:88">
      <c r="A1944" s="15"/>
      <c r="B1944" s="15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  <c r="M1944" s="15"/>
      <c r="N1944" s="134"/>
      <c r="BY1944" s="137"/>
      <c r="BZ1944" s="137"/>
      <c r="CA1944" s="138"/>
      <c r="CI1944" s="19"/>
      <c r="CJ1944" s="19"/>
    </row>
    <row r="1945" s="13" customFormat="1" customHeight="1" spans="1:88">
      <c r="A1945" s="15"/>
      <c r="B1945" s="15"/>
      <c r="C1945" s="15"/>
      <c r="D1945" s="15"/>
      <c r="E1945" s="15"/>
      <c r="F1945" s="15"/>
      <c r="G1945" s="15"/>
      <c r="H1945" s="15"/>
      <c r="I1945" s="15"/>
      <c r="J1945" s="15"/>
      <c r="K1945" s="15"/>
      <c r="L1945" s="15"/>
      <c r="M1945" s="15"/>
      <c r="N1945" s="134"/>
      <c r="BY1945" s="137"/>
      <c r="BZ1945" s="137"/>
      <c r="CA1945" s="138"/>
      <c r="CI1945" s="19"/>
      <c r="CJ1945" s="19"/>
    </row>
    <row r="1946" s="13" customFormat="1" customHeight="1" spans="1:88">
      <c r="A1946" s="15"/>
      <c r="B1946" s="15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  <c r="M1946" s="15"/>
      <c r="N1946" s="134"/>
      <c r="BY1946" s="137"/>
      <c r="BZ1946" s="137"/>
      <c r="CA1946" s="138"/>
      <c r="CI1946" s="19"/>
      <c r="CJ1946" s="19"/>
    </row>
    <row r="1947" s="13" customFormat="1" customHeight="1" spans="1:88">
      <c r="A1947" s="15"/>
      <c r="B1947" s="15"/>
      <c r="C1947" s="15"/>
      <c r="D1947" s="15"/>
      <c r="E1947" s="15"/>
      <c r="F1947" s="15"/>
      <c r="G1947" s="15"/>
      <c r="H1947" s="15"/>
      <c r="I1947" s="15"/>
      <c r="J1947" s="15"/>
      <c r="K1947" s="15"/>
      <c r="L1947" s="15"/>
      <c r="M1947" s="15"/>
      <c r="N1947" s="134"/>
      <c r="BY1947" s="137"/>
      <c r="BZ1947" s="137"/>
      <c r="CA1947" s="138"/>
      <c r="CI1947" s="19"/>
      <c r="CJ1947" s="19"/>
    </row>
    <row r="1948" s="13" customFormat="1" customHeight="1" spans="1:88">
      <c r="A1948" s="15"/>
      <c r="B1948" s="15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  <c r="M1948" s="15"/>
      <c r="N1948" s="134"/>
      <c r="BY1948" s="137"/>
      <c r="BZ1948" s="137"/>
      <c r="CA1948" s="138"/>
      <c r="CI1948" s="19"/>
      <c r="CJ1948" s="19"/>
    </row>
    <row r="1949" s="13" customFormat="1" customHeight="1" spans="1:88">
      <c r="A1949" s="15"/>
      <c r="B1949" s="15"/>
      <c r="C1949" s="15"/>
      <c r="D1949" s="15"/>
      <c r="E1949" s="15"/>
      <c r="F1949" s="15"/>
      <c r="G1949" s="15"/>
      <c r="H1949" s="15"/>
      <c r="I1949" s="15"/>
      <c r="J1949" s="15"/>
      <c r="K1949" s="15"/>
      <c r="L1949" s="15"/>
      <c r="M1949" s="15"/>
      <c r="N1949" s="134"/>
      <c r="BY1949" s="137"/>
      <c r="BZ1949" s="137"/>
      <c r="CA1949" s="138"/>
      <c r="CI1949" s="19"/>
      <c r="CJ1949" s="19"/>
    </row>
    <row r="1950" s="13" customFormat="1" customHeight="1" spans="1:88">
      <c r="A1950" s="15"/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  <c r="M1950" s="15"/>
      <c r="N1950" s="134"/>
      <c r="BY1950" s="137"/>
      <c r="BZ1950" s="137"/>
      <c r="CA1950" s="138"/>
      <c r="CI1950" s="19"/>
      <c r="CJ1950" s="19"/>
    </row>
    <row r="1951" s="13" customFormat="1" customHeight="1" spans="1:88">
      <c r="A1951" s="15"/>
      <c r="B1951" s="15"/>
      <c r="C1951" s="15"/>
      <c r="D1951" s="15"/>
      <c r="E1951" s="15"/>
      <c r="F1951" s="15"/>
      <c r="G1951" s="15"/>
      <c r="H1951" s="15"/>
      <c r="I1951" s="15"/>
      <c r="J1951" s="15"/>
      <c r="K1951" s="15"/>
      <c r="L1951" s="15"/>
      <c r="M1951" s="15"/>
      <c r="N1951" s="134"/>
      <c r="BY1951" s="137"/>
      <c r="BZ1951" s="137"/>
      <c r="CA1951" s="138"/>
      <c r="CI1951" s="19"/>
      <c r="CJ1951" s="19"/>
    </row>
    <row r="1952" s="13" customFormat="1" customHeight="1" spans="1:88">
      <c r="A1952" s="15"/>
      <c r="B1952" s="15"/>
      <c r="C1952" s="15"/>
      <c r="D1952" s="15"/>
      <c r="E1952" s="15"/>
      <c r="F1952" s="15"/>
      <c r="G1952" s="15"/>
      <c r="H1952" s="15"/>
      <c r="I1952" s="15"/>
      <c r="J1952" s="15"/>
      <c r="K1952" s="15"/>
      <c r="L1952" s="15"/>
      <c r="M1952" s="15"/>
      <c r="N1952" s="134"/>
      <c r="BY1952" s="137"/>
      <c r="BZ1952" s="137"/>
      <c r="CA1952" s="138"/>
      <c r="CI1952" s="19"/>
      <c r="CJ1952" s="19"/>
    </row>
    <row r="1953" s="13" customFormat="1" customHeight="1" spans="1:88">
      <c r="A1953" s="15"/>
      <c r="B1953" s="15"/>
      <c r="C1953" s="15"/>
      <c r="D1953" s="15"/>
      <c r="E1953" s="15"/>
      <c r="F1953" s="15"/>
      <c r="G1953" s="15"/>
      <c r="H1953" s="15"/>
      <c r="I1953" s="15"/>
      <c r="J1953" s="15"/>
      <c r="K1953" s="15"/>
      <c r="L1953" s="15"/>
      <c r="M1953" s="15"/>
      <c r="N1953" s="134"/>
      <c r="BY1953" s="137"/>
      <c r="BZ1953" s="137"/>
      <c r="CA1953" s="138"/>
      <c r="CI1953" s="19"/>
      <c r="CJ1953" s="19"/>
    </row>
    <row r="1954" s="13" customFormat="1" customHeight="1" spans="1:88">
      <c r="A1954" s="15"/>
      <c r="B1954" s="15"/>
      <c r="C1954" s="15"/>
      <c r="D1954" s="15"/>
      <c r="E1954" s="15"/>
      <c r="F1954" s="15"/>
      <c r="G1954" s="15"/>
      <c r="H1954" s="15"/>
      <c r="I1954" s="15"/>
      <c r="J1954" s="15"/>
      <c r="K1954" s="15"/>
      <c r="L1954" s="15"/>
      <c r="M1954" s="15"/>
      <c r="N1954" s="134"/>
      <c r="BY1954" s="137"/>
      <c r="BZ1954" s="137"/>
      <c r="CA1954" s="138"/>
      <c r="CI1954" s="19"/>
      <c r="CJ1954" s="19"/>
    </row>
    <row r="1955" s="13" customFormat="1" customHeight="1" spans="1:88">
      <c r="A1955" s="15"/>
      <c r="B1955" s="15"/>
      <c r="C1955" s="15"/>
      <c r="D1955" s="15"/>
      <c r="E1955" s="15"/>
      <c r="F1955" s="15"/>
      <c r="G1955" s="15"/>
      <c r="H1955" s="15"/>
      <c r="I1955" s="15"/>
      <c r="J1955" s="15"/>
      <c r="K1955" s="15"/>
      <c r="L1955" s="15"/>
      <c r="M1955" s="15"/>
      <c r="N1955" s="134"/>
      <c r="BY1955" s="137"/>
      <c r="BZ1955" s="137"/>
      <c r="CA1955" s="138"/>
      <c r="CI1955" s="19"/>
      <c r="CJ1955" s="19"/>
    </row>
    <row r="1956" s="13" customFormat="1" customHeight="1" spans="1:88">
      <c r="A1956" s="15"/>
      <c r="B1956" s="15"/>
      <c r="C1956" s="15"/>
      <c r="D1956" s="15"/>
      <c r="E1956" s="15"/>
      <c r="F1956" s="15"/>
      <c r="G1956" s="15"/>
      <c r="H1956" s="15"/>
      <c r="I1956" s="15"/>
      <c r="J1956" s="15"/>
      <c r="K1956" s="15"/>
      <c r="L1956" s="15"/>
      <c r="M1956" s="15"/>
      <c r="N1956" s="134"/>
      <c r="BY1956" s="137"/>
      <c r="BZ1956" s="137"/>
      <c r="CA1956" s="138"/>
      <c r="CI1956" s="19"/>
      <c r="CJ1956" s="19"/>
    </row>
    <row r="1957" s="13" customFormat="1" customHeight="1" spans="1:88">
      <c r="A1957" s="15"/>
      <c r="B1957" s="15"/>
      <c r="C1957" s="15"/>
      <c r="D1957" s="15"/>
      <c r="E1957" s="15"/>
      <c r="F1957" s="15"/>
      <c r="G1957" s="15"/>
      <c r="H1957" s="15"/>
      <c r="I1957" s="15"/>
      <c r="J1957" s="15"/>
      <c r="K1957" s="15"/>
      <c r="L1957" s="15"/>
      <c r="M1957" s="15"/>
      <c r="N1957" s="134"/>
      <c r="BY1957" s="137"/>
      <c r="BZ1957" s="137"/>
      <c r="CA1957" s="138"/>
      <c r="CI1957" s="19"/>
      <c r="CJ1957" s="19"/>
    </row>
    <row r="1958" s="13" customFormat="1" customHeight="1" spans="1:88">
      <c r="A1958" s="15"/>
      <c r="B1958" s="15"/>
      <c r="C1958" s="15"/>
      <c r="D1958" s="15"/>
      <c r="E1958" s="15"/>
      <c r="F1958" s="15"/>
      <c r="G1958" s="15"/>
      <c r="H1958" s="15"/>
      <c r="I1958" s="15"/>
      <c r="J1958" s="15"/>
      <c r="K1958" s="15"/>
      <c r="L1958" s="15"/>
      <c r="M1958" s="15"/>
      <c r="N1958" s="134"/>
      <c r="BY1958" s="137"/>
      <c r="BZ1958" s="137"/>
      <c r="CA1958" s="138"/>
      <c r="CI1958" s="19"/>
      <c r="CJ1958" s="19"/>
    </row>
    <row r="1959" s="13" customFormat="1" customHeight="1" spans="1:88">
      <c r="A1959" s="15"/>
      <c r="B1959" s="15"/>
      <c r="C1959" s="15"/>
      <c r="D1959" s="15"/>
      <c r="E1959" s="15"/>
      <c r="F1959" s="15"/>
      <c r="G1959" s="15"/>
      <c r="H1959" s="15"/>
      <c r="I1959" s="15"/>
      <c r="J1959" s="15"/>
      <c r="K1959" s="15"/>
      <c r="L1959" s="15"/>
      <c r="M1959" s="15"/>
      <c r="N1959" s="134"/>
      <c r="BY1959" s="137"/>
      <c r="BZ1959" s="137"/>
      <c r="CA1959" s="138"/>
      <c r="CI1959" s="19"/>
      <c r="CJ1959" s="19"/>
    </row>
    <row r="1960" s="13" customFormat="1" customHeight="1" spans="1:88">
      <c r="A1960" s="15"/>
      <c r="B1960" s="15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  <c r="M1960" s="15"/>
      <c r="N1960" s="134"/>
      <c r="BY1960" s="137"/>
      <c r="BZ1960" s="137"/>
      <c r="CA1960" s="138"/>
      <c r="CI1960" s="19"/>
      <c r="CJ1960" s="19"/>
    </row>
    <row r="1961" s="13" customFormat="1" customHeight="1" spans="1:88">
      <c r="A1961" s="15"/>
      <c r="B1961" s="15"/>
      <c r="C1961" s="15"/>
      <c r="D1961" s="15"/>
      <c r="E1961" s="15"/>
      <c r="F1961" s="15"/>
      <c r="G1961" s="15"/>
      <c r="H1961" s="15"/>
      <c r="I1961" s="15"/>
      <c r="J1961" s="15"/>
      <c r="K1961" s="15"/>
      <c r="L1961" s="15"/>
      <c r="M1961" s="15"/>
      <c r="N1961" s="134"/>
      <c r="BY1961" s="137"/>
      <c r="BZ1961" s="137"/>
      <c r="CA1961" s="138"/>
      <c r="CI1961" s="19"/>
      <c r="CJ1961" s="19"/>
    </row>
    <row r="1962" s="13" customFormat="1" customHeight="1" spans="1:88">
      <c r="A1962" s="15"/>
      <c r="B1962" s="15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  <c r="M1962" s="15"/>
      <c r="N1962" s="134"/>
      <c r="BY1962" s="137"/>
      <c r="BZ1962" s="137"/>
      <c r="CA1962" s="138"/>
      <c r="CI1962" s="19"/>
      <c r="CJ1962" s="19"/>
    </row>
    <row r="1963" s="13" customFormat="1" customHeight="1" spans="1:88">
      <c r="A1963" s="15"/>
      <c r="B1963" s="15"/>
      <c r="C1963" s="15"/>
      <c r="D1963" s="15"/>
      <c r="E1963" s="15"/>
      <c r="F1963" s="15"/>
      <c r="G1963" s="15"/>
      <c r="H1963" s="15"/>
      <c r="I1963" s="15"/>
      <c r="J1963" s="15"/>
      <c r="K1963" s="15"/>
      <c r="L1963" s="15"/>
      <c r="M1963" s="15"/>
      <c r="N1963" s="134"/>
      <c r="BY1963" s="137"/>
      <c r="BZ1963" s="137"/>
      <c r="CA1963" s="138"/>
      <c r="CI1963" s="19"/>
      <c r="CJ1963" s="19"/>
    </row>
    <row r="1964" s="13" customFormat="1" customHeight="1" spans="1:88">
      <c r="A1964" s="15"/>
      <c r="B1964" s="15"/>
      <c r="C1964" s="15"/>
      <c r="D1964" s="15"/>
      <c r="E1964" s="15"/>
      <c r="F1964" s="15"/>
      <c r="G1964" s="15"/>
      <c r="H1964" s="15"/>
      <c r="I1964" s="15"/>
      <c r="J1964" s="15"/>
      <c r="K1964" s="15"/>
      <c r="L1964" s="15"/>
      <c r="M1964" s="15"/>
      <c r="N1964" s="134"/>
      <c r="BY1964" s="137"/>
      <c r="BZ1964" s="137"/>
      <c r="CA1964" s="138"/>
      <c r="CI1964" s="19"/>
      <c r="CJ1964" s="19"/>
    </row>
    <row r="1965" s="13" customFormat="1" customHeight="1" spans="1:88">
      <c r="A1965" s="15"/>
      <c r="B1965" s="15"/>
      <c r="C1965" s="15"/>
      <c r="D1965" s="15"/>
      <c r="E1965" s="15"/>
      <c r="F1965" s="15"/>
      <c r="G1965" s="15"/>
      <c r="H1965" s="15"/>
      <c r="I1965" s="15"/>
      <c r="J1965" s="15"/>
      <c r="K1965" s="15"/>
      <c r="L1965" s="15"/>
      <c r="M1965" s="15"/>
      <c r="N1965" s="134"/>
      <c r="BY1965" s="137"/>
      <c r="BZ1965" s="137"/>
      <c r="CA1965" s="138"/>
      <c r="CI1965" s="19"/>
      <c r="CJ1965" s="19"/>
    </row>
    <row r="1966" s="13" customFormat="1" customHeight="1" spans="1:88">
      <c r="A1966" s="15"/>
      <c r="B1966" s="15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  <c r="M1966" s="15"/>
      <c r="N1966" s="134"/>
      <c r="BY1966" s="137"/>
      <c r="BZ1966" s="137"/>
      <c r="CA1966" s="138"/>
      <c r="CI1966" s="19"/>
      <c r="CJ1966" s="19"/>
    </row>
    <row r="1967" s="13" customFormat="1" customHeight="1" spans="1:88">
      <c r="A1967" s="15"/>
      <c r="B1967" s="15"/>
      <c r="C1967" s="15"/>
      <c r="D1967" s="15"/>
      <c r="E1967" s="15"/>
      <c r="F1967" s="15"/>
      <c r="G1967" s="15"/>
      <c r="H1967" s="15"/>
      <c r="I1967" s="15"/>
      <c r="J1967" s="15"/>
      <c r="K1967" s="15"/>
      <c r="L1967" s="15"/>
      <c r="M1967" s="15"/>
      <c r="N1967" s="134"/>
      <c r="BY1967" s="137"/>
      <c r="BZ1967" s="137"/>
      <c r="CA1967" s="138"/>
      <c r="CI1967" s="19"/>
      <c r="CJ1967" s="19"/>
    </row>
    <row r="1968" s="13" customFormat="1" customHeight="1" spans="1:88">
      <c r="A1968" s="15"/>
      <c r="B1968" s="15"/>
      <c r="C1968" s="15"/>
      <c r="D1968" s="15"/>
      <c r="E1968" s="15"/>
      <c r="F1968" s="15"/>
      <c r="G1968" s="15"/>
      <c r="H1968" s="15"/>
      <c r="I1968" s="15"/>
      <c r="J1968" s="15"/>
      <c r="K1968" s="15"/>
      <c r="L1968" s="15"/>
      <c r="M1968" s="15"/>
      <c r="N1968" s="134"/>
      <c r="BY1968" s="137"/>
      <c r="BZ1968" s="137"/>
      <c r="CA1968" s="138"/>
      <c r="CI1968" s="19"/>
      <c r="CJ1968" s="19"/>
    </row>
    <row r="1969" s="13" customFormat="1" customHeight="1" spans="1:88">
      <c r="A1969" s="15"/>
      <c r="B1969" s="15"/>
      <c r="C1969" s="15"/>
      <c r="D1969" s="15"/>
      <c r="E1969" s="15"/>
      <c r="F1969" s="15"/>
      <c r="G1969" s="15"/>
      <c r="H1969" s="15"/>
      <c r="I1969" s="15"/>
      <c r="J1969" s="15"/>
      <c r="K1969" s="15"/>
      <c r="L1969" s="15"/>
      <c r="M1969" s="15"/>
      <c r="N1969" s="134"/>
      <c r="BY1969" s="137"/>
      <c r="BZ1969" s="137"/>
      <c r="CA1969" s="138"/>
      <c r="CI1969" s="19"/>
      <c r="CJ1969" s="19"/>
    </row>
    <row r="1970" s="13" customFormat="1" customHeight="1" spans="1:88">
      <c r="A1970" s="15"/>
      <c r="B1970" s="15"/>
      <c r="C1970" s="15"/>
      <c r="D1970" s="15"/>
      <c r="E1970" s="15"/>
      <c r="F1970" s="15"/>
      <c r="G1970" s="15"/>
      <c r="H1970" s="15"/>
      <c r="I1970" s="15"/>
      <c r="J1970" s="15"/>
      <c r="K1970" s="15"/>
      <c r="L1970" s="15"/>
      <c r="M1970" s="15"/>
      <c r="N1970" s="134"/>
      <c r="BY1970" s="137"/>
      <c r="BZ1970" s="137"/>
      <c r="CA1970" s="138"/>
      <c r="CI1970" s="19"/>
      <c r="CJ1970" s="19"/>
    </row>
    <row r="1971" s="13" customFormat="1" customHeight="1" spans="1:88">
      <c r="A1971" s="15"/>
      <c r="B1971" s="15"/>
      <c r="C1971" s="15"/>
      <c r="D1971" s="15"/>
      <c r="E1971" s="15"/>
      <c r="F1971" s="15"/>
      <c r="G1971" s="15"/>
      <c r="H1971" s="15"/>
      <c r="I1971" s="15"/>
      <c r="J1971" s="15"/>
      <c r="K1971" s="15"/>
      <c r="L1971" s="15"/>
      <c r="M1971" s="15"/>
      <c r="N1971" s="134"/>
      <c r="BY1971" s="137"/>
      <c r="BZ1971" s="137"/>
      <c r="CA1971" s="138"/>
      <c r="CI1971" s="19"/>
      <c r="CJ1971" s="19"/>
    </row>
    <row r="1972" s="13" customFormat="1" customHeight="1" spans="1:88">
      <c r="A1972" s="15"/>
      <c r="B1972" s="15"/>
      <c r="C1972" s="15"/>
      <c r="D1972" s="15"/>
      <c r="E1972" s="15"/>
      <c r="F1972" s="15"/>
      <c r="G1972" s="15"/>
      <c r="H1972" s="15"/>
      <c r="I1972" s="15"/>
      <c r="J1972" s="15"/>
      <c r="K1972" s="15"/>
      <c r="L1972" s="15"/>
      <c r="M1972" s="15"/>
      <c r="N1972" s="134"/>
      <c r="BY1972" s="137"/>
      <c r="BZ1972" s="137"/>
      <c r="CA1972" s="138"/>
      <c r="CI1972" s="19"/>
      <c r="CJ1972" s="19"/>
    </row>
    <row r="1973" s="13" customFormat="1" customHeight="1" spans="1:88">
      <c r="A1973" s="15"/>
      <c r="B1973" s="15"/>
      <c r="C1973" s="15"/>
      <c r="D1973" s="15"/>
      <c r="E1973" s="15"/>
      <c r="F1973" s="15"/>
      <c r="G1973" s="15"/>
      <c r="H1973" s="15"/>
      <c r="I1973" s="15"/>
      <c r="J1973" s="15"/>
      <c r="K1973" s="15"/>
      <c r="L1973" s="15"/>
      <c r="M1973" s="15"/>
      <c r="N1973" s="134"/>
      <c r="BY1973" s="137"/>
      <c r="BZ1973" s="137"/>
      <c r="CA1973" s="138"/>
      <c r="CI1973" s="19"/>
      <c r="CJ1973" s="19"/>
    </row>
    <row r="1974" s="13" customFormat="1" customHeight="1" spans="1:88">
      <c r="A1974" s="15"/>
      <c r="B1974" s="15"/>
      <c r="C1974" s="15"/>
      <c r="D1974" s="15"/>
      <c r="E1974" s="15"/>
      <c r="F1974" s="15"/>
      <c r="G1974" s="15"/>
      <c r="H1974" s="15"/>
      <c r="I1974" s="15"/>
      <c r="J1974" s="15"/>
      <c r="K1974" s="15"/>
      <c r="L1974" s="15"/>
      <c r="M1974" s="15"/>
      <c r="N1974" s="134"/>
      <c r="BY1974" s="137"/>
      <c r="BZ1974" s="137"/>
      <c r="CA1974" s="138"/>
      <c r="CI1974" s="19"/>
      <c r="CJ1974" s="19"/>
    </row>
    <row r="1975" s="13" customFormat="1" customHeight="1" spans="1:88">
      <c r="A1975" s="15"/>
      <c r="B1975" s="15"/>
      <c r="C1975" s="15"/>
      <c r="D1975" s="15"/>
      <c r="E1975" s="15"/>
      <c r="F1975" s="15"/>
      <c r="G1975" s="15"/>
      <c r="H1975" s="15"/>
      <c r="I1975" s="15"/>
      <c r="J1975" s="15"/>
      <c r="K1975" s="15"/>
      <c r="L1975" s="15"/>
      <c r="M1975" s="15"/>
      <c r="N1975" s="134"/>
      <c r="BY1975" s="137"/>
      <c r="BZ1975" s="137"/>
      <c r="CA1975" s="138"/>
      <c r="CI1975" s="19"/>
      <c r="CJ1975" s="19"/>
    </row>
    <row r="1976" s="13" customFormat="1" customHeight="1" spans="1:88">
      <c r="A1976" s="15"/>
      <c r="B1976" s="15"/>
      <c r="C1976" s="15"/>
      <c r="D1976" s="15"/>
      <c r="E1976" s="15"/>
      <c r="F1976" s="15"/>
      <c r="G1976" s="15"/>
      <c r="H1976" s="15"/>
      <c r="I1976" s="15"/>
      <c r="J1976" s="15"/>
      <c r="K1976" s="15"/>
      <c r="L1976" s="15"/>
      <c r="M1976" s="15"/>
      <c r="N1976" s="134"/>
      <c r="BY1976" s="137"/>
      <c r="BZ1976" s="137"/>
      <c r="CA1976" s="138"/>
      <c r="CI1976" s="19"/>
      <c r="CJ1976" s="19"/>
    </row>
    <row r="1977" s="13" customFormat="1" customHeight="1" spans="1:88">
      <c r="A1977" s="15"/>
      <c r="B1977" s="15"/>
      <c r="C1977" s="15"/>
      <c r="D1977" s="15"/>
      <c r="E1977" s="15"/>
      <c r="F1977" s="15"/>
      <c r="G1977" s="15"/>
      <c r="H1977" s="15"/>
      <c r="I1977" s="15"/>
      <c r="J1977" s="15"/>
      <c r="K1977" s="15"/>
      <c r="L1977" s="15"/>
      <c r="M1977" s="15"/>
      <c r="N1977" s="134"/>
      <c r="BY1977" s="137"/>
      <c r="BZ1977" s="137"/>
      <c r="CA1977" s="138"/>
      <c r="CI1977" s="19"/>
      <c r="CJ1977" s="19"/>
    </row>
    <row r="1978" s="13" customFormat="1" customHeight="1" spans="1:88">
      <c r="A1978" s="15"/>
      <c r="B1978" s="15"/>
      <c r="C1978" s="15"/>
      <c r="D1978" s="15"/>
      <c r="E1978" s="15"/>
      <c r="F1978" s="15"/>
      <c r="G1978" s="15"/>
      <c r="H1978" s="15"/>
      <c r="I1978" s="15"/>
      <c r="J1978" s="15"/>
      <c r="K1978" s="15"/>
      <c r="L1978" s="15"/>
      <c r="M1978" s="15"/>
      <c r="N1978" s="134"/>
      <c r="BY1978" s="137"/>
      <c r="BZ1978" s="137"/>
      <c r="CA1978" s="138"/>
      <c r="CI1978" s="19"/>
      <c r="CJ1978" s="19"/>
    </row>
    <row r="1979" s="13" customFormat="1" customHeight="1" spans="1:88">
      <c r="A1979" s="15"/>
      <c r="B1979" s="15"/>
      <c r="C1979" s="15"/>
      <c r="D1979" s="15"/>
      <c r="E1979" s="15"/>
      <c r="F1979" s="15"/>
      <c r="G1979" s="15"/>
      <c r="H1979" s="15"/>
      <c r="I1979" s="15"/>
      <c r="J1979" s="15"/>
      <c r="K1979" s="15"/>
      <c r="L1979" s="15"/>
      <c r="M1979" s="15"/>
      <c r="N1979" s="134"/>
      <c r="BY1979" s="137"/>
      <c r="BZ1979" s="137"/>
      <c r="CA1979" s="138"/>
      <c r="CI1979" s="19"/>
      <c r="CJ1979" s="19"/>
    </row>
    <row r="1980" s="13" customFormat="1" customHeight="1" spans="1:88">
      <c r="A1980" s="15"/>
      <c r="B1980" s="15"/>
      <c r="C1980" s="15"/>
      <c r="D1980" s="15"/>
      <c r="E1980" s="15"/>
      <c r="F1980" s="15"/>
      <c r="G1980" s="15"/>
      <c r="H1980" s="15"/>
      <c r="I1980" s="15"/>
      <c r="J1980" s="15"/>
      <c r="K1980" s="15"/>
      <c r="L1980" s="15"/>
      <c r="M1980" s="15"/>
      <c r="N1980" s="134"/>
      <c r="BY1980" s="137"/>
      <c r="BZ1980" s="137"/>
      <c r="CA1980" s="138"/>
      <c r="CI1980" s="19"/>
      <c r="CJ1980" s="19"/>
    </row>
    <row r="1981" s="13" customFormat="1" customHeight="1" spans="1:88">
      <c r="A1981" s="15"/>
      <c r="B1981" s="15"/>
      <c r="C1981" s="15"/>
      <c r="D1981" s="15"/>
      <c r="E1981" s="15"/>
      <c r="F1981" s="15"/>
      <c r="G1981" s="15"/>
      <c r="H1981" s="15"/>
      <c r="I1981" s="15"/>
      <c r="J1981" s="15"/>
      <c r="K1981" s="15"/>
      <c r="L1981" s="15"/>
      <c r="M1981" s="15"/>
      <c r="N1981" s="134"/>
      <c r="BY1981" s="137"/>
      <c r="BZ1981" s="137"/>
      <c r="CA1981" s="138"/>
      <c r="CI1981" s="19"/>
      <c r="CJ1981" s="19"/>
    </row>
    <row r="1982" s="13" customFormat="1" customHeight="1" spans="1:88">
      <c r="A1982" s="15"/>
      <c r="B1982" s="15"/>
      <c r="C1982" s="15"/>
      <c r="D1982" s="15"/>
      <c r="E1982" s="15"/>
      <c r="F1982" s="15"/>
      <c r="G1982" s="15"/>
      <c r="H1982" s="15"/>
      <c r="I1982" s="15"/>
      <c r="J1982" s="15"/>
      <c r="K1982" s="15"/>
      <c r="L1982" s="15"/>
      <c r="M1982" s="15"/>
      <c r="N1982" s="134"/>
      <c r="BY1982" s="137"/>
      <c r="BZ1982" s="137"/>
      <c r="CA1982" s="138"/>
      <c r="CI1982" s="19"/>
      <c r="CJ1982" s="19"/>
    </row>
    <row r="1983" s="13" customFormat="1" customHeight="1" spans="1:88">
      <c r="A1983" s="15"/>
      <c r="B1983" s="15"/>
      <c r="C1983" s="15"/>
      <c r="D1983" s="15"/>
      <c r="E1983" s="15"/>
      <c r="F1983" s="15"/>
      <c r="G1983" s="15"/>
      <c r="H1983" s="15"/>
      <c r="I1983" s="15"/>
      <c r="J1983" s="15"/>
      <c r="K1983" s="15"/>
      <c r="L1983" s="15"/>
      <c r="M1983" s="15"/>
      <c r="N1983" s="134"/>
      <c r="BY1983" s="137"/>
      <c r="BZ1983" s="137"/>
      <c r="CA1983" s="138"/>
      <c r="CI1983" s="19"/>
      <c r="CJ1983" s="19"/>
    </row>
    <row r="1984" s="13" customFormat="1" customHeight="1" spans="1:88">
      <c r="A1984" s="15"/>
      <c r="B1984" s="15"/>
      <c r="C1984" s="15"/>
      <c r="D1984" s="15"/>
      <c r="E1984" s="15"/>
      <c r="F1984" s="15"/>
      <c r="G1984" s="15"/>
      <c r="H1984" s="15"/>
      <c r="I1984" s="15"/>
      <c r="J1984" s="15"/>
      <c r="K1984" s="15"/>
      <c r="L1984" s="15"/>
      <c r="M1984" s="15"/>
      <c r="N1984" s="134"/>
      <c r="BY1984" s="137"/>
      <c r="BZ1984" s="137"/>
      <c r="CA1984" s="138"/>
      <c r="CI1984" s="19"/>
      <c r="CJ1984" s="19"/>
    </row>
    <row r="1985" s="13" customFormat="1" customHeight="1" spans="1:88">
      <c r="A1985" s="15"/>
      <c r="B1985" s="15"/>
      <c r="C1985" s="15"/>
      <c r="D1985" s="15"/>
      <c r="E1985" s="15"/>
      <c r="F1985" s="15"/>
      <c r="G1985" s="15"/>
      <c r="H1985" s="15"/>
      <c r="I1985" s="15"/>
      <c r="J1985" s="15"/>
      <c r="K1985" s="15"/>
      <c r="L1985" s="15"/>
      <c r="M1985" s="15"/>
      <c r="N1985" s="134"/>
      <c r="BY1985" s="137"/>
      <c r="BZ1985" s="137"/>
      <c r="CA1985" s="138"/>
      <c r="CI1985" s="19"/>
      <c r="CJ1985" s="19"/>
    </row>
    <row r="1986" s="13" customFormat="1" customHeight="1" spans="1:88">
      <c r="A1986" s="15"/>
      <c r="B1986" s="15"/>
      <c r="C1986" s="15"/>
      <c r="D1986" s="15"/>
      <c r="E1986" s="15"/>
      <c r="F1986" s="15"/>
      <c r="G1986" s="15"/>
      <c r="H1986" s="15"/>
      <c r="I1986" s="15"/>
      <c r="J1986" s="15"/>
      <c r="K1986" s="15"/>
      <c r="L1986" s="15"/>
      <c r="M1986" s="15"/>
      <c r="N1986" s="134"/>
      <c r="BY1986" s="137"/>
      <c r="BZ1986" s="137"/>
      <c r="CA1986" s="138"/>
      <c r="CI1986" s="19"/>
      <c r="CJ1986" s="19"/>
    </row>
    <row r="1987" s="13" customFormat="1" customHeight="1" spans="1:88">
      <c r="A1987" s="15"/>
      <c r="B1987" s="15"/>
      <c r="C1987" s="15"/>
      <c r="D1987" s="15"/>
      <c r="E1987" s="15"/>
      <c r="F1987" s="15"/>
      <c r="G1987" s="15"/>
      <c r="H1987" s="15"/>
      <c r="I1987" s="15"/>
      <c r="J1987" s="15"/>
      <c r="K1987" s="15"/>
      <c r="L1987" s="15"/>
      <c r="M1987" s="15"/>
      <c r="N1987" s="134"/>
      <c r="BY1987" s="137"/>
      <c r="BZ1987" s="137"/>
      <c r="CA1987" s="138"/>
      <c r="CI1987" s="19"/>
      <c r="CJ1987" s="19"/>
    </row>
    <row r="1988" s="13" customFormat="1" customHeight="1" spans="1:88">
      <c r="A1988" s="15"/>
      <c r="B1988" s="15"/>
      <c r="C1988" s="15"/>
      <c r="D1988" s="15"/>
      <c r="E1988" s="15"/>
      <c r="F1988" s="15"/>
      <c r="G1988" s="15"/>
      <c r="H1988" s="15"/>
      <c r="I1988" s="15"/>
      <c r="J1988" s="15"/>
      <c r="K1988" s="15"/>
      <c r="L1988" s="15"/>
      <c r="M1988" s="15"/>
      <c r="N1988" s="134"/>
      <c r="BY1988" s="137"/>
      <c r="BZ1988" s="137"/>
      <c r="CA1988" s="138"/>
      <c r="CI1988" s="19"/>
      <c r="CJ1988" s="19"/>
    </row>
    <row r="1989" s="13" customFormat="1" customHeight="1" spans="1:88">
      <c r="A1989" s="15"/>
      <c r="B1989" s="15"/>
      <c r="C1989" s="15"/>
      <c r="D1989" s="15"/>
      <c r="E1989" s="15"/>
      <c r="F1989" s="15"/>
      <c r="G1989" s="15"/>
      <c r="H1989" s="15"/>
      <c r="I1989" s="15"/>
      <c r="J1989" s="15"/>
      <c r="K1989" s="15"/>
      <c r="L1989" s="15"/>
      <c r="M1989" s="15"/>
      <c r="N1989" s="134"/>
      <c r="BY1989" s="137"/>
      <c r="BZ1989" s="137"/>
      <c r="CA1989" s="138"/>
      <c r="CI1989" s="19"/>
      <c r="CJ1989" s="19"/>
    </row>
    <row r="1990" s="13" customFormat="1" customHeight="1" spans="1:88">
      <c r="A1990" s="15"/>
      <c r="B1990" s="15"/>
      <c r="C1990" s="15"/>
      <c r="D1990" s="15"/>
      <c r="E1990" s="15"/>
      <c r="F1990" s="15"/>
      <c r="G1990" s="15"/>
      <c r="H1990" s="15"/>
      <c r="I1990" s="15"/>
      <c r="J1990" s="15"/>
      <c r="K1990" s="15"/>
      <c r="L1990" s="15"/>
      <c r="M1990" s="15"/>
      <c r="N1990" s="134"/>
      <c r="BY1990" s="137"/>
      <c r="BZ1990" s="137"/>
      <c r="CA1990" s="138"/>
      <c r="CI1990" s="19"/>
      <c r="CJ1990" s="19"/>
    </row>
    <row r="1991" s="13" customFormat="1" customHeight="1" spans="1:88">
      <c r="A1991" s="15"/>
      <c r="B1991" s="15"/>
      <c r="C1991" s="15"/>
      <c r="D1991" s="15"/>
      <c r="E1991" s="15"/>
      <c r="F1991" s="15"/>
      <c r="G1991" s="15"/>
      <c r="H1991" s="15"/>
      <c r="I1991" s="15"/>
      <c r="J1991" s="15"/>
      <c r="K1991" s="15"/>
      <c r="L1991" s="15"/>
      <c r="M1991" s="15"/>
      <c r="N1991" s="134"/>
      <c r="BY1991" s="137"/>
      <c r="BZ1991" s="137"/>
      <c r="CA1991" s="138"/>
      <c r="CI1991" s="19"/>
      <c r="CJ1991" s="19"/>
    </row>
    <row r="1992" s="13" customFormat="1" customHeight="1" spans="1:88">
      <c r="A1992" s="15"/>
      <c r="B1992" s="15"/>
      <c r="C1992" s="15"/>
      <c r="D1992" s="15"/>
      <c r="E1992" s="15"/>
      <c r="F1992" s="15"/>
      <c r="G1992" s="15"/>
      <c r="H1992" s="15"/>
      <c r="I1992" s="15"/>
      <c r="J1992" s="15"/>
      <c r="K1992" s="15"/>
      <c r="L1992" s="15"/>
      <c r="M1992" s="15"/>
      <c r="N1992" s="134"/>
      <c r="BY1992" s="137"/>
      <c r="BZ1992" s="137"/>
      <c r="CA1992" s="138"/>
      <c r="CI1992" s="19"/>
      <c r="CJ1992" s="19"/>
    </row>
    <row r="1993" s="13" customFormat="1" customHeight="1" spans="1:88">
      <c r="A1993" s="15"/>
      <c r="B1993" s="15"/>
      <c r="C1993" s="15"/>
      <c r="D1993" s="15"/>
      <c r="E1993" s="15"/>
      <c r="F1993" s="15"/>
      <c r="G1993" s="15"/>
      <c r="H1993" s="15"/>
      <c r="I1993" s="15"/>
      <c r="J1993" s="15"/>
      <c r="K1993" s="15"/>
      <c r="L1993" s="15"/>
      <c r="M1993" s="15"/>
      <c r="N1993" s="134"/>
      <c r="BY1993" s="137"/>
      <c r="BZ1993" s="137"/>
      <c r="CA1993" s="138"/>
      <c r="CI1993" s="19"/>
      <c r="CJ1993" s="19"/>
    </row>
    <row r="1994" s="13" customFormat="1" customHeight="1" spans="1:88">
      <c r="A1994" s="15"/>
      <c r="B1994" s="15"/>
      <c r="C1994" s="15"/>
      <c r="D1994" s="15"/>
      <c r="E1994" s="15"/>
      <c r="F1994" s="15"/>
      <c r="G1994" s="15"/>
      <c r="H1994" s="15"/>
      <c r="I1994" s="15"/>
      <c r="J1994" s="15"/>
      <c r="K1994" s="15"/>
      <c r="L1994" s="15"/>
      <c r="M1994" s="15"/>
      <c r="N1994" s="134"/>
      <c r="BY1994" s="137"/>
      <c r="BZ1994" s="137"/>
      <c r="CA1994" s="138"/>
      <c r="CI1994" s="19"/>
      <c r="CJ1994" s="19"/>
    </row>
    <row r="1995" s="13" customFormat="1" customHeight="1" spans="1:88">
      <c r="A1995" s="15"/>
      <c r="B1995" s="15"/>
      <c r="C1995" s="15"/>
      <c r="D1995" s="15"/>
      <c r="E1995" s="15"/>
      <c r="F1995" s="15"/>
      <c r="G1995" s="15"/>
      <c r="H1995" s="15"/>
      <c r="I1995" s="15"/>
      <c r="J1995" s="15"/>
      <c r="K1995" s="15"/>
      <c r="L1995" s="15"/>
      <c r="M1995" s="15"/>
      <c r="N1995" s="134"/>
      <c r="BY1995" s="137"/>
      <c r="BZ1995" s="137"/>
      <c r="CA1995" s="138"/>
      <c r="CI1995" s="19"/>
      <c r="CJ1995" s="19"/>
    </row>
    <row r="1996" s="13" customFormat="1" customHeight="1" spans="1:88">
      <c r="A1996" s="15"/>
      <c r="B1996" s="15"/>
      <c r="C1996" s="15"/>
      <c r="D1996" s="15"/>
      <c r="E1996" s="15"/>
      <c r="F1996" s="15"/>
      <c r="G1996" s="15"/>
      <c r="H1996" s="15"/>
      <c r="I1996" s="15"/>
      <c r="J1996" s="15"/>
      <c r="K1996" s="15"/>
      <c r="L1996" s="15"/>
      <c r="M1996" s="15"/>
      <c r="N1996" s="134"/>
      <c r="BY1996" s="137"/>
      <c r="BZ1996" s="137"/>
      <c r="CA1996" s="138"/>
      <c r="CI1996" s="19"/>
      <c r="CJ1996" s="19"/>
    </row>
    <row r="1997" s="13" customFormat="1" customHeight="1" spans="1:88">
      <c r="A1997" s="15"/>
      <c r="B1997" s="15"/>
      <c r="C1997" s="15"/>
      <c r="D1997" s="15"/>
      <c r="E1997" s="15"/>
      <c r="F1997" s="15"/>
      <c r="G1997" s="15"/>
      <c r="H1997" s="15"/>
      <c r="I1997" s="15"/>
      <c r="J1997" s="15"/>
      <c r="K1997" s="15"/>
      <c r="L1997" s="15"/>
      <c r="M1997" s="15"/>
      <c r="N1997" s="134"/>
      <c r="BY1997" s="137"/>
      <c r="BZ1997" s="137"/>
      <c r="CA1997" s="138"/>
      <c r="CI1997" s="19"/>
      <c r="CJ1997" s="19"/>
    </row>
    <row r="1998" s="13" customFormat="1" customHeight="1" spans="1:88">
      <c r="A1998" s="15"/>
      <c r="B1998" s="15"/>
      <c r="C1998" s="15"/>
      <c r="D1998" s="15"/>
      <c r="E1998" s="15"/>
      <c r="F1998" s="15"/>
      <c r="G1998" s="15"/>
      <c r="H1998" s="15"/>
      <c r="I1998" s="15"/>
      <c r="J1998" s="15"/>
      <c r="K1998" s="15"/>
      <c r="L1998" s="15"/>
      <c r="M1998" s="15"/>
      <c r="N1998" s="134"/>
      <c r="BY1998" s="137"/>
      <c r="BZ1998" s="137"/>
      <c r="CA1998" s="138"/>
      <c r="CI1998" s="19"/>
      <c r="CJ1998" s="19"/>
    </row>
    <row r="1999" s="13" customFormat="1" customHeight="1" spans="1:88">
      <c r="A1999" s="15"/>
      <c r="B1999" s="15"/>
      <c r="C1999" s="15"/>
      <c r="D1999" s="15"/>
      <c r="E1999" s="15"/>
      <c r="F1999" s="15"/>
      <c r="G1999" s="15"/>
      <c r="H1999" s="15"/>
      <c r="I1999" s="15"/>
      <c r="J1999" s="15"/>
      <c r="K1999" s="15"/>
      <c r="L1999" s="15"/>
      <c r="M1999" s="15"/>
      <c r="N1999" s="134"/>
      <c r="BY1999" s="137"/>
      <c r="BZ1999" s="137"/>
      <c r="CA1999" s="138"/>
      <c r="CI1999" s="19"/>
      <c r="CJ1999" s="19"/>
    </row>
    <row r="2000" s="13" customFormat="1" customHeight="1" spans="1:88">
      <c r="A2000" s="15"/>
      <c r="B2000" s="15"/>
      <c r="C2000" s="15"/>
      <c r="D2000" s="15"/>
      <c r="E2000" s="15"/>
      <c r="F2000" s="15"/>
      <c r="G2000" s="15"/>
      <c r="H2000" s="15"/>
      <c r="I2000" s="15"/>
      <c r="J2000" s="15"/>
      <c r="K2000" s="15"/>
      <c r="L2000" s="15"/>
      <c r="M2000" s="15"/>
      <c r="N2000" s="134"/>
      <c r="BY2000" s="137"/>
      <c r="BZ2000" s="137"/>
      <c r="CA2000" s="138"/>
      <c r="CI2000" s="19"/>
      <c r="CJ2000" s="19"/>
    </row>
    <row r="2001" s="13" customFormat="1" customHeight="1" spans="1:88">
      <c r="A2001" s="15"/>
      <c r="B2001" s="15"/>
      <c r="C2001" s="15"/>
      <c r="D2001" s="15"/>
      <c r="E2001" s="15"/>
      <c r="F2001" s="15"/>
      <c r="G2001" s="15"/>
      <c r="H2001" s="15"/>
      <c r="I2001" s="15"/>
      <c r="J2001" s="15"/>
      <c r="K2001" s="15"/>
      <c r="L2001" s="15"/>
      <c r="M2001" s="15"/>
      <c r="N2001" s="134"/>
      <c r="BY2001" s="137"/>
      <c r="BZ2001" s="137"/>
      <c r="CA2001" s="138"/>
      <c r="CI2001" s="19"/>
      <c r="CJ2001" s="19"/>
    </row>
    <row r="2002" s="13" customFormat="1" customHeight="1" spans="1:88">
      <c r="A2002" s="15"/>
      <c r="B2002" s="15"/>
      <c r="C2002" s="15"/>
      <c r="D2002" s="15"/>
      <c r="E2002" s="15"/>
      <c r="F2002" s="15"/>
      <c r="G2002" s="15"/>
      <c r="H2002" s="15"/>
      <c r="I2002" s="15"/>
      <c r="J2002" s="15"/>
      <c r="K2002" s="15"/>
      <c r="L2002" s="15"/>
      <c r="M2002" s="15"/>
      <c r="N2002" s="134"/>
      <c r="BY2002" s="137"/>
      <c r="BZ2002" s="137"/>
      <c r="CA2002" s="138"/>
      <c r="CI2002" s="19"/>
      <c r="CJ2002" s="19"/>
    </row>
    <row r="2003" s="13" customFormat="1" customHeight="1" spans="1:88">
      <c r="A2003" s="15"/>
      <c r="B2003" s="15"/>
      <c r="C2003" s="15"/>
      <c r="D2003" s="15"/>
      <c r="E2003" s="15"/>
      <c r="F2003" s="15"/>
      <c r="G2003" s="15"/>
      <c r="H2003" s="15"/>
      <c r="I2003" s="15"/>
      <c r="J2003" s="15"/>
      <c r="K2003" s="15"/>
      <c r="L2003" s="15"/>
      <c r="M2003" s="15"/>
      <c r="N2003" s="134"/>
      <c r="BY2003" s="137"/>
      <c r="BZ2003" s="137"/>
      <c r="CA2003" s="138"/>
      <c r="CI2003" s="19"/>
      <c r="CJ2003" s="19"/>
    </row>
    <row r="2004" s="13" customFormat="1" customHeight="1" spans="1:88">
      <c r="A2004" s="15"/>
      <c r="B2004" s="15"/>
      <c r="C2004" s="15"/>
      <c r="D2004" s="15"/>
      <c r="E2004" s="15"/>
      <c r="F2004" s="15"/>
      <c r="G2004" s="15"/>
      <c r="H2004" s="15"/>
      <c r="I2004" s="15"/>
      <c r="J2004" s="15"/>
      <c r="K2004" s="15"/>
      <c r="L2004" s="15"/>
      <c r="M2004" s="15"/>
      <c r="N2004" s="134"/>
      <c r="BY2004" s="137"/>
      <c r="BZ2004" s="137"/>
      <c r="CA2004" s="138"/>
      <c r="CI2004" s="19"/>
      <c r="CJ2004" s="19"/>
    </row>
    <row r="2005" s="13" customFormat="1" customHeight="1" spans="1:88">
      <c r="A2005" s="15"/>
      <c r="B2005" s="15"/>
      <c r="C2005" s="15"/>
      <c r="D2005" s="15"/>
      <c r="E2005" s="15"/>
      <c r="F2005" s="15"/>
      <c r="G2005" s="15"/>
      <c r="H2005" s="15"/>
      <c r="I2005" s="15"/>
      <c r="J2005" s="15"/>
      <c r="K2005" s="15"/>
      <c r="L2005" s="15"/>
      <c r="M2005" s="15"/>
      <c r="N2005" s="134"/>
      <c r="BY2005" s="137"/>
      <c r="BZ2005" s="137"/>
      <c r="CA2005" s="138"/>
      <c r="CI2005" s="19"/>
      <c r="CJ2005" s="19"/>
    </row>
    <row r="2006" s="13" customFormat="1" customHeight="1" spans="1:88">
      <c r="A2006" s="15"/>
      <c r="B2006" s="15"/>
      <c r="C2006" s="15"/>
      <c r="D2006" s="15"/>
      <c r="E2006" s="15"/>
      <c r="F2006" s="15"/>
      <c r="G2006" s="15"/>
      <c r="H2006" s="15"/>
      <c r="I2006" s="15"/>
      <c r="J2006" s="15"/>
      <c r="K2006" s="15"/>
      <c r="L2006" s="15"/>
      <c r="M2006" s="15"/>
      <c r="N2006" s="134"/>
      <c r="BY2006" s="137"/>
      <c r="BZ2006" s="137"/>
      <c r="CA2006" s="138"/>
      <c r="CI2006" s="19"/>
      <c r="CJ2006" s="19"/>
    </row>
    <row r="2007" s="13" customFormat="1" customHeight="1" spans="1:88">
      <c r="A2007" s="15"/>
      <c r="B2007" s="15"/>
      <c r="C2007" s="15"/>
      <c r="D2007" s="15"/>
      <c r="E2007" s="15"/>
      <c r="F2007" s="15"/>
      <c r="G2007" s="15"/>
      <c r="H2007" s="15"/>
      <c r="I2007" s="15"/>
      <c r="J2007" s="15"/>
      <c r="K2007" s="15"/>
      <c r="L2007" s="15"/>
      <c r="M2007" s="15"/>
      <c r="N2007" s="134"/>
      <c r="BY2007" s="137"/>
      <c r="BZ2007" s="137"/>
      <c r="CA2007" s="138"/>
      <c r="CI2007" s="19"/>
      <c r="CJ2007" s="19"/>
    </row>
    <row r="2008" s="13" customFormat="1" customHeight="1" spans="1:88">
      <c r="A2008" s="15"/>
      <c r="B2008" s="15"/>
      <c r="C2008" s="15"/>
      <c r="D2008" s="15"/>
      <c r="E2008" s="15"/>
      <c r="F2008" s="15"/>
      <c r="G2008" s="15"/>
      <c r="H2008" s="15"/>
      <c r="I2008" s="15"/>
      <c r="J2008" s="15"/>
      <c r="K2008" s="15"/>
      <c r="L2008" s="15"/>
      <c r="M2008" s="15"/>
      <c r="N2008" s="134"/>
      <c r="BY2008" s="137"/>
      <c r="BZ2008" s="137"/>
      <c r="CA2008" s="138"/>
      <c r="CI2008" s="19"/>
      <c r="CJ2008" s="19"/>
    </row>
    <row r="2009" s="13" customFormat="1" customHeight="1" spans="1:88">
      <c r="A2009" s="15"/>
      <c r="B2009" s="15"/>
      <c r="C2009" s="15"/>
      <c r="D2009" s="15"/>
      <c r="E2009" s="15"/>
      <c r="F2009" s="15"/>
      <c r="G2009" s="15"/>
      <c r="H2009" s="15"/>
      <c r="I2009" s="15"/>
      <c r="J2009" s="15"/>
      <c r="K2009" s="15"/>
      <c r="L2009" s="15"/>
      <c r="M2009" s="15"/>
      <c r="N2009" s="134"/>
      <c r="BY2009" s="137"/>
      <c r="BZ2009" s="137"/>
      <c r="CA2009" s="138"/>
      <c r="CI2009" s="19"/>
      <c r="CJ2009" s="19"/>
    </row>
    <row r="2010" s="13" customFormat="1" customHeight="1" spans="1:88">
      <c r="A2010" s="15"/>
      <c r="B2010" s="15"/>
      <c r="C2010" s="15"/>
      <c r="D2010" s="15"/>
      <c r="E2010" s="15"/>
      <c r="F2010" s="15"/>
      <c r="G2010" s="15"/>
      <c r="H2010" s="15"/>
      <c r="I2010" s="15"/>
      <c r="J2010" s="15"/>
      <c r="K2010" s="15"/>
      <c r="L2010" s="15"/>
      <c r="M2010" s="15"/>
      <c r="N2010" s="134"/>
      <c r="BY2010" s="137"/>
      <c r="BZ2010" s="137"/>
      <c r="CA2010" s="138"/>
      <c r="CI2010" s="19"/>
      <c r="CJ2010" s="19"/>
    </row>
    <row r="2011" s="13" customFormat="1" customHeight="1" spans="1:88">
      <c r="A2011" s="15"/>
      <c r="B2011" s="15"/>
      <c r="C2011" s="15"/>
      <c r="D2011" s="15"/>
      <c r="E2011" s="15"/>
      <c r="F2011" s="15"/>
      <c r="G2011" s="15"/>
      <c r="H2011" s="15"/>
      <c r="I2011" s="15"/>
      <c r="J2011" s="15"/>
      <c r="K2011" s="15"/>
      <c r="L2011" s="15"/>
      <c r="M2011" s="15"/>
      <c r="N2011" s="134"/>
      <c r="BY2011" s="137"/>
      <c r="BZ2011" s="137"/>
      <c r="CA2011" s="138"/>
      <c r="CI2011" s="19"/>
      <c r="CJ2011" s="19"/>
    </row>
    <row r="2012" s="13" customFormat="1" customHeight="1" spans="1:88">
      <c r="A2012" s="15"/>
      <c r="B2012" s="15"/>
      <c r="C2012" s="15"/>
      <c r="D2012" s="15"/>
      <c r="E2012" s="15"/>
      <c r="F2012" s="15"/>
      <c r="G2012" s="15"/>
      <c r="H2012" s="15"/>
      <c r="I2012" s="15"/>
      <c r="J2012" s="15"/>
      <c r="K2012" s="15"/>
      <c r="L2012" s="15"/>
      <c r="M2012" s="15"/>
      <c r="N2012" s="134"/>
      <c r="BY2012" s="137"/>
      <c r="BZ2012" s="137"/>
      <c r="CA2012" s="138"/>
      <c r="CI2012" s="19"/>
      <c r="CJ2012" s="19"/>
    </row>
    <row r="2013" s="13" customFormat="1" customHeight="1" spans="1:88">
      <c r="A2013" s="15"/>
      <c r="B2013" s="15"/>
      <c r="C2013" s="15"/>
      <c r="D2013" s="15"/>
      <c r="E2013" s="15"/>
      <c r="F2013" s="15"/>
      <c r="G2013" s="15"/>
      <c r="H2013" s="15"/>
      <c r="I2013" s="15"/>
      <c r="J2013" s="15"/>
      <c r="K2013" s="15"/>
      <c r="L2013" s="15"/>
      <c r="M2013" s="15"/>
      <c r="N2013" s="134"/>
      <c r="BY2013" s="137"/>
      <c r="BZ2013" s="137"/>
      <c r="CA2013" s="138"/>
      <c r="CI2013" s="19"/>
      <c r="CJ2013" s="19"/>
    </row>
    <row r="2014" s="13" customFormat="1" customHeight="1" spans="1:88">
      <c r="A2014" s="15"/>
      <c r="B2014" s="15"/>
      <c r="C2014" s="15"/>
      <c r="D2014" s="15"/>
      <c r="E2014" s="15"/>
      <c r="F2014" s="15"/>
      <c r="G2014" s="15"/>
      <c r="H2014" s="15"/>
      <c r="I2014" s="15"/>
      <c r="J2014" s="15"/>
      <c r="K2014" s="15"/>
      <c r="L2014" s="15"/>
      <c r="M2014" s="15"/>
      <c r="N2014" s="134"/>
      <c r="BY2014" s="137"/>
      <c r="BZ2014" s="137"/>
      <c r="CA2014" s="138"/>
      <c r="CI2014" s="19"/>
      <c r="CJ2014" s="19"/>
    </row>
    <row r="2015" s="13" customFormat="1" customHeight="1" spans="1:88">
      <c r="A2015" s="15"/>
      <c r="B2015" s="15"/>
      <c r="C2015" s="15"/>
      <c r="D2015" s="15"/>
      <c r="E2015" s="15"/>
      <c r="F2015" s="15"/>
      <c r="G2015" s="15"/>
      <c r="H2015" s="15"/>
      <c r="I2015" s="15"/>
      <c r="J2015" s="15"/>
      <c r="K2015" s="15"/>
      <c r="L2015" s="15"/>
      <c r="M2015" s="15"/>
      <c r="N2015" s="134"/>
      <c r="BY2015" s="137"/>
      <c r="BZ2015" s="137"/>
      <c r="CA2015" s="138"/>
      <c r="CI2015" s="19"/>
      <c r="CJ2015" s="19"/>
    </row>
    <row r="2016" s="13" customFormat="1" customHeight="1" spans="1:88">
      <c r="A2016" s="15"/>
      <c r="B2016" s="15"/>
      <c r="C2016" s="15"/>
      <c r="D2016" s="15"/>
      <c r="E2016" s="15"/>
      <c r="F2016" s="15"/>
      <c r="G2016" s="15"/>
      <c r="H2016" s="15"/>
      <c r="I2016" s="15"/>
      <c r="J2016" s="15"/>
      <c r="K2016" s="15"/>
      <c r="L2016" s="15"/>
      <c r="M2016" s="15"/>
      <c r="N2016" s="134"/>
      <c r="BY2016" s="137"/>
      <c r="BZ2016" s="137"/>
      <c r="CA2016" s="138"/>
      <c r="CI2016" s="19"/>
      <c r="CJ2016" s="19"/>
    </row>
    <row r="2017" s="13" customFormat="1" customHeight="1" spans="1:88">
      <c r="A2017" s="15"/>
      <c r="B2017" s="15"/>
      <c r="C2017" s="15"/>
      <c r="D2017" s="15"/>
      <c r="E2017" s="15"/>
      <c r="F2017" s="15"/>
      <c r="G2017" s="15"/>
      <c r="H2017" s="15"/>
      <c r="I2017" s="15"/>
      <c r="J2017" s="15"/>
      <c r="K2017" s="15"/>
      <c r="L2017" s="15"/>
      <c r="M2017" s="15"/>
      <c r="N2017" s="134"/>
      <c r="BY2017" s="137"/>
      <c r="BZ2017" s="137"/>
      <c r="CA2017" s="138"/>
      <c r="CI2017" s="19"/>
      <c r="CJ2017" s="19"/>
    </row>
    <row r="2018" s="13" customFormat="1" customHeight="1" spans="1:88">
      <c r="A2018" s="15"/>
      <c r="B2018" s="15"/>
      <c r="C2018" s="15"/>
      <c r="D2018" s="15"/>
      <c r="E2018" s="15"/>
      <c r="F2018" s="15"/>
      <c r="G2018" s="15"/>
      <c r="H2018" s="15"/>
      <c r="I2018" s="15"/>
      <c r="J2018" s="15"/>
      <c r="K2018" s="15"/>
      <c r="L2018" s="15"/>
      <c r="M2018" s="15"/>
      <c r="N2018" s="134"/>
      <c r="BY2018" s="137"/>
      <c r="BZ2018" s="137"/>
      <c r="CA2018" s="138"/>
      <c r="CI2018" s="19"/>
      <c r="CJ2018" s="19"/>
    </row>
    <row r="2019" s="13" customFormat="1" customHeight="1" spans="1:88">
      <c r="A2019" s="15"/>
      <c r="B2019" s="15"/>
      <c r="C2019" s="15"/>
      <c r="D2019" s="15"/>
      <c r="E2019" s="15"/>
      <c r="F2019" s="15"/>
      <c r="G2019" s="15"/>
      <c r="H2019" s="15"/>
      <c r="I2019" s="15"/>
      <c r="J2019" s="15"/>
      <c r="K2019" s="15"/>
      <c r="L2019" s="15"/>
      <c r="M2019" s="15"/>
      <c r="N2019" s="134"/>
      <c r="BY2019" s="137"/>
      <c r="BZ2019" s="137"/>
      <c r="CA2019" s="138"/>
      <c r="CI2019" s="19"/>
      <c r="CJ2019" s="19"/>
    </row>
    <row r="2020" s="13" customFormat="1" customHeight="1" spans="1:88">
      <c r="A2020" s="15"/>
      <c r="B2020" s="15"/>
      <c r="C2020" s="15"/>
      <c r="D2020" s="15"/>
      <c r="E2020" s="15"/>
      <c r="F2020" s="15"/>
      <c r="G2020" s="15"/>
      <c r="H2020" s="15"/>
      <c r="I2020" s="15"/>
      <c r="J2020" s="15"/>
      <c r="K2020" s="15"/>
      <c r="L2020" s="15"/>
      <c r="M2020" s="15"/>
      <c r="N2020" s="134"/>
      <c r="BY2020" s="137"/>
      <c r="BZ2020" s="137"/>
      <c r="CA2020" s="138"/>
      <c r="CI2020" s="19"/>
      <c r="CJ2020" s="19"/>
    </row>
    <row r="2021" s="13" customFormat="1" customHeight="1" spans="1:88">
      <c r="A2021" s="15"/>
      <c r="B2021" s="15"/>
      <c r="C2021" s="15"/>
      <c r="D2021" s="15"/>
      <c r="E2021" s="15"/>
      <c r="F2021" s="15"/>
      <c r="G2021" s="15"/>
      <c r="H2021" s="15"/>
      <c r="I2021" s="15"/>
      <c r="J2021" s="15"/>
      <c r="K2021" s="15"/>
      <c r="L2021" s="15"/>
      <c r="M2021" s="15"/>
      <c r="N2021" s="134"/>
      <c r="BY2021" s="137"/>
      <c r="BZ2021" s="137"/>
      <c r="CA2021" s="138"/>
      <c r="CI2021" s="19"/>
      <c r="CJ2021" s="19"/>
    </row>
    <row r="2022" s="13" customFormat="1" customHeight="1" spans="1:88">
      <c r="A2022" s="15"/>
      <c r="B2022" s="15"/>
      <c r="C2022" s="15"/>
      <c r="D2022" s="15"/>
      <c r="E2022" s="15"/>
      <c r="F2022" s="15"/>
      <c r="G2022" s="15"/>
      <c r="H2022" s="15"/>
      <c r="I2022" s="15"/>
      <c r="J2022" s="15"/>
      <c r="K2022" s="15"/>
      <c r="L2022" s="15"/>
      <c r="M2022" s="15"/>
      <c r="N2022" s="134"/>
      <c r="BY2022" s="137"/>
      <c r="BZ2022" s="137"/>
      <c r="CA2022" s="138"/>
      <c r="CI2022" s="19"/>
      <c r="CJ2022" s="19"/>
    </row>
    <row r="2023" s="13" customFormat="1" customHeight="1" spans="1:88">
      <c r="A2023" s="15"/>
      <c r="B2023" s="15"/>
      <c r="C2023" s="15"/>
      <c r="D2023" s="15"/>
      <c r="E2023" s="15"/>
      <c r="F2023" s="15"/>
      <c r="G2023" s="15"/>
      <c r="H2023" s="15"/>
      <c r="I2023" s="15"/>
      <c r="J2023" s="15"/>
      <c r="K2023" s="15"/>
      <c r="L2023" s="15"/>
      <c r="M2023" s="15"/>
      <c r="N2023" s="134"/>
      <c r="BY2023" s="137"/>
      <c r="BZ2023" s="137"/>
      <c r="CA2023" s="138"/>
      <c r="CI2023" s="19"/>
      <c r="CJ2023" s="19"/>
    </row>
    <row r="2024" s="13" customFormat="1" customHeight="1" spans="1:88">
      <c r="A2024" s="15"/>
      <c r="B2024" s="15"/>
      <c r="C2024" s="15"/>
      <c r="D2024" s="15"/>
      <c r="E2024" s="15"/>
      <c r="F2024" s="15"/>
      <c r="G2024" s="15"/>
      <c r="H2024" s="15"/>
      <c r="I2024" s="15"/>
      <c r="J2024" s="15"/>
      <c r="K2024" s="15"/>
      <c r="L2024" s="15"/>
      <c r="M2024" s="15"/>
      <c r="N2024" s="134"/>
      <c r="BY2024" s="137"/>
      <c r="BZ2024" s="137"/>
      <c r="CA2024" s="138"/>
      <c r="CI2024" s="19"/>
      <c r="CJ2024" s="19"/>
    </row>
    <row r="2025" s="13" customFormat="1" customHeight="1" spans="1:88">
      <c r="A2025" s="15"/>
      <c r="B2025" s="15"/>
      <c r="C2025" s="15"/>
      <c r="D2025" s="15"/>
      <c r="E2025" s="15"/>
      <c r="F2025" s="15"/>
      <c r="G2025" s="15"/>
      <c r="H2025" s="15"/>
      <c r="I2025" s="15"/>
      <c r="J2025" s="15"/>
      <c r="K2025" s="15"/>
      <c r="L2025" s="15"/>
      <c r="M2025" s="15"/>
      <c r="N2025" s="134"/>
      <c r="BY2025" s="137"/>
      <c r="BZ2025" s="137"/>
      <c r="CA2025" s="138"/>
      <c r="CI2025" s="19"/>
      <c r="CJ2025" s="19"/>
    </row>
    <row r="2026" s="13" customFormat="1" customHeight="1" spans="1:88">
      <c r="A2026" s="15"/>
      <c r="B2026" s="15"/>
      <c r="C2026" s="15"/>
      <c r="D2026" s="15"/>
      <c r="E2026" s="15"/>
      <c r="F2026" s="15"/>
      <c r="G2026" s="15"/>
      <c r="H2026" s="15"/>
      <c r="I2026" s="15"/>
      <c r="J2026" s="15"/>
      <c r="K2026" s="15"/>
      <c r="L2026" s="15"/>
      <c r="M2026" s="15"/>
      <c r="N2026" s="134"/>
      <c r="BY2026" s="137"/>
      <c r="BZ2026" s="137"/>
      <c r="CA2026" s="138"/>
      <c r="CI2026" s="19"/>
      <c r="CJ2026" s="19"/>
    </row>
    <row r="2027" s="13" customFormat="1" customHeight="1" spans="1:88">
      <c r="A2027" s="15"/>
      <c r="B2027" s="15"/>
      <c r="C2027" s="15"/>
      <c r="D2027" s="15"/>
      <c r="E2027" s="15"/>
      <c r="F2027" s="15"/>
      <c r="G2027" s="15"/>
      <c r="H2027" s="15"/>
      <c r="I2027" s="15"/>
      <c r="J2027" s="15"/>
      <c r="K2027" s="15"/>
      <c r="L2027" s="15"/>
      <c r="M2027" s="15"/>
      <c r="N2027" s="134"/>
      <c r="BY2027" s="137"/>
      <c r="BZ2027" s="137"/>
      <c r="CA2027" s="138"/>
      <c r="CI2027" s="19"/>
      <c r="CJ2027" s="19"/>
    </row>
    <row r="2028" s="13" customFormat="1" customHeight="1" spans="1:88">
      <c r="A2028" s="15"/>
      <c r="B2028" s="15"/>
      <c r="C2028" s="15"/>
      <c r="D2028" s="15"/>
      <c r="E2028" s="15"/>
      <c r="F2028" s="15"/>
      <c r="G2028" s="15"/>
      <c r="H2028" s="15"/>
      <c r="I2028" s="15"/>
      <c r="J2028" s="15"/>
      <c r="K2028" s="15"/>
      <c r="L2028" s="15"/>
      <c r="M2028" s="15"/>
      <c r="N2028" s="134"/>
      <c r="BY2028" s="137"/>
      <c r="BZ2028" s="137"/>
      <c r="CA2028" s="138"/>
      <c r="CI2028" s="19"/>
      <c r="CJ2028" s="19"/>
    </row>
    <row r="2029" s="13" customFormat="1" customHeight="1" spans="1:88">
      <c r="A2029" s="15"/>
      <c r="B2029" s="15"/>
      <c r="C2029" s="15"/>
      <c r="D2029" s="15"/>
      <c r="E2029" s="15"/>
      <c r="F2029" s="15"/>
      <c r="G2029" s="15"/>
      <c r="H2029" s="15"/>
      <c r="I2029" s="15"/>
      <c r="J2029" s="15"/>
      <c r="K2029" s="15"/>
      <c r="L2029" s="15"/>
      <c r="M2029" s="15"/>
      <c r="N2029" s="134"/>
      <c r="BY2029" s="137"/>
      <c r="BZ2029" s="137"/>
      <c r="CA2029" s="138"/>
      <c r="CI2029" s="19"/>
      <c r="CJ2029" s="19"/>
    </row>
    <row r="2030" s="13" customFormat="1" customHeight="1" spans="1:88">
      <c r="A2030" s="15"/>
      <c r="B2030" s="15"/>
      <c r="C2030" s="15"/>
      <c r="D2030" s="15"/>
      <c r="E2030" s="15"/>
      <c r="F2030" s="15"/>
      <c r="G2030" s="15"/>
      <c r="H2030" s="15"/>
      <c r="I2030" s="15"/>
      <c r="J2030" s="15"/>
      <c r="K2030" s="15"/>
      <c r="L2030" s="15"/>
      <c r="M2030" s="15"/>
      <c r="N2030" s="134"/>
      <c r="BY2030" s="137"/>
      <c r="BZ2030" s="137"/>
      <c r="CA2030" s="138"/>
      <c r="CI2030" s="19"/>
      <c r="CJ2030" s="19"/>
    </row>
    <row r="2031" s="13" customFormat="1" customHeight="1" spans="1:88">
      <c r="A2031" s="15"/>
      <c r="B2031" s="15"/>
      <c r="C2031" s="15"/>
      <c r="D2031" s="15"/>
      <c r="E2031" s="15"/>
      <c r="F2031" s="15"/>
      <c r="G2031" s="15"/>
      <c r="H2031" s="15"/>
      <c r="I2031" s="15"/>
      <c r="J2031" s="15"/>
      <c r="K2031" s="15"/>
      <c r="L2031" s="15"/>
      <c r="M2031" s="15"/>
      <c r="N2031" s="134"/>
      <c r="BY2031" s="137"/>
      <c r="BZ2031" s="137"/>
      <c r="CA2031" s="138"/>
      <c r="CI2031" s="19"/>
      <c r="CJ2031" s="19"/>
    </row>
    <row r="2032" s="13" customFormat="1" customHeight="1" spans="1:88">
      <c r="A2032" s="15"/>
      <c r="B2032" s="15"/>
      <c r="C2032" s="15"/>
      <c r="D2032" s="15"/>
      <c r="E2032" s="15"/>
      <c r="F2032" s="15"/>
      <c r="G2032" s="15"/>
      <c r="H2032" s="15"/>
      <c r="I2032" s="15"/>
      <c r="J2032" s="15"/>
      <c r="K2032" s="15"/>
      <c r="L2032" s="15"/>
      <c r="M2032" s="15"/>
      <c r="N2032" s="134"/>
      <c r="BY2032" s="137"/>
      <c r="BZ2032" s="137"/>
      <c r="CA2032" s="138"/>
      <c r="CI2032" s="19"/>
      <c r="CJ2032" s="19"/>
    </row>
    <row r="2033" s="13" customFormat="1" customHeight="1" spans="1:88">
      <c r="A2033" s="15"/>
      <c r="B2033" s="15"/>
      <c r="C2033" s="15"/>
      <c r="D2033" s="15"/>
      <c r="E2033" s="15"/>
      <c r="F2033" s="15"/>
      <c r="G2033" s="15"/>
      <c r="H2033" s="15"/>
      <c r="I2033" s="15"/>
      <c r="J2033" s="15"/>
      <c r="K2033" s="15"/>
      <c r="L2033" s="15"/>
      <c r="M2033" s="15"/>
      <c r="N2033" s="134"/>
      <c r="BY2033" s="137"/>
      <c r="BZ2033" s="137"/>
      <c r="CA2033" s="138"/>
      <c r="CI2033" s="19"/>
      <c r="CJ2033" s="19"/>
    </row>
    <row r="2034" s="13" customFormat="1" customHeight="1" spans="1:88">
      <c r="A2034" s="15"/>
      <c r="B2034" s="15"/>
      <c r="C2034" s="15"/>
      <c r="D2034" s="15"/>
      <c r="E2034" s="15"/>
      <c r="F2034" s="15"/>
      <c r="G2034" s="15"/>
      <c r="H2034" s="15"/>
      <c r="I2034" s="15"/>
      <c r="J2034" s="15"/>
      <c r="K2034" s="15"/>
      <c r="L2034" s="15"/>
      <c r="M2034" s="15"/>
      <c r="N2034" s="134"/>
      <c r="BY2034" s="137"/>
      <c r="BZ2034" s="137"/>
      <c r="CA2034" s="138"/>
      <c r="CI2034" s="19"/>
      <c r="CJ2034" s="19"/>
    </row>
    <row r="2035" s="13" customFormat="1" customHeight="1" spans="1:88">
      <c r="A2035" s="15"/>
      <c r="B2035" s="15"/>
      <c r="C2035" s="15"/>
      <c r="D2035" s="15"/>
      <c r="E2035" s="15"/>
      <c r="F2035" s="15"/>
      <c r="G2035" s="15"/>
      <c r="H2035" s="15"/>
      <c r="I2035" s="15"/>
      <c r="J2035" s="15"/>
      <c r="K2035" s="15"/>
      <c r="L2035" s="15"/>
      <c r="M2035" s="15"/>
      <c r="N2035" s="134"/>
      <c r="BY2035" s="137"/>
      <c r="BZ2035" s="137"/>
      <c r="CA2035" s="138"/>
      <c r="CI2035" s="19"/>
      <c r="CJ2035" s="19"/>
    </row>
    <row r="2036" s="13" customFormat="1" customHeight="1" spans="1:88">
      <c r="A2036" s="15"/>
      <c r="B2036" s="15"/>
      <c r="C2036" s="15"/>
      <c r="D2036" s="15"/>
      <c r="E2036" s="15"/>
      <c r="F2036" s="15"/>
      <c r="G2036" s="15"/>
      <c r="H2036" s="15"/>
      <c r="I2036" s="15"/>
      <c r="J2036" s="15"/>
      <c r="K2036" s="15"/>
      <c r="L2036" s="15"/>
      <c r="M2036" s="15"/>
      <c r="N2036" s="134"/>
      <c r="BY2036" s="137"/>
      <c r="BZ2036" s="137"/>
      <c r="CA2036" s="138"/>
      <c r="CI2036" s="19"/>
      <c r="CJ2036" s="19"/>
    </row>
    <row r="2037" s="13" customFormat="1" customHeight="1" spans="1:88">
      <c r="A2037" s="15"/>
      <c r="B2037" s="15"/>
      <c r="C2037" s="15"/>
      <c r="D2037" s="15"/>
      <c r="E2037" s="15"/>
      <c r="F2037" s="15"/>
      <c r="G2037" s="15"/>
      <c r="H2037" s="15"/>
      <c r="I2037" s="15"/>
      <c r="J2037" s="15"/>
      <c r="K2037" s="15"/>
      <c r="L2037" s="15"/>
      <c r="M2037" s="15"/>
      <c r="N2037" s="134"/>
      <c r="BY2037" s="137"/>
      <c r="BZ2037" s="137"/>
      <c r="CA2037" s="138"/>
      <c r="CI2037" s="19"/>
      <c r="CJ2037" s="19"/>
    </row>
    <row r="2038" s="13" customFormat="1" customHeight="1" spans="1:88">
      <c r="A2038" s="15"/>
      <c r="B2038" s="15"/>
      <c r="C2038" s="15"/>
      <c r="D2038" s="15"/>
      <c r="E2038" s="15"/>
      <c r="F2038" s="15"/>
      <c r="G2038" s="15"/>
      <c r="H2038" s="15"/>
      <c r="I2038" s="15"/>
      <c r="J2038" s="15"/>
      <c r="K2038" s="15"/>
      <c r="L2038" s="15"/>
      <c r="M2038" s="15"/>
      <c r="N2038" s="134"/>
      <c r="BY2038" s="137"/>
      <c r="BZ2038" s="137"/>
      <c r="CA2038" s="138"/>
      <c r="CI2038" s="19"/>
      <c r="CJ2038" s="19"/>
    </row>
    <row r="2039" s="13" customFormat="1" customHeight="1" spans="1:88">
      <c r="A2039" s="15"/>
      <c r="B2039" s="15"/>
      <c r="C2039" s="15"/>
      <c r="D2039" s="15"/>
      <c r="E2039" s="15"/>
      <c r="F2039" s="15"/>
      <c r="G2039" s="15"/>
      <c r="H2039" s="15"/>
      <c r="I2039" s="15"/>
      <c r="J2039" s="15"/>
      <c r="K2039" s="15"/>
      <c r="L2039" s="15"/>
      <c r="M2039" s="15"/>
      <c r="N2039" s="134"/>
      <c r="BY2039" s="137"/>
      <c r="BZ2039" s="137"/>
      <c r="CA2039" s="138"/>
      <c r="CI2039" s="19"/>
      <c r="CJ2039" s="19"/>
    </row>
    <row r="2040" s="13" customFormat="1" customHeight="1" spans="1:88">
      <c r="A2040" s="15"/>
      <c r="B2040" s="15"/>
      <c r="C2040" s="15"/>
      <c r="D2040" s="15"/>
      <c r="E2040" s="15"/>
      <c r="F2040" s="15"/>
      <c r="G2040" s="15"/>
      <c r="H2040" s="15"/>
      <c r="I2040" s="15"/>
      <c r="J2040" s="15"/>
      <c r="K2040" s="15"/>
      <c r="L2040" s="15"/>
      <c r="M2040" s="15"/>
      <c r="N2040" s="134"/>
      <c r="BY2040" s="137"/>
      <c r="BZ2040" s="137"/>
      <c r="CA2040" s="138"/>
      <c r="CI2040" s="19"/>
      <c r="CJ2040" s="19"/>
    </row>
    <row r="2041" s="13" customFormat="1" customHeight="1" spans="1:88">
      <c r="A2041" s="15"/>
      <c r="B2041" s="15"/>
      <c r="C2041" s="15"/>
      <c r="D2041" s="15"/>
      <c r="E2041" s="15"/>
      <c r="F2041" s="15"/>
      <c r="G2041" s="15"/>
      <c r="H2041" s="15"/>
      <c r="I2041" s="15"/>
      <c r="J2041" s="15"/>
      <c r="K2041" s="15"/>
      <c r="L2041" s="15"/>
      <c r="M2041" s="15"/>
      <c r="N2041" s="134"/>
      <c r="BY2041" s="137"/>
      <c r="BZ2041" s="137"/>
      <c r="CA2041" s="138"/>
      <c r="CI2041" s="19"/>
      <c r="CJ2041" s="19"/>
    </row>
    <row r="2042" s="13" customFormat="1" customHeight="1" spans="1:88">
      <c r="A2042" s="15"/>
      <c r="B2042" s="15"/>
      <c r="C2042" s="15"/>
      <c r="D2042" s="15"/>
      <c r="E2042" s="15"/>
      <c r="F2042" s="15"/>
      <c r="G2042" s="15"/>
      <c r="H2042" s="15"/>
      <c r="I2042" s="15"/>
      <c r="J2042" s="15"/>
      <c r="K2042" s="15"/>
      <c r="L2042" s="15"/>
      <c r="M2042" s="15"/>
      <c r="N2042" s="134"/>
      <c r="BY2042" s="137"/>
      <c r="BZ2042" s="137"/>
      <c r="CA2042" s="138"/>
      <c r="CI2042" s="19"/>
      <c r="CJ2042" s="19"/>
    </row>
    <row r="2043" s="13" customFormat="1" customHeight="1" spans="1:88">
      <c r="A2043" s="15"/>
      <c r="B2043" s="15"/>
      <c r="C2043" s="15"/>
      <c r="D2043" s="15"/>
      <c r="E2043" s="15"/>
      <c r="F2043" s="15"/>
      <c r="G2043" s="15"/>
      <c r="H2043" s="15"/>
      <c r="I2043" s="15"/>
      <c r="J2043" s="15"/>
      <c r="K2043" s="15"/>
      <c r="L2043" s="15"/>
      <c r="M2043" s="15"/>
      <c r="N2043" s="134"/>
      <c r="BY2043" s="137"/>
      <c r="BZ2043" s="137"/>
      <c r="CA2043" s="138"/>
      <c r="CI2043" s="19"/>
      <c r="CJ2043" s="19"/>
    </row>
    <row r="2044" s="13" customFormat="1" customHeight="1" spans="1:88">
      <c r="A2044" s="15"/>
      <c r="B2044" s="15"/>
      <c r="C2044" s="15"/>
      <c r="D2044" s="15"/>
      <c r="E2044" s="15"/>
      <c r="F2044" s="15"/>
      <c r="G2044" s="15"/>
      <c r="H2044" s="15"/>
      <c r="I2044" s="15"/>
      <c r="J2044" s="15"/>
      <c r="K2044" s="15"/>
      <c r="L2044" s="15"/>
      <c r="M2044" s="15"/>
      <c r="N2044" s="134"/>
      <c r="BY2044" s="137"/>
      <c r="BZ2044" s="137"/>
      <c r="CA2044" s="138"/>
      <c r="CI2044" s="19"/>
      <c r="CJ2044" s="19"/>
    </row>
    <row r="2045" s="13" customFormat="1" customHeight="1" spans="1:88">
      <c r="A2045" s="15"/>
      <c r="B2045" s="15"/>
      <c r="C2045" s="15"/>
      <c r="D2045" s="15"/>
      <c r="E2045" s="15"/>
      <c r="F2045" s="15"/>
      <c r="G2045" s="15"/>
      <c r="H2045" s="15"/>
      <c r="I2045" s="15"/>
      <c r="J2045" s="15"/>
      <c r="K2045" s="15"/>
      <c r="L2045" s="15"/>
      <c r="M2045" s="15"/>
      <c r="N2045" s="134"/>
      <c r="BY2045" s="137"/>
      <c r="BZ2045" s="137"/>
      <c r="CA2045" s="138"/>
      <c r="CI2045" s="19"/>
      <c r="CJ2045" s="19"/>
    </row>
    <row r="2046" s="13" customFormat="1" customHeight="1" spans="1:88">
      <c r="A2046" s="15"/>
      <c r="B2046" s="15"/>
      <c r="C2046" s="15"/>
      <c r="D2046" s="15"/>
      <c r="E2046" s="15"/>
      <c r="F2046" s="15"/>
      <c r="G2046" s="15"/>
      <c r="H2046" s="15"/>
      <c r="I2046" s="15"/>
      <c r="J2046" s="15"/>
      <c r="K2046" s="15"/>
      <c r="L2046" s="15"/>
      <c r="M2046" s="15"/>
      <c r="N2046" s="134"/>
      <c r="BY2046" s="137"/>
      <c r="BZ2046" s="137"/>
      <c r="CA2046" s="138"/>
      <c r="CI2046" s="19"/>
      <c r="CJ2046" s="19"/>
    </row>
    <row r="2047" s="13" customFormat="1" customHeight="1" spans="1:88">
      <c r="A2047" s="15"/>
      <c r="B2047" s="15"/>
      <c r="C2047" s="15"/>
      <c r="D2047" s="15"/>
      <c r="E2047" s="15"/>
      <c r="F2047" s="15"/>
      <c r="G2047" s="15"/>
      <c r="H2047" s="15"/>
      <c r="I2047" s="15"/>
      <c r="J2047" s="15"/>
      <c r="K2047" s="15"/>
      <c r="L2047" s="15"/>
      <c r="M2047" s="15"/>
      <c r="N2047" s="134"/>
      <c r="BY2047" s="137"/>
      <c r="BZ2047" s="137"/>
      <c r="CA2047" s="138"/>
      <c r="CI2047" s="19"/>
      <c r="CJ2047" s="19"/>
    </row>
    <row r="2048" s="13" customFormat="1" customHeight="1" spans="1:88">
      <c r="A2048" s="15"/>
      <c r="B2048" s="15"/>
      <c r="C2048" s="15"/>
      <c r="D2048" s="15"/>
      <c r="E2048" s="15"/>
      <c r="F2048" s="15"/>
      <c r="G2048" s="15"/>
      <c r="H2048" s="15"/>
      <c r="I2048" s="15"/>
      <c r="J2048" s="15"/>
      <c r="K2048" s="15"/>
      <c r="L2048" s="15"/>
      <c r="M2048" s="15"/>
      <c r="N2048" s="134"/>
      <c r="BY2048" s="137"/>
      <c r="BZ2048" s="137"/>
      <c r="CA2048" s="138"/>
      <c r="CI2048" s="19"/>
      <c r="CJ2048" s="19"/>
    </row>
    <row r="2049" s="13" customFormat="1" customHeight="1" spans="1:88">
      <c r="A2049" s="15"/>
      <c r="B2049" s="15"/>
      <c r="C2049" s="15"/>
      <c r="D2049" s="15"/>
      <c r="E2049" s="15"/>
      <c r="F2049" s="15"/>
      <c r="G2049" s="15"/>
      <c r="H2049" s="15"/>
      <c r="I2049" s="15"/>
      <c r="J2049" s="15"/>
      <c r="K2049" s="15"/>
      <c r="L2049" s="15"/>
      <c r="M2049" s="15"/>
      <c r="N2049" s="134"/>
      <c r="BY2049" s="137"/>
      <c r="BZ2049" s="137"/>
      <c r="CA2049" s="138"/>
      <c r="CI2049" s="19"/>
      <c r="CJ2049" s="19"/>
    </row>
    <row r="2050" s="13" customFormat="1" customHeight="1" spans="1:88">
      <c r="A2050" s="15"/>
      <c r="B2050" s="15"/>
      <c r="C2050" s="15"/>
      <c r="D2050" s="15"/>
      <c r="E2050" s="15"/>
      <c r="F2050" s="15"/>
      <c r="G2050" s="15"/>
      <c r="H2050" s="15"/>
      <c r="I2050" s="15"/>
      <c r="J2050" s="15"/>
      <c r="K2050" s="15"/>
      <c r="L2050" s="15"/>
      <c r="M2050" s="15"/>
      <c r="N2050" s="134"/>
      <c r="BY2050" s="137"/>
      <c r="BZ2050" s="137"/>
      <c r="CA2050" s="138"/>
      <c r="CI2050" s="19"/>
      <c r="CJ2050" s="19"/>
    </row>
    <row r="2051" s="13" customFormat="1" customHeight="1" spans="1:88">
      <c r="A2051" s="15"/>
      <c r="B2051" s="15"/>
      <c r="C2051" s="15"/>
      <c r="D2051" s="15"/>
      <c r="E2051" s="15"/>
      <c r="F2051" s="15"/>
      <c r="G2051" s="15"/>
      <c r="H2051" s="15"/>
      <c r="I2051" s="15"/>
      <c r="J2051" s="15"/>
      <c r="K2051" s="15"/>
      <c r="L2051" s="15"/>
      <c r="M2051" s="15"/>
      <c r="N2051" s="134"/>
      <c r="BY2051" s="137"/>
      <c r="BZ2051" s="137"/>
      <c r="CA2051" s="138"/>
      <c r="CI2051" s="19"/>
      <c r="CJ2051" s="19"/>
    </row>
    <row r="2052" s="13" customFormat="1" customHeight="1" spans="1:88">
      <c r="A2052" s="15"/>
      <c r="B2052" s="15"/>
      <c r="C2052" s="15"/>
      <c r="D2052" s="15"/>
      <c r="E2052" s="15"/>
      <c r="F2052" s="15"/>
      <c r="G2052" s="15"/>
      <c r="H2052" s="15"/>
      <c r="I2052" s="15"/>
      <c r="J2052" s="15"/>
      <c r="K2052" s="15"/>
      <c r="L2052" s="15"/>
      <c r="M2052" s="15"/>
      <c r="N2052" s="134"/>
      <c r="BY2052" s="137"/>
      <c r="BZ2052" s="137"/>
      <c r="CA2052" s="138"/>
      <c r="CI2052" s="19"/>
      <c r="CJ2052" s="19"/>
    </row>
    <row r="2053" s="13" customFormat="1" customHeight="1" spans="1:88">
      <c r="A2053" s="15"/>
      <c r="B2053" s="15"/>
      <c r="C2053" s="15"/>
      <c r="D2053" s="15"/>
      <c r="E2053" s="15"/>
      <c r="F2053" s="15"/>
      <c r="G2053" s="15"/>
      <c r="H2053" s="15"/>
      <c r="I2053" s="15"/>
      <c r="J2053" s="15"/>
      <c r="K2053" s="15"/>
      <c r="L2053" s="15"/>
      <c r="M2053" s="15"/>
      <c r="N2053" s="134"/>
      <c r="BY2053" s="137"/>
      <c r="BZ2053" s="137"/>
      <c r="CA2053" s="138"/>
      <c r="CI2053" s="19"/>
      <c r="CJ2053" s="19"/>
    </row>
    <row r="2054" s="13" customFormat="1" customHeight="1" spans="1:88">
      <c r="A2054" s="15"/>
      <c r="B2054" s="15"/>
      <c r="C2054" s="15"/>
      <c r="D2054" s="15"/>
      <c r="E2054" s="15"/>
      <c r="F2054" s="15"/>
      <c r="G2054" s="15"/>
      <c r="H2054" s="15"/>
      <c r="I2054" s="15"/>
      <c r="J2054" s="15"/>
      <c r="K2054" s="15"/>
      <c r="L2054" s="15"/>
      <c r="M2054" s="15"/>
      <c r="N2054" s="134"/>
      <c r="BY2054" s="137"/>
      <c r="BZ2054" s="137"/>
      <c r="CA2054" s="138"/>
      <c r="CI2054" s="19"/>
      <c r="CJ2054" s="19"/>
    </row>
    <row r="2055" s="13" customFormat="1" customHeight="1" spans="1:88">
      <c r="A2055" s="15"/>
      <c r="B2055" s="15"/>
      <c r="C2055" s="15"/>
      <c r="D2055" s="15"/>
      <c r="E2055" s="15"/>
      <c r="F2055" s="15"/>
      <c r="G2055" s="15"/>
      <c r="H2055" s="15"/>
      <c r="I2055" s="15"/>
      <c r="J2055" s="15"/>
      <c r="K2055" s="15"/>
      <c r="L2055" s="15"/>
      <c r="M2055" s="15"/>
      <c r="N2055" s="134"/>
      <c r="BY2055" s="137"/>
      <c r="BZ2055" s="137"/>
      <c r="CA2055" s="138"/>
      <c r="CI2055" s="19"/>
      <c r="CJ2055" s="19"/>
    </row>
    <row r="2056" s="13" customFormat="1" customHeight="1" spans="1:88">
      <c r="A2056" s="15"/>
      <c r="B2056" s="15"/>
      <c r="C2056" s="15"/>
      <c r="D2056" s="15"/>
      <c r="E2056" s="15"/>
      <c r="F2056" s="15"/>
      <c r="G2056" s="15"/>
      <c r="H2056" s="15"/>
      <c r="I2056" s="15"/>
      <c r="J2056" s="15"/>
      <c r="K2056" s="15"/>
      <c r="L2056" s="15"/>
      <c r="M2056" s="15"/>
      <c r="N2056" s="134"/>
      <c r="BY2056" s="137"/>
      <c r="BZ2056" s="137"/>
      <c r="CA2056" s="138"/>
      <c r="CI2056" s="19"/>
      <c r="CJ2056" s="19"/>
    </row>
    <row r="2057" s="13" customFormat="1" customHeight="1" spans="1:88">
      <c r="A2057" s="15"/>
      <c r="B2057" s="15"/>
      <c r="C2057" s="15"/>
      <c r="D2057" s="15"/>
      <c r="E2057" s="15"/>
      <c r="F2057" s="15"/>
      <c r="G2057" s="15"/>
      <c r="H2057" s="15"/>
      <c r="I2057" s="15"/>
      <c r="J2057" s="15"/>
      <c r="K2057" s="15"/>
      <c r="L2057" s="15"/>
      <c r="M2057" s="15"/>
      <c r="N2057" s="134"/>
      <c r="BY2057" s="137"/>
      <c r="BZ2057" s="137"/>
      <c r="CA2057" s="138"/>
      <c r="CI2057" s="19"/>
      <c r="CJ2057" s="19"/>
    </row>
    <row r="2058" s="13" customFormat="1" customHeight="1" spans="1:88">
      <c r="A2058" s="15"/>
      <c r="B2058" s="15"/>
      <c r="C2058" s="15"/>
      <c r="D2058" s="15"/>
      <c r="E2058" s="15"/>
      <c r="F2058" s="15"/>
      <c r="G2058" s="15"/>
      <c r="H2058" s="15"/>
      <c r="I2058" s="15"/>
      <c r="J2058" s="15"/>
      <c r="K2058" s="15"/>
      <c r="L2058" s="15"/>
      <c r="M2058" s="15"/>
      <c r="N2058" s="134"/>
      <c r="BY2058" s="137"/>
      <c r="BZ2058" s="137"/>
      <c r="CA2058" s="138"/>
      <c r="CI2058" s="19"/>
      <c r="CJ2058" s="19"/>
    </row>
    <row r="2059" s="13" customFormat="1" customHeight="1" spans="1:88">
      <c r="A2059" s="15"/>
      <c r="B2059" s="15"/>
      <c r="C2059" s="15"/>
      <c r="D2059" s="15"/>
      <c r="E2059" s="15"/>
      <c r="F2059" s="15"/>
      <c r="G2059" s="15"/>
      <c r="H2059" s="15"/>
      <c r="I2059" s="15"/>
      <c r="J2059" s="15"/>
      <c r="K2059" s="15"/>
      <c r="L2059" s="15"/>
      <c r="M2059" s="15"/>
      <c r="N2059" s="134"/>
      <c r="BY2059" s="137"/>
      <c r="BZ2059" s="137"/>
      <c r="CA2059" s="138"/>
      <c r="CI2059" s="19"/>
      <c r="CJ2059" s="19"/>
    </row>
    <row r="2060" s="13" customFormat="1" customHeight="1" spans="1:88">
      <c r="A2060" s="15"/>
      <c r="B2060" s="15"/>
      <c r="C2060" s="15"/>
      <c r="D2060" s="15"/>
      <c r="E2060" s="15"/>
      <c r="F2060" s="15"/>
      <c r="G2060" s="15"/>
      <c r="H2060" s="15"/>
      <c r="I2060" s="15"/>
      <c r="J2060" s="15"/>
      <c r="K2060" s="15"/>
      <c r="L2060" s="15"/>
      <c r="M2060" s="15"/>
      <c r="N2060" s="134"/>
      <c r="BY2060" s="137"/>
      <c r="BZ2060" s="137"/>
      <c r="CA2060" s="138"/>
      <c r="CI2060" s="19"/>
      <c r="CJ2060" s="19"/>
    </row>
    <row r="2061" s="13" customFormat="1" customHeight="1" spans="1:88">
      <c r="A2061" s="15"/>
      <c r="B2061" s="15"/>
      <c r="C2061" s="15"/>
      <c r="D2061" s="15"/>
      <c r="E2061" s="15"/>
      <c r="F2061" s="15"/>
      <c r="G2061" s="15"/>
      <c r="H2061" s="15"/>
      <c r="I2061" s="15"/>
      <c r="J2061" s="15"/>
      <c r="K2061" s="15"/>
      <c r="L2061" s="15"/>
      <c r="M2061" s="15"/>
      <c r="N2061" s="134"/>
      <c r="BY2061" s="137"/>
      <c r="BZ2061" s="137"/>
      <c r="CA2061" s="138"/>
      <c r="CI2061" s="19"/>
      <c r="CJ2061" s="19"/>
    </row>
    <row r="2062" s="13" customFormat="1" customHeight="1" spans="1:88">
      <c r="A2062" s="15"/>
      <c r="B2062" s="15"/>
      <c r="C2062" s="15"/>
      <c r="D2062" s="15"/>
      <c r="E2062" s="15"/>
      <c r="F2062" s="15"/>
      <c r="G2062" s="15"/>
      <c r="H2062" s="15"/>
      <c r="I2062" s="15"/>
      <c r="J2062" s="15"/>
      <c r="K2062" s="15"/>
      <c r="L2062" s="15"/>
      <c r="M2062" s="15"/>
      <c r="N2062" s="134"/>
      <c r="BY2062" s="137"/>
      <c r="BZ2062" s="137"/>
      <c r="CA2062" s="138"/>
      <c r="CI2062" s="19"/>
      <c r="CJ2062" s="19"/>
    </row>
    <row r="2063" s="13" customFormat="1" customHeight="1" spans="1:88">
      <c r="A2063" s="15"/>
      <c r="B2063" s="15"/>
      <c r="C2063" s="15"/>
      <c r="D2063" s="15"/>
      <c r="E2063" s="15"/>
      <c r="F2063" s="15"/>
      <c r="G2063" s="15"/>
      <c r="H2063" s="15"/>
      <c r="I2063" s="15"/>
      <c r="J2063" s="15"/>
      <c r="K2063" s="15"/>
      <c r="L2063" s="15"/>
      <c r="M2063" s="15"/>
      <c r="N2063" s="134"/>
      <c r="BY2063" s="137"/>
      <c r="BZ2063" s="137"/>
      <c r="CA2063" s="138"/>
      <c r="CI2063" s="19"/>
      <c r="CJ2063" s="19"/>
    </row>
    <row r="2064" s="13" customFormat="1" customHeight="1" spans="1:88">
      <c r="A2064" s="15"/>
      <c r="B2064" s="15"/>
      <c r="C2064" s="15"/>
      <c r="D2064" s="15"/>
      <c r="E2064" s="15"/>
      <c r="F2064" s="15"/>
      <c r="G2064" s="15"/>
      <c r="H2064" s="15"/>
      <c r="I2064" s="15"/>
      <c r="J2064" s="15"/>
      <c r="K2064" s="15"/>
      <c r="L2064" s="15"/>
      <c r="M2064" s="15"/>
      <c r="N2064" s="134"/>
      <c r="BY2064" s="137"/>
      <c r="BZ2064" s="137"/>
      <c r="CA2064" s="138"/>
      <c r="CI2064" s="19"/>
      <c r="CJ2064" s="19"/>
    </row>
    <row r="2065" s="13" customFormat="1" customHeight="1" spans="1:88">
      <c r="A2065" s="15"/>
      <c r="B2065" s="15"/>
      <c r="C2065" s="15"/>
      <c r="D2065" s="15"/>
      <c r="E2065" s="15"/>
      <c r="F2065" s="15"/>
      <c r="G2065" s="15"/>
      <c r="H2065" s="15"/>
      <c r="I2065" s="15"/>
      <c r="J2065" s="15"/>
      <c r="K2065" s="15"/>
      <c r="L2065" s="15"/>
      <c r="M2065" s="15"/>
      <c r="N2065" s="134"/>
      <c r="BY2065" s="137"/>
      <c r="BZ2065" s="137"/>
      <c r="CA2065" s="138"/>
      <c r="CI2065" s="19"/>
      <c r="CJ2065" s="19"/>
    </row>
    <row r="2066" s="13" customFormat="1" customHeight="1" spans="1:88">
      <c r="A2066" s="15"/>
      <c r="B2066" s="15"/>
      <c r="C2066" s="15"/>
      <c r="D2066" s="15"/>
      <c r="E2066" s="15"/>
      <c r="F2066" s="15"/>
      <c r="G2066" s="15"/>
      <c r="H2066" s="15"/>
      <c r="I2066" s="15"/>
      <c r="J2066" s="15"/>
      <c r="K2066" s="15"/>
      <c r="L2066" s="15"/>
      <c r="M2066" s="15"/>
      <c r="N2066" s="134"/>
      <c r="BY2066" s="137"/>
      <c r="BZ2066" s="137"/>
      <c r="CA2066" s="138"/>
      <c r="CI2066" s="19"/>
      <c r="CJ2066" s="19"/>
    </row>
    <row r="2067" s="13" customFormat="1" customHeight="1" spans="1:88">
      <c r="A2067" s="15"/>
      <c r="B2067" s="15"/>
      <c r="C2067" s="15"/>
      <c r="D2067" s="15"/>
      <c r="E2067" s="15"/>
      <c r="F2067" s="15"/>
      <c r="G2067" s="15"/>
      <c r="H2067" s="15"/>
      <c r="I2067" s="15"/>
      <c r="J2067" s="15"/>
      <c r="K2067" s="15"/>
      <c r="L2067" s="15"/>
      <c r="M2067" s="15"/>
      <c r="N2067" s="134"/>
      <c r="BY2067" s="137"/>
      <c r="BZ2067" s="137"/>
      <c r="CA2067" s="138"/>
      <c r="CI2067" s="19"/>
      <c r="CJ2067" s="19"/>
    </row>
    <row r="2068" s="13" customFormat="1" customHeight="1" spans="1:88">
      <c r="A2068" s="15"/>
      <c r="B2068" s="15"/>
      <c r="C2068" s="15"/>
      <c r="D2068" s="15"/>
      <c r="E2068" s="15"/>
      <c r="F2068" s="15"/>
      <c r="G2068" s="15"/>
      <c r="H2068" s="15"/>
      <c r="I2068" s="15"/>
      <c r="J2068" s="15"/>
      <c r="K2068" s="15"/>
      <c r="L2068" s="15"/>
      <c r="M2068" s="15"/>
      <c r="N2068" s="134"/>
      <c r="BY2068" s="137"/>
      <c r="BZ2068" s="137"/>
      <c r="CA2068" s="138"/>
      <c r="CI2068" s="19"/>
      <c r="CJ2068" s="19"/>
    </row>
    <row r="2069" s="13" customFormat="1" customHeight="1" spans="1:88">
      <c r="A2069" s="15"/>
      <c r="B2069" s="15"/>
      <c r="C2069" s="15"/>
      <c r="D2069" s="15"/>
      <c r="E2069" s="15"/>
      <c r="F2069" s="15"/>
      <c r="G2069" s="15"/>
      <c r="H2069" s="15"/>
      <c r="I2069" s="15"/>
      <c r="J2069" s="15"/>
      <c r="K2069" s="15"/>
      <c r="L2069" s="15"/>
      <c r="M2069" s="15"/>
      <c r="N2069" s="134"/>
      <c r="BY2069" s="137"/>
      <c r="BZ2069" s="137"/>
      <c r="CA2069" s="138"/>
      <c r="CI2069" s="19"/>
      <c r="CJ2069" s="19"/>
    </row>
    <row r="2070" s="13" customFormat="1" customHeight="1" spans="1:88">
      <c r="A2070" s="15"/>
      <c r="B2070" s="15"/>
      <c r="C2070" s="15"/>
      <c r="D2070" s="15"/>
      <c r="E2070" s="15"/>
      <c r="F2070" s="15"/>
      <c r="G2070" s="15"/>
      <c r="H2070" s="15"/>
      <c r="I2070" s="15"/>
      <c r="J2070" s="15"/>
      <c r="K2070" s="15"/>
      <c r="L2070" s="15"/>
      <c r="M2070" s="15"/>
      <c r="N2070" s="134"/>
      <c r="BY2070" s="137"/>
      <c r="BZ2070" s="137"/>
      <c r="CA2070" s="138"/>
      <c r="CI2070" s="19"/>
      <c r="CJ2070" s="19"/>
    </row>
    <row r="2071" s="13" customFormat="1" customHeight="1" spans="1:88">
      <c r="A2071" s="15"/>
      <c r="B2071" s="15"/>
      <c r="C2071" s="15"/>
      <c r="D2071" s="15"/>
      <c r="E2071" s="15"/>
      <c r="F2071" s="15"/>
      <c r="G2071" s="15"/>
      <c r="H2071" s="15"/>
      <c r="I2071" s="15"/>
      <c r="J2071" s="15"/>
      <c r="K2071" s="15"/>
      <c r="L2071" s="15"/>
      <c r="M2071" s="15"/>
      <c r="N2071" s="134"/>
      <c r="BY2071" s="137"/>
      <c r="BZ2071" s="137"/>
      <c r="CA2071" s="138"/>
      <c r="CI2071" s="19"/>
      <c r="CJ2071" s="19"/>
    </row>
    <row r="2072" s="13" customFormat="1" customHeight="1" spans="1:88">
      <c r="A2072" s="15"/>
      <c r="B2072" s="15"/>
      <c r="C2072" s="15"/>
      <c r="D2072" s="15"/>
      <c r="E2072" s="15"/>
      <c r="F2072" s="15"/>
      <c r="G2072" s="15"/>
      <c r="H2072" s="15"/>
      <c r="I2072" s="15"/>
      <c r="J2072" s="15"/>
      <c r="K2072" s="15"/>
      <c r="L2072" s="15"/>
      <c r="M2072" s="15"/>
      <c r="N2072" s="134"/>
      <c r="BY2072" s="137"/>
      <c r="BZ2072" s="137"/>
      <c r="CA2072" s="138"/>
      <c r="CI2072" s="19"/>
      <c r="CJ2072" s="19"/>
    </row>
    <row r="2073" s="13" customFormat="1" customHeight="1" spans="1:88">
      <c r="A2073" s="15"/>
      <c r="B2073" s="15"/>
      <c r="C2073" s="15"/>
      <c r="D2073" s="15"/>
      <c r="E2073" s="15"/>
      <c r="F2073" s="15"/>
      <c r="G2073" s="15"/>
      <c r="H2073" s="15"/>
      <c r="I2073" s="15"/>
      <c r="J2073" s="15"/>
      <c r="K2073" s="15"/>
      <c r="L2073" s="15"/>
      <c r="M2073" s="15"/>
      <c r="N2073" s="134"/>
      <c r="BY2073" s="137"/>
      <c r="BZ2073" s="137"/>
      <c r="CA2073" s="138"/>
      <c r="CI2073" s="19"/>
      <c r="CJ2073" s="19"/>
    </row>
    <row r="2074" s="13" customFormat="1" customHeight="1" spans="1:88">
      <c r="A2074" s="15"/>
      <c r="B2074" s="15"/>
      <c r="C2074" s="15"/>
      <c r="D2074" s="15"/>
      <c r="E2074" s="15"/>
      <c r="F2074" s="15"/>
      <c r="G2074" s="15"/>
      <c r="H2074" s="15"/>
      <c r="I2074" s="15"/>
      <c r="J2074" s="15"/>
      <c r="K2074" s="15"/>
      <c r="L2074" s="15"/>
      <c r="M2074" s="15"/>
      <c r="N2074" s="134"/>
      <c r="BY2074" s="137"/>
      <c r="BZ2074" s="137"/>
      <c r="CA2074" s="138"/>
      <c r="CI2074" s="19"/>
      <c r="CJ2074" s="19"/>
    </row>
    <row r="2075" s="13" customFormat="1" customHeight="1" spans="1:88">
      <c r="A2075" s="15"/>
      <c r="B2075" s="15"/>
      <c r="C2075" s="15"/>
      <c r="D2075" s="15"/>
      <c r="E2075" s="15"/>
      <c r="F2075" s="15"/>
      <c r="G2075" s="15"/>
      <c r="H2075" s="15"/>
      <c r="I2075" s="15"/>
      <c r="J2075" s="15"/>
      <c r="K2075" s="15"/>
      <c r="L2075" s="15"/>
      <c r="M2075" s="15"/>
      <c r="N2075" s="134"/>
      <c r="BY2075" s="137"/>
      <c r="BZ2075" s="137"/>
      <c r="CA2075" s="138"/>
      <c r="CI2075" s="19"/>
      <c r="CJ2075" s="19"/>
    </row>
    <row r="2076" s="13" customFormat="1" customHeight="1" spans="1:88">
      <c r="A2076" s="15"/>
      <c r="B2076" s="15"/>
      <c r="C2076" s="15"/>
      <c r="D2076" s="15"/>
      <c r="E2076" s="15"/>
      <c r="F2076" s="15"/>
      <c r="G2076" s="15"/>
      <c r="H2076" s="15"/>
      <c r="I2076" s="15"/>
      <c r="J2076" s="15"/>
      <c r="K2076" s="15"/>
      <c r="L2076" s="15"/>
      <c r="M2076" s="15"/>
      <c r="N2076" s="134"/>
      <c r="BY2076" s="137"/>
      <c r="BZ2076" s="137"/>
      <c r="CA2076" s="138"/>
      <c r="CI2076" s="19"/>
      <c r="CJ2076" s="19"/>
    </row>
    <row r="2077" s="13" customFormat="1" customHeight="1" spans="1:88">
      <c r="A2077" s="15"/>
      <c r="B2077" s="15"/>
      <c r="C2077" s="15"/>
      <c r="D2077" s="15"/>
      <c r="E2077" s="15"/>
      <c r="F2077" s="15"/>
      <c r="G2077" s="15"/>
      <c r="H2077" s="15"/>
      <c r="I2077" s="15"/>
      <c r="J2077" s="15"/>
      <c r="K2077" s="15"/>
      <c r="L2077" s="15"/>
      <c r="M2077" s="15"/>
      <c r="N2077" s="134"/>
      <c r="BY2077" s="137"/>
      <c r="BZ2077" s="137"/>
      <c r="CA2077" s="138"/>
      <c r="CI2077" s="19"/>
      <c r="CJ2077" s="19"/>
    </row>
    <row r="2078" s="13" customFormat="1" customHeight="1" spans="1:88">
      <c r="A2078" s="15"/>
      <c r="B2078" s="15"/>
      <c r="C2078" s="15"/>
      <c r="D2078" s="15"/>
      <c r="E2078" s="15"/>
      <c r="F2078" s="15"/>
      <c r="G2078" s="15"/>
      <c r="H2078" s="15"/>
      <c r="I2078" s="15"/>
      <c r="J2078" s="15"/>
      <c r="K2078" s="15"/>
      <c r="L2078" s="15"/>
      <c r="M2078" s="15"/>
      <c r="N2078" s="134"/>
      <c r="BY2078" s="137"/>
      <c r="BZ2078" s="137"/>
      <c r="CA2078" s="138"/>
      <c r="CI2078" s="19"/>
      <c r="CJ2078" s="19"/>
    </row>
    <row r="2079" s="13" customFormat="1" customHeight="1" spans="1:88">
      <c r="A2079" s="15"/>
      <c r="B2079" s="15"/>
      <c r="C2079" s="15"/>
      <c r="D2079" s="15"/>
      <c r="E2079" s="15"/>
      <c r="F2079" s="15"/>
      <c r="G2079" s="15"/>
      <c r="H2079" s="15"/>
      <c r="I2079" s="15"/>
      <c r="J2079" s="15"/>
      <c r="K2079" s="15"/>
      <c r="L2079" s="15"/>
      <c r="M2079" s="15"/>
      <c r="N2079" s="134"/>
      <c r="BY2079" s="137"/>
      <c r="BZ2079" s="137"/>
      <c r="CA2079" s="138"/>
      <c r="CI2079" s="19"/>
      <c r="CJ2079" s="19"/>
    </row>
    <row r="2080" s="13" customFormat="1" customHeight="1" spans="1:88">
      <c r="A2080" s="15"/>
      <c r="B2080" s="15"/>
      <c r="C2080" s="15"/>
      <c r="D2080" s="15"/>
      <c r="E2080" s="15"/>
      <c r="F2080" s="15"/>
      <c r="G2080" s="15"/>
      <c r="H2080" s="15"/>
      <c r="I2080" s="15"/>
      <c r="J2080" s="15"/>
      <c r="K2080" s="15"/>
      <c r="L2080" s="15"/>
      <c r="M2080" s="15"/>
      <c r="N2080" s="134"/>
      <c r="BY2080" s="137"/>
      <c r="BZ2080" s="137"/>
      <c r="CA2080" s="138"/>
      <c r="CI2080" s="19"/>
      <c r="CJ2080" s="19"/>
    </row>
    <row r="2081" s="13" customFormat="1" customHeight="1" spans="1:88">
      <c r="A2081" s="15"/>
      <c r="B2081" s="15"/>
      <c r="C2081" s="15"/>
      <c r="D2081" s="15"/>
      <c r="E2081" s="15"/>
      <c r="F2081" s="15"/>
      <c r="G2081" s="15"/>
      <c r="H2081" s="15"/>
      <c r="I2081" s="15"/>
      <c r="J2081" s="15"/>
      <c r="K2081" s="15"/>
      <c r="L2081" s="15"/>
      <c r="M2081" s="15"/>
      <c r="N2081" s="134"/>
      <c r="BY2081" s="137"/>
      <c r="BZ2081" s="137"/>
      <c r="CA2081" s="138"/>
      <c r="CI2081" s="19"/>
      <c r="CJ2081" s="19"/>
    </row>
    <row r="2082" s="13" customFormat="1" customHeight="1" spans="1:88">
      <c r="A2082" s="15"/>
      <c r="B2082" s="15"/>
      <c r="C2082" s="15"/>
      <c r="D2082" s="15"/>
      <c r="E2082" s="15"/>
      <c r="F2082" s="15"/>
      <c r="G2082" s="15"/>
      <c r="H2082" s="15"/>
      <c r="I2082" s="15"/>
      <c r="J2082" s="15"/>
      <c r="K2082" s="15"/>
      <c r="L2082" s="15"/>
      <c r="M2082" s="15"/>
      <c r="N2082" s="134"/>
      <c r="BY2082" s="137"/>
      <c r="BZ2082" s="137"/>
      <c r="CA2082" s="138"/>
      <c r="CI2082" s="19"/>
      <c r="CJ2082" s="19"/>
    </row>
    <row r="2083" s="13" customFormat="1" customHeight="1" spans="1:88">
      <c r="A2083" s="15"/>
      <c r="B2083" s="15"/>
      <c r="C2083" s="15"/>
      <c r="D2083" s="15"/>
      <c r="E2083" s="15"/>
      <c r="F2083" s="15"/>
      <c r="G2083" s="15"/>
      <c r="H2083" s="15"/>
      <c r="I2083" s="15"/>
      <c r="J2083" s="15"/>
      <c r="K2083" s="15"/>
      <c r="L2083" s="15"/>
      <c r="M2083" s="15"/>
      <c r="N2083" s="134"/>
      <c r="BY2083" s="137"/>
      <c r="BZ2083" s="137"/>
      <c r="CA2083" s="138"/>
      <c r="CI2083" s="19"/>
      <c r="CJ2083" s="19"/>
    </row>
    <row r="2084" s="13" customFormat="1" customHeight="1" spans="1:88">
      <c r="A2084" s="15"/>
      <c r="B2084" s="15"/>
      <c r="C2084" s="15"/>
      <c r="D2084" s="15"/>
      <c r="E2084" s="15"/>
      <c r="F2084" s="15"/>
      <c r="G2084" s="15"/>
      <c r="H2084" s="15"/>
      <c r="I2084" s="15"/>
      <c r="J2084" s="15"/>
      <c r="K2084" s="15"/>
      <c r="L2084" s="15"/>
      <c r="M2084" s="15"/>
      <c r="N2084" s="134"/>
      <c r="BY2084" s="137"/>
      <c r="BZ2084" s="137"/>
      <c r="CA2084" s="138"/>
      <c r="CI2084" s="19"/>
      <c r="CJ2084" s="19"/>
    </row>
    <row r="2085" s="13" customFormat="1" customHeight="1" spans="1:88">
      <c r="A2085" s="15"/>
      <c r="B2085" s="15"/>
      <c r="C2085" s="15"/>
      <c r="D2085" s="15"/>
      <c r="E2085" s="15"/>
      <c r="F2085" s="15"/>
      <c r="G2085" s="15"/>
      <c r="H2085" s="15"/>
      <c r="I2085" s="15"/>
      <c r="J2085" s="15"/>
      <c r="K2085" s="15"/>
      <c r="L2085" s="15"/>
      <c r="M2085" s="15"/>
      <c r="N2085" s="134"/>
      <c r="BY2085" s="137"/>
      <c r="BZ2085" s="137"/>
      <c r="CA2085" s="138"/>
      <c r="CI2085" s="19"/>
      <c r="CJ2085" s="19"/>
    </row>
    <row r="2086" s="13" customFormat="1" customHeight="1" spans="1:88">
      <c r="A2086" s="15"/>
      <c r="B2086" s="15"/>
      <c r="C2086" s="15"/>
      <c r="D2086" s="15"/>
      <c r="E2086" s="15"/>
      <c r="F2086" s="15"/>
      <c r="G2086" s="15"/>
      <c r="H2086" s="15"/>
      <c r="I2086" s="15"/>
      <c r="J2086" s="15"/>
      <c r="K2086" s="15"/>
      <c r="L2086" s="15"/>
      <c r="M2086" s="15"/>
      <c r="N2086" s="134"/>
      <c r="BY2086" s="137"/>
      <c r="BZ2086" s="137"/>
      <c r="CA2086" s="138"/>
      <c r="CI2086" s="19"/>
      <c r="CJ2086" s="19"/>
    </row>
    <row r="2087" s="13" customFormat="1" customHeight="1" spans="1:88">
      <c r="A2087" s="15"/>
      <c r="B2087" s="15"/>
      <c r="C2087" s="15"/>
      <c r="D2087" s="15"/>
      <c r="E2087" s="15"/>
      <c r="F2087" s="15"/>
      <c r="G2087" s="15"/>
      <c r="H2087" s="15"/>
      <c r="I2087" s="15"/>
      <c r="J2087" s="15"/>
      <c r="K2087" s="15"/>
      <c r="L2087" s="15"/>
      <c r="M2087" s="15"/>
      <c r="N2087" s="134"/>
      <c r="BY2087" s="137"/>
      <c r="BZ2087" s="137"/>
      <c r="CA2087" s="138"/>
      <c r="CI2087" s="19"/>
      <c r="CJ2087" s="19"/>
    </row>
    <row r="2088" s="13" customFormat="1" customHeight="1" spans="1:88">
      <c r="A2088" s="15"/>
      <c r="B2088" s="15"/>
      <c r="C2088" s="15"/>
      <c r="D2088" s="15"/>
      <c r="E2088" s="15"/>
      <c r="F2088" s="15"/>
      <c r="G2088" s="15"/>
      <c r="H2088" s="15"/>
      <c r="I2088" s="15"/>
      <c r="J2088" s="15"/>
      <c r="K2088" s="15"/>
      <c r="L2088" s="15"/>
      <c r="M2088" s="15"/>
      <c r="N2088" s="134"/>
      <c r="BY2088" s="137"/>
      <c r="BZ2088" s="137"/>
      <c r="CA2088" s="138"/>
      <c r="CI2088" s="19"/>
      <c r="CJ2088" s="19"/>
    </row>
    <row r="2089" s="13" customFormat="1" customHeight="1" spans="1:88">
      <c r="A2089" s="15"/>
      <c r="B2089" s="15"/>
      <c r="C2089" s="15"/>
      <c r="D2089" s="15"/>
      <c r="E2089" s="15"/>
      <c r="F2089" s="15"/>
      <c r="G2089" s="15"/>
      <c r="H2089" s="15"/>
      <c r="I2089" s="15"/>
      <c r="J2089" s="15"/>
      <c r="K2089" s="15"/>
      <c r="L2089" s="15"/>
      <c r="M2089" s="15"/>
      <c r="N2089" s="134"/>
      <c r="BY2089" s="137"/>
      <c r="BZ2089" s="137"/>
      <c r="CA2089" s="138"/>
      <c r="CI2089" s="19"/>
      <c r="CJ2089" s="19"/>
    </row>
    <row r="2090" s="13" customFormat="1" customHeight="1" spans="1:88">
      <c r="A2090" s="15"/>
      <c r="B2090" s="15"/>
      <c r="C2090" s="15"/>
      <c r="D2090" s="15"/>
      <c r="E2090" s="15"/>
      <c r="F2090" s="15"/>
      <c r="G2090" s="15"/>
      <c r="H2090" s="15"/>
      <c r="I2090" s="15"/>
      <c r="J2090" s="15"/>
      <c r="K2090" s="15"/>
      <c r="L2090" s="15"/>
      <c r="M2090" s="15"/>
      <c r="N2090" s="134"/>
      <c r="BY2090" s="137"/>
      <c r="BZ2090" s="137"/>
      <c r="CA2090" s="138"/>
      <c r="CI2090" s="19"/>
      <c r="CJ2090" s="19"/>
    </row>
    <row r="2091" s="13" customFormat="1" customHeight="1" spans="1:88">
      <c r="A2091" s="15"/>
      <c r="B2091" s="15"/>
      <c r="C2091" s="15"/>
      <c r="D2091" s="15"/>
      <c r="E2091" s="15"/>
      <c r="F2091" s="15"/>
      <c r="G2091" s="15"/>
      <c r="H2091" s="15"/>
      <c r="I2091" s="15"/>
      <c r="J2091" s="15"/>
      <c r="K2091" s="15"/>
      <c r="L2091" s="15"/>
      <c r="M2091" s="15"/>
      <c r="N2091" s="134"/>
      <c r="BY2091" s="137"/>
      <c r="BZ2091" s="137"/>
      <c r="CA2091" s="138"/>
      <c r="CI2091" s="19"/>
      <c r="CJ2091" s="19"/>
    </row>
    <row r="2092" s="13" customFormat="1" customHeight="1" spans="1:88">
      <c r="A2092" s="15"/>
      <c r="B2092" s="15"/>
      <c r="C2092" s="15"/>
      <c r="D2092" s="15"/>
      <c r="E2092" s="15"/>
      <c r="F2092" s="15"/>
      <c r="G2092" s="15"/>
      <c r="H2092" s="15"/>
      <c r="I2092" s="15"/>
      <c r="J2092" s="15"/>
      <c r="K2092" s="15"/>
      <c r="L2092" s="15"/>
      <c r="M2092" s="15"/>
      <c r="N2092" s="134"/>
      <c r="BY2092" s="137"/>
      <c r="BZ2092" s="137"/>
      <c r="CA2092" s="138"/>
      <c r="CI2092" s="19"/>
      <c r="CJ2092" s="19"/>
    </row>
    <row r="2093" s="13" customFormat="1" customHeight="1" spans="1:88">
      <c r="A2093" s="15"/>
      <c r="B2093" s="15"/>
      <c r="C2093" s="15"/>
      <c r="D2093" s="15"/>
      <c r="E2093" s="15"/>
      <c r="F2093" s="15"/>
      <c r="G2093" s="15"/>
      <c r="H2093" s="15"/>
      <c r="I2093" s="15"/>
      <c r="J2093" s="15"/>
      <c r="K2093" s="15"/>
      <c r="L2093" s="15"/>
      <c r="M2093" s="15"/>
      <c r="N2093" s="134"/>
      <c r="BY2093" s="137"/>
      <c r="BZ2093" s="137"/>
      <c r="CA2093" s="138"/>
      <c r="CI2093" s="19"/>
      <c r="CJ2093" s="19"/>
    </row>
    <row r="2094" s="13" customFormat="1" customHeight="1" spans="1:88">
      <c r="A2094" s="15"/>
      <c r="B2094" s="15"/>
      <c r="C2094" s="15"/>
      <c r="D2094" s="15"/>
      <c r="E2094" s="15"/>
      <c r="F2094" s="15"/>
      <c r="G2094" s="15"/>
      <c r="H2094" s="15"/>
      <c r="I2094" s="15"/>
      <c r="J2094" s="15"/>
      <c r="K2094" s="15"/>
      <c r="L2094" s="15"/>
      <c r="M2094" s="15"/>
      <c r="N2094" s="134"/>
      <c r="BY2094" s="137"/>
      <c r="BZ2094" s="137"/>
      <c r="CA2094" s="138"/>
      <c r="CI2094" s="19"/>
      <c r="CJ2094" s="19"/>
    </row>
    <row r="2095" s="13" customFormat="1" customHeight="1" spans="1:88">
      <c r="A2095" s="15"/>
      <c r="B2095" s="15"/>
      <c r="C2095" s="15"/>
      <c r="D2095" s="15"/>
      <c r="E2095" s="15"/>
      <c r="F2095" s="15"/>
      <c r="G2095" s="15"/>
      <c r="H2095" s="15"/>
      <c r="I2095" s="15"/>
      <c r="J2095" s="15"/>
      <c r="K2095" s="15"/>
      <c r="L2095" s="15"/>
      <c r="M2095" s="15"/>
      <c r="N2095" s="134"/>
      <c r="BY2095" s="137"/>
      <c r="BZ2095" s="137"/>
      <c r="CA2095" s="138"/>
      <c r="CI2095" s="19"/>
      <c r="CJ2095" s="19"/>
    </row>
    <row r="2096" s="13" customFormat="1" customHeight="1" spans="1:88">
      <c r="A2096" s="15"/>
      <c r="B2096" s="15"/>
      <c r="C2096" s="15"/>
      <c r="D2096" s="15"/>
      <c r="E2096" s="15"/>
      <c r="F2096" s="15"/>
      <c r="G2096" s="15"/>
      <c r="H2096" s="15"/>
      <c r="I2096" s="15"/>
      <c r="J2096" s="15"/>
      <c r="K2096" s="15"/>
      <c r="L2096" s="15"/>
      <c r="M2096" s="15"/>
      <c r="N2096" s="134"/>
      <c r="BY2096" s="137"/>
      <c r="BZ2096" s="137"/>
      <c r="CA2096" s="138"/>
      <c r="CI2096" s="19"/>
      <c r="CJ2096" s="19"/>
    </row>
    <row r="2097" s="13" customFormat="1" customHeight="1" spans="1:88">
      <c r="A2097" s="15"/>
      <c r="B2097" s="15"/>
      <c r="C2097" s="15"/>
      <c r="D2097" s="15"/>
      <c r="E2097" s="15"/>
      <c r="F2097" s="15"/>
      <c r="G2097" s="15"/>
      <c r="H2097" s="15"/>
      <c r="I2097" s="15"/>
      <c r="J2097" s="15"/>
      <c r="K2097" s="15"/>
      <c r="L2097" s="15"/>
      <c r="M2097" s="15"/>
      <c r="N2097" s="134"/>
      <c r="BY2097" s="137"/>
      <c r="BZ2097" s="137"/>
      <c r="CA2097" s="138"/>
      <c r="CI2097" s="19"/>
      <c r="CJ2097" s="19"/>
    </row>
    <row r="2098" s="13" customFormat="1" customHeight="1" spans="1:88">
      <c r="A2098" s="15"/>
      <c r="B2098" s="15"/>
      <c r="C2098" s="15"/>
      <c r="D2098" s="15"/>
      <c r="E2098" s="15"/>
      <c r="F2098" s="15"/>
      <c r="G2098" s="15"/>
      <c r="H2098" s="15"/>
      <c r="I2098" s="15"/>
      <c r="J2098" s="15"/>
      <c r="K2098" s="15"/>
      <c r="L2098" s="15"/>
      <c r="M2098" s="15"/>
      <c r="N2098" s="134"/>
      <c r="BY2098" s="137"/>
      <c r="BZ2098" s="137"/>
      <c r="CA2098" s="138"/>
      <c r="CI2098" s="19"/>
      <c r="CJ2098" s="19"/>
    </row>
    <row r="2099" s="13" customFormat="1" customHeight="1" spans="1:88">
      <c r="A2099" s="15"/>
      <c r="B2099" s="15"/>
      <c r="C2099" s="15"/>
      <c r="D2099" s="15"/>
      <c r="E2099" s="15"/>
      <c r="F2099" s="15"/>
      <c r="G2099" s="15"/>
      <c r="H2099" s="15"/>
      <c r="I2099" s="15"/>
      <c r="J2099" s="15"/>
      <c r="K2099" s="15"/>
      <c r="L2099" s="15"/>
      <c r="M2099" s="15"/>
      <c r="N2099" s="134"/>
      <c r="BY2099" s="137"/>
      <c r="BZ2099" s="137"/>
      <c r="CA2099" s="138"/>
      <c r="CI2099" s="19"/>
      <c r="CJ2099" s="19"/>
    </row>
    <row r="2100" s="13" customFormat="1" customHeight="1" spans="1:88">
      <c r="A2100" s="15"/>
      <c r="B2100" s="15"/>
      <c r="C2100" s="15"/>
      <c r="D2100" s="15"/>
      <c r="E2100" s="15"/>
      <c r="F2100" s="15"/>
      <c r="G2100" s="15"/>
      <c r="H2100" s="15"/>
      <c r="I2100" s="15"/>
      <c r="J2100" s="15"/>
      <c r="K2100" s="15"/>
      <c r="L2100" s="15"/>
      <c r="M2100" s="15"/>
      <c r="N2100" s="134"/>
      <c r="BY2100" s="137"/>
      <c r="BZ2100" s="137"/>
      <c r="CA2100" s="138"/>
      <c r="CI2100" s="19"/>
      <c r="CJ2100" s="19"/>
    </row>
    <row r="2101" s="13" customFormat="1" customHeight="1" spans="1:88">
      <c r="A2101" s="15"/>
      <c r="B2101" s="15"/>
      <c r="C2101" s="15"/>
      <c r="D2101" s="15"/>
      <c r="E2101" s="15"/>
      <c r="F2101" s="15"/>
      <c r="G2101" s="15"/>
      <c r="H2101" s="15"/>
      <c r="I2101" s="15"/>
      <c r="J2101" s="15"/>
      <c r="K2101" s="15"/>
      <c r="L2101" s="15"/>
      <c r="M2101" s="15"/>
      <c r="N2101" s="134"/>
      <c r="BY2101" s="137"/>
      <c r="BZ2101" s="137"/>
      <c r="CA2101" s="138"/>
      <c r="CI2101" s="19"/>
      <c r="CJ2101" s="19"/>
    </row>
    <row r="2102" s="13" customFormat="1" customHeight="1" spans="1:88">
      <c r="A2102" s="15"/>
      <c r="B2102" s="15"/>
      <c r="C2102" s="15"/>
      <c r="D2102" s="15"/>
      <c r="E2102" s="15"/>
      <c r="F2102" s="15"/>
      <c r="G2102" s="15"/>
      <c r="H2102" s="15"/>
      <c r="I2102" s="15"/>
      <c r="J2102" s="15"/>
      <c r="K2102" s="15"/>
      <c r="L2102" s="15"/>
      <c r="M2102" s="15"/>
      <c r="N2102" s="134"/>
      <c r="BY2102" s="137"/>
      <c r="BZ2102" s="137"/>
      <c r="CA2102" s="138"/>
      <c r="CI2102" s="19"/>
      <c r="CJ2102" s="19"/>
    </row>
    <row r="2103" s="13" customFormat="1" customHeight="1" spans="1:88">
      <c r="A2103" s="15"/>
      <c r="B2103" s="15"/>
      <c r="C2103" s="15"/>
      <c r="D2103" s="15"/>
      <c r="E2103" s="15"/>
      <c r="F2103" s="15"/>
      <c r="G2103" s="15"/>
      <c r="H2103" s="15"/>
      <c r="I2103" s="15"/>
      <c r="J2103" s="15"/>
      <c r="K2103" s="15"/>
      <c r="L2103" s="15"/>
      <c r="M2103" s="15"/>
      <c r="N2103" s="134"/>
      <c r="BY2103" s="137"/>
      <c r="BZ2103" s="137"/>
      <c r="CA2103" s="138"/>
      <c r="CI2103" s="19"/>
      <c r="CJ2103" s="19"/>
    </row>
    <row r="2104" s="13" customFormat="1" customHeight="1" spans="1:88">
      <c r="A2104" s="15"/>
      <c r="B2104" s="15"/>
      <c r="C2104" s="15"/>
      <c r="D2104" s="15"/>
      <c r="E2104" s="15"/>
      <c r="F2104" s="15"/>
      <c r="G2104" s="15"/>
      <c r="H2104" s="15"/>
      <c r="I2104" s="15"/>
      <c r="J2104" s="15"/>
      <c r="K2104" s="15"/>
      <c r="L2104" s="15"/>
      <c r="M2104" s="15"/>
      <c r="N2104" s="134"/>
      <c r="BY2104" s="137"/>
      <c r="BZ2104" s="137"/>
      <c r="CA2104" s="138"/>
      <c r="CI2104" s="19"/>
      <c r="CJ2104" s="19"/>
    </row>
    <row r="2105" s="13" customFormat="1" customHeight="1" spans="1:88">
      <c r="A2105" s="15"/>
      <c r="B2105" s="15"/>
      <c r="C2105" s="15"/>
      <c r="D2105" s="15"/>
      <c r="E2105" s="15"/>
      <c r="F2105" s="15"/>
      <c r="G2105" s="15"/>
      <c r="H2105" s="15"/>
      <c r="I2105" s="15"/>
      <c r="J2105" s="15"/>
      <c r="K2105" s="15"/>
      <c r="L2105" s="15"/>
      <c r="M2105" s="15"/>
      <c r="N2105" s="134"/>
      <c r="BY2105" s="137"/>
      <c r="BZ2105" s="137"/>
      <c r="CA2105" s="138"/>
      <c r="CI2105" s="19"/>
      <c r="CJ2105" s="19"/>
    </row>
    <row r="2106" s="13" customFormat="1" customHeight="1" spans="1:88">
      <c r="A2106" s="15"/>
      <c r="B2106" s="15"/>
      <c r="C2106" s="15"/>
      <c r="D2106" s="15"/>
      <c r="E2106" s="15"/>
      <c r="F2106" s="15"/>
      <c r="G2106" s="15"/>
      <c r="H2106" s="15"/>
      <c r="I2106" s="15"/>
      <c r="J2106" s="15"/>
      <c r="K2106" s="15"/>
      <c r="L2106" s="15"/>
      <c r="M2106" s="15"/>
      <c r="N2106" s="134"/>
      <c r="BY2106" s="137"/>
      <c r="BZ2106" s="137"/>
      <c r="CA2106" s="138"/>
      <c r="CI2106" s="19"/>
      <c r="CJ2106" s="19"/>
    </row>
    <row r="2107" s="13" customFormat="1" customHeight="1" spans="1:88">
      <c r="A2107" s="15"/>
      <c r="B2107" s="15"/>
      <c r="C2107" s="15"/>
      <c r="D2107" s="15"/>
      <c r="E2107" s="15"/>
      <c r="F2107" s="15"/>
      <c r="G2107" s="15"/>
      <c r="H2107" s="15"/>
      <c r="I2107" s="15"/>
      <c r="J2107" s="15"/>
      <c r="K2107" s="15"/>
      <c r="L2107" s="15"/>
      <c r="M2107" s="15"/>
      <c r="N2107" s="134"/>
      <c r="BY2107" s="137"/>
      <c r="BZ2107" s="137"/>
      <c r="CA2107" s="138"/>
      <c r="CI2107" s="19"/>
      <c r="CJ2107" s="19"/>
    </row>
    <row r="2108" s="13" customFormat="1" customHeight="1" spans="1:88">
      <c r="A2108" s="15"/>
      <c r="B2108" s="15"/>
      <c r="C2108" s="15"/>
      <c r="D2108" s="15"/>
      <c r="E2108" s="15"/>
      <c r="F2108" s="15"/>
      <c r="G2108" s="15"/>
      <c r="H2108" s="15"/>
      <c r="I2108" s="15"/>
      <c r="J2108" s="15"/>
      <c r="K2108" s="15"/>
      <c r="L2108" s="15"/>
      <c r="M2108" s="15"/>
      <c r="N2108" s="134"/>
      <c r="BY2108" s="137"/>
      <c r="BZ2108" s="137"/>
      <c r="CA2108" s="138"/>
      <c r="CI2108" s="19"/>
      <c r="CJ2108" s="19"/>
    </row>
    <row r="2109" s="13" customFormat="1" customHeight="1" spans="1:88">
      <c r="A2109" s="15"/>
      <c r="B2109" s="15"/>
      <c r="C2109" s="15"/>
      <c r="D2109" s="15"/>
      <c r="E2109" s="15"/>
      <c r="F2109" s="15"/>
      <c r="G2109" s="15"/>
      <c r="H2109" s="15"/>
      <c r="I2109" s="15"/>
      <c r="J2109" s="15"/>
      <c r="K2109" s="15"/>
      <c r="L2109" s="15"/>
      <c r="M2109" s="15"/>
      <c r="N2109" s="134"/>
      <c r="BY2109" s="137"/>
      <c r="BZ2109" s="137"/>
      <c r="CA2109" s="138"/>
      <c r="CI2109" s="19"/>
      <c r="CJ2109" s="19"/>
    </row>
    <row r="2110" s="13" customFormat="1" customHeight="1" spans="1:88">
      <c r="A2110" s="15"/>
      <c r="B2110" s="15"/>
      <c r="C2110" s="15"/>
      <c r="D2110" s="15"/>
      <c r="E2110" s="15"/>
      <c r="F2110" s="15"/>
      <c r="G2110" s="15"/>
      <c r="H2110" s="15"/>
      <c r="I2110" s="15"/>
      <c r="J2110" s="15"/>
      <c r="K2110" s="15"/>
      <c r="L2110" s="15"/>
      <c r="M2110" s="15"/>
      <c r="N2110" s="134"/>
      <c r="BY2110" s="137"/>
      <c r="BZ2110" s="137"/>
      <c r="CA2110" s="138"/>
      <c r="CI2110" s="19"/>
      <c r="CJ2110" s="19"/>
    </row>
    <row r="2111" s="13" customFormat="1" customHeight="1" spans="1:88">
      <c r="A2111" s="15"/>
      <c r="B2111" s="15"/>
      <c r="C2111" s="15"/>
      <c r="D2111" s="15"/>
      <c r="E2111" s="15"/>
      <c r="F2111" s="15"/>
      <c r="G2111" s="15"/>
      <c r="H2111" s="15"/>
      <c r="I2111" s="15"/>
      <c r="J2111" s="15"/>
      <c r="K2111" s="15"/>
      <c r="L2111" s="15"/>
      <c r="M2111" s="15"/>
      <c r="N2111" s="134"/>
      <c r="BY2111" s="137"/>
      <c r="BZ2111" s="137"/>
      <c r="CA2111" s="138"/>
      <c r="CI2111" s="19"/>
      <c r="CJ2111" s="19"/>
    </row>
    <row r="2112" s="13" customFormat="1" customHeight="1" spans="1:88">
      <c r="A2112" s="15"/>
      <c r="B2112" s="15"/>
      <c r="C2112" s="15"/>
      <c r="D2112" s="15"/>
      <c r="E2112" s="15"/>
      <c r="F2112" s="15"/>
      <c r="G2112" s="15"/>
      <c r="H2112" s="15"/>
      <c r="I2112" s="15"/>
      <c r="J2112" s="15"/>
      <c r="K2112" s="15"/>
      <c r="L2112" s="15"/>
      <c r="M2112" s="15"/>
      <c r="N2112" s="134"/>
      <c r="BY2112" s="137"/>
      <c r="BZ2112" s="137"/>
      <c r="CA2112" s="138"/>
      <c r="CI2112" s="19"/>
      <c r="CJ2112" s="19"/>
    </row>
    <row r="2113" s="13" customFormat="1" customHeight="1" spans="1:88">
      <c r="A2113" s="15"/>
      <c r="B2113" s="15"/>
      <c r="C2113" s="15"/>
      <c r="D2113" s="15"/>
      <c r="E2113" s="15"/>
      <c r="F2113" s="15"/>
      <c r="G2113" s="15"/>
      <c r="H2113" s="15"/>
      <c r="I2113" s="15"/>
      <c r="J2113" s="15"/>
      <c r="K2113" s="15"/>
      <c r="L2113" s="15"/>
      <c r="M2113" s="15"/>
      <c r="N2113" s="134"/>
      <c r="BY2113" s="137"/>
      <c r="BZ2113" s="137"/>
      <c r="CA2113" s="138"/>
      <c r="CI2113" s="19"/>
      <c r="CJ2113" s="19"/>
    </row>
    <row r="2114" s="13" customFormat="1" customHeight="1" spans="1:88">
      <c r="A2114" s="15"/>
      <c r="B2114" s="15"/>
      <c r="C2114" s="15"/>
      <c r="D2114" s="15"/>
      <c r="E2114" s="15"/>
      <c r="F2114" s="15"/>
      <c r="G2114" s="15"/>
      <c r="H2114" s="15"/>
      <c r="I2114" s="15"/>
      <c r="J2114" s="15"/>
      <c r="K2114" s="15"/>
      <c r="L2114" s="15"/>
      <c r="M2114" s="15"/>
      <c r="N2114" s="134"/>
      <c r="BY2114" s="137"/>
      <c r="BZ2114" s="137"/>
      <c r="CA2114" s="138"/>
      <c r="CI2114" s="19"/>
      <c r="CJ2114" s="19"/>
    </row>
    <row r="2115" s="13" customFormat="1" customHeight="1" spans="1:88">
      <c r="A2115" s="15"/>
      <c r="B2115" s="15"/>
      <c r="C2115" s="15"/>
      <c r="D2115" s="15"/>
      <c r="E2115" s="15"/>
      <c r="F2115" s="15"/>
      <c r="G2115" s="15"/>
      <c r="H2115" s="15"/>
      <c r="I2115" s="15"/>
      <c r="J2115" s="15"/>
      <c r="K2115" s="15"/>
      <c r="L2115" s="15"/>
      <c r="M2115" s="15"/>
      <c r="N2115" s="134"/>
      <c r="BY2115" s="137"/>
      <c r="BZ2115" s="137"/>
      <c r="CA2115" s="138"/>
      <c r="CI2115" s="19"/>
      <c r="CJ2115" s="19"/>
    </row>
    <row r="2116" s="13" customFormat="1" customHeight="1" spans="1:88">
      <c r="A2116" s="15"/>
      <c r="B2116" s="15"/>
      <c r="C2116" s="15"/>
      <c r="D2116" s="15"/>
      <c r="E2116" s="15"/>
      <c r="F2116" s="15"/>
      <c r="G2116" s="15"/>
      <c r="H2116" s="15"/>
      <c r="I2116" s="15"/>
      <c r="J2116" s="15"/>
      <c r="K2116" s="15"/>
      <c r="L2116" s="15"/>
      <c r="M2116" s="15"/>
      <c r="N2116" s="134"/>
      <c r="BY2116" s="137"/>
      <c r="BZ2116" s="137"/>
      <c r="CA2116" s="138"/>
      <c r="CI2116" s="19"/>
      <c r="CJ2116" s="19"/>
    </row>
    <row r="2117" s="13" customFormat="1" customHeight="1" spans="1:88">
      <c r="A2117" s="15"/>
      <c r="B2117" s="15"/>
      <c r="C2117" s="15"/>
      <c r="D2117" s="15"/>
      <c r="E2117" s="15"/>
      <c r="F2117" s="15"/>
      <c r="G2117" s="15"/>
      <c r="H2117" s="15"/>
      <c r="I2117" s="15"/>
      <c r="J2117" s="15"/>
      <c r="K2117" s="15"/>
      <c r="L2117" s="15"/>
      <c r="M2117" s="15"/>
      <c r="N2117" s="134"/>
      <c r="BY2117" s="137"/>
      <c r="BZ2117" s="137"/>
      <c r="CA2117" s="138"/>
      <c r="CI2117" s="19"/>
      <c r="CJ2117" s="19"/>
    </row>
    <row r="2118" s="13" customFormat="1" customHeight="1" spans="1:88">
      <c r="A2118" s="15"/>
      <c r="B2118" s="15"/>
      <c r="C2118" s="15"/>
      <c r="D2118" s="15"/>
      <c r="E2118" s="15"/>
      <c r="F2118" s="15"/>
      <c r="G2118" s="15"/>
      <c r="H2118" s="15"/>
      <c r="I2118" s="15"/>
      <c r="J2118" s="15"/>
      <c r="K2118" s="15"/>
      <c r="L2118" s="15"/>
      <c r="M2118" s="15"/>
      <c r="N2118" s="134"/>
      <c r="BY2118" s="137"/>
      <c r="BZ2118" s="137"/>
      <c r="CA2118" s="138"/>
      <c r="CI2118" s="19"/>
      <c r="CJ2118" s="19"/>
    </row>
    <row r="2119" s="13" customFormat="1" customHeight="1" spans="1:88">
      <c r="A2119" s="15"/>
      <c r="B2119" s="15"/>
      <c r="C2119" s="15"/>
      <c r="D2119" s="15"/>
      <c r="E2119" s="15"/>
      <c r="F2119" s="15"/>
      <c r="G2119" s="15"/>
      <c r="H2119" s="15"/>
      <c r="I2119" s="15"/>
      <c r="J2119" s="15"/>
      <c r="K2119" s="15"/>
      <c r="L2119" s="15"/>
      <c r="M2119" s="15"/>
      <c r="N2119" s="134"/>
      <c r="BY2119" s="137"/>
      <c r="BZ2119" s="137"/>
      <c r="CA2119" s="138"/>
      <c r="CI2119" s="19"/>
      <c r="CJ2119" s="19"/>
    </row>
    <row r="2120" s="13" customFormat="1" customHeight="1" spans="1:88">
      <c r="A2120" s="15"/>
      <c r="B2120" s="15"/>
      <c r="C2120" s="15"/>
      <c r="D2120" s="15"/>
      <c r="E2120" s="15"/>
      <c r="F2120" s="15"/>
      <c r="G2120" s="15"/>
      <c r="H2120" s="15"/>
      <c r="I2120" s="15"/>
      <c r="J2120" s="15"/>
      <c r="K2120" s="15"/>
      <c r="L2120" s="15"/>
      <c r="M2120" s="15"/>
      <c r="N2120" s="134"/>
      <c r="BY2120" s="137"/>
      <c r="BZ2120" s="137"/>
      <c r="CA2120" s="138"/>
      <c r="CI2120" s="19"/>
      <c r="CJ2120" s="19"/>
    </row>
    <row r="2121" s="13" customFormat="1" customHeight="1" spans="1:88">
      <c r="A2121" s="15"/>
      <c r="B2121" s="15"/>
      <c r="C2121" s="15"/>
      <c r="D2121" s="15"/>
      <c r="E2121" s="15"/>
      <c r="F2121" s="15"/>
      <c r="G2121" s="15"/>
      <c r="H2121" s="15"/>
      <c r="I2121" s="15"/>
      <c r="J2121" s="15"/>
      <c r="K2121" s="15"/>
      <c r="L2121" s="15"/>
      <c r="M2121" s="15"/>
      <c r="N2121" s="134"/>
      <c r="BY2121" s="137"/>
      <c r="BZ2121" s="137"/>
      <c r="CA2121" s="138"/>
      <c r="CI2121" s="19"/>
      <c r="CJ2121" s="19"/>
    </row>
    <row r="2122" s="13" customFormat="1" customHeight="1" spans="1:88">
      <c r="A2122" s="15"/>
      <c r="B2122" s="15"/>
      <c r="C2122" s="15"/>
      <c r="D2122" s="15"/>
      <c r="E2122" s="15"/>
      <c r="F2122" s="15"/>
      <c r="G2122" s="15"/>
      <c r="H2122" s="15"/>
      <c r="I2122" s="15"/>
      <c r="J2122" s="15"/>
      <c r="K2122" s="15"/>
      <c r="L2122" s="15"/>
      <c r="M2122" s="15"/>
      <c r="N2122" s="134"/>
      <c r="BY2122" s="137"/>
      <c r="BZ2122" s="137"/>
      <c r="CA2122" s="138"/>
      <c r="CI2122" s="19"/>
      <c r="CJ2122" s="19"/>
    </row>
    <row r="2123" s="13" customFormat="1" customHeight="1" spans="1:88">
      <c r="A2123" s="15"/>
      <c r="B2123" s="15"/>
      <c r="C2123" s="15"/>
      <c r="D2123" s="15"/>
      <c r="E2123" s="15"/>
      <c r="F2123" s="15"/>
      <c r="G2123" s="15"/>
      <c r="H2123" s="15"/>
      <c r="I2123" s="15"/>
      <c r="J2123" s="15"/>
      <c r="K2123" s="15"/>
      <c r="L2123" s="15"/>
      <c r="M2123" s="15"/>
      <c r="N2123" s="134"/>
      <c r="BY2123" s="137"/>
      <c r="BZ2123" s="137"/>
      <c r="CA2123" s="138"/>
      <c r="CI2123" s="19"/>
      <c r="CJ2123" s="19"/>
    </row>
    <row r="2124" s="13" customFormat="1" customHeight="1" spans="1:88">
      <c r="A2124" s="15"/>
      <c r="B2124" s="15"/>
      <c r="C2124" s="15"/>
      <c r="D2124" s="15"/>
      <c r="E2124" s="15"/>
      <c r="F2124" s="15"/>
      <c r="G2124" s="15"/>
      <c r="H2124" s="15"/>
      <c r="I2124" s="15"/>
      <c r="J2124" s="15"/>
      <c r="K2124" s="15"/>
      <c r="L2124" s="15"/>
      <c r="M2124" s="15"/>
      <c r="N2124" s="134"/>
      <c r="BY2124" s="137"/>
      <c r="BZ2124" s="137"/>
      <c r="CA2124" s="138"/>
      <c r="CI2124" s="19"/>
      <c r="CJ2124" s="19"/>
    </row>
    <row r="2125" s="13" customFormat="1" customHeight="1" spans="1:88">
      <c r="A2125" s="15"/>
      <c r="B2125" s="15"/>
      <c r="C2125" s="15"/>
      <c r="D2125" s="15"/>
      <c r="E2125" s="15"/>
      <c r="F2125" s="15"/>
      <c r="G2125" s="15"/>
      <c r="H2125" s="15"/>
      <c r="I2125" s="15"/>
      <c r="J2125" s="15"/>
      <c r="K2125" s="15"/>
      <c r="L2125" s="15"/>
      <c r="M2125" s="15"/>
      <c r="N2125" s="134"/>
      <c r="BY2125" s="137"/>
      <c r="BZ2125" s="137"/>
      <c r="CA2125" s="138"/>
      <c r="CI2125" s="19"/>
      <c r="CJ2125" s="19"/>
    </row>
    <row r="2126" s="13" customFormat="1" customHeight="1" spans="1:88">
      <c r="A2126" s="15"/>
      <c r="B2126" s="15"/>
      <c r="C2126" s="15"/>
      <c r="D2126" s="15"/>
      <c r="E2126" s="15"/>
      <c r="F2126" s="15"/>
      <c r="G2126" s="15"/>
      <c r="H2126" s="15"/>
      <c r="I2126" s="15"/>
      <c r="J2126" s="15"/>
      <c r="K2126" s="15"/>
      <c r="L2126" s="15"/>
      <c r="M2126" s="15"/>
      <c r="N2126" s="134"/>
      <c r="BY2126" s="137"/>
      <c r="BZ2126" s="137"/>
      <c r="CA2126" s="138"/>
      <c r="CI2126" s="19"/>
      <c r="CJ2126" s="19"/>
    </row>
    <row r="2127" s="13" customFormat="1" customHeight="1" spans="1:88">
      <c r="A2127" s="15"/>
      <c r="B2127" s="15"/>
      <c r="C2127" s="15"/>
      <c r="D2127" s="15"/>
      <c r="E2127" s="15"/>
      <c r="F2127" s="15"/>
      <c r="G2127" s="15"/>
      <c r="H2127" s="15"/>
      <c r="I2127" s="15"/>
      <c r="J2127" s="15"/>
      <c r="K2127" s="15"/>
      <c r="L2127" s="15"/>
      <c r="M2127" s="15"/>
      <c r="N2127" s="134"/>
      <c r="BY2127" s="137"/>
      <c r="BZ2127" s="137"/>
      <c r="CA2127" s="138"/>
      <c r="CI2127" s="19"/>
      <c r="CJ2127" s="19"/>
    </row>
    <row r="2128" s="13" customFormat="1" customHeight="1" spans="1:88">
      <c r="A2128" s="15"/>
      <c r="B2128" s="15"/>
      <c r="C2128" s="15"/>
      <c r="D2128" s="15"/>
      <c r="E2128" s="15"/>
      <c r="F2128" s="15"/>
      <c r="G2128" s="15"/>
      <c r="H2128" s="15"/>
      <c r="I2128" s="15"/>
      <c r="J2128" s="15"/>
      <c r="K2128" s="15"/>
      <c r="L2128" s="15"/>
      <c r="M2128" s="15"/>
      <c r="N2128" s="134"/>
      <c r="BY2128" s="137"/>
      <c r="BZ2128" s="137"/>
      <c r="CA2128" s="138"/>
      <c r="CI2128" s="19"/>
      <c r="CJ2128" s="19"/>
    </row>
    <row r="2129" s="13" customFormat="1" customHeight="1" spans="1:88">
      <c r="A2129" s="15"/>
      <c r="B2129" s="15"/>
      <c r="C2129" s="15"/>
      <c r="D2129" s="15"/>
      <c r="E2129" s="15"/>
      <c r="F2129" s="15"/>
      <c r="G2129" s="15"/>
      <c r="H2129" s="15"/>
      <c r="I2129" s="15"/>
      <c r="J2129" s="15"/>
      <c r="K2129" s="15"/>
      <c r="L2129" s="15"/>
      <c r="M2129" s="15"/>
      <c r="N2129" s="134"/>
      <c r="BY2129" s="137"/>
      <c r="BZ2129" s="137"/>
      <c r="CA2129" s="138"/>
      <c r="CI2129" s="19"/>
      <c r="CJ2129" s="19"/>
    </row>
    <row r="2130" s="13" customFormat="1" customHeight="1" spans="1:88">
      <c r="A2130" s="15"/>
      <c r="B2130" s="15"/>
      <c r="C2130" s="15"/>
      <c r="D2130" s="15"/>
      <c r="E2130" s="15"/>
      <c r="F2130" s="15"/>
      <c r="G2130" s="15"/>
      <c r="H2130" s="15"/>
      <c r="I2130" s="15"/>
      <c r="J2130" s="15"/>
      <c r="K2130" s="15"/>
      <c r="L2130" s="15"/>
      <c r="M2130" s="15"/>
      <c r="N2130" s="134"/>
      <c r="BY2130" s="137"/>
      <c r="BZ2130" s="137"/>
      <c r="CA2130" s="138"/>
      <c r="CI2130" s="19"/>
      <c r="CJ2130" s="19"/>
    </row>
    <row r="2131" s="13" customFormat="1" customHeight="1" spans="1:88">
      <c r="A2131" s="15"/>
      <c r="B2131" s="15"/>
      <c r="C2131" s="15"/>
      <c r="D2131" s="15"/>
      <c r="E2131" s="15"/>
      <c r="F2131" s="15"/>
      <c r="G2131" s="15"/>
      <c r="H2131" s="15"/>
      <c r="I2131" s="15"/>
      <c r="J2131" s="15"/>
      <c r="K2131" s="15"/>
      <c r="L2131" s="15"/>
      <c r="M2131" s="15"/>
      <c r="N2131" s="134"/>
      <c r="BY2131" s="137"/>
      <c r="BZ2131" s="137"/>
      <c r="CA2131" s="138"/>
      <c r="CI2131" s="19"/>
      <c r="CJ2131" s="19"/>
    </row>
    <row r="2132" s="13" customFormat="1" customHeight="1" spans="1:88">
      <c r="A2132" s="15"/>
      <c r="B2132" s="15"/>
      <c r="C2132" s="15"/>
      <c r="D2132" s="15"/>
      <c r="E2132" s="15"/>
      <c r="F2132" s="15"/>
      <c r="G2132" s="15"/>
      <c r="H2132" s="15"/>
      <c r="I2132" s="15"/>
      <c r="J2132" s="15"/>
      <c r="K2132" s="15"/>
      <c r="L2132" s="15"/>
      <c r="M2132" s="15"/>
      <c r="N2132" s="134"/>
      <c r="BY2132" s="137"/>
      <c r="BZ2132" s="137"/>
      <c r="CA2132" s="138"/>
      <c r="CI2132" s="19"/>
      <c r="CJ2132" s="19"/>
    </row>
    <row r="2133" s="13" customFormat="1" customHeight="1" spans="1:88">
      <c r="A2133" s="15"/>
      <c r="B2133" s="15"/>
      <c r="C2133" s="15"/>
      <c r="D2133" s="15"/>
      <c r="E2133" s="15"/>
      <c r="F2133" s="15"/>
      <c r="G2133" s="15"/>
      <c r="H2133" s="15"/>
      <c r="I2133" s="15"/>
      <c r="J2133" s="15"/>
      <c r="K2133" s="15"/>
      <c r="L2133" s="15"/>
      <c r="M2133" s="15"/>
      <c r="N2133" s="134"/>
      <c r="BY2133" s="137"/>
      <c r="BZ2133" s="137"/>
      <c r="CA2133" s="138"/>
      <c r="CI2133" s="19"/>
      <c r="CJ2133" s="19"/>
    </row>
    <row r="2134" s="13" customFormat="1" customHeight="1" spans="1:88">
      <c r="A2134" s="15"/>
      <c r="B2134" s="15"/>
      <c r="C2134" s="15"/>
      <c r="D2134" s="15"/>
      <c r="E2134" s="15"/>
      <c r="F2134" s="15"/>
      <c r="G2134" s="15"/>
      <c r="H2134" s="15"/>
      <c r="I2134" s="15"/>
      <c r="J2134" s="15"/>
      <c r="K2134" s="15"/>
      <c r="L2134" s="15"/>
      <c r="M2134" s="15"/>
      <c r="N2134" s="134"/>
      <c r="BY2134" s="137"/>
      <c r="BZ2134" s="137"/>
      <c r="CA2134" s="138"/>
      <c r="CI2134" s="19"/>
      <c r="CJ2134" s="19"/>
    </row>
    <row r="2135" s="13" customFormat="1" customHeight="1" spans="1:88">
      <c r="A2135" s="15"/>
      <c r="B2135" s="15"/>
      <c r="C2135" s="15"/>
      <c r="D2135" s="15"/>
      <c r="E2135" s="15"/>
      <c r="F2135" s="15"/>
      <c r="G2135" s="15"/>
      <c r="H2135" s="15"/>
      <c r="I2135" s="15"/>
      <c r="J2135" s="15"/>
      <c r="K2135" s="15"/>
      <c r="L2135" s="15"/>
      <c r="M2135" s="15"/>
      <c r="N2135" s="134"/>
      <c r="BY2135" s="137"/>
      <c r="BZ2135" s="137"/>
      <c r="CA2135" s="138"/>
      <c r="CI2135" s="19"/>
      <c r="CJ2135" s="19"/>
    </row>
    <row r="2136" s="13" customFormat="1" customHeight="1" spans="1:88">
      <c r="A2136" s="15"/>
      <c r="B2136" s="15"/>
      <c r="C2136" s="15"/>
      <c r="D2136" s="15"/>
      <c r="E2136" s="15"/>
      <c r="F2136" s="15"/>
      <c r="G2136" s="15"/>
      <c r="H2136" s="15"/>
      <c r="I2136" s="15"/>
      <c r="J2136" s="15"/>
      <c r="K2136" s="15"/>
      <c r="L2136" s="15"/>
      <c r="M2136" s="15"/>
      <c r="N2136" s="134"/>
      <c r="BY2136" s="137"/>
      <c r="BZ2136" s="137"/>
      <c r="CA2136" s="138"/>
      <c r="CI2136" s="19"/>
      <c r="CJ2136" s="19"/>
    </row>
    <row r="2137" s="13" customFormat="1" customHeight="1" spans="1:88">
      <c r="A2137" s="15"/>
      <c r="B2137" s="15"/>
      <c r="C2137" s="15"/>
      <c r="D2137" s="15"/>
      <c r="E2137" s="15"/>
      <c r="F2137" s="15"/>
      <c r="G2137" s="15"/>
      <c r="H2137" s="15"/>
      <c r="I2137" s="15"/>
      <c r="J2137" s="15"/>
      <c r="K2137" s="15"/>
      <c r="L2137" s="15"/>
      <c r="M2137" s="15"/>
      <c r="N2137" s="134"/>
      <c r="BY2137" s="137"/>
      <c r="BZ2137" s="137"/>
      <c r="CA2137" s="138"/>
      <c r="CI2137" s="19"/>
      <c r="CJ2137" s="19"/>
    </row>
    <row r="2138" s="13" customFormat="1" customHeight="1" spans="1:88">
      <c r="A2138" s="15"/>
      <c r="B2138" s="15"/>
      <c r="C2138" s="15"/>
      <c r="D2138" s="15"/>
      <c r="E2138" s="15"/>
      <c r="F2138" s="15"/>
      <c r="G2138" s="15"/>
      <c r="H2138" s="15"/>
      <c r="I2138" s="15"/>
      <c r="J2138" s="15"/>
      <c r="K2138" s="15"/>
      <c r="L2138" s="15"/>
      <c r="M2138" s="15"/>
      <c r="N2138" s="134"/>
      <c r="BY2138" s="137"/>
      <c r="BZ2138" s="137"/>
      <c r="CA2138" s="138"/>
      <c r="CI2138" s="19"/>
      <c r="CJ2138" s="19"/>
    </row>
    <row r="2139" s="13" customFormat="1" customHeight="1" spans="1:88">
      <c r="A2139" s="15"/>
      <c r="B2139" s="15"/>
      <c r="C2139" s="15"/>
      <c r="D2139" s="15"/>
      <c r="E2139" s="15"/>
      <c r="F2139" s="15"/>
      <c r="G2139" s="15"/>
      <c r="H2139" s="15"/>
      <c r="I2139" s="15"/>
      <c r="J2139" s="15"/>
      <c r="K2139" s="15"/>
      <c r="L2139" s="15"/>
      <c r="M2139" s="15"/>
      <c r="N2139" s="134"/>
      <c r="BY2139" s="137"/>
      <c r="BZ2139" s="137"/>
      <c r="CA2139" s="138"/>
      <c r="CI2139" s="19"/>
      <c r="CJ2139" s="19"/>
    </row>
    <row r="2140" s="13" customFormat="1" customHeight="1" spans="1:88">
      <c r="A2140" s="15"/>
      <c r="B2140" s="15"/>
      <c r="C2140" s="15"/>
      <c r="D2140" s="15"/>
      <c r="E2140" s="15"/>
      <c r="F2140" s="15"/>
      <c r="G2140" s="15"/>
      <c r="H2140" s="15"/>
      <c r="I2140" s="15"/>
      <c r="J2140" s="15"/>
      <c r="K2140" s="15"/>
      <c r="L2140" s="15"/>
      <c r="M2140" s="15"/>
      <c r="N2140" s="134"/>
      <c r="BY2140" s="137"/>
      <c r="BZ2140" s="137"/>
      <c r="CA2140" s="138"/>
      <c r="CI2140" s="19"/>
      <c r="CJ2140" s="19"/>
    </row>
    <row r="2141" s="13" customFormat="1" customHeight="1" spans="1:88">
      <c r="A2141" s="15"/>
      <c r="B2141" s="15"/>
      <c r="C2141" s="15"/>
      <c r="D2141" s="15"/>
      <c r="E2141" s="15"/>
      <c r="F2141" s="15"/>
      <c r="G2141" s="15"/>
      <c r="H2141" s="15"/>
      <c r="I2141" s="15"/>
      <c r="J2141" s="15"/>
      <c r="K2141" s="15"/>
      <c r="L2141" s="15"/>
      <c r="M2141" s="15"/>
      <c r="N2141" s="134"/>
      <c r="BY2141" s="137"/>
      <c r="BZ2141" s="137"/>
      <c r="CA2141" s="138"/>
      <c r="CI2141" s="19"/>
      <c r="CJ2141" s="19"/>
    </row>
    <row r="2142" s="13" customFormat="1" customHeight="1" spans="1:88">
      <c r="A2142" s="15"/>
      <c r="B2142" s="15"/>
      <c r="C2142" s="15"/>
      <c r="D2142" s="15"/>
      <c r="E2142" s="15"/>
      <c r="F2142" s="15"/>
      <c r="G2142" s="15"/>
      <c r="H2142" s="15"/>
      <c r="I2142" s="15"/>
      <c r="J2142" s="15"/>
      <c r="K2142" s="15"/>
      <c r="L2142" s="15"/>
      <c r="M2142" s="15"/>
      <c r="N2142" s="134"/>
      <c r="BY2142" s="137"/>
      <c r="BZ2142" s="137"/>
      <c r="CA2142" s="138"/>
      <c r="CI2142" s="19"/>
      <c r="CJ2142" s="19"/>
    </row>
    <row r="2143" s="13" customFormat="1" customHeight="1" spans="1:88">
      <c r="A2143" s="15"/>
      <c r="B2143" s="15"/>
      <c r="C2143" s="15"/>
      <c r="D2143" s="15"/>
      <c r="E2143" s="15"/>
      <c r="F2143" s="15"/>
      <c r="G2143" s="15"/>
      <c r="H2143" s="15"/>
      <c r="I2143" s="15"/>
      <c r="J2143" s="15"/>
      <c r="K2143" s="15"/>
      <c r="L2143" s="15"/>
      <c r="M2143" s="15"/>
      <c r="N2143" s="134"/>
      <c r="BY2143" s="137"/>
      <c r="BZ2143" s="137"/>
      <c r="CA2143" s="138"/>
      <c r="CI2143" s="19"/>
      <c r="CJ2143" s="19"/>
    </row>
    <row r="2144" s="13" customFormat="1" customHeight="1" spans="1:88">
      <c r="A2144" s="15"/>
      <c r="B2144" s="15"/>
      <c r="C2144" s="15"/>
      <c r="D2144" s="15"/>
      <c r="E2144" s="15"/>
      <c r="F2144" s="15"/>
      <c r="G2144" s="15"/>
      <c r="H2144" s="15"/>
      <c r="I2144" s="15"/>
      <c r="J2144" s="15"/>
      <c r="K2144" s="15"/>
      <c r="L2144" s="15"/>
      <c r="M2144" s="15"/>
      <c r="N2144" s="134"/>
      <c r="BY2144" s="137"/>
      <c r="BZ2144" s="137"/>
      <c r="CA2144" s="138"/>
      <c r="CI2144" s="19"/>
      <c r="CJ2144" s="19"/>
    </row>
    <row r="2145" s="13" customFormat="1" customHeight="1" spans="1:88">
      <c r="A2145" s="15"/>
      <c r="B2145" s="15"/>
      <c r="C2145" s="15"/>
      <c r="D2145" s="15"/>
      <c r="E2145" s="15"/>
      <c r="F2145" s="15"/>
      <c r="G2145" s="15"/>
      <c r="H2145" s="15"/>
      <c r="I2145" s="15"/>
      <c r="J2145" s="15"/>
      <c r="K2145" s="15"/>
      <c r="L2145" s="15"/>
      <c r="M2145" s="15"/>
      <c r="N2145" s="134"/>
      <c r="BY2145" s="137"/>
      <c r="BZ2145" s="137"/>
      <c r="CA2145" s="138"/>
      <c r="CI2145" s="19"/>
      <c r="CJ2145" s="19"/>
    </row>
    <row r="2146" s="13" customFormat="1" customHeight="1" spans="1:88">
      <c r="A2146" s="15"/>
      <c r="B2146" s="15"/>
      <c r="C2146" s="15"/>
      <c r="D2146" s="15"/>
      <c r="E2146" s="15"/>
      <c r="F2146" s="15"/>
      <c r="G2146" s="15"/>
      <c r="H2146" s="15"/>
      <c r="I2146" s="15"/>
      <c r="J2146" s="15"/>
      <c r="K2146" s="15"/>
      <c r="L2146" s="15"/>
      <c r="M2146" s="15"/>
      <c r="N2146" s="134"/>
      <c r="BY2146" s="137"/>
      <c r="BZ2146" s="137"/>
      <c r="CA2146" s="138"/>
      <c r="CI2146" s="19"/>
      <c r="CJ2146" s="19"/>
    </row>
    <row r="2147" s="13" customFormat="1" customHeight="1" spans="1:88">
      <c r="A2147" s="15"/>
      <c r="B2147" s="15"/>
      <c r="C2147" s="15"/>
      <c r="D2147" s="15"/>
      <c r="E2147" s="15"/>
      <c r="F2147" s="15"/>
      <c r="G2147" s="15"/>
      <c r="H2147" s="15"/>
      <c r="I2147" s="15"/>
      <c r="J2147" s="15"/>
      <c r="K2147" s="15"/>
      <c r="L2147" s="15"/>
      <c r="M2147" s="15"/>
      <c r="N2147" s="134"/>
      <c r="BY2147" s="137"/>
      <c r="BZ2147" s="137"/>
      <c r="CA2147" s="138"/>
      <c r="CI2147" s="19"/>
      <c r="CJ2147" s="19"/>
    </row>
    <row r="2148" s="13" customFormat="1" customHeight="1" spans="1:88">
      <c r="A2148" s="15"/>
      <c r="B2148" s="15"/>
      <c r="C2148" s="15"/>
      <c r="D2148" s="15"/>
      <c r="E2148" s="15"/>
      <c r="F2148" s="15"/>
      <c r="G2148" s="15"/>
      <c r="H2148" s="15"/>
      <c r="I2148" s="15"/>
      <c r="J2148" s="15"/>
      <c r="K2148" s="15"/>
      <c r="L2148" s="15"/>
      <c r="M2148" s="15"/>
      <c r="N2148" s="134"/>
      <c r="BY2148" s="137"/>
      <c r="BZ2148" s="137"/>
      <c r="CA2148" s="138"/>
      <c r="CI2148" s="19"/>
      <c r="CJ2148" s="19"/>
    </row>
    <row r="2149" s="13" customFormat="1" customHeight="1" spans="1:88">
      <c r="A2149" s="15"/>
      <c r="B2149" s="15"/>
      <c r="C2149" s="15"/>
      <c r="D2149" s="15"/>
      <c r="E2149" s="15"/>
      <c r="F2149" s="15"/>
      <c r="G2149" s="15"/>
      <c r="H2149" s="15"/>
      <c r="I2149" s="15"/>
      <c r="J2149" s="15"/>
      <c r="K2149" s="15"/>
      <c r="L2149" s="15"/>
      <c r="M2149" s="15"/>
      <c r="N2149" s="134"/>
      <c r="BY2149" s="137"/>
      <c r="BZ2149" s="137"/>
      <c r="CA2149" s="138"/>
      <c r="CI2149" s="19"/>
      <c r="CJ2149" s="19"/>
    </row>
    <row r="2150" s="13" customFormat="1" customHeight="1" spans="1:88">
      <c r="A2150" s="15"/>
      <c r="B2150" s="15"/>
      <c r="C2150" s="15"/>
      <c r="D2150" s="15"/>
      <c r="E2150" s="15"/>
      <c r="F2150" s="15"/>
      <c r="G2150" s="15"/>
      <c r="H2150" s="15"/>
      <c r="I2150" s="15"/>
      <c r="J2150" s="15"/>
      <c r="K2150" s="15"/>
      <c r="L2150" s="15"/>
      <c r="M2150" s="15"/>
      <c r="N2150" s="134"/>
      <c r="BY2150" s="137"/>
      <c r="BZ2150" s="137"/>
      <c r="CA2150" s="138"/>
      <c r="CI2150" s="19"/>
      <c r="CJ2150" s="19"/>
    </row>
    <row r="2151" s="13" customFormat="1" customHeight="1" spans="1:88">
      <c r="A2151" s="15"/>
      <c r="B2151" s="15"/>
      <c r="C2151" s="15"/>
      <c r="D2151" s="15"/>
      <c r="E2151" s="15"/>
      <c r="F2151" s="15"/>
      <c r="G2151" s="15"/>
      <c r="H2151" s="15"/>
      <c r="I2151" s="15"/>
      <c r="J2151" s="15"/>
      <c r="K2151" s="15"/>
      <c r="L2151" s="15"/>
      <c r="M2151" s="15"/>
      <c r="N2151" s="134"/>
      <c r="BY2151" s="137"/>
      <c r="BZ2151" s="137"/>
      <c r="CA2151" s="138"/>
      <c r="CI2151" s="19"/>
      <c r="CJ2151" s="19"/>
    </row>
    <row r="2152" s="13" customFormat="1" customHeight="1" spans="1:88">
      <c r="A2152" s="15"/>
      <c r="B2152" s="15"/>
      <c r="C2152" s="15"/>
      <c r="D2152" s="15"/>
      <c r="E2152" s="15"/>
      <c r="F2152" s="15"/>
      <c r="G2152" s="15"/>
      <c r="H2152" s="15"/>
      <c r="I2152" s="15"/>
      <c r="J2152" s="15"/>
      <c r="K2152" s="15"/>
      <c r="L2152" s="15"/>
      <c r="M2152" s="15"/>
      <c r="N2152" s="134"/>
      <c r="BY2152" s="137"/>
      <c r="BZ2152" s="137"/>
      <c r="CA2152" s="138"/>
      <c r="CI2152" s="19"/>
      <c r="CJ2152" s="19"/>
    </row>
    <row r="2153" s="13" customFormat="1" customHeight="1" spans="1:88">
      <c r="A2153" s="15"/>
      <c r="B2153" s="15"/>
      <c r="C2153" s="15"/>
      <c r="D2153" s="15"/>
      <c r="E2153" s="15"/>
      <c r="F2153" s="15"/>
      <c r="G2153" s="15"/>
      <c r="H2153" s="15"/>
      <c r="I2153" s="15"/>
      <c r="J2153" s="15"/>
      <c r="K2153" s="15"/>
      <c r="L2153" s="15"/>
      <c r="M2153" s="15"/>
      <c r="N2153" s="134"/>
      <c r="BY2153" s="137"/>
      <c r="BZ2153" s="137"/>
      <c r="CA2153" s="138"/>
      <c r="CI2153" s="19"/>
      <c r="CJ2153" s="19"/>
    </row>
    <row r="2154" s="13" customFormat="1" customHeight="1" spans="1:88">
      <c r="A2154" s="15"/>
      <c r="B2154" s="15"/>
      <c r="C2154" s="15"/>
      <c r="D2154" s="15"/>
      <c r="E2154" s="15"/>
      <c r="F2154" s="15"/>
      <c r="G2154" s="15"/>
      <c r="H2154" s="15"/>
      <c r="I2154" s="15"/>
      <c r="J2154" s="15"/>
      <c r="K2154" s="15"/>
      <c r="L2154" s="15"/>
      <c r="M2154" s="15"/>
      <c r="N2154" s="134"/>
      <c r="BY2154" s="137"/>
      <c r="BZ2154" s="137"/>
      <c r="CA2154" s="138"/>
      <c r="CI2154" s="19"/>
      <c r="CJ2154" s="19"/>
    </row>
    <row r="2155" s="13" customFormat="1" customHeight="1" spans="1:88">
      <c r="A2155" s="15"/>
      <c r="B2155" s="15"/>
      <c r="C2155" s="15"/>
      <c r="D2155" s="15"/>
      <c r="E2155" s="15"/>
      <c r="F2155" s="15"/>
      <c r="G2155" s="15"/>
      <c r="H2155" s="15"/>
      <c r="I2155" s="15"/>
      <c r="J2155" s="15"/>
      <c r="K2155" s="15"/>
      <c r="L2155" s="15"/>
      <c r="M2155" s="15"/>
      <c r="N2155" s="134"/>
      <c r="BY2155" s="137"/>
      <c r="BZ2155" s="137"/>
      <c r="CA2155" s="138"/>
      <c r="CI2155" s="19"/>
      <c r="CJ2155" s="19"/>
    </row>
    <row r="2156" s="13" customFormat="1" customHeight="1" spans="1:88">
      <c r="A2156" s="15"/>
      <c r="B2156" s="15"/>
      <c r="C2156" s="15"/>
      <c r="D2156" s="15"/>
      <c r="E2156" s="15"/>
      <c r="F2156" s="15"/>
      <c r="G2156" s="15"/>
      <c r="H2156" s="15"/>
      <c r="I2156" s="15"/>
      <c r="J2156" s="15"/>
      <c r="K2156" s="15"/>
      <c r="L2156" s="15"/>
      <c r="M2156" s="15"/>
      <c r="N2156" s="134"/>
      <c r="BY2156" s="137"/>
      <c r="BZ2156" s="137"/>
      <c r="CA2156" s="138"/>
      <c r="CI2156" s="19"/>
      <c r="CJ2156" s="19"/>
    </row>
    <row r="2157" s="13" customFormat="1" customHeight="1" spans="1:88">
      <c r="A2157" s="15"/>
      <c r="B2157" s="15"/>
      <c r="C2157" s="15"/>
      <c r="D2157" s="15"/>
      <c r="E2157" s="15"/>
      <c r="F2157" s="15"/>
      <c r="G2157" s="15"/>
      <c r="H2157" s="15"/>
      <c r="I2157" s="15"/>
      <c r="J2157" s="15"/>
      <c r="K2157" s="15"/>
      <c r="L2157" s="15"/>
      <c r="M2157" s="15"/>
      <c r="N2157" s="134"/>
      <c r="BY2157" s="137"/>
      <c r="BZ2157" s="137"/>
      <c r="CA2157" s="138"/>
      <c r="CI2157" s="19"/>
      <c r="CJ2157" s="19"/>
    </row>
    <row r="2158" s="13" customFormat="1" customHeight="1" spans="1:88">
      <c r="A2158" s="15"/>
      <c r="B2158" s="15"/>
      <c r="C2158" s="15"/>
      <c r="D2158" s="15"/>
      <c r="E2158" s="15"/>
      <c r="F2158" s="15"/>
      <c r="G2158" s="15"/>
      <c r="H2158" s="15"/>
      <c r="I2158" s="15"/>
      <c r="J2158" s="15"/>
      <c r="K2158" s="15"/>
      <c r="L2158" s="15"/>
      <c r="M2158" s="15"/>
      <c r="N2158" s="134"/>
      <c r="BY2158" s="137"/>
      <c r="BZ2158" s="137"/>
      <c r="CA2158" s="138"/>
      <c r="CI2158" s="19"/>
      <c r="CJ2158" s="19"/>
    </row>
    <row r="2159" s="13" customFormat="1" customHeight="1" spans="1:88">
      <c r="A2159" s="15"/>
      <c r="B2159" s="15"/>
      <c r="C2159" s="15"/>
      <c r="D2159" s="15"/>
      <c r="E2159" s="15"/>
      <c r="F2159" s="15"/>
      <c r="G2159" s="15"/>
      <c r="H2159" s="15"/>
      <c r="I2159" s="15"/>
      <c r="J2159" s="15"/>
      <c r="K2159" s="15"/>
      <c r="L2159" s="15"/>
      <c r="M2159" s="15"/>
      <c r="N2159" s="134"/>
      <c r="BY2159" s="137"/>
      <c r="BZ2159" s="137"/>
      <c r="CA2159" s="138"/>
      <c r="CI2159" s="19"/>
      <c r="CJ2159" s="19"/>
    </row>
    <row r="2160" s="13" customFormat="1" customHeight="1" spans="1:88">
      <c r="A2160" s="15"/>
      <c r="B2160" s="15"/>
      <c r="C2160" s="15"/>
      <c r="D2160" s="15"/>
      <c r="E2160" s="15"/>
      <c r="F2160" s="15"/>
      <c r="G2160" s="15"/>
      <c r="H2160" s="15"/>
      <c r="I2160" s="15"/>
      <c r="J2160" s="15"/>
      <c r="K2160" s="15"/>
      <c r="L2160" s="15"/>
      <c r="M2160" s="15"/>
      <c r="N2160" s="134"/>
      <c r="BY2160" s="137"/>
      <c r="BZ2160" s="137"/>
      <c r="CA2160" s="138"/>
      <c r="CI2160" s="19"/>
      <c r="CJ2160" s="19"/>
    </row>
    <row r="2161" s="13" customFormat="1" customHeight="1" spans="1:88">
      <c r="A2161" s="15"/>
      <c r="B2161" s="15"/>
      <c r="C2161" s="15"/>
      <c r="D2161" s="15"/>
      <c r="E2161" s="15"/>
      <c r="F2161" s="15"/>
      <c r="G2161" s="15"/>
      <c r="H2161" s="15"/>
      <c r="I2161" s="15"/>
      <c r="J2161" s="15"/>
      <c r="K2161" s="15"/>
      <c r="L2161" s="15"/>
      <c r="M2161" s="15"/>
      <c r="N2161" s="134"/>
      <c r="BY2161" s="137"/>
      <c r="BZ2161" s="137"/>
      <c r="CA2161" s="138"/>
      <c r="CI2161" s="19"/>
      <c r="CJ2161" s="19"/>
    </row>
    <row r="2162" s="13" customFormat="1" customHeight="1" spans="1:88">
      <c r="A2162" s="15"/>
      <c r="B2162" s="15"/>
      <c r="C2162" s="15"/>
      <c r="D2162" s="15"/>
      <c r="E2162" s="15"/>
      <c r="F2162" s="15"/>
      <c r="G2162" s="15"/>
      <c r="H2162" s="15"/>
      <c r="I2162" s="15"/>
      <c r="J2162" s="15"/>
      <c r="K2162" s="15"/>
      <c r="L2162" s="15"/>
      <c r="M2162" s="15"/>
      <c r="N2162" s="134"/>
      <c r="BY2162" s="137"/>
      <c r="BZ2162" s="137"/>
      <c r="CA2162" s="138"/>
      <c r="CI2162" s="19"/>
      <c r="CJ2162" s="19"/>
    </row>
    <row r="2163" s="13" customFormat="1" customHeight="1" spans="1:88">
      <c r="A2163" s="15"/>
      <c r="B2163" s="15"/>
      <c r="C2163" s="15"/>
      <c r="D2163" s="15"/>
      <c r="E2163" s="15"/>
      <c r="F2163" s="15"/>
      <c r="G2163" s="15"/>
      <c r="H2163" s="15"/>
      <c r="I2163" s="15"/>
      <c r="J2163" s="15"/>
      <c r="K2163" s="15"/>
      <c r="L2163" s="15"/>
      <c r="M2163" s="15"/>
      <c r="N2163" s="134"/>
      <c r="BY2163" s="137"/>
      <c r="BZ2163" s="137"/>
      <c r="CA2163" s="138"/>
      <c r="CI2163" s="19"/>
      <c r="CJ2163" s="19"/>
    </row>
    <row r="2164" s="13" customFormat="1" customHeight="1" spans="1:88">
      <c r="A2164" s="15"/>
      <c r="B2164" s="15"/>
      <c r="C2164" s="15"/>
      <c r="D2164" s="15"/>
      <c r="E2164" s="15"/>
      <c r="F2164" s="15"/>
      <c r="G2164" s="15"/>
      <c r="H2164" s="15"/>
      <c r="I2164" s="15"/>
      <c r="J2164" s="15"/>
      <c r="K2164" s="15"/>
      <c r="L2164" s="15"/>
      <c r="M2164" s="15"/>
      <c r="N2164" s="134"/>
      <c r="BY2164" s="137"/>
      <c r="BZ2164" s="137"/>
      <c r="CA2164" s="138"/>
      <c r="CI2164" s="19"/>
      <c r="CJ2164" s="19"/>
    </row>
    <row r="2165" s="13" customFormat="1" customHeight="1" spans="1:88">
      <c r="A2165" s="15"/>
      <c r="B2165" s="15"/>
      <c r="C2165" s="15"/>
      <c r="D2165" s="15"/>
      <c r="E2165" s="15"/>
      <c r="F2165" s="15"/>
      <c r="G2165" s="15"/>
      <c r="H2165" s="15"/>
      <c r="I2165" s="15"/>
      <c r="J2165" s="15"/>
      <c r="K2165" s="15"/>
      <c r="L2165" s="15"/>
      <c r="M2165" s="15"/>
      <c r="N2165" s="134"/>
      <c r="BY2165" s="137"/>
      <c r="BZ2165" s="137"/>
      <c r="CA2165" s="138"/>
      <c r="CI2165" s="19"/>
      <c r="CJ2165" s="19"/>
    </row>
    <row r="2166" s="13" customFormat="1" customHeight="1" spans="1:88">
      <c r="A2166" s="15"/>
      <c r="B2166" s="15"/>
      <c r="C2166" s="15"/>
      <c r="D2166" s="15"/>
      <c r="E2166" s="15"/>
      <c r="F2166" s="15"/>
      <c r="G2166" s="15"/>
      <c r="H2166" s="15"/>
      <c r="I2166" s="15"/>
      <c r="J2166" s="15"/>
      <c r="K2166" s="15"/>
      <c r="L2166" s="15"/>
      <c r="M2166" s="15"/>
      <c r="N2166" s="134"/>
      <c r="BY2166" s="137"/>
      <c r="BZ2166" s="137"/>
      <c r="CA2166" s="138"/>
      <c r="CI2166" s="19"/>
      <c r="CJ2166" s="19"/>
    </row>
    <row r="2167" s="13" customFormat="1" customHeight="1" spans="1:88">
      <c r="A2167" s="15"/>
      <c r="B2167" s="15"/>
      <c r="C2167" s="15"/>
      <c r="D2167" s="15"/>
      <c r="E2167" s="15"/>
      <c r="F2167" s="15"/>
      <c r="G2167" s="15"/>
      <c r="H2167" s="15"/>
      <c r="I2167" s="15"/>
      <c r="J2167" s="15"/>
      <c r="K2167" s="15"/>
      <c r="L2167" s="15"/>
      <c r="M2167" s="15"/>
      <c r="N2167" s="134"/>
      <c r="BY2167" s="137"/>
      <c r="BZ2167" s="137"/>
      <c r="CA2167" s="138"/>
      <c r="CI2167" s="19"/>
      <c r="CJ2167" s="19"/>
    </row>
    <row r="2168" s="13" customFormat="1" customHeight="1" spans="1:88">
      <c r="A2168" s="15"/>
      <c r="B2168" s="15"/>
      <c r="C2168" s="15"/>
      <c r="D2168" s="15"/>
      <c r="E2168" s="15"/>
      <c r="F2168" s="15"/>
      <c r="G2168" s="15"/>
      <c r="H2168" s="15"/>
      <c r="I2168" s="15"/>
      <c r="J2168" s="15"/>
      <c r="K2168" s="15"/>
      <c r="L2168" s="15"/>
      <c r="M2168" s="15"/>
      <c r="N2168" s="134"/>
      <c r="BY2168" s="137"/>
      <c r="BZ2168" s="137"/>
      <c r="CA2168" s="138"/>
      <c r="CI2168" s="19"/>
      <c r="CJ2168" s="19"/>
    </row>
    <row r="2169" s="13" customFormat="1" customHeight="1" spans="1:88">
      <c r="A2169" s="15"/>
      <c r="B2169" s="15"/>
      <c r="C2169" s="15"/>
      <c r="D2169" s="15"/>
      <c r="E2169" s="15"/>
      <c r="F2169" s="15"/>
      <c r="G2169" s="15"/>
      <c r="H2169" s="15"/>
      <c r="I2169" s="15"/>
      <c r="J2169" s="15"/>
      <c r="K2169" s="15"/>
      <c r="L2169" s="15"/>
      <c r="M2169" s="15"/>
      <c r="N2169" s="134"/>
      <c r="BY2169" s="137"/>
      <c r="BZ2169" s="137"/>
      <c r="CA2169" s="138"/>
      <c r="CI2169" s="19"/>
      <c r="CJ2169" s="19"/>
    </row>
    <row r="2170" s="13" customFormat="1" customHeight="1" spans="1:88">
      <c r="A2170" s="15"/>
      <c r="B2170" s="15"/>
      <c r="C2170" s="15"/>
      <c r="D2170" s="15"/>
      <c r="E2170" s="15"/>
      <c r="F2170" s="15"/>
      <c r="G2170" s="15"/>
      <c r="H2170" s="15"/>
      <c r="I2170" s="15"/>
      <c r="J2170" s="15"/>
      <c r="K2170" s="15"/>
      <c r="L2170" s="15"/>
      <c r="M2170" s="15"/>
      <c r="N2170" s="134"/>
      <c r="BY2170" s="137"/>
      <c r="BZ2170" s="137"/>
      <c r="CA2170" s="138"/>
      <c r="CI2170" s="19"/>
      <c r="CJ2170" s="19"/>
    </row>
    <row r="2171" s="13" customFormat="1" customHeight="1" spans="1:88">
      <c r="A2171" s="15"/>
      <c r="B2171" s="15"/>
      <c r="C2171" s="15"/>
      <c r="D2171" s="15"/>
      <c r="E2171" s="15"/>
      <c r="F2171" s="15"/>
      <c r="G2171" s="15"/>
      <c r="H2171" s="15"/>
      <c r="I2171" s="15"/>
      <c r="J2171" s="15"/>
      <c r="K2171" s="15"/>
      <c r="L2171" s="15"/>
      <c r="M2171" s="15"/>
      <c r="N2171" s="134"/>
      <c r="BY2171" s="137"/>
      <c r="BZ2171" s="137"/>
      <c r="CA2171" s="138"/>
      <c r="CI2171" s="19"/>
      <c r="CJ2171" s="19"/>
    </row>
    <row r="2172" s="13" customFormat="1" customHeight="1" spans="1:88">
      <c r="A2172" s="15"/>
      <c r="B2172" s="15"/>
      <c r="C2172" s="15"/>
      <c r="D2172" s="15"/>
      <c r="E2172" s="15"/>
      <c r="F2172" s="15"/>
      <c r="G2172" s="15"/>
      <c r="H2172" s="15"/>
      <c r="I2172" s="15"/>
      <c r="J2172" s="15"/>
      <c r="K2172" s="15"/>
      <c r="L2172" s="15"/>
      <c r="M2172" s="15"/>
      <c r="N2172" s="134"/>
      <c r="BY2172" s="137"/>
      <c r="BZ2172" s="137"/>
      <c r="CA2172" s="138"/>
      <c r="CI2172" s="19"/>
      <c r="CJ2172" s="19"/>
    </row>
    <row r="2173" s="13" customFormat="1" customHeight="1" spans="1:88">
      <c r="A2173" s="15"/>
      <c r="B2173" s="15"/>
      <c r="C2173" s="15"/>
      <c r="D2173" s="15"/>
      <c r="E2173" s="15"/>
      <c r="F2173" s="15"/>
      <c r="G2173" s="15"/>
      <c r="H2173" s="15"/>
      <c r="I2173" s="15"/>
      <c r="J2173" s="15"/>
      <c r="K2173" s="15"/>
      <c r="L2173" s="15"/>
      <c r="M2173" s="15"/>
      <c r="N2173" s="134"/>
      <c r="BY2173" s="137"/>
      <c r="BZ2173" s="137"/>
      <c r="CA2173" s="138"/>
      <c r="CI2173" s="19"/>
      <c r="CJ2173" s="19"/>
    </row>
    <row r="2174" s="13" customFormat="1" customHeight="1" spans="1:88">
      <c r="A2174" s="15"/>
      <c r="B2174" s="15"/>
      <c r="C2174" s="15"/>
      <c r="D2174" s="15"/>
      <c r="E2174" s="15"/>
      <c r="F2174" s="15"/>
      <c r="G2174" s="15"/>
      <c r="H2174" s="15"/>
      <c r="I2174" s="15"/>
      <c r="J2174" s="15"/>
      <c r="K2174" s="15"/>
      <c r="L2174" s="15"/>
      <c r="M2174" s="15"/>
      <c r="N2174" s="134"/>
      <c r="BY2174" s="137"/>
      <c r="BZ2174" s="137"/>
      <c r="CA2174" s="138"/>
      <c r="CI2174" s="19"/>
      <c r="CJ2174" s="19"/>
    </row>
    <row r="2175" s="13" customFormat="1" customHeight="1" spans="1:88">
      <c r="A2175" s="15"/>
      <c r="B2175" s="15"/>
      <c r="C2175" s="15"/>
      <c r="D2175" s="15"/>
      <c r="E2175" s="15"/>
      <c r="F2175" s="15"/>
      <c r="G2175" s="15"/>
      <c r="H2175" s="15"/>
      <c r="I2175" s="15"/>
      <c r="J2175" s="15"/>
      <c r="K2175" s="15"/>
      <c r="L2175" s="15"/>
      <c r="M2175" s="15"/>
      <c r="N2175" s="134"/>
      <c r="BY2175" s="137"/>
      <c r="BZ2175" s="137"/>
      <c r="CA2175" s="138"/>
      <c r="CI2175" s="19"/>
      <c r="CJ2175" s="19"/>
    </row>
    <row r="2176" s="13" customFormat="1" customHeight="1" spans="1:88">
      <c r="A2176" s="15"/>
      <c r="B2176" s="15"/>
      <c r="C2176" s="15"/>
      <c r="D2176" s="15"/>
      <c r="E2176" s="15"/>
      <c r="F2176" s="15"/>
      <c r="G2176" s="15"/>
      <c r="H2176" s="15"/>
      <c r="I2176" s="15"/>
      <c r="J2176" s="15"/>
      <c r="K2176" s="15"/>
      <c r="L2176" s="15"/>
      <c r="M2176" s="15"/>
      <c r="N2176" s="134"/>
      <c r="BY2176" s="137"/>
      <c r="BZ2176" s="137"/>
      <c r="CA2176" s="138"/>
      <c r="CI2176" s="19"/>
      <c r="CJ2176" s="19"/>
    </row>
    <row r="2177" s="13" customFormat="1" customHeight="1" spans="1:88">
      <c r="A2177" s="15"/>
      <c r="B2177" s="15"/>
      <c r="C2177" s="15"/>
      <c r="D2177" s="15"/>
      <c r="E2177" s="15"/>
      <c r="F2177" s="15"/>
      <c r="G2177" s="15"/>
      <c r="H2177" s="15"/>
      <c r="I2177" s="15"/>
      <c r="J2177" s="15"/>
      <c r="K2177" s="15"/>
      <c r="L2177" s="15"/>
      <c r="M2177" s="15"/>
      <c r="N2177" s="134"/>
      <c r="BY2177" s="137"/>
      <c r="BZ2177" s="137"/>
      <c r="CA2177" s="138"/>
      <c r="CI2177" s="19"/>
      <c r="CJ2177" s="19"/>
    </row>
    <row r="2178" s="13" customFormat="1" customHeight="1" spans="1:88">
      <c r="A2178" s="15"/>
      <c r="B2178" s="15"/>
      <c r="C2178" s="15"/>
      <c r="D2178" s="15"/>
      <c r="E2178" s="15"/>
      <c r="F2178" s="15"/>
      <c r="G2178" s="15"/>
      <c r="H2178" s="15"/>
      <c r="I2178" s="15"/>
      <c r="J2178" s="15"/>
      <c r="K2178" s="15"/>
      <c r="L2178" s="15"/>
      <c r="M2178" s="15"/>
      <c r="N2178" s="134"/>
      <c r="BY2178" s="137"/>
      <c r="BZ2178" s="137"/>
      <c r="CA2178" s="138"/>
      <c r="CI2178" s="19"/>
      <c r="CJ2178" s="19"/>
    </row>
    <row r="2179" s="13" customFormat="1" customHeight="1" spans="1:88">
      <c r="A2179" s="15"/>
      <c r="B2179" s="15"/>
      <c r="C2179" s="15"/>
      <c r="D2179" s="15"/>
      <c r="E2179" s="15"/>
      <c r="F2179" s="15"/>
      <c r="G2179" s="15"/>
      <c r="H2179" s="15"/>
      <c r="I2179" s="15"/>
      <c r="J2179" s="15"/>
      <c r="K2179" s="15"/>
      <c r="L2179" s="15"/>
      <c r="M2179" s="15"/>
      <c r="N2179" s="134"/>
      <c r="BY2179" s="137"/>
      <c r="BZ2179" s="137"/>
      <c r="CA2179" s="138"/>
      <c r="CI2179" s="19"/>
      <c r="CJ2179" s="19"/>
    </row>
    <row r="2180" s="13" customFormat="1" customHeight="1" spans="1:88">
      <c r="A2180" s="15"/>
      <c r="B2180" s="15"/>
      <c r="C2180" s="15"/>
      <c r="D2180" s="15"/>
      <c r="E2180" s="15"/>
      <c r="F2180" s="15"/>
      <c r="G2180" s="15"/>
      <c r="H2180" s="15"/>
      <c r="I2180" s="15"/>
      <c r="J2180" s="15"/>
      <c r="K2180" s="15"/>
      <c r="L2180" s="15"/>
      <c r="M2180" s="15"/>
      <c r="N2180" s="134"/>
      <c r="BY2180" s="137"/>
      <c r="BZ2180" s="137"/>
      <c r="CA2180" s="138"/>
      <c r="CI2180" s="19"/>
      <c r="CJ2180" s="19"/>
    </row>
    <row r="2181" s="13" customFormat="1" customHeight="1" spans="1:88">
      <c r="A2181" s="15"/>
      <c r="B2181" s="15"/>
      <c r="C2181" s="15"/>
      <c r="D2181" s="15"/>
      <c r="E2181" s="15"/>
      <c r="F2181" s="15"/>
      <c r="G2181" s="15"/>
      <c r="H2181" s="15"/>
      <c r="I2181" s="15"/>
      <c r="J2181" s="15"/>
      <c r="K2181" s="15"/>
      <c r="L2181" s="15"/>
      <c r="M2181" s="15"/>
      <c r="N2181" s="134"/>
      <c r="BY2181" s="137"/>
      <c r="BZ2181" s="137"/>
      <c r="CA2181" s="138"/>
      <c r="CI2181" s="19"/>
      <c r="CJ2181" s="19"/>
    </row>
    <row r="2182" s="13" customFormat="1" customHeight="1" spans="1:88">
      <c r="A2182" s="15"/>
      <c r="B2182" s="15"/>
      <c r="C2182" s="15"/>
      <c r="D2182" s="15"/>
      <c r="E2182" s="15"/>
      <c r="F2182" s="15"/>
      <c r="G2182" s="15"/>
      <c r="H2182" s="15"/>
      <c r="I2182" s="15"/>
      <c r="J2182" s="15"/>
      <c r="K2182" s="15"/>
      <c r="L2182" s="15"/>
      <c r="M2182" s="15"/>
      <c r="N2182" s="134"/>
      <c r="BY2182" s="137"/>
      <c r="BZ2182" s="137"/>
      <c r="CA2182" s="138"/>
      <c r="CI2182" s="19"/>
      <c r="CJ2182" s="19"/>
    </row>
    <row r="2183" s="13" customFormat="1" customHeight="1" spans="1:88">
      <c r="A2183" s="15"/>
      <c r="B2183" s="15"/>
      <c r="C2183" s="15"/>
      <c r="D2183" s="15"/>
      <c r="E2183" s="15"/>
      <c r="F2183" s="15"/>
      <c r="G2183" s="15"/>
      <c r="H2183" s="15"/>
      <c r="I2183" s="15"/>
      <c r="J2183" s="15"/>
      <c r="K2183" s="15"/>
      <c r="L2183" s="15"/>
      <c r="M2183" s="15"/>
      <c r="N2183" s="134"/>
      <c r="BY2183" s="137"/>
      <c r="BZ2183" s="137"/>
      <c r="CA2183" s="138"/>
      <c r="CI2183" s="19"/>
      <c r="CJ2183" s="19"/>
    </row>
    <row r="2184" s="13" customFormat="1" customHeight="1" spans="1:88">
      <c r="A2184" s="15"/>
      <c r="B2184" s="15"/>
      <c r="C2184" s="15"/>
      <c r="D2184" s="15"/>
      <c r="E2184" s="15"/>
      <c r="F2184" s="15"/>
      <c r="G2184" s="15"/>
      <c r="H2184" s="15"/>
      <c r="I2184" s="15"/>
      <c r="J2184" s="15"/>
      <c r="K2184" s="15"/>
      <c r="L2184" s="15"/>
      <c r="M2184" s="15"/>
      <c r="N2184" s="134"/>
      <c r="BY2184" s="137"/>
      <c r="BZ2184" s="137"/>
      <c r="CA2184" s="138"/>
      <c r="CI2184" s="19"/>
      <c r="CJ2184" s="19"/>
    </row>
    <row r="2185" s="13" customFormat="1" customHeight="1" spans="1:88">
      <c r="A2185" s="15"/>
      <c r="B2185" s="15"/>
      <c r="C2185" s="15"/>
      <c r="D2185" s="15"/>
      <c r="E2185" s="15"/>
      <c r="F2185" s="15"/>
      <c r="G2185" s="15"/>
      <c r="H2185" s="15"/>
      <c r="I2185" s="15"/>
      <c r="J2185" s="15"/>
      <c r="K2185" s="15"/>
      <c r="L2185" s="15"/>
      <c r="M2185" s="15"/>
      <c r="N2185" s="134"/>
      <c r="BY2185" s="137"/>
      <c r="BZ2185" s="137"/>
      <c r="CA2185" s="138"/>
      <c r="CI2185" s="19"/>
      <c r="CJ2185" s="19"/>
    </row>
    <row r="2186" s="13" customFormat="1" customHeight="1" spans="1:88">
      <c r="A2186" s="15"/>
      <c r="B2186" s="15"/>
      <c r="C2186" s="15"/>
      <c r="D2186" s="15"/>
      <c r="E2186" s="15"/>
      <c r="F2186" s="15"/>
      <c r="G2186" s="15"/>
      <c r="H2186" s="15"/>
      <c r="I2186" s="15"/>
      <c r="J2186" s="15"/>
      <c r="K2186" s="15"/>
      <c r="L2186" s="15"/>
      <c r="M2186" s="15"/>
      <c r="N2186" s="134"/>
      <c r="BY2186" s="137"/>
      <c r="BZ2186" s="137"/>
      <c r="CA2186" s="138"/>
      <c r="CI2186" s="19"/>
      <c r="CJ2186" s="19"/>
    </row>
    <row r="2187" s="13" customFormat="1" customHeight="1" spans="1:88">
      <c r="A2187" s="15"/>
      <c r="B2187" s="15"/>
      <c r="C2187" s="15"/>
      <c r="D2187" s="15"/>
      <c r="E2187" s="15"/>
      <c r="F2187" s="15"/>
      <c r="G2187" s="15"/>
      <c r="H2187" s="15"/>
      <c r="I2187" s="15"/>
      <c r="J2187" s="15"/>
      <c r="K2187" s="15"/>
      <c r="L2187" s="15"/>
      <c r="M2187" s="15"/>
      <c r="N2187" s="134"/>
      <c r="BY2187" s="137"/>
      <c r="BZ2187" s="137"/>
      <c r="CA2187" s="138"/>
      <c r="CI2187" s="19"/>
      <c r="CJ2187" s="19"/>
    </row>
    <row r="2188" s="13" customFormat="1" customHeight="1" spans="1:88">
      <c r="A2188" s="15"/>
      <c r="B2188" s="15"/>
      <c r="C2188" s="15"/>
      <c r="D2188" s="15"/>
      <c r="E2188" s="15"/>
      <c r="F2188" s="15"/>
      <c r="G2188" s="15"/>
      <c r="H2188" s="15"/>
      <c r="I2188" s="15"/>
      <c r="J2188" s="15"/>
      <c r="K2188" s="15"/>
      <c r="L2188" s="15"/>
      <c r="M2188" s="15"/>
      <c r="N2188" s="134"/>
      <c r="BY2188" s="137"/>
      <c r="BZ2188" s="137"/>
      <c r="CA2188" s="138"/>
      <c r="CI2188" s="19"/>
      <c r="CJ2188" s="19"/>
    </row>
    <row r="2189" s="13" customFormat="1" customHeight="1" spans="1:88">
      <c r="A2189" s="15"/>
      <c r="B2189" s="15"/>
      <c r="C2189" s="15"/>
      <c r="D2189" s="15"/>
      <c r="E2189" s="15"/>
      <c r="F2189" s="15"/>
      <c r="G2189" s="15"/>
      <c r="H2189" s="15"/>
      <c r="I2189" s="15"/>
      <c r="J2189" s="15"/>
      <c r="K2189" s="15"/>
      <c r="L2189" s="15"/>
      <c r="M2189" s="15"/>
      <c r="N2189" s="134"/>
      <c r="BY2189" s="137"/>
      <c r="BZ2189" s="137"/>
      <c r="CA2189" s="138"/>
      <c r="CI2189" s="19"/>
      <c r="CJ2189" s="19"/>
    </row>
    <row r="2190" s="13" customFormat="1" customHeight="1" spans="1:88">
      <c r="A2190" s="15"/>
      <c r="B2190" s="15"/>
      <c r="C2190" s="15"/>
      <c r="D2190" s="15"/>
      <c r="E2190" s="15"/>
      <c r="F2190" s="15"/>
      <c r="G2190" s="15"/>
      <c r="H2190" s="15"/>
      <c r="I2190" s="15"/>
      <c r="J2190" s="15"/>
      <c r="K2190" s="15"/>
      <c r="L2190" s="15"/>
      <c r="M2190" s="15"/>
      <c r="N2190" s="134"/>
      <c r="BY2190" s="137"/>
      <c r="BZ2190" s="137"/>
      <c r="CA2190" s="138"/>
      <c r="CI2190" s="19"/>
      <c r="CJ2190" s="19"/>
    </row>
    <row r="2191" s="13" customFormat="1" customHeight="1" spans="1:88">
      <c r="A2191" s="15"/>
      <c r="B2191" s="15"/>
      <c r="C2191" s="15"/>
      <c r="D2191" s="15"/>
      <c r="E2191" s="15"/>
      <c r="F2191" s="15"/>
      <c r="G2191" s="15"/>
      <c r="H2191" s="15"/>
      <c r="I2191" s="15"/>
      <c r="J2191" s="15"/>
      <c r="K2191" s="15"/>
      <c r="L2191" s="15"/>
      <c r="M2191" s="15"/>
      <c r="N2191" s="134"/>
      <c r="BY2191" s="137"/>
      <c r="BZ2191" s="137"/>
      <c r="CA2191" s="138"/>
      <c r="CI2191" s="19"/>
      <c r="CJ2191" s="19"/>
    </row>
    <row r="2192" s="13" customFormat="1" customHeight="1" spans="1:88">
      <c r="A2192" s="15"/>
      <c r="B2192" s="15"/>
      <c r="C2192" s="15"/>
      <c r="D2192" s="15"/>
      <c r="E2192" s="15"/>
      <c r="F2192" s="15"/>
      <c r="G2192" s="15"/>
      <c r="H2192" s="15"/>
      <c r="I2192" s="15"/>
      <c r="J2192" s="15"/>
      <c r="K2192" s="15"/>
      <c r="L2192" s="15"/>
      <c r="M2192" s="15"/>
      <c r="N2192" s="134"/>
      <c r="BY2192" s="137"/>
      <c r="BZ2192" s="137"/>
      <c r="CA2192" s="138"/>
      <c r="CI2192" s="19"/>
      <c r="CJ2192" s="19"/>
    </row>
    <row r="2193" s="13" customFormat="1" customHeight="1" spans="1:88">
      <c r="A2193" s="15"/>
      <c r="B2193" s="15"/>
      <c r="C2193" s="15"/>
      <c r="D2193" s="15"/>
      <c r="E2193" s="15"/>
      <c r="F2193" s="15"/>
      <c r="G2193" s="15"/>
      <c r="H2193" s="15"/>
      <c r="I2193" s="15"/>
      <c r="J2193" s="15"/>
      <c r="K2193" s="15"/>
      <c r="L2193" s="15"/>
      <c r="M2193" s="15"/>
      <c r="N2193" s="134"/>
      <c r="BY2193" s="137"/>
      <c r="BZ2193" s="137"/>
      <c r="CA2193" s="138"/>
      <c r="CI2193" s="19"/>
      <c r="CJ2193" s="19"/>
    </row>
    <row r="2194" s="13" customFormat="1" customHeight="1" spans="1:88">
      <c r="A2194" s="15"/>
      <c r="B2194" s="15"/>
      <c r="C2194" s="15"/>
      <c r="D2194" s="15"/>
      <c r="E2194" s="15"/>
      <c r="F2194" s="15"/>
      <c r="G2194" s="15"/>
      <c r="H2194" s="15"/>
      <c r="I2194" s="15"/>
      <c r="J2194" s="15"/>
      <c r="K2194" s="15"/>
      <c r="L2194" s="15"/>
      <c r="M2194" s="15"/>
      <c r="N2194" s="134"/>
      <c r="BY2194" s="137"/>
      <c r="BZ2194" s="137"/>
      <c r="CA2194" s="138"/>
      <c r="CI2194" s="19"/>
      <c r="CJ2194" s="19"/>
    </row>
    <row r="2195" s="13" customFormat="1" customHeight="1" spans="1:88">
      <c r="A2195" s="15"/>
      <c r="B2195" s="15"/>
      <c r="C2195" s="15"/>
      <c r="D2195" s="15"/>
      <c r="E2195" s="15"/>
      <c r="F2195" s="15"/>
      <c r="G2195" s="15"/>
      <c r="H2195" s="15"/>
      <c r="I2195" s="15"/>
      <c r="J2195" s="15"/>
      <c r="K2195" s="15"/>
      <c r="L2195" s="15"/>
      <c r="M2195" s="15"/>
      <c r="N2195" s="134"/>
      <c r="BY2195" s="137"/>
      <c r="BZ2195" s="137"/>
      <c r="CA2195" s="138"/>
      <c r="CI2195" s="19"/>
      <c r="CJ2195" s="19"/>
    </row>
    <row r="2196" s="13" customFormat="1" customHeight="1" spans="1:88">
      <c r="A2196" s="15"/>
      <c r="B2196" s="15"/>
      <c r="C2196" s="15"/>
      <c r="D2196" s="15"/>
      <c r="E2196" s="15"/>
      <c r="F2196" s="15"/>
      <c r="G2196" s="15"/>
      <c r="H2196" s="15"/>
      <c r="I2196" s="15"/>
      <c r="J2196" s="15"/>
      <c r="K2196" s="15"/>
      <c r="L2196" s="15"/>
      <c r="M2196" s="15"/>
      <c r="N2196" s="134"/>
      <c r="BY2196" s="137"/>
      <c r="BZ2196" s="137"/>
      <c r="CA2196" s="138"/>
      <c r="CI2196" s="19"/>
      <c r="CJ2196" s="19"/>
    </row>
    <row r="2197" s="13" customFormat="1" customHeight="1" spans="1:88">
      <c r="A2197" s="15"/>
      <c r="B2197" s="15"/>
      <c r="C2197" s="15"/>
      <c r="D2197" s="15"/>
      <c r="E2197" s="15"/>
      <c r="F2197" s="15"/>
      <c r="G2197" s="15"/>
      <c r="H2197" s="15"/>
      <c r="I2197" s="15"/>
      <c r="J2197" s="15"/>
      <c r="K2197" s="15"/>
      <c r="L2197" s="15"/>
      <c r="M2197" s="15"/>
      <c r="N2197" s="134"/>
      <c r="BY2197" s="137"/>
      <c r="BZ2197" s="137"/>
      <c r="CA2197" s="138"/>
      <c r="CI2197" s="19"/>
      <c r="CJ2197" s="19"/>
    </row>
    <row r="2198" s="13" customFormat="1" customHeight="1" spans="1:88">
      <c r="A2198" s="15"/>
      <c r="B2198" s="15"/>
      <c r="C2198" s="15"/>
      <c r="D2198" s="15"/>
      <c r="E2198" s="15"/>
      <c r="F2198" s="15"/>
      <c r="G2198" s="15"/>
      <c r="H2198" s="15"/>
      <c r="I2198" s="15"/>
      <c r="J2198" s="15"/>
      <c r="K2198" s="15"/>
      <c r="L2198" s="15"/>
      <c r="M2198" s="15"/>
      <c r="N2198" s="134"/>
      <c r="BY2198" s="137"/>
      <c r="BZ2198" s="137"/>
      <c r="CA2198" s="138"/>
      <c r="CI2198" s="19"/>
      <c r="CJ2198" s="19"/>
    </row>
    <row r="2199" s="13" customFormat="1" customHeight="1" spans="1:88">
      <c r="A2199" s="15"/>
      <c r="B2199" s="15"/>
      <c r="C2199" s="15"/>
      <c r="D2199" s="15"/>
      <c r="E2199" s="15"/>
      <c r="F2199" s="15"/>
      <c r="G2199" s="15"/>
      <c r="H2199" s="15"/>
      <c r="I2199" s="15"/>
      <c r="J2199" s="15"/>
      <c r="K2199" s="15"/>
      <c r="L2199" s="15"/>
      <c r="M2199" s="15"/>
      <c r="N2199" s="134"/>
      <c r="BY2199" s="137"/>
      <c r="BZ2199" s="137"/>
      <c r="CA2199" s="138"/>
      <c r="CI2199" s="19"/>
      <c r="CJ2199" s="19"/>
    </row>
    <row r="2200" s="13" customFormat="1" customHeight="1" spans="1:88">
      <c r="A2200" s="15"/>
      <c r="B2200" s="15"/>
      <c r="C2200" s="15"/>
      <c r="D2200" s="15"/>
      <c r="E2200" s="15"/>
      <c r="F2200" s="15"/>
      <c r="G2200" s="15"/>
      <c r="H2200" s="15"/>
      <c r="I2200" s="15"/>
      <c r="J2200" s="15"/>
      <c r="K2200" s="15"/>
      <c r="L2200" s="15"/>
      <c r="M2200" s="15"/>
      <c r="N2200" s="134"/>
      <c r="BY2200" s="137"/>
      <c r="BZ2200" s="137"/>
      <c r="CA2200" s="138"/>
      <c r="CI2200" s="19"/>
      <c r="CJ2200" s="19"/>
    </row>
    <row r="2201" s="13" customFormat="1" customHeight="1" spans="1:88">
      <c r="A2201" s="15"/>
      <c r="B2201" s="15"/>
      <c r="C2201" s="15"/>
      <c r="D2201" s="15"/>
      <c r="E2201" s="15"/>
      <c r="F2201" s="15"/>
      <c r="G2201" s="15"/>
      <c r="H2201" s="15"/>
      <c r="I2201" s="15"/>
      <c r="J2201" s="15"/>
      <c r="K2201" s="15"/>
      <c r="L2201" s="15"/>
      <c r="M2201" s="15"/>
      <c r="N2201" s="134"/>
      <c r="BY2201" s="137"/>
      <c r="BZ2201" s="137"/>
      <c r="CA2201" s="138"/>
      <c r="CI2201" s="19"/>
      <c r="CJ2201" s="19"/>
    </row>
    <row r="2202" s="13" customFormat="1" customHeight="1" spans="1:88">
      <c r="A2202" s="15"/>
      <c r="B2202" s="15"/>
      <c r="C2202" s="15"/>
      <c r="D2202" s="15"/>
      <c r="E2202" s="15"/>
      <c r="F2202" s="15"/>
      <c r="G2202" s="15"/>
      <c r="H2202" s="15"/>
      <c r="I2202" s="15"/>
      <c r="J2202" s="15"/>
      <c r="K2202" s="15"/>
      <c r="L2202" s="15"/>
      <c r="M2202" s="15"/>
      <c r="N2202" s="134"/>
      <c r="BY2202" s="137"/>
      <c r="BZ2202" s="137"/>
      <c r="CA2202" s="138"/>
      <c r="CI2202" s="19"/>
      <c r="CJ2202" s="19"/>
    </row>
    <row r="2203" s="13" customFormat="1" customHeight="1" spans="1:88">
      <c r="A2203" s="15"/>
      <c r="B2203" s="15"/>
      <c r="C2203" s="15"/>
      <c r="D2203" s="15"/>
      <c r="E2203" s="15"/>
      <c r="F2203" s="15"/>
      <c r="G2203" s="15"/>
      <c r="H2203" s="15"/>
      <c r="I2203" s="15"/>
      <c r="J2203" s="15"/>
      <c r="K2203" s="15"/>
      <c r="L2203" s="15"/>
      <c r="M2203" s="15"/>
      <c r="N2203" s="134"/>
      <c r="BY2203" s="137"/>
      <c r="BZ2203" s="137"/>
      <c r="CA2203" s="138"/>
      <c r="CI2203" s="19"/>
      <c r="CJ2203" s="19"/>
    </row>
    <row r="2204" s="13" customFormat="1" customHeight="1" spans="1:88">
      <c r="A2204" s="15"/>
      <c r="B2204" s="15"/>
      <c r="C2204" s="15"/>
      <c r="D2204" s="15"/>
      <c r="E2204" s="15"/>
      <c r="F2204" s="15"/>
      <c r="G2204" s="15"/>
      <c r="H2204" s="15"/>
      <c r="I2204" s="15"/>
      <c r="J2204" s="15"/>
      <c r="K2204" s="15"/>
      <c r="L2204" s="15"/>
      <c r="M2204" s="15"/>
      <c r="N2204" s="134"/>
      <c r="BY2204" s="137"/>
      <c r="BZ2204" s="137"/>
      <c r="CA2204" s="138"/>
      <c r="CI2204" s="19"/>
      <c r="CJ2204" s="19"/>
    </row>
    <row r="2205" s="13" customFormat="1" customHeight="1" spans="1:88">
      <c r="A2205" s="15"/>
      <c r="B2205" s="15"/>
      <c r="C2205" s="15"/>
      <c r="D2205" s="15"/>
      <c r="E2205" s="15"/>
      <c r="F2205" s="15"/>
      <c r="G2205" s="15"/>
      <c r="H2205" s="15"/>
      <c r="I2205" s="15"/>
      <c r="J2205" s="15"/>
      <c r="K2205" s="15"/>
      <c r="L2205" s="15"/>
      <c r="M2205" s="15"/>
      <c r="N2205" s="134"/>
      <c r="BY2205" s="137"/>
      <c r="BZ2205" s="137"/>
      <c r="CA2205" s="138"/>
      <c r="CI2205" s="19"/>
      <c r="CJ2205" s="19"/>
    </row>
    <row r="2206" s="13" customFormat="1" customHeight="1" spans="1:88">
      <c r="A2206" s="15"/>
      <c r="B2206" s="15"/>
      <c r="C2206" s="15"/>
      <c r="D2206" s="15"/>
      <c r="E2206" s="15"/>
      <c r="F2206" s="15"/>
      <c r="G2206" s="15"/>
      <c r="H2206" s="15"/>
      <c r="I2206" s="15"/>
      <c r="J2206" s="15"/>
      <c r="K2206" s="15"/>
      <c r="L2206" s="15"/>
      <c r="M2206" s="15"/>
      <c r="N2206" s="134"/>
      <c r="BY2206" s="137"/>
      <c r="BZ2206" s="137"/>
      <c r="CA2206" s="138"/>
      <c r="CI2206" s="19"/>
      <c r="CJ2206" s="19"/>
    </row>
    <row r="2207" s="13" customFormat="1" customHeight="1" spans="1:88">
      <c r="A2207" s="15"/>
      <c r="B2207" s="15"/>
      <c r="C2207" s="15"/>
      <c r="D2207" s="15"/>
      <c r="E2207" s="15"/>
      <c r="F2207" s="15"/>
      <c r="G2207" s="15"/>
      <c r="H2207" s="15"/>
      <c r="I2207" s="15"/>
      <c r="J2207" s="15"/>
      <c r="K2207" s="15"/>
      <c r="L2207" s="15"/>
      <c r="M2207" s="15"/>
      <c r="N2207" s="134"/>
      <c r="BY2207" s="137"/>
      <c r="BZ2207" s="137"/>
      <c r="CA2207" s="138"/>
      <c r="CI2207" s="19"/>
      <c r="CJ2207" s="19"/>
    </row>
    <row r="2208" s="13" customFormat="1" customHeight="1" spans="1:88">
      <c r="A2208" s="15"/>
      <c r="B2208" s="15"/>
      <c r="C2208" s="15"/>
      <c r="D2208" s="15"/>
      <c r="E2208" s="15"/>
      <c r="F2208" s="15"/>
      <c r="G2208" s="15"/>
      <c r="H2208" s="15"/>
      <c r="I2208" s="15"/>
      <c r="J2208" s="15"/>
      <c r="K2208" s="15"/>
      <c r="L2208" s="15"/>
      <c r="M2208" s="15"/>
      <c r="N2208" s="134"/>
      <c r="BY2208" s="137"/>
      <c r="BZ2208" s="137"/>
      <c r="CA2208" s="138"/>
      <c r="CI2208" s="19"/>
      <c r="CJ2208" s="19"/>
    </row>
    <row r="2209" s="13" customFormat="1" customHeight="1" spans="1:88">
      <c r="A2209" s="15"/>
      <c r="B2209" s="15"/>
      <c r="C2209" s="15"/>
      <c r="D2209" s="15"/>
      <c r="E2209" s="15"/>
      <c r="F2209" s="15"/>
      <c r="G2209" s="15"/>
      <c r="H2209" s="15"/>
      <c r="I2209" s="15"/>
      <c r="J2209" s="15"/>
      <c r="K2209" s="15"/>
      <c r="L2209" s="15"/>
      <c r="M2209" s="15"/>
      <c r="N2209" s="134"/>
      <c r="BY2209" s="137"/>
      <c r="BZ2209" s="137"/>
      <c r="CA2209" s="138"/>
      <c r="CI2209" s="19"/>
      <c r="CJ2209" s="19"/>
    </row>
    <row r="2210" s="13" customFormat="1" customHeight="1" spans="1:88">
      <c r="A2210" s="15"/>
      <c r="B2210" s="15"/>
      <c r="C2210" s="15"/>
      <c r="D2210" s="15"/>
      <c r="E2210" s="15"/>
      <c r="F2210" s="15"/>
      <c r="G2210" s="15"/>
      <c r="H2210" s="15"/>
      <c r="I2210" s="15"/>
      <c r="J2210" s="15"/>
      <c r="K2210" s="15"/>
      <c r="L2210" s="15"/>
      <c r="M2210" s="15"/>
      <c r="N2210" s="134"/>
      <c r="BY2210" s="137"/>
      <c r="BZ2210" s="137"/>
      <c r="CA2210" s="138"/>
      <c r="CI2210" s="19"/>
      <c r="CJ2210" s="19"/>
    </row>
    <row r="2211" s="13" customFormat="1" customHeight="1" spans="1:88">
      <c r="A2211" s="15"/>
      <c r="B2211" s="15"/>
      <c r="C2211" s="15"/>
      <c r="D2211" s="15"/>
      <c r="E2211" s="15"/>
      <c r="F2211" s="15"/>
      <c r="G2211" s="15"/>
      <c r="H2211" s="15"/>
      <c r="I2211" s="15"/>
      <c r="J2211" s="15"/>
      <c r="K2211" s="15"/>
      <c r="L2211" s="15"/>
      <c r="M2211" s="15"/>
      <c r="N2211" s="134"/>
      <c r="BY2211" s="137"/>
      <c r="BZ2211" s="137"/>
      <c r="CA2211" s="138"/>
      <c r="CI2211" s="19"/>
      <c r="CJ2211" s="19"/>
    </row>
    <row r="2212" s="13" customFormat="1" customHeight="1" spans="1:88">
      <c r="A2212" s="15"/>
      <c r="B2212" s="15"/>
      <c r="C2212" s="15"/>
      <c r="D2212" s="15"/>
      <c r="E2212" s="15"/>
      <c r="F2212" s="15"/>
      <c r="G2212" s="15"/>
      <c r="H2212" s="15"/>
      <c r="I2212" s="15"/>
      <c r="J2212" s="15"/>
      <c r="K2212" s="15"/>
      <c r="L2212" s="15"/>
      <c r="M2212" s="15"/>
      <c r="N2212" s="134"/>
      <c r="BY2212" s="137"/>
      <c r="BZ2212" s="137"/>
      <c r="CA2212" s="138"/>
      <c r="CI2212" s="19"/>
      <c r="CJ2212" s="19"/>
    </row>
    <row r="2213" s="13" customFormat="1" customHeight="1" spans="1:88">
      <c r="A2213" s="15"/>
      <c r="B2213" s="15"/>
      <c r="C2213" s="15"/>
      <c r="D2213" s="15"/>
      <c r="E2213" s="15"/>
      <c r="F2213" s="15"/>
      <c r="G2213" s="15"/>
      <c r="H2213" s="15"/>
      <c r="I2213" s="15"/>
      <c r="J2213" s="15"/>
      <c r="K2213" s="15"/>
      <c r="L2213" s="15"/>
      <c r="M2213" s="15"/>
      <c r="N2213" s="134"/>
      <c r="BY2213" s="137"/>
      <c r="BZ2213" s="137"/>
      <c r="CA2213" s="138"/>
      <c r="CI2213" s="19"/>
      <c r="CJ2213" s="19"/>
    </row>
    <row r="2214" s="13" customFormat="1" customHeight="1" spans="1:88">
      <c r="A2214" s="15"/>
      <c r="B2214" s="15"/>
      <c r="C2214" s="15"/>
      <c r="D2214" s="15"/>
      <c r="E2214" s="15"/>
      <c r="F2214" s="15"/>
      <c r="G2214" s="15"/>
      <c r="H2214" s="15"/>
      <c r="I2214" s="15"/>
      <c r="J2214" s="15"/>
      <c r="K2214" s="15"/>
      <c r="L2214" s="15"/>
      <c r="M2214" s="15"/>
      <c r="N2214" s="134"/>
      <c r="BY2214" s="137"/>
      <c r="BZ2214" s="137"/>
      <c r="CA2214" s="138"/>
      <c r="CI2214" s="19"/>
      <c r="CJ2214" s="19"/>
    </row>
    <row r="2215" s="13" customFormat="1" customHeight="1" spans="1:88">
      <c r="A2215" s="15"/>
      <c r="B2215" s="15"/>
      <c r="C2215" s="15"/>
      <c r="D2215" s="15"/>
      <c r="E2215" s="15"/>
      <c r="F2215" s="15"/>
      <c r="G2215" s="15"/>
      <c r="H2215" s="15"/>
      <c r="I2215" s="15"/>
      <c r="J2215" s="15"/>
      <c r="K2215" s="15"/>
      <c r="L2215" s="15"/>
      <c r="M2215" s="15"/>
      <c r="N2215" s="134"/>
      <c r="BY2215" s="137"/>
      <c r="BZ2215" s="137"/>
      <c r="CA2215" s="138"/>
      <c r="CI2215" s="19"/>
      <c r="CJ2215" s="19"/>
    </row>
    <row r="2216" s="13" customFormat="1" customHeight="1" spans="1:88">
      <c r="A2216" s="15"/>
      <c r="B2216" s="15"/>
      <c r="C2216" s="15"/>
      <c r="D2216" s="15"/>
      <c r="E2216" s="15"/>
      <c r="F2216" s="15"/>
      <c r="G2216" s="15"/>
      <c r="H2216" s="15"/>
      <c r="I2216" s="15"/>
      <c r="J2216" s="15"/>
      <c r="K2216" s="15"/>
      <c r="L2216" s="15"/>
      <c r="M2216" s="15"/>
      <c r="N2216" s="134"/>
      <c r="BY2216" s="137"/>
      <c r="BZ2216" s="137"/>
      <c r="CA2216" s="138"/>
      <c r="CI2216" s="19"/>
      <c r="CJ2216" s="19"/>
    </row>
    <row r="2217" s="13" customFormat="1" customHeight="1" spans="1:88">
      <c r="A2217" s="15"/>
      <c r="B2217" s="15"/>
      <c r="C2217" s="15"/>
      <c r="D2217" s="15"/>
      <c r="E2217" s="15"/>
      <c r="F2217" s="15"/>
      <c r="G2217" s="15"/>
      <c r="H2217" s="15"/>
      <c r="I2217" s="15"/>
      <c r="J2217" s="15"/>
      <c r="K2217" s="15"/>
      <c r="L2217" s="15"/>
      <c r="M2217" s="15"/>
      <c r="N2217" s="134"/>
      <c r="BY2217" s="137"/>
      <c r="BZ2217" s="137"/>
      <c r="CA2217" s="138"/>
      <c r="CI2217" s="19"/>
      <c r="CJ2217" s="19"/>
    </row>
    <row r="2218" s="13" customFormat="1" customHeight="1" spans="1:88">
      <c r="A2218" s="15"/>
      <c r="B2218" s="15"/>
      <c r="C2218" s="15"/>
      <c r="D2218" s="15"/>
      <c r="E2218" s="15"/>
      <c r="F2218" s="15"/>
      <c r="G2218" s="15"/>
      <c r="H2218" s="15"/>
      <c r="I2218" s="15"/>
      <c r="J2218" s="15"/>
      <c r="K2218" s="15"/>
      <c r="L2218" s="15"/>
      <c r="M2218" s="15"/>
      <c r="N2218" s="134"/>
      <c r="BY2218" s="137"/>
      <c r="BZ2218" s="137"/>
      <c r="CA2218" s="138"/>
      <c r="CI2218" s="19"/>
      <c r="CJ2218" s="19"/>
    </row>
    <row r="2219" s="13" customFormat="1" customHeight="1" spans="1:88">
      <c r="A2219" s="15"/>
      <c r="B2219" s="15"/>
      <c r="C2219" s="15"/>
      <c r="D2219" s="15"/>
      <c r="E2219" s="15"/>
      <c r="F2219" s="15"/>
      <c r="G2219" s="15"/>
      <c r="H2219" s="15"/>
      <c r="I2219" s="15"/>
      <c r="J2219" s="15"/>
      <c r="K2219" s="15"/>
      <c r="L2219" s="15"/>
      <c r="M2219" s="15"/>
      <c r="N2219" s="134"/>
      <c r="BY2219" s="137"/>
      <c r="BZ2219" s="137"/>
      <c r="CA2219" s="138"/>
      <c r="CI2219" s="19"/>
      <c r="CJ2219" s="19"/>
    </row>
    <row r="2220" s="13" customFormat="1" customHeight="1" spans="1:88">
      <c r="A2220" s="15"/>
      <c r="B2220" s="15"/>
      <c r="C2220" s="15"/>
      <c r="D2220" s="15"/>
      <c r="E2220" s="15"/>
      <c r="F2220" s="15"/>
      <c r="G2220" s="15"/>
      <c r="H2220" s="15"/>
      <c r="I2220" s="15"/>
      <c r="J2220" s="15"/>
      <c r="K2220" s="15"/>
      <c r="L2220" s="15"/>
      <c r="M2220" s="15"/>
      <c r="N2220" s="134"/>
      <c r="BY2220" s="137"/>
      <c r="BZ2220" s="137"/>
      <c r="CA2220" s="138"/>
      <c r="CI2220" s="19"/>
      <c r="CJ2220" s="19"/>
    </row>
    <row r="2221" s="13" customFormat="1" customHeight="1" spans="1:88">
      <c r="A2221" s="15"/>
      <c r="B2221" s="15"/>
      <c r="C2221" s="15"/>
      <c r="D2221" s="15"/>
      <c r="E2221" s="15"/>
      <c r="F2221" s="15"/>
      <c r="G2221" s="15"/>
      <c r="H2221" s="15"/>
      <c r="I2221" s="15"/>
      <c r="J2221" s="15"/>
      <c r="K2221" s="15"/>
      <c r="L2221" s="15"/>
      <c r="M2221" s="15"/>
      <c r="N2221" s="134"/>
      <c r="BY2221" s="137"/>
      <c r="BZ2221" s="137"/>
      <c r="CA2221" s="138"/>
      <c r="CI2221" s="19"/>
      <c r="CJ2221" s="19"/>
    </row>
    <row r="2222" s="13" customFormat="1" customHeight="1" spans="1:88">
      <c r="A2222" s="15"/>
      <c r="B2222" s="15"/>
      <c r="C2222" s="15"/>
      <c r="D2222" s="15"/>
      <c r="E2222" s="15"/>
      <c r="F2222" s="15"/>
      <c r="G2222" s="15"/>
      <c r="H2222" s="15"/>
      <c r="I2222" s="15"/>
      <c r="J2222" s="15"/>
      <c r="K2222" s="15"/>
      <c r="L2222" s="15"/>
      <c r="M2222" s="15"/>
      <c r="N2222" s="134"/>
      <c r="BY2222" s="137"/>
      <c r="BZ2222" s="137"/>
      <c r="CA2222" s="138"/>
      <c r="CI2222" s="19"/>
      <c r="CJ2222" s="19"/>
    </row>
    <row r="2223" s="13" customFormat="1" customHeight="1" spans="1:88">
      <c r="A2223" s="15"/>
      <c r="B2223" s="15"/>
      <c r="C2223" s="15"/>
      <c r="D2223" s="15"/>
      <c r="E2223" s="15"/>
      <c r="F2223" s="15"/>
      <c r="G2223" s="15"/>
      <c r="H2223" s="15"/>
      <c r="I2223" s="15"/>
      <c r="J2223" s="15"/>
      <c r="K2223" s="15"/>
      <c r="L2223" s="15"/>
      <c r="M2223" s="15"/>
      <c r="N2223" s="134"/>
      <c r="BY2223" s="137"/>
      <c r="BZ2223" s="137"/>
      <c r="CA2223" s="138"/>
      <c r="CI2223" s="19"/>
      <c r="CJ2223" s="19"/>
    </row>
    <row r="2224" s="13" customFormat="1" customHeight="1" spans="1:88">
      <c r="A2224" s="15"/>
      <c r="B2224" s="15"/>
      <c r="C2224" s="15"/>
      <c r="D2224" s="15"/>
      <c r="E2224" s="15"/>
      <c r="F2224" s="15"/>
      <c r="G2224" s="15"/>
      <c r="H2224" s="15"/>
      <c r="I2224" s="15"/>
      <c r="J2224" s="15"/>
      <c r="K2224" s="15"/>
      <c r="L2224" s="15"/>
      <c r="M2224" s="15"/>
      <c r="N2224" s="134"/>
      <c r="BY2224" s="137"/>
      <c r="BZ2224" s="137"/>
      <c r="CA2224" s="138"/>
      <c r="CI2224" s="19"/>
      <c r="CJ2224" s="19"/>
    </row>
    <row r="2225" s="13" customFormat="1" customHeight="1" spans="1:88">
      <c r="A2225" s="15"/>
      <c r="B2225" s="15"/>
      <c r="C2225" s="15"/>
      <c r="D2225" s="15"/>
      <c r="E2225" s="15"/>
      <c r="F2225" s="15"/>
      <c r="G2225" s="15"/>
      <c r="H2225" s="15"/>
      <c r="I2225" s="15"/>
      <c r="J2225" s="15"/>
      <c r="K2225" s="15"/>
      <c r="L2225" s="15"/>
      <c r="M2225" s="15"/>
      <c r="N2225" s="134"/>
      <c r="BY2225" s="137"/>
      <c r="BZ2225" s="137"/>
      <c r="CA2225" s="138"/>
      <c r="CI2225" s="19"/>
      <c r="CJ2225" s="19"/>
    </row>
    <row r="2226" s="13" customFormat="1" customHeight="1" spans="1:88">
      <c r="A2226" s="15"/>
      <c r="B2226" s="15"/>
      <c r="C2226" s="15"/>
      <c r="D2226" s="15"/>
      <c r="E2226" s="15"/>
      <c r="F2226" s="15"/>
      <c r="G2226" s="15"/>
      <c r="H2226" s="15"/>
      <c r="I2226" s="15"/>
      <c r="J2226" s="15"/>
      <c r="K2226" s="15"/>
      <c r="L2226" s="15"/>
      <c r="M2226" s="15"/>
      <c r="N2226" s="134"/>
      <c r="BY2226" s="137"/>
      <c r="BZ2226" s="137"/>
      <c r="CA2226" s="138"/>
      <c r="CI2226" s="19"/>
      <c r="CJ2226" s="19"/>
    </row>
    <row r="2227" s="13" customFormat="1" customHeight="1" spans="1:88">
      <c r="A2227" s="15"/>
      <c r="B2227" s="15"/>
      <c r="C2227" s="15"/>
      <c r="D2227" s="15"/>
      <c r="E2227" s="15"/>
      <c r="F2227" s="15"/>
      <c r="G2227" s="15"/>
      <c r="H2227" s="15"/>
      <c r="I2227" s="15"/>
      <c r="J2227" s="15"/>
      <c r="K2227" s="15"/>
      <c r="L2227" s="15"/>
      <c r="M2227" s="15"/>
      <c r="N2227" s="134"/>
      <c r="BY2227" s="137"/>
      <c r="BZ2227" s="137"/>
      <c r="CA2227" s="138"/>
      <c r="CI2227" s="19"/>
      <c r="CJ2227" s="19"/>
    </row>
    <row r="2228" s="13" customFormat="1" customHeight="1" spans="1:88">
      <c r="A2228" s="15"/>
      <c r="B2228" s="15"/>
      <c r="C2228" s="15"/>
      <c r="D2228" s="15"/>
      <c r="E2228" s="15"/>
      <c r="F2228" s="15"/>
      <c r="G2228" s="15"/>
      <c r="H2228" s="15"/>
      <c r="I2228" s="15"/>
      <c r="J2228" s="15"/>
      <c r="K2228" s="15"/>
      <c r="L2228" s="15"/>
      <c r="M2228" s="15"/>
      <c r="N2228" s="134"/>
      <c r="BY2228" s="137"/>
      <c r="BZ2228" s="137"/>
      <c r="CA2228" s="138"/>
      <c r="CI2228" s="19"/>
      <c r="CJ2228" s="19"/>
    </row>
    <row r="2229" s="13" customFormat="1" customHeight="1" spans="1:88">
      <c r="A2229" s="15"/>
      <c r="B2229" s="15"/>
      <c r="C2229" s="15"/>
      <c r="D2229" s="15"/>
      <c r="E2229" s="15"/>
      <c r="F2229" s="15"/>
      <c r="G2229" s="15"/>
      <c r="H2229" s="15"/>
      <c r="I2229" s="15"/>
      <c r="J2229" s="15"/>
      <c r="K2229" s="15"/>
      <c r="L2229" s="15"/>
      <c r="M2229" s="15"/>
      <c r="N2229" s="134"/>
      <c r="BY2229" s="137"/>
      <c r="BZ2229" s="137"/>
      <c r="CA2229" s="138"/>
      <c r="CI2229" s="19"/>
      <c r="CJ2229" s="19"/>
    </row>
    <row r="2230" s="13" customFormat="1" customHeight="1" spans="1:88">
      <c r="A2230" s="15"/>
      <c r="B2230" s="15"/>
      <c r="C2230" s="15"/>
      <c r="D2230" s="15"/>
      <c r="E2230" s="15"/>
      <c r="F2230" s="15"/>
      <c r="G2230" s="15"/>
      <c r="H2230" s="15"/>
      <c r="I2230" s="15"/>
      <c r="J2230" s="15"/>
      <c r="K2230" s="15"/>
      <c r="L2230" s="15"/>
      <c r="M2230" s="15"/>
      <c r="N2230" s="134"/>
      <c r="BY2230" s="137"/>
      <c r="BZ2230" s="137"/>
      <c r="CA2230" s="138"/>
      <c r="CI2230" s="19"/>
      <c r="CJ2230" s="19"/>
    </row>
    <row r="2231" s="13" customFormat="1" customHeight="1" spans="1:88">
      <c r="A2231" s="15"/>
      <c r="B2231" s="15"/>
      <c r="C2231" s="15"/>
      <c r="D2231" s="15"/>
      <c r="E2231" s="15"/>
      <c r="F2231" s="15"/>
      <c r="G2231" s="15"/>
      <c r="H2231" s="15"/>
      <c r="I2231" s="15"/>
      <c r="J2231" s="15"/>
      <c r="K2231" s="15"/>
      <c r="L2231" s="15"/>
      <c r="M2231" s="15"/>
      <c r="N2231" s="134"/>
      <c r="BY2231" s="137"/>
      <c r="BZ2231" s="137"/>
      <c r="CA2231" s="138"/>
      <c r="CI2231" s="19"/>
      <c r="CJ2231" s="19"/>
    </row>
    <row r="2232" s="13" customFormat="1" customHeight="1" spans="1:88">
      <c r="A2232" s="15"/>
      <c r="B2232" s="15"/>
      <c r="C2232" s="15"/>
      <c r="D2232" s="15"/>
      <c r="E2232" s="15"/>
      <c r="F2232" s="15"/>
      <c r="G2232" s="15"/>
      <c r="H2232" s="15"/>
      <c r="I2232" s="15"/>
      <c r="J2232" s="15"/>
      <c r="K2232" s="15"/>
      <c r="L2232" s="15"/>
      <c r="M2232" s="15"/>
      <c r="N2232" s="134"/>
      <c r="BY2232" s="137"/>
      <c r="BZ2232" s="137"/>
      <c r="CA2232" s="138"/>
      <c r="CI2232" s="19"/>
      <c r="CJ2232" s="19"/>
    </row>
    <row r="2233" s="13" customFormat="1" customHeight="1" spans="1:88">
      <c r="A2233" s="15"/>
      <c r="B2233" s="15"/>
      <c r="C2233" s="15"/>
      <c r="D2233" s="15"/>
      <c r="E2233" s="15"/>
      <c r="F2233" s="15"/>
      <c r="G2233" s="15"/>
      <c r="H2233" s="15"/>
      <c r="I2233" s="15"/>
      <c r="J2233" s="15"/>
      <c r="K2233" s="15"/>
      <c r="L2233" s="15"/>
      <c r="M2233" s="15"/>
      <c r="N2233" s="134"/>
      <c r="BY2233" s="137"/>
      <c r="BZ2233" s="137"/>
      <c r="CA2233" s="138"/>
      <c r="CI2233" s="19"/>
      <c r="CJ2233" s="19"/>
    </row>
    <row r="2234" s="13" customFormat="1" customHeight="1" spans="1:88">
      <c r="A2234" s="15"/>
      <c r="B2234" s="15"/>
      <c r="C2234" s="15"/>
      <c r="D2234" s="15"/>
      <c r="E2234" s="15"/>
      <c r="F2234" s="15"/>
      <c r="G2234" s="15"/>
      <c r="H2234" s="15"/>
      <c r="I2234" s="15"/>
      <c r="J2234" s="15"/>
      <c r="K2234" s="15"/>
      <c r="L2234" s="15"/>
      <c r="M2234" s="15"/>
      <c r="N2234" s="134"/>
      <c r="BY2234" s="137"/>
      <c r="BZ2234" s="137"/>
      <c r="CA2234" s="138"/>
      <c r="CI2234" s="19"/>
      <c r="CJ2234" s="19"/>
    </row>
    <row r="2235" s="13" customFormat="1" customHeight="1" spans="1:88">
      <c r="A2235" s="15"/>
      <c r="B2235" s="15"/>
      <c r="C2235" s="15"/>
      <c r="D2235" s="15"/>
      <c r="E2235" s="15"/>
      <c r="F2235" s="15"/>
      <c r="G2235" s="15"/>
      <c r="H2235" s="15"/>
      <c r="I2235" s="15"/>
      <c r="J2235" s="15"/>
      <c r="K2235" s="15"/>
      <c r="L2235" s="15"/>
      <c r="M2235" s="15"/>
      <c r="N2235" s="134"/>
      <c r="BY2235" s="137"/>
      <c r="BZ2235" s="137"/>
      <c r="CA2235" s="138"/>
      <c r="CI2235" s="19"/>
      <c r="CJ2235" s="19"/>
    </row>
    <row r="2236" s="13" customFormat="1" customHeight="1" spans="1:88">
      <c r="A2236" s="15"/>
      <c r="B2236" s="15"/>
      <c r="C2236" s="15"/>
      <c r="D2236" s="15"/>
      <c r="E2236" s="15"/>
      <c r="F2236" s="15"/>
      <c r="G2236" s="15"/>
      <c r="H2236" s="15"/>
      <c r="I2236" s="15"/>
      <c r="J2236" s="15"/>
      <c r="K2236" s="15"/>
      <c r="L2236" s="15"/>
      <c r="M2236" s="15"/>
      <c r="N2236" s="134"/>
      <c r="BY2236" s="137"/>
      <c r="BZ2236" s="137"/>
      <c r="CA2236" s="138"/>
      <c r="CI2236" s="19"/>
      <c r="CJ2236" s="19"/>
    </row>
    <row r="2237" s="13" customFormat="1" customHeight="1" spans="1:88">
      <c r="A2237" s="15"/>
      <c r="B2237" s="15"/>
      <c r="C2237" s="15"/>
      <c r="D2237" s="15"/>
      <c r="E2237" s="15"/>
      <c r="F2237" s="15"/>
      <c r="G2237" s="15"/>
      <c r="H2237" s="15"/>
      <c r="I2237" s="15"/>
      <c r="J2237" s="15"/>
      <c r="K2237" s="15"/>
      <c r="L2237" s="15"/>
      <c r="M2237" s="15"/>
      <c r="N2237" s="134"/>
      <c r="BY2237" s="137"/>
      <c r="BZ2237" s="137"/>
      <c r="CA2237" s="138"/>
      <c r="CI2237" s="19"/>
      <c r="CJ2237" s="19"/>
    </row>
    <row r="2238" s="13" customFormat="1" customHeight="1" spans="1:88">
      <c r="A2238" s="15"/>
      <c r="B2238" s="15"/>
      <c r="C2238" s="15"/>
      <c r="D2238" s="15"/>
      <c r="E2238" s="15"/>
      <c r="F2238" s="15"/>
      <c r="G2238" s="15"/>
      <c r="H2238" s="15"/>
      <c r="I2238" s="15"/>
      <c r="J2238" s="15"/>
      <c r="K2238" s="15"/>
      <c r="L2238" s="15"/>
      <c r="M2238" s="15"/>
      <c r="N2238" s="134"/>
      <c r="BY2238" s="137"/>
      <c r="BZ2238" s="137"/>
      <c r="CA2238" s="138"/>
      <c r="CI2238" s="19"/>
      <c r="CJ2238" s="19"/>
    </row>
    <row r="2239" s="13" customFormat="1" customHeight="1" spans="1:88">
      <c r="A2239" s="15"/>
      <c r="B2239" s="15"/>
      <c r="C2239" s="15"/>
      <c r="D2239" s="15"/>
      <c r="E2239" s="15"/>
      <c r="F2239" s="15"/>
      <c r="G2239" s="15"/>
      <c r="H2239" s="15"/>
      <c r="I2239" s="15"/>
      <c r="J2239" s="15"/>
      <c r="K2239" s="15"/>
      <c r="L2239" s="15"/>
      <c r="M2239" s="15"/>
      <c r="N2239" s="134"/>
      <c r="BY2239" s="137"/>
      <c r="BZ2239" s="137"/>
      <c r="CA2239" s="138"/>
      <c r="CI2239" s="19"/>
      <c r="CJ2239" s="19"/>
    </row>
    <row r="2240" s="13" customFormat="1" customHeight="1" spans="1:88">
      <c r="A2240" s="15"/>
      <c r="B2240" s="15"/>
      <c r="C2240" s="15"/>
      <c r="D2240" s="15"/>
      <c r="E2240" s="15"/>
      <c r="F2240" s="15"/>
      <c r="G2240" s="15"/>
      <c r="H2240" s="15"/>
      <c r="I2240" s="15"/>
      <c r="J2240" s="15"/>
      <c r="K2240" s="15"/>
      <c r="L2240" s="15"/>
      <c r="M2240" s="15"/>
      <c r="N2240" s="134"/>
      <c r="BY2240" s="137"/>
      <c r="BZ2240" s="137"/>
      <c r="CA2240" s="138"/>
      <c r="CI2240" s="19"/>
      <c r="CJ2240" s="19"/>
    </row>
    <row r="2241" s="13" customFormat="1" customHeight="1" spans="1:88">
      <c r="A2241" s="15"/>
      <c r="B2241" s="15"/>
      <c r="C2241" s="15"/>
      <c r="D2241" s="15"/>
      <c r="E2241" s="15"/>
      <c r="F2241" s="15"/>
      <c r="G2241" s="15"/>
      <c r="H2241" s="15"/>
      <c r="I2241" s="15"/>
      <c r="J2241" s="15"/>
      <c r="K2241" s="15"/>
      <c r="L2241" s="15"/>
      <c r="M2241" s="15"/>
      <c r="N2241" s="134"/>
      <c r="BY2241" s="137"/>
      <c r="BZ2241" s="137"/>
      <c r="CA2241" s="138"/>
      <c r="CI2241" s="19"/>
      <c r="CJ2241" s="19"/>
    </row>
    <row r="2242" s="13" customFormat="1" customHeight="1" spans="1:88">
      <c r="A2242" s="15"/>
      <c r="B2242" s="15"/>
      <c r="C2242" s="15"/>
      <c r="D2242" s="15"/>
      <c r="E2242" s="15"/>
      <c r="F2242" s="15"/>
      <c r="G2242" s="15"/>
      <c r="H2242" s="15"/>
      <c r="I2242" s="15"/>
      <c r="J2242" s="15"/>
      <c r="K2242" s="15"/>
      <c r="L2242" s="15"/>
      <c r="M2242" s="15"/>
      <c r="N2242" s="134"/>
      <c r="BY2242" s="137"/>
      <c r="BZ2242" s="137"/>
      <c r="CA2242" s="138"/>
      <c r="CI2242" s="19"/>
      <c r="CJ2242" s="19"/>
    </row>
    <row r="2243" s="13" customFormat="1" customHeight="1" spans="1:88">
      <c r="A2243" s="15"/>
      <c r="B2243" s="15"/>
      <c r="C2243" s="15"/>
      <c r="D2243" s="15"/>
      <c r="E2243" s="15"/>
      <c r="F2243" s="15"/>
      <c r="G2243" s="15"/>
      <c r="H2243" s="15"/>
      <c r="I2243" s="15"/>
      <c r="J2243" s="15"/>
      <c r="K2243" s="15"/>
      <c r="L2243" s="15"/>
      <c r="M2243" s="15"/>
      <c r="N2243" s="134"/>
      <c r="BY2243" s="137"/>
      <c r="BZ2243" s="137"/>
      <c r="CA2243" s="138"/>
      <c r="CI2243" s="19"/>
      <c r="CJ2243" s="19"/>
    </row>
    <row r="2244" s="13" customFormat="1" customHeight="1" spans="1:88">
      <c r="A2244" s="15"/>
      <c r="B2244" s="15"/>
      <c r="C2244" s="15"/>
      <c r="D2244" s="15"/>
      <c r="E2244" s="15"/>
      <c r="F2244" s="15"/>
      <c r="G2244" s="15"/>
      <c r="H2244" s="15"/>
      <c r="I2244" s="15"/>
      <c r="J2244" s="15"/>
      <c r="K2244" s="15"/>
      <c r="L2244" s="15"/>
      <c r="M2244" s="15"/>
      <c r="N2244" s="134"/>
      <c r="BY2244" s="137"/>
      <c r="BZ2244" s="137"/>
      <c r="CA2244" s="138"/>
      <c r="CI2244" s="19"/>
      <c r="CJ2244" s="19"/>
    </row>
    <row r="2245" s="13" customFormat="1" customHeight="1" spans="1:88">
      <c r="A2245" s="15"/>
      <c r="B2245" s="15"/>
      <c r="C2245" s="15"/>
      <c r="D2245" s="15"/>
      <c r="E2245" s="15"/>
      <c r="F2245" s="15"/>
      <c r="G2245" s="15"/>
      <c r="H2245" s="15"/>
      <c r="I2245" s="15"/>
      <c r="J2245" s="15"/>
      <c r="K2245" s="15"/>
      <c r="L2245" s="15"/>
      <c r="M2245" s="15"/>
      <c r="N2245" s="134"/>
      <c r="BY2245" s="137"/>
      <c r="BZ2245" s="137"/>
      <c r="CA2245" s="138"/>
      <c r="CI2245" s="19"/>
      <c r="CJ2245" s="19"/>
    </row>
    <row r="2246" s="13" customFormat="1" customHeight="1" spans="1:88">
      <c r="A2246" s="15"/>
      <c r="B2246" s="15"/>
      <c r="C2246" s="15"/>
      <c r="D2246" s="15"/>
      <c r="E2246" s="15"/>
      <c r="F2246" s="15"/>
      <c r="G2246" s="15"/>
      <c r="H2246" s="15"/>
      <c r="I2246" s="15"/>
      <c r="J2246" s="15"/>
      <c r="K2246" s="15"/>
      <c r="L2246" s="15"/>
      <c r="M2246" s="15"/>
      <c r="N2246" s="134"/>
      <c r="BY2246" s="137"/>
      <c r="BZ2246" s="137"/>
      <c r="CA2246" s="138"/>
      <c r="CI2246" s="19"/>
      <c r="CJ2246" s="19"/>
    </row>
    <row r="2247" s="13" customFormat="1" customHeight="1" spans="1:88">
      <c r="A2247" s="15"/>
      <c r="B2247" s="15"/>
      <c r="C2247" s="15"/>
      <c r="D2247" s="15"/>
      <c r="E2247" s="15"/>
      <c r="F2247" s="15"/>
      <c r="G2247" s="15"/>
      <c r="H2247" s="15"/>
      <c r="I2247" s="15"/>
      <c r="J2247" s="15"/>
      <c r="K2247" s="15"/>
      <c r="L2247" s="15"/>
      <c r="M2247" s="15"/>
      <c r="N2247" s="134"/>
      <c r="BY2247" s="137"/>
      <c r="BZ2247" s="137"/>
      <c r="CA2247" s="138"/>
      <c r="CI2247" s="19"/>
      <c r="CJ2247" s="19"/>
    </row>
    <row r="2248" s="13" customFormat="1" customHeight="1" spans="1:88">
      <c r="A2248" s="15"/>
      <c r="B2248" s="15"/>
      <c r="C2248" s="15"/>
      <c r="D2248" s="15"/>
      <c r="E2248" s="15"/>
      <c r="F2248" s="15"/>
      <c r="G2248" s="15"/>
      <c r="H2248" s="15"/>
      <c r="I2248" s="15"/>
      <c r="J2248" s="15"/>
      <c r="K2248" s="15"/>
      <c r="L2248" s="15"/>
      <c r="M2248" s="15"/>
      <c r="N2248" s="134"/>
      <c r="BY2248" s="137"/>
      <c r="BZ2248" s="137"/>
      <c r="CA2248" s="138"/>
      <c r="CI2248" s="19"/>
      <c r="CJ2248" s="19"/>
    </row>
    <row r="2249" s="13" customFormat="1" customHeight="1" spans="1:88">
      <c r="A2249" s="15"/>
      <c r="B2249" s="15"/>
      <c r="C2249" s="15"/>
      <c r="D2249" s="15"/>
      <c r="E2249" s="15"/>
      <c r="F2249" s="15"/>
      <c r="G2249" s="15"/>
      <c r="H2249" s="15"/>
      <c r="I2249" s="15"/>
      <c r="J2249" s="15"/>
      <c r="K2249" s="15"/>
      <c r="L2249" s="15"/>
      <c r="M2249" s="15"/>
      <c r="N2249" s="134"/>
      <c r="BY2249" s="137"/>
      <c r="BZ2249" s="137"/>
      <c r="CA2249" s="138"/>
      <c r="CI2249" s="19"/>
      <c r="CJ2249" s="19"/>
    </row>
    <row r="2250" s="13" customFormat="1" customHeight="1" spans="1:88">
      <c r="A2250" s="15"/>
      <c r="B2250" s="15"/>
      <c r="C2250" s="15"/>
      <c r="D2250" s="15"/>
      <c r="E2250" s="15"/>
      <c r="F2250" s="15"/>
      <c r="G2250" s="15"/>
      <c r="H2250" s="15"/>
      <c r="I2250" s="15"/>
      <c r="J2250" s="15"/>
      <c r="K2250" s="15"/>
      <c r="L2250" s="15"/>
      <c r="M2250" s="15"/>
      <c r="N2250" s="134"/>
      <c r="BY2250" s="137"/>
      <c r="BZ2250" s="137"/>
      <c r="CA2250" s="138"/>
      <c r="CI2250" s="19"/>
      <c r="CJ2250" s="19"/>
    </row>
    <row r="2251" s="13" customFormat="1" customHeight="1" spans="1:88">
      <c r="A2251" s="15"/>
      <c r="B2251" s="15"/>
      <c r="C2251" s="15"/>
      <c r="D2251" s="15"/>
      <c r="E2251" s="15"/>
      <c r="F2251" s="15"/>
      <c r="G2251" s="15"/>
      <c r="H2251" s="15"/>
      <c r="I2251" s="15"/>
      <c r="J2251" s="15"/>
      <c r="K2251" s="15"/>
      <c r="L2251" s="15"/>
      <c r="M2251" s="15"/>
      <c r="N2251" s="134"/>
      <c r="BY2251" s="137"/>
      <c r="BZ2251" s="137"/>
      <c r="CA2251" s="138"/>
      <c r="CI2251" s="19"/>
      <c r="CJ2251" s="19"/>
    </row>
    <row r="2252" s="13" customFormat="1" customHeight="1" spans="1:88">
      <c r="A2252" s="15"/>
      <c r="B2252" s="15"/>
      <c r="C2252" s="15"/>
      <c r="D2252" s="15"/>
      <c r="E2252" s="15"/>
      <c r="F2252" s="15"/>
      <c r="G2252" s="15"/>
      <c r="H2252" s="15"/>
      <c r="I2252" s="15"/>
      <c r="J2252" s="15"/>
      <c r="K2252" s="15"/>
      <c r="L2252" s="15"/>
      <c r="M2252" s="15"/>
      <c r="N2252" s="134"/>
      <c r="BY2252" s="137"/>
      <c r="BZ2252" s="137"/>
      <c r="CA2252" s="138"/>
      <c r="CI2252" s="19"/>
      <c r="CJ2252" s="19"/>
    </row>
    <row r="2253" s="13" customFormat="1" customHeight="1" spans="1:88">
      <c r="A2253" s="15"/>
      <c r="B2253" s="15"/>
      <c r="C2253" s="15"/>
      <c r="D2253" s="15"/>
      <c r="E2253" s="15"/>
      <c r="F2253" s="15"/>
      <c r="G2253" s="15"/>
      <c r="H2253" s="15"/>
      <c r="I2253" s="15"/>
      <c r="J2253" s="15"/>
      <c r="K2253" s="15"/>
      <c r="L2253" s="15"/>
      <c r="M2253" s="15"/>
      <c r="N2253" s="134"/>
      <c r="BY2253" s="137"/>
      <c r="BZ2253" s="137"/>
      <c r="CA2253" s="138"/>
      <c r="CI2253" s="19"/>
      <c r="CJ2253" s="19"/>
    </row>
    <row r="2254" s="13" customFormat="1" customHeight="1" spans="1:88">
      <c r="A2254" s="15"/>
      <c r="B2254" s="15"/>
      <c r="C2254" s="15"/>
      <c r="D2254" s="15"/>
      <c r="E2254" s="15"/>
      <c r="F2254" s="15"/>
      <c r="G2254" s="15"/>
      <c r="H2254" s="15"/>
      <c r="I2254" s="15"/>
      <c r="J2254" s="15"/>
      <c r="K2254" s="15"/>
      <c r="L2254" s="15"/>
      <c r="M2254" s="15"/>
      <c r="N2254" s="134"/>
      <c r="BY2254" s="137"/>
      <c r="BZ2254" s="137"/>
      <c r="CA2254" s="138"/>
      <c r="CI2254" s="19"/>
      <c r="CJ2254" s="19"/>
    </row>
    <row r="2255" s="13" customFormat="1" customHeight="1" spans="1:88">
      <c r="A2255" s="15"/>
      <c r="B2255" s="15"/>
      <c r="C2255" s="15"/>
      <c r="D2255" s="15"/>
      <c r="E2255" s="15"/>
      <c r="F2255" s="15"/>
      <c r="G2255" s="15"/>
      <c r="H2255" s="15"/>
      <c r="I2255" s="15"/>
      <c r="J2255" s="15"/>
      <c r="K2255" s="15"/>
      <c r="L2255" s="15"/>
      <c r="M2255" s="15"/>
      <c r="N2255" s="134"/>
      <c r="BY2255" s="137"/>
      <c r="BZ2255" s="137"/>
      <c r="CA2255" s="138"/>
      <c r="CI2255" s="19"/>
      <c r="CJ2255" s="19"/>
    </row>
    <row r="2256" s="13" customFormat="1" customHeight="1" spans="1:88">
      <c r="A2256" s="15"/>
      <c r="B2256" s="15"/>
      <c r="C2256" s="15"/>
      <c r="D2256" s="15"/>
      <c r="E2256" s="15"/>
      <c r="F2256" s="15"/>
      <c r="G2256" s="15"/>
      <c r="H2256" s="15"/>
      <c r="I2256" s="15"/>
      <c r="J2256" s="15"/>
      <c r="K2256" s="15"/>
      <c r="L2256" s="15"/>
      <c r="M2256" s="15"/>
      <c r="N2256" s="134"/>
      <c r="BY2256" s="137"/>
      <c r="BZ2256" s="137"/>
      <c r="CA2256" s="138"/>
      <c r="CI2256" s="19"/>
      <c r="CJ2256" s="19"/>
    </row>
    <row r="2257" s="13" customFormat="1" customHeight="1" spans="1:88">
      <c r="A2257" s="15"/>
      <c r="B2257" s="15"/>
      <c r="C2257" s="15"/>
      <c r="D2257" s="15"/>
      <c r="E2257" s="15"/>
      <c r="F2257" s="15"/>
      <c r="G2257" s="15"/>
      <c r="H2257" s="15"/>
      <c r="I2257" s="15"/>
      <c r="J2257" s="15"/>
      <c r="K2257" s="15"/>
      <c r="L2257" s="15"/>
      <c r="M2257" s="15"/>
      <c r="N2257" s="134"/>
      <c r="BY2257" s="137"/>
      <c r="BZ2257" s="137"/>
      <c r="CA2257" s="138"/>
      <c r="CI2257" s="19"/>
      <c r="CJ2257" s="19"/>
    </row>
    <row r="2258" s="13" customFormat="1" customHeight="1" spans="1:88">
      <c r="A2258" s="15"/>
      <c r="B2258" s="15"/>
      <c r="C2258" s="15"/>
      <c r="D2258" s="15"/>
      <c r="E2258" s="15"/>
      <c r="F2258" s="15"/>
      <c r="G2258" s="15"/>
      <c r="H2258" s="15"/>
      <c r="I2258" s="15"/>
      <c r="J2258" s="15"/>
      <c r="K2258" s="15"/>
      <c r="L2258" s="15"/>
      <c r="M2258" s="15"/>
      <c r="N2258" s="134"/>
      <c r="BY2258" s="137"/>
      <c r="BZ2258" s="137"/>
      <c r="CA2258" s="138"/>
      <c r="CI2258" s="19"/>
      <c r="CJ2258" s="19"/>
    </row>
    <row r="2259" s="13" customFormat="1" customHeight="1" spans="1:88">
      <c r="A2259" s="15"/>
      <c r="B2259" s="15"/>
      <c r="C2259" s="15"/>
      <c r="D2259" s="15"/>
      <c r="E2259" s="15"/>
      <c r="F2259" s="15"/>
      <c r="G2259" s="15"/>
      <c r="H2259" s="15"/>
      <c r="I2259" s="15"/>
      <c r="J2259" s="15"/>
      <c r="K2259" s="15"/>
      <c r="L2259" s="15"/>
      <c r="M2259" s="15"/>
      <c r="N2259" s="134"/>
      <c r="BY2259" s="137"/>
      <c r="BZ2259" s="137"/>
      <c r="CA2259" s="138"/>
      <c r="CI2259" s="19"/>
      <c r="CJ2259" s="19"/>
    </row>
    <row r="2260" s="13" customFormat="1" customHeight="1" spans="1:88">
      <c r="A2260" s="15"/>
      <c r="B2260" s="15"/>
      <c r="C2260" s="15"/>
      <c r="D2260" s="15"/>
      <c r="E2260" s="15"/>
      <c r="F2260" s="15"/>
      <c r="G2260" s="15"/>
      <c r="H2260" s="15"/>
      <c r="I2260" s="15"/>
      <c r="J2260" s="15"/>
      <c r="K2260" s="15"/>
      <c r="L2260" s="15"/>
      <c r="M2260" s="15"/>
      <c r="N2260" s="134"/>
      <c r="BY2260" s="137"/>
      <c r="BZ2260" s="137"/>
      <c r="CA2260" s="138"/>
      <c r="CI2260" s="19"/>
      <c r="CJ2260" s="19"/>
    </row>
    <row r="2261" s="13" customFormat="1" customHeight="1" spans="1:88">
      <c r="A2261" s="15"/>
      <c r="B2261" s="15"/>
      <c r="C2261" s="15"/>
      <c r="D2261" s="15"/>
      <c r="E2261" s="15"/>
      <c r="F2261" s="15"/>
      <c r="G2261" s="15"/>
      <c r="H2261" s="15"/>
      <c r="I2261" s="15"/>
      <c r="J2261" s="15"/>
      <c r="K2261" s="15"/>
      <c r="L2261" s="15"/>
      <c r="M2261" s="15"/>
      <c r="N2261" s="134"/>
      <c r="BY2261" s="137"/>
      <c r="BZ2261" s="137"/>
      <c r="CA2261" s="138"/>
      <c r="CI2261" s="19"/>
      <c r="CJ2261" s="19"/>
    </row>
    <row r="2262" s="13" customFormat="1" customHeight="1" spans="1:88">
      <c r="A2262" s="15"/>
      <c r="B2262" s="15"/>
      <c r="C2262" s="15"/>
      <c r="D2262" s="15"/>
      <c r="E2262" s="15"/>
      <c r="F2262" s="15"/>
      <c r="G2262" s="15"/>
      <c r="H2262" s="15"/>
      <c r="I2262" s="15"/>
      <c r="J2262" s="15"/>
      <c r="K2262" s="15"/>
      <c r="L2262" s="15"/>
      <c r="M2262" s="15"/>
      <c r="N2262" s="134"/>
      <c r="BY2262" s="137"/>
      <c r="BZ2262" s="137"/>
      <c r="CA2262" s="138"/>
      <c r="CI2262" s="19"/>
      <c r="CJ2262" s="19"/>
    </row>
    <row r="2263" s="13" customFormat="1" customHeight="1" spans="1:88">
      <c r="A2263" s="15"/>
      <c r="B2263" s="15"/>
      <c r="C2263" s="15"/>
      <c r="D2263" s="15"/>
      <c r="E2263" s="15"/>
      <c r="F2263" s="15"/>
      <c r="G2263" s="15"/>
      <c r="H2263" s="15"/>
      <c r="I2263" s="15"/>
      <c r="J2263" s="15"/>
      <c r="K2263" s="15"/>
      <c r="L2263" s="15"/>
      <c r="M2263" s="15"/>
      <c r="N2263" s="134"/>
      <c r="BY2263" s="137"/>
      <c r="BZ2263" s="137"/>
      <c r="CA2263" s="138"/>
      <c r="CI2263" s="19"/>
      <c r="CJ2263" s="19"/>
    </row>
    <row r="2264" s="13" customFormat="1" customHeight="1" spans="1:88">
      <c r="A2264" s="15"/>
      <c r="B2264" s="15"/>
      <c r="C2264" s="15"/>
      <c r="D2264" s="15"/>
      <c r="E2264" s="15"/>
      <c r="F2264" s="15"/>
      <c r="G2264" s="15"/>
      <c r="H2264" s="15"/>
      <c r="I2264" s="15"/>
      <c r="J2264" s="15"/>
      <c r="K2264" s="15"/>
      <c r="L2264" s="15"/>
      <c r="M2264" s="15"/>
      <c r="N2264" s="134"/>
      <c r="BY2264" s="137"/>
      <c r="BZ2264" s="137"/>
      <c r="CA2264" s="138"/>
      <c r="CI2264" s="19"/>
      <c r="CJ2264" s="19"/>
    </row>
    <row r="2265" s="13" customFormat="1" customHeight="1" spans="1:88">
      <c r="A2265" s="15"/>
      <c r="B2265" s="15"/>
      <c r="C2265" s="15"/>
      <c r="D2265" s="15"/>
      <c r="E2265" s="15"/>
      <c r="F2265" s="15"/>
      <c r="G2265" s="15"/>
      <c r="H2265" s="15"/>
      <c r="I2265" s="15"/>
      <c r="J2265" s="15"/>
      <c r="K2265" s="15"/>
      <c r="L2265" s="15"/>
      <c r="M2265" s="15"/>
      <c r="N2265" s="134"/>
      <c r="BY2265" s="137"/>
      <c r="BZ2265" s="137"/>
      <c r="CA2265" s="138"/>
      <c r="CI2265" s="19"/>
      <c r="CJ2265" s="19"/>
    </row>
    <row r="2266" s="13" customFormat="1" customHeight="1" spans="1:88">
      <c r="A2266" s="15"/>
      <c r="B2266" s="15"/>
      <c r="C2266" s="15"/>
      <c r="D2266" s="15"/>
      <c r="E2266" s="15"/>
      <c r="F2266" s="15"/>
      <c r="G2266" s="15"/>
      <c r="H2266" s="15"/>
      <c r="I2266" s="15"/>
      <c r="J2266" s="15"/>
      <c r="K2266" s="15"/>
      <c r="L2266" s="15"/>
      <c r="M2266" s="15"/>
      <c r="N2266" s="134"/>
      <c r="BY2266" s="137"/>
      <c r="BZ2266" s="137"/>
      <c r="CA2266" s="138"/>
      <c r="CI2266" s="19"/>
      <c r="CJ2266" s="19"/>
    </row>
    <row r="2267" s="13" customFormat="1" customHeight="1" spans="1:88">
      <c r="A2267" s="15"/>
      <c r="B2267" s="15"/>
      <c r="C2267" s="15"/>
      <c r="D2267" s="15"/>
      <c r="E2267" s="15"/>
      <c r="F2267" s="15"/>
      <c r="G2267" s="15"/>
      <c r="H2267" s="15"/>
      <c r="I2267" s="15"/>
      <c r="J2267" s="15"/>
      <c r="K2267" s="15"/>
      <c r="L2267" s="15"/>
      <c r="M2267" s="15"/>
      <c r="N2267" s="134"/>
      <c r="BY2267" s="137"/>
      <c r="BZ2267" s="137"/>
      <c r="CA2267" s="138"/>
      <c r="CI2267" s="19"/>
      <c r="CJ2267" s="19"/>
    </row>
    <row r="2268" s="13" customFormat="1" customHeight="1" spans="1:88">
      <c r="A2268" s="15"/>
      <c r="B2268" s="15"/>
      <c r="C2268" s="15"/>
      <c r="D2268" s="15"/>
      <c r="E2268" s="15"/>
      <c r="F2268" s="15"/>
      <c r="G2268" s="15"/>
      <c r="H2268" s="15"/>
      <c r="I2268" s="15"/>
      <c r="J2268" s="15"/>
      <c r="K2268" s="15"/>
      <c r="L2268" s="15"/>
      <c r="M2268" s="15"/>
      <c r="N2268" s="134"/>
      <c r="BY2268" s="137"/>
      <c r="BZ2268" s="137"/>
      <c r="CA2268" s="138"/>
      <c r="CI2268" s="19"/>
      <c r="CJ2268" s="19"/>
    </row>
    <row r="2269" s="13" customFormat="1" customHeight="1" spans="1:88">
      <c r="A2269" s="15"/>
      <c r="B2269" s="15"/>
      <c r="C2269" s="15"/>
      <c r="D2269" s="15"/>
      <c r="E2269" s="15"/>
      <c r="F2269" s="15"/>
      <c r="G2269" s="15"/>
      <c r="H2269" s="15"/>
      <c r="I2269" s="15"/>
      <c r="J2269" s="15"/>
      <c r="K2269" s="15"/>
      <c r="L2269" s="15"/>
      <c r="M2269" s="15"/>
      <c r="N2269" s="134"/>
      <c r="BY2269" s="137"/>
      <c r="BZ2269" s="137"/>
      <c r="CA2269" s="138"/>
      <c r="CI2269" s="19"/>
      <c r="CJ2269" s="19"/>
    </row>
    <row r="2270" s="13" customFormat="1" customHeight="1" spans="1:88">
      <c r="A2270" s="15"/>
      <c r="B2270" s="15"/>
      <c r="C2270" s="15"/>
      <c r="D2270" s="15"/>
      <c r="E2270" s="15"/>
      <c r="F2270" s="15"/>
      <c r="G2270" s="15"/>
      <c r="H2270" s="15"/>
      <c r="I2270" s="15"/>
      <c r="J2270" s="15"/>
      <c r="K2270" s="15"/>
      <c r="L2270" s="15"/>
      <c r="M2270" s="15"/>
      <c r="N2270" s="134"/>
      <c r="BY2270" s="137"/>
      <c r="BZ2270" s="137"/>
      <c r="CA2270" s="138"/>
      <c r="CI2270" s="19"/>
      <c r="CJ2270" s="19"/>
    </row>
    <row r="2271" s="13" customFormat="1" customHeight="1" spans="1:88">
      <c r="A2271" s="15"/>
      <c r="B2271" s="15"/>
      <c r="C2271" s="15"/>
      <c r="D2271" s="15"/>
      <c r="E2271" s="15"/>
      <c r="F2271" s="15"/>
      <c r="G2271" s="15"/>
      <c r="H2271" s="15"/>
      <c r="I2271" s="15"/>
      <c r="J2271" s="15"/>
      <c r="K2271" s="15"/>
      <c r="L2271" s="15"/>
      <c r="M2271" s="15"/>
      <c r="N2271" s="134"/>
      <c r="BY2271" s="137"/>
      <c r="BZ2271" s="137"/>
      <c r="CA2271" s="138"/>
      <c r="CI2271" s="19"/>
      <c r="CJ2271" s="19"/>
    </row>
    <row r="2272" s="13" customFormat="1" customHeight="1" spans="1:88">
      <c r="A2272" s="15"/>
      <c r="B2272" s="15"/>
      <c r="C2272" s="15"/>
      <c r="D2272" s="15"/>
      <c r="E2272" s="15"/>
      <c r="F2272" s="15"/>
      <c r="G2272" s="15"/>
      <c r="H2272" s="15"/>
      <c r="I2272" s="15"/>
      <c r="J2272" s="15"/>
      <c r="K2272" s="15"/>
      <c r="L2272" s="15"/>
      <c r="M2272" s="15"/>
      <c r="N2272" s="134"/>
      <c r="BY2272" s="137"/>
      <c r="BZ2272" s="137"/>
      <c r="CA2272" s="138"/>
      <c r="CI2272" s="19"/>
      <c r="CJ2272" s="19"/>
    </row>
    <row r="2273" s="13" customFormat="1" customHeight="1" spans="1:88">
      <c r="A2273" s="15"/>
      <c r="B2273" s="15"/>
      <c r="C2273" s="15"/>
      <c r="D2273" s="15"/>
      <c r="E2273" s="15"/>
      <c r="F2273" s="15"/>
      <c r="G2273" s="15"/>
      <c r="H2273" s="15"/>
      <c r="I2273" s="15"/>
      <c r="J2273" s="15"/>
      <c r="K2273" s="15"/>
      <c r="L2273" s="15"/>
      <c r="M2273" s="15"/>
      <c r="N2273" s="134"/>
      <c r="BY2273" s="137"/>
      <c r="BZ2273" s="137"/>
      <c r="CA2273" s="138"/>
      <c r="CI2273" s="19"/>
      <c r="CJ2273" s="19"/>
    </row>
    <row r="2274" s="13" customFormat="1" customHeight="1" spans="1:88">
      <c r="A2274" s="15"/>
      <c r="B2274" s="15"/>
      <c r="C2274" s="15"/>
      <c r="D2274" s="15"/>
      <c r="E2274" s="15"/>
      <c r="F2274" s="15"/>
      <c r="G2274" s="15"/>
      <c r="H2274" s="15"/>
      <c r="I2274" s="15"/>
      <c r="J2274" s="15"/>
      <c r="K2274" s="15"/>
      <c r="L2274" s="15"/>
      <c r="M2274" s="15"/>
      <c r="N2274" s="134"/>
      <c r="BY2274" s="137"/>
      <c r="BZ2274" s="137"/>
      <c r="CA2274" s="138"/>
      <c r="CI2274" s="19"/>
      <c r="CJ2274" s="19"/>
    </row>
    <row r="2275" s="13" customFormat="1" customHeight="1" spans="1:88">
      <c r="A2275" s="15"/>
      <c r="B2275" s="15"/>
      <c r="C2275" s="15"/>
      <c r="D2275" s="15"/>
      <c r="E2275" s="15"/>
      <c r="F2275" s="15"/>
      <c r="G2275" s="15"/>
      <c r="H2275" s="15"/>
      <c r="I2275" s="15"/>
      <c r="J2275" s="15"/>
      <c r="K2275" s="15"/>
      <c r="L2275" s="15"/>
      <c r="M2275" s="15"/>
      <c r="N2275" s="134"/>
      <c r="BY2275" s="137"/>
      <c r="BZ2275" s="137"/>
      <c r="CA2275" s="138"/>
      <c r="CI2275" s="19"/>
      <c r="CJ2275" s="19"/>
    </row>
    <row r="2276" s="13" customFormat="1" customHeight="1" spans="1:88">
      <c r="A2276" s="15"/>
      <c r="B2276" s="15"/>
      <c r="C2276" s="15"/>
      <c r="D2276" s="15"/>
      <c r="E2276" s="15"/>
      <c r="F2276" s="15"/>
      <c r="G2276" s="15"/>
      <c r="H2276" s="15"/>
      <c r="I2276" s="15"/>
      <c r="J2276" s="15"/>
      <c r="K2276" s="15"/>
      <c r="L2276" s="15"/>
      <c r="M2276" s="15"/>
      <c r="N2276" s="134"/>
      <c r="BY2276" s="137"/>
      <c r="BZ2276" s="137"/>
      <c r="CA2276" s="138"/>
      <c r="CI2276" s="19"/>
      <c r="CJ2276" s="19"/>
    </row>
    <row r="2277" s="13" customFormat="1" customHeight="1" spans="1:88">
      <c r="A2277" s="15"/>
      <c r="B2277" s="15"/>
      <c r="C2277" s="15"/>
      <c r="D2277" s="15"/>
      <c r="E2277" s="15"/>
      <c r="F2277" s="15"/>
      <c r="G2277" s="15"/>
      <c r="H2277" s="15"/>
      <c r="I2277" s="15"/>
      <c r="J2277" s="15"/>
      <c r="K2277" s="15"/>
      <c r="L2277" s="15"/>
      <c r="M2277" s="15"/>
      <c r="N2277" s="134"/>
      <c r="BY2277" s="137"/>
      <c r="BZ2277" s="137"/>
      <c r="CA2277" s="138"/>
      <c r="CI2277" s="19"/>
      <c r="CJ2277" s="19"/>
    </row>
    <row r="2278" s="13" customFormat="1" customHeight="1" spans="1:88">
      <c r="A2278" s="15"/>
      <c r="B2278" s="15"/>
      <c r="C2278" s="15"/>
      <c r="D2278" s="15"/>
      <c r="E2278" s="15"/>
      <c r="F2278" s="15"/>
      <c r="G2278" s="15"/>
      <c r="H2278" s="15"/>
      <c r="I2278" s="15"/>
      <c r="J2278" s="15"/>
      <c r="K2278" s="15"/>
      <c r="L2278" s="15"/>
      <c r="M2278" s="15"/>
      <c r="N2278" s="134"/>
      <c r="BY2278" s="137"/>
      <c r="BZ2278" s="137"/>
      <c r="CA2278" s="138"/>
      <c r="CI2278" s="19"/>
      <c r="CJ2278" s="19"/>
    </row>
    <row r="2279" s="13" customFormat="1" customHeight="1" spans="1:88">
      <c r="A2279" s="15"/>
      <c r="B2279" s="15"/>
      <c r="C2279" s="15"/>
      <c r="D2279" s="15"/>
      <c r="E2279" s="15"/>
      <c r="F2279" s="15"/>
      <c r="G2279" s="15"/>
      <c r="H2279" s="15"/>
      <c r="I2279" s="15"/>
      <c r="J2279" s="15"/>
      <c r="K2279" s="15"/>
      <c r="L2279" s="15"/>
      <c r="M2279" s="15"/>
      <c r="N2279" s="134"/>
      <c r="BY2279" s="137"/>
      <c r="BZ2279" s="137"/>
      <c r="CA2279" s="138"/>
      <c r="CI2279" s="19"/>
      <c r="CJ2279" s="19"/>
    </row>
    <row r="2280" s="13" customFormat="1" customHeight="1" spans="1:88">
      <c r="A2280" s="15"/>
      <c r="B2280" s="15"/>
      <c r="C2280" s="15"/>
      <c r="D2280" s="15"/>
      <c r="E2280" s="15"/>
      <c r="F2280" s="15"/>
      <c r="G2280" s="15"/>
      <c r="H2280" s="15"/>
      <c r="I2280" s="15"/>
      <c r="J2280" s="15"/>
      <c r="K2280" s="15"/>
      <c r="L2280" s="15"/>
      <c r="M2280" s="15"/>
      <c r="N2280" s="134"/>
      <c r="BY2280" s="137"/>
      <c r="BZ2280" s="137"/>
      <c r="CA2280" s="138"/>
      <c r="CI2280" s="19"/>
      <c r="CJ2280" s="19"/>
    </row>
    <row r="2281" s="13" customFormat="1" customHeight="1" spans="1:88">
      <c r="A2281" s="15"/>
      <c r="B2281" s="15"/>
      <c r="C2281" s="15"/>
      <c r="D2281" s="15"/>
      <c r="E2281" s="15"/>
      <c r="F2281" s="15"/>
      <c r="G2281" s="15"/>
      <c r="H2281" s="15"/>
      <c r="I2281" s="15"/>
      <c r="J2281" s="15"/>
      <c r="K2281" s="15"/>
      <c r="L2281" s="15"/>
      <c r="M2281" s="15"/>
      <c r="N2281" s="134"/>
      <c r="BY2281" s="137"/>
      <c r="BZ2281" s="137"/>
      <c r="CA2281" s="138"/>
      <c r="CI2281" s="19"/>
      <c r="CJ2281" s="19"/>
    </row>
    <row r="2282" s="13" customFormat="1" customHeight="1" spans="1:88">
      <c r="A2282" s="15"/>
      <c r="B2282" s="15"/>
      <c r="C2282" s="15"/>
      <c r="D2282" s="15"/>
      <c r="E2282" s="15"/>
      <c r="F2282" s="15"/>
      <c r="G2282" s="15"/>
      <c r="H2282" s="15"/>
      <c r="I2282" s="15"/>
      <c r="J2282" s="15"/>
      <c r="K2282" s="15"/>
      <c r="L2282" s="15"/>
      <c r="M2282" s="15"/>
      <c r="N2282" s="134"/>
      <c r="BY2282" s="137"/>
      <c r="BZ2282" s="137"/>
      <c r="CA2282" s="138"/>
      <c r="CI2282" s="19"/>
      <c r="CJ2282" s="19"/>
    </row>
    <row r="2283" s="13" customFormat="1" customHeight="1" spans="1:88">
      <c r="A2283" s="15"/>
      <c r="B2283" s="15"/>
      <c r="C2283" s="15"/>
      <c r="D2283" s="15"/>
      <c r="E2283" s="15"/>
      <c r="F2283" s="15"/>
      <c r="G2283" s="15"/>
      <c r="H2283" s="15"/>
      <c r="I2283" s="15"/>
      <c r="J2283" s="15"/>
      <c r="K2283" s="15"/>
      <c r="L2283" s="15"/>
      <c r="M2283" s="15"/>
      <c r="N2283" s="134"/>
      <c r="BY2283" s="137"/>
      <c r="BZ2283" s="137"/>
      <c r="CA2283" s="138"/>
      <c r="CI2283" s="19"/>
      <c r="CJ2283" s="19"/>
    </row>
    <row r="2284" s="13" customFormat="1" customHeight="1" spans="1:88">
      <c r="A2284" s="15"/>
      <c r="B2284" s="15"/>
      <c r="C2284" s="15"/>
      <c r="D2284" s="15"/>
      <c r="E2284" s="15"/>
      <c r="F2284" s="15"/>
      <c r="G2284" s="15"/>
      <c r="H2284" s="15"/>
      <c r="I2284" s="15"/>
      <c r="J2284" s="15"/>
      <c r="K2284" s="15"/>
      <c r="L2284" s="15"/>
      <c r="M2284" s="15"/>
      <c r="N2284" s="134"/>
      <c r="BY2284" s="137"/>
      <c r="BZ2284" s="137"/>
      <c r="CA2284" s="138"/>
      <c r="CI2284" s="19"/>
      <c r="CJ2284" s="19"/>
    </row>
    <row r="2285" s="13" customFormat="1" customHeight="1" spans="1:88">
      <c r="A2285" s="15"/>
      <c r="B2285" s="15"/>
      <c r="C2285" s="15"/>
      <c r="D2285" s="15"/>
      <c r="E2285" s="15"/>
      <c r="F2285" s="15"/>
      <c r="G2285" s="15"/>
      <c r="H2285" s="15"/>
      <c r="I2285" s="15"/>
      <c r="J2285" s="15"/>
      <c r="K2285" s="15"/>
      <c r="L2285" s="15"/>
      <c r="M2285" s="15"/>
      <c r="N2285" s="134"/>
      <c r="BY2285" s="137"/>
      <c r="BZ2285" s="137"/>
      <c r="CA2285" s="138"/>
      <c r="CI2285" s="19"/>
      <c r="CJ2285" s="19"/>
    </row>
    <row r="2286" s="13" customFormat="1" customHeight="1" spans="1:88">
      <c r="A2286" s="15"/>
      <c r="B2286" s="15"/>
      <c r="C2286" s="15"/>
      <c r="D2286" s="15"/>
      <c r="E2286" s="15"/>
      <c r="F2286" s="15"/>
      <c r="G2286" s="15"/>
      <c r="H2286" s="15"/>
      <c r="I2286" s="15"/>
      <c r="J2286" s="15"/>
      <c r="K2286" s="15"/>
      <c r="L2286" s="15"/>
      <c r="M2286" s="15"/>
      <c r="N2286" s="134"/>
      <c r="BY2286" s="137"/>
      <c r="BZ2286" s="137"/>
      <c r="CA2286" s="138"/>
      <c r="CI2286" s="19"/>
      <c r="CJ2286" s="19"/>
    </row>
    <row r="2287" s="13" customFormat="1" customHeight="1" spans="1:88">
      <c r="A2287" s="15"/>
      <c r="B2287" s="15"/>
      <c r="C2287" s="15"/>
      <c r="D2287" s="15"/>
      <c r="E2287" s="15"/>
      <c r="F2287" s="15"/>
      <c r="G2287" s="15"/>
      <c r="H2287" s="15"/>
      <c r="I2287" s="15"/>
      <c r="J2287" s="15"/>
      <c r="K2287" s="15"/>
      <c r="L2287" s="15"/>
      <c r="M2287" s="15"/>
      <c r="N2287" s="134"/>
      <c r="BY2287" s="137"/>
      <c r="BZ2287" s="137"/>
      <c r="CA2287" s="138"/>
      <c r="CI2287" s="19"/>
      <c r="CJ2287" s="19"/>
    </row>
    <row r="2288" s="13" customFormat="1" customHeight="1" spans="1:88">
      <c r="A2288" s="15"/>
      <c r="B2288" s="15"/>
      <c r="C2288" s="15"/>
      <c r="D2288" s="15"/>
      <c r="E2288" s="15"/>
      <c r="F2288" s="15"/>
      <c r="G2288" s="15"/>
      <c r="H2288" s="15"/>
      <c r="I2288" s="15"/>
      <c r="J2288" s="15"/>
      <c r="K2288" s="15"/>
      <c r="L2288" s="15"/>
      <c r="M2288" s="15"/>
      <c r="N2288" s="134"/>
      <c r="BY2288" s="137"/>
      <c r="BZ2288" s="137"/>
      <c r="CA2288" s="138"/>
      <c r="CI2288" s="19"/>
      <c r="CJ2288" s="19"/>
    </row>
    <row r="2289" s="13" customFormat="1" customHeight="1" spans="1:88">
      <c r="A2289" s="15"/>
      <c r="B2289" s="15"/>
      <c r="C2289" s="15"/>
      <c r="D2289" s="15"/>
      <c r="E2289" s="15"/>
      <c r="F2289" s="15"/>
      <c r="G2289" s="15"/>
      <c r="H2289" s="15"/>
      <c r="I2289" s="15"/>
      <c r="J2289" s="15"/>
      <c r="K2289" s="15"/>
      <c r="L2289" s="15"/>
      <c r="M2289" s="15"/>
      <c r="N2289" s="134"/>
      <c r="BY2289" s="137"/>
      <c r="BZ2289" s="137"/>
      <c r="CA2289" s="138"/>
      <c r="CI2289" s="19"/>
      <c r="CJ2289" s="19"/>
    </row>
    <row r="2290" s="13" customFormat="1" customHeight="1" spans="1:88">
      <c r="A2290" s="15"/>
      <c r="B2290" s="15"/>
      <c r="C2290" s="15"/>
      <c r="D2290" s="15"/>
      <c r="E2290" s="15"/>
      <c r="F2290" s="15"/>
      <c r="G2290" s="15"/>
      <c r="H2290" s="15"/>
      <c r="I2290" s="15"/>
      <c r="J2290" s="15"/>
      <c r="K2290" s="15"/>
      <c r="L2290" s="15"/>
      <c r="M2290" s="15"/>
      <c r="N2290" s="134"/>
      <c r="BY2290" s="137"/>
      <c r="BZ2290" s="137"/>
      <c r="CA2290" s="138"/>
      <c r="CI2290" s="19"/>
      <c r="CJ2290" s="19"/>
    </row>
    <row r="2291" s="13" customFormat="1" customHeight="1" spans="1:88">
      <c r="A2291" s="15"/>
      <c r="B2291" s="15"/>
      <c r="C2291" s="15"/>
      <c r="D2291" s="15"/>
      <c r="E2291" s="15"/>
      <c r="F2291" s="15"/>
      <c r="G2291" s="15"/>
      <c r="H2291" s="15"/>
      <c r="I2291" s="15"/>
      <c r="J2291" s="15"/>
      <c r="K2291" s="15"/>
      <c r="L2291" s="15"/>
      <c r="M2291" s="15"/>
      <c r="N2291" s="134"/>
      <c r="BY2291" s="137"/>
      <c r="BZ2291" s="137"/>
      <c r="CA2291" s="138"/>
      <c r="CI2291" s="19"/>
      <c r="CJ2291" s="19"/>
    </row>
    <row r="2292" s="13" customFormat="1" customHeight="1" spans="1:88">
      <c r="A2292" s="15"/>
      <c r="B2292" s="15"/>
      <c r="C2292" s="15"/>
      <c r="D2292" s="15"/>
      <c r="E2292" s="15"/>
      <c r="F2292" s="15"/>
      <c r="G2292" s="15"/>
      <c r="H2292" s="15"/>
      <c r="I2292" s="15"/>
      <c r="J2292" s="15"/>
      <c r="K2292" s="15"/>
      <c r="L2292" s="15"/>
      <c r="M2292" s="15"/>
      <c r="N2292" s="134"/>
      <c r="BY2292" s="137"/>
      <c r="BZ2292" s="137"/>
      <c r="CA2292" s="138"/>
      <c r="CI2292" s="19"/>
      <c r="CJ2292" s="19"/>
    </row>
    <row r="2293" s="13" customFormat="1" customHeight="1" spans="1:88">
      <c r="A2293" s="15"/>
      <c r="B2293" s="15"/>
      <c r="C2293" s="15"/>
      <c r="D2293" s="15"/>
      <c r="E2293" s="15"/>
      <c r="F2293" s="15"/>
      <c r="G2293" s="15"/>
      <c r="H2293" s="15"/>
      <c r="I2293" s="15"/>
      <c r="J2293" s="15"/>
      <c r="K2293" s="15"/>
      <c r="L2293" s="15"/>
      <c r="M2293" s="15"/>
      <c r="N2293" s="134"/>
      <c r="BY2293" s="137"/>
      <c r="BZ2293" s="137"/>
      <c r="CA2293" s="138"/>
      <c r="CI2293" s="19"/>
      <c r="CJ2293" s="19"/>
    </row>
    <row r="2294" s="13" customFormat="1" customHeight="1" spans="1:88">
      <c r="A2294" s="15"/>
      <c r="B2294" s="15"/>
      <c r="C2294" s="15"/>
      <c r="D2294" s="15"/>
      <c r="E2294" s="15"/>
      <c r="F2294" s="15"/>
      <c r="G2294" s="15"/>
      <c r="H2294" s="15"/>
      <c r="I2294" s="15"/>
      <c r="J2294" s="15"/>
      <c r="K2294" s="15"/>
      <c r="L2294" s="15"/>
      <c r="M2294" s="15"/>
      <c r="N2294" s="134"/>
      <c r="BY2294" s="137"/>
      <c r="BZ2294" s="137"/>
      <c r="CA2294" s="138"/>
      <c r="CI2294" s="19"/>
      <c r="CJ2294" s="19"/>
    </row>
    <row r="2295" s="13" customFormat="1" customHeight="1" spans="1:88">
      <c r="A2295" s="15"/>
      <c r="B2295" s="15"/>
      <c r="C2295" s="15"/>
      <c r="D2295" s="15"/>
      <c r="E2295" s="15"/>
      <c r="F2295" s="15"/>
      <c r="G2295" s="15"/>
      <c r="H2295" s="15"/>
      <c r="I2295" s="15"/>
      <c r="J2295" s="15"/>
      <c r="K2295" s="15"/>
      <c r="L2295" s="15"/>
      <c r="M2295" s="15"/>
      <c r="N2295" s="134"/>
      <c r="BY2295" s="137"/>
      <c r="BZ2295" s="137"/>
      <c r="CA2295" s="138"/>
      <c r="CI2295" s="19"/>
      <c r="CJ2295" s="19"/>
    </row>
    <row r="2296" s="13" customFormat="1" customHeight="1" spans="1:88">
      <c r="A2296" s="15"/>
      <c r="B2296" s="15"/>
      <c r="C2296" s="15"/>
      <c r="D2296" s="15"/>
      <c r="E2296" s="15"/>
      <c r="F2296" s="15"/>
      <c r="G2296" s="15"/>
      <c r="H2296" s="15"/>
      <c r="I2296" s="15"/>
      <c r="J2296" s="15"/>
      <c r="K2296" s="15"/>
      <c r="L2296" s="15"/>
      <c r="M2296" s="15"/>
      <c r="N2296" s="134"/>
      <c r="BY2296" s="137"/>
      <c r="BZ2296" s="137"/>
      <c r="CA2296" s="138"/>
      <c r="CI2296" s="19"/>
      <c r="CJ2296" s="19"/>
    </row>
    <row r="2297" s="13" customFormat="1" customHeight="1" spans="1:88">
      <c r="A2297" s="15"/>
      <c r="B2297" s="15"/>
      <c r="C2297" s="15"/>
      <c r="D2297" s="15"/>
      <c r="E2297" s="15"/>
      <c r="F2297" s="15"/>
      <c r="G2297" s="15"/>
      <c r="H2297" s="15"/>
      <c r="I2297" s="15"/>
      <c r="J2297" s="15"/>
      <c r="K2297" s="15"/>
      <c r="L2297" s="15"/>
      <c r="M2297" s="15"/>
      <c r="N2297" s="134"/>
      <c r="BY2297" s="137"/>
      <c r="BZ2297" s="137"/>
      <c r="CA2297" s="138"/>
      <c r="CI2297" s="19"/>
      <c r="CJ2297" s="19"/>
    </row>
    <row r="2298" s="13" customFormat="1" customHeight="1" spans="1:88">
      <c r="A2298" s="15"/>
      <c r="B2298" s="15"/>
      <c r="C2298" s="15"/>
      <c r="D2298" s="15"/>
      <c r="E2298" s="15"/>
      <c r="F2298" s="15"/>
      <c r="G2298" s="15"/>
      <c r="H2298" s="15"/>
      <c r="I2298" s="15"/>
      <c r="J2298" s="15"/>
      <c r="K2298" s="15"/>
      <c r="L2298" s="15"/>
      <c r="M2298" s="15"/>
      <c r="N2298" s="134"/>
      <c r="BY2298" s="137"/>
      <c r="BZ2298" s="137"/>
      <c r="CA2298" s="138"/>
      <c r="CI2298" s="19"/>
      <c r="CJ2298" s="19"/>
    </row>
    <row r="2299" s="13" customFormat="1" customHeight="1" spans="1:88">
      <c r="A2299" s="15"/>
      <c r="B2299" s="15"/>
      <c r="C2299" s="15"/>
      <c r="D2299" s="15"/>
      <c r="E2299" s="15"/>
      <c r="F2299" s="15"/>
      <c r="G2299" s="15"/>
      <c r="H2299" s="15"/>
      <c r="I2299" s="15"/>
      <c r="J2299" s="15"/>
      <c r="K2299" s="15"/>
      <c r="L2299" s="15"/>
      <c r="M2299" s="15"/>
      <c r="N2299" s="134"/>
      <c r="BY2299" s="137"/>
      <c r="BZ2299" s="137"/>
      <c r="CA2299" s="138"/>
      <c r="CI2299" s="19"/>
      <c r="CJ2299" s="19"/>
    </row>
    <row r="2300" s="13" customFormat="1" customHeight="1" spans="1:88">
      <c r="A2300" s="15"/>
      <c r="B2300" s="15"/>
      <c r="C2300" s="15"/>
      <c r="D2300" s="15"/>
      <c r="E2300" s="15"/>
      <c r="F2300" s="15"/>
      <c r="G2300" s="15"/>
      <c r="H2300" s="15"/>
      <c r="I2300" s="15"/>
      <c r="J2300" s="15"/>
      <c r="K2300" s="15"/>
      <c r="L2300" s="15"/>
      <c r="M2300" s="15"/>
      <c r="N2300" s="134"/>
      <c r="BY2300" s="137"/>
      <c r="BZ2300" s="137"/>
      <c r="CA2300" s="138"/>
      <c r="CI2300" s="19"/>
      <c r="CJ2300" s="19"/>
    </row>
    <row r="2301" s="13" customFormat="1" customHeight="1" spans="1:88">
      <c r="A2301" s="15"/>
      <c r="B2301" s="15"/>
      <c r="C2301" s="15"/>
      <c r="D2301" s="15"/>
      <c r="E2301" s="15"/>
      <c r="F2301" s="15"/>
      <c r="G2301" s="15"/>
      <c r="H2301" s="15"/>
      <c r="I2301" s="15"/>
      <c r="J2301" s="15"/>
      <c r="K2301" s="15"/>
      <c r="L2301" s="15"/>
      <c r="M2301" s="15"/>
      <c r="N2301" s="134"/>
      <c r="BY2301" s="137"/>
      <c r="BZ2301" s="137"/>
      <c r="CA2301" s="138"/>
      <c r="CI2301" s="19"/>
      <c r="CJ2301" s="19"/>
    </row>
    <row r="2302" s="13" customFormat="1" customHeight="1" spans="1:88">
      <c r="A2302" s="15"/>
      <c r="B2302" s="15"/>
      <c r="C2302" s="15"/>
      <c r="D2302" s="15"/>
      <c r="E2302" s="15"/>
      <c r="F2302" s="15"/>
      <c r="G2302" s="15"/>
      <c r="H2302" s="15"/>
      <c r="I2302" s="15"/>
      <c r="J2302" s="15"/>
      <c r="K2302" s="15"/>
      <c r="L2302" s="15"/>
      <c r="M2302" s="15"/>
      <c r="N2302" s="134"/>
      <c r="BY2302" s="137"/>
      <c r="BZ2302" s="137"/>
      <c r="CA2302" s="138"/>
      <c r="CI2302" s="19"/>
      <c r="CJ2302" s="19"/>
    </row>
    <row r="2303" s="13" customFormat="1" customHeight="1" spans="1:88">
      <c r="A2303" s="15"/>
      <c r="B2303" s="15"/>
      <c r="C2303" s="15"/>
      <c r="D2303" s="15"/>
      <c r="E2303" s="15"/>
      <c r="F2303" s="15"/>
      <c r="G2303" s="15"/>
      <c r="H2303" s="15"/>
      <c r="I2303" s="15"/>
      <c r="J2303" s="15"/>
      <c r="K2303" s="15"/>
      <c r="L2303" s="15"/>
      <c r="M2303" s="15"/>
      <c r="N2303" s="134"/>
      <c r="BY2303" s="137"/>
      <c r="BZ2303" s="137"/>
      <c r="CA2303" s="138"/>
      <c r="CI2303" s="19"/>
      <c r="CJ2303" s="19"/>
    </row>
    <row r="2304" s="13" customFormat="1" customHeight="1" spans="1:88">
      <c r="A2304" s="15"/>
      <c r="B2304" s="15"/>
      <c r="C2304" s="15"/>
      <c r="D2304" s="15"/>
      <c r="E2304" s="15"/>
      <c r="F2304" s="15"/>
      <c r="G2304" s="15"/>
      <c r="H2304" s="15"/>
      <c r="I2304" s="15"/>
      <c r="J2304" s="15"/>
      <c r="K2304" s="15"/>
      <c r="L2304" s="15"/>
      <c r="M2304" s="15"/>
      <c r="N2304" s="134"/>
      <c r="BY2304" s="137"/>
      <c r="BZ2304" s="137"/>
      <c r="CA2304" s="138"/>
      <c r="CI2304" s="19"/>
      <c r="CJ2304" s="19"/>
    </row>
    <row r="2305" s="13" customFormat="1" customHeight="1" spans="1:88">
      <c r="A2305" s="15"/>
      <c r="B2305" s="15"/>
      <c r="C2305" s="15"/>
      <c r="D2305" s="15"/>
      <c r="E2305" s="15"/>
      <c r="F2305" s="15"/>
      <c r="G2305" s="15"/>
      <c r="H2305" s="15"/>
      <c r="I2305" s="15"/>
      <c r="J2305" s="15"/>
      <c r="K2305" s="15"/>
      <c r="L2305" s="15"/>
      <c r="M2305" s="15"/>
      <c r="N2305" s="134"/>
      <c r="BY2305" s="137"/>
      <c r="BZ2305" s="137"/>
      <c r="CA2305" s="138"/>
      <c r="CI2305" s="19"/>
      <c r="CJ2305" s="19"/>
    </row>
    <row r="2306" s="13" customFormat="1" customHeight="1" spans="1:88">
      <c r="A2306" s="15"/>
      <c r="B2306" s="15"/>
      <c r="C2306" s="15"/>
      <c r="D2306" s="15"/>
      <c r="E2306" s="15"/>
      <c r="F2306" s="15"/>
      <c r="G2306" s="15"/>
      <c r="H2306" s="15"/>
      <c r="I2306" s="15"/>
      <c r="J2306" s="15"/>
      <c r="K2306" s="15"/>
      <c r="L2306" s="15"/>
      <c r="M2306" s="15"/>
      <c r="N2306" s="134"/>
      <c r="BY2306" s="137"/>
      <c r="BZ2306" s="137"/>
      <c r="CA2306" s="138"/>
      <c r="CI2306" s="19"/>
      <c r="CJ2306" s="19"/>
    </row>
    <row r="2307" s="13" customFormat="1" customHeight="1" spans="1:88">
      <c r="A2307" s="15"/>
      <c r="B2307" s="15"/>
      <c r="C2307" s="15"/>
      <c r="D2307" s="15"/>
      <c r="E2307" s="15"/>
      <c r="F2307" s="15"/>
      <c r="G2307" s="15"/>
      <c r="H2307" s="15"/>
      <c r="I2307" s="15"/>
      <c r="J2307" s="15"/>
      <c r="K2307" s="15"/>
      <c r="L2307" s="15"/>
      <c r="M2307" s="15"/>
      <c r="N2307" s="134"/>
      <c r="BY2307" s="137"/>
      <c r="BZ2307" s="137"/>
      <c r="CA2307" s="138"/>
      <c r="CI2307" s="19"/>
      <c r="CJ2307" s="19"/>
    </row>
    <row r="2308" s="13" customFormat="1" customHeight="1" spans="1:88">
      <c r="A2308" s="15"/>
      <c r="B2308" s="15"/>
      <c r="C2308" s="15"/>
      <c r="D2308" s="15"/>
      <c r="E2308" s="15"/>
      <c r="F2308" s="15"/>
      <c r="G2308" s="15"/>
      <c r="H2308" s="15"/>
      <c r="I2308" s="15"/>
      <c r="J2308" s="15"/>
      <c r="K2308" s="15"/>
      <c r="L2308" s="15"/>
      <c r="M2308" s="15"/>
      <c r="N2308" s="134"/>
      <c r="BY2308" s="137"/>
      <c r="BZ2308" s="137"/>
      <c r="CA2308" s="138"/>
      <c r="CI2308" s="19"/>
      <c r="CJ2308" s="19"/>
    </row>
    <row r="2309" s="13" customFormat="1" customHeight="1" spans="1:88">
      <c r="A2309" s="15"/>
      <c r="B2309" s="15"/>
      <c r="C2309" s="15"/>
      <c r="D2309" s="15"/>
      <c r="E2309" s="15"/>
      <c r="F2309" s="15"/>
      <c r="G2309" s="15"/>
      <c r="H2309" s="15"/>
      <c r="I2309" s="15"/>
      <c r="J2309" s="15"/>
      <c r="K2309" s="15"/>
      <c r="L2309" s="15"/>
      <c r="M2309" s="15"/>
      <c r="N2309" s="134"/>
      <c r="BY2309" s="137"/>
      <c r="BZ2309" s="137"/>
      <c r="CA2309" s="138"/>
      <c r="CI2309" s="19"/>
      <c r="CJ2309" s="19"/>
    </row>
    <row r="2310" s="13" customFormat="1" customHeight="1" spans="1:88">
      <c r="A2310" s="15"/>
      <c r="B2310" s="15"/>
      <c r="C2310" s="15"/>
      <c r="D2310" s="15"/>
      <c r="E2310" s="15"/>
      <c r="F2310" s="15"/>
      <c r="G2310" s="15"/>
      <c r="H2310" s="15"/>
      <c r="I2310" s="15"/>
      <c r="J2310" s="15"/>
      <c r="K2310" s="15"/>
      <c r="L2310" s="15"/>
      <c r="M2310" s="15"/>
      <c r="N2310" s="134"/>
      <c r="BY2310" s="137"/>
      <c r="BZ2310" s="137"/>
      <c r="CA2310" s="138"/>
      <c r="CI2310" s="19"/>
      <c r="CJ2310" s="19"/>
    </row>
    <row r="2311" s="13" customFormat="1" customHeight="1" spans="1:88">
      <c r="A2311" s="15"/>
      <c r="B2311" s="15"/>
      <c r="C2311" s="15"/>
      <c r="D2311" s="15"/>
      <c r="E2311" s="15"/>
      <c r="F2311" s="15"/>
      <c r="G2311" s="15"/>
      <c r="H2311" s="15"/>
      <c r="I2311" s="15"/>
      <c r="J2311" s="15"/>
      <c r="K2311" s="15"/>
      <c r="L2311" s="15"/>
      <c r="M2311" s="15"/>
      <c r="N2311" s="134"/>
      <c r="BY2311" s="137"/>
      <c r="BZ2311" s="137"/>
      <c r="CA2311" s="138"/>
      <c r="CI2311" s="19"/>
      <c r="CJ2311" s="19"/>
    </row>
    <row r="2312" s="13" customFormat="1" customHeight="1" spans="1:88">
      <c r="A2312" s="15"/>
      <c r="B2312" s="15"/>
      <c r="C2312" s="15"/>
      <c r="D2312" s="15"/>
      <c r="E2312" s="15"/>
      <c r="F2312" s="15"/>
      <c r="G2312" s="15"/>
      <c r="H2312" s="15"/>
      <c r="I2312" s="15"/>
      <c r="J2312" s="15"/>
      <c r="K2312" s="15"/>
      <c r="L2312" s="15"/>
      <c r="M2312" s="15"/>
      <c r="N2312" s="134"/>
      <c r="BY2312" s="137"/>
      <c r="BZ2312" s="137"/>
      <c r="CA2312" s="138"/>
      <c r="CI2312" s="19"/>
      <c r="CJ2312" s="19"/>
    </row>
    <row r="2313" s="13" customFormat="1" customHeight="1" spans="1:88">
      <c r="A2313" s="15"/>
      <c r="B2313" s="15"/>
      <c r="C2313" s="15"/>
      <c r="D2313" s="15"/>
      <c r="E2313" s="15"/>
      <c r="F2313" s="15"/>
      <c r="G2313" s="15"/>
      <c r="H2313" s="15"/>
      <c r="I2313" s="15"/>
      <c r="J2313" s="15"/>
      <c r="K2313" s="15"/>
      <c r="L2313" s="15"/>
      <c r="M2313" s="15"/>
      <c r="N2313" s="134"/>
      <c r="BY2313" s="137"/>
      <c r="BZ2313" s="137"/>
      <c r="CA2313" s="138"/>
      <c r="CI2313" s="19"/>
      <c r="CJ2313" s="19"/>
    </row>
    <row r="2314" s="13" customFormat="1" customHeight="1" spans="1:88">
      <c r="A2314" s="15"/>
      <c r="B2314" s="15"/>
      <c r="C2314" s="15"/>
      <c r="D2314" s="15"/>
      <c r="E2314" s="15"/>
      <c r="F2314" s="15"/>
      <c r="G2314" s="15"/>
      <c r="H2314" s="15"/>
      <c r="I2314" s="15"/>
      <c r="J2314" s="15"/>
      <c r="K2314" s="15"/>
      <c r="L2314" s="15"/>
      <c r="M2314" s="15"/>
      <c r="N2314" s="134"/>
      <c r="BY2314" s="137"/>
      <c r="BZ2314" s="137"/>
      <c r="CA2314" s="138"/>
      <c r="CI2314" s="19"/>
      <c r="CJ2314" s="19"/>
    </row>
    <row r="2315" s="13" customFormat="1" customHeight="1" spans="1:88">
      <c r="A2315" s="15"/>
      <c r="B2315" s="15"/>
      <c r="C2315" s="15"/>
      <c r="D2315" s="15"/>
      <c r="E2315" s="15"/>
      <c r="F2315" s="15"/>
      <c r="G2315" s="15"/>
      <c r="H2315" s="15"/>
      <c r="I2315" s="15"/>
      <c r="J2315" s="15"/>
      <c r="K2315" s="15"/>
      <c r="L2315" s="15"/>
      <c r="M2315" s="15"/>
      <c r="N2315" s="134"/>
      <c r="BY2315" s="137"/>
      <c r="BZ2315" s="137"/>
      <c r="CA2315" s="138"/>
      <c r="CI2315" s="19"/>
      <c r="CJ2315" s="19"/>
    </row>
    <row r="2316" s="13" customFormat="1" customHeight="1" spans="1:88">
      <c r="A2316" s="15"/>
      <c r="B2316" s="15"/>
      <c r="C2316" s="15"/>
      <c r="D2316" s="15"/>
      <c r="E2316" s="15"/>
      <c r="F2316" s="15"/>
      <c r="G2316" s="15"/>
      <c r="H2316" s="15"/>
      <c r="I2316" s="15"/>
      <c r="J2316" s="15"/>
      <c r="K2316" s="15"/>
      <c r="L2316" s="15"/>
      <c r="M2316" s="15"/>
      <c r="N2316" s="134"/>
      <c r="BY2316" s="137"/>
      <c r="BZ2316" s="137"/>
      <c r="CA2316" s="138"/>
      <c r="CI2316" s="19"/>
      <c r="CJ2316" s="19"/>
    </row>
    <row r="2317" s="13" customFormat="1" customHeight="1" spans="1:88">
      <c r="A2317" s="15"/>
      <c r="B2317" s="15"/>
      <c r="C2317" s="15"/>
      <c r="D2317" s="15"/>
      <c r="E2317" s="15"/>
      <c r="F2317" s="15"/>
      <c r="G2317" s="15"/>
      <c r="H2317" s="15"/>
      <c r="I2317" s="15"/>
      <c r="J2317" s="15"/>
      <c r="K2317" s="15"/>
      <c r="L2317" s="15"/>
      <c r="M2317" s="15"/>
      <c r="N2317" s="134"/>
      <c r="BY2317" s="137"/>
      <c r="BZ2317" s="137"/>
      <c r="CA2317" s="138"/>
      <c r="CI2317" s="19"/>
      <c r="CJ2317" s="19"/>
    </row>
    <row r="2318" s="13" customFormat="1" customHeight="1" spans="1:88">
      <c r="A2318" s="15"/>
      <c r="B2318" s="15"/>
      <c r="C2318" s="15"/>
      <c r="D2318" s="15"/>
      <c r="E2318" s="15"/>
      <c r="F2318" s="15"/>
      <c r="G2318" s="15"/>
      <c r="H2318" s="15"/>
      <c r="I2318" s="15"/>
      <c r="J2318" s="15"/>
      <c r="K2318" s="15"/>
      <c r="L2318" s="15"/>
      <c r="M2318" s="15"/>
      <c r="N2318" s="134"/>
      <c r="BY2318" s="137"/>
      <c r="BZ2318" s="137"/>
      <c r="CA2318" s="138"/>
      <c r="CI2318" s="19"/>
      <c r="CJ2318" s="19"/>
    </row>
    <row r="2319" s="13" customFormat="1" customHeight="1" spans="1:88">
      <c r="A2319" s="15"/>
      <c r="B2319" s="15"/>
      <c r="C2319" s="15"/>
      <c r="D2319" s="15"/>
      <c r="E2319" s="15"/>
      <c r="F2319" s="15"/>
      <c r="G2319" s="15"/>
      <c r="H2319" s="15"/>
      <c r="I2319" s="15"/>
      <c r="J2319" s="15"/>
      <c r="K2319" s="15"/>
      <c r="L2319" s="15"/>
      <c r="M2319" s="15"/>
      <c r="N2319" s="134"/>
      <c r="BY2319" s="137"/>
      <c r="BZ2319" s="137"/>
      <c r="CA2319" s="138"/>
      <c r="CI2319" s="19"/>
      <c r="CJ2319" s="19"/>
    </row>
    <row r="2320" s="13" customFormat="1" customHeight="1" spans="1:88">
      <c r="A2320" s="15"/>
      <c r="B2320" s="15"/>
      <c r="C2320" s="15"/>
      <c r="D2320" s="15"/>
      <c r="E2320" s="15"/>
      <c r="F2320" s="15"/>
      <c r="G2320" s="15"/>
      <c r="H2320" s="15"/>
      <c r="I2320" s="15"/>
      <c r="J2320" s="15"/>
      <c r="K2320" s="15"/>
      <c r="L2320" s="15"/>
      <c r="M2320" s="15"/>
      <c r="N2320" s="134"/>
      <c r="BY2320" s="137"/>
      <c r="BZ2320" s="137"/>
      <c r="CA2320" s="138"/>
      <c r="CI2320" s="19"/>
      <c r="CJ2320" s="19"/>
    </row>
    <row r="2321" s="13" customFormat="1" customHeight="1" spans="1:88">
      <c r="A2321" s="15"/>
      <c r="B2321" s="15"/>
      <c r="C2321" s="15"/>
      <c r="D2321" s="15"/>
      <c r="E2321" s="15"/>
      <c r="F2321" s="15"/>
      <c r="G2321" s="15"/>
      <c r="H2321" s="15"/>
      <c r="I2321" s="15"/>
      <c r="J2321" s="15"/>
      <c r="K2321" s="15"/>
      <c r="L2321" s="15"/>
      <c r="M2321" s="15"/>
      <c r="N2321" s="134"/>
      <c r="BY2321" s="137"/>
      <c r="BZ2321" s="137"/>
      <c r="CA2321" s="138"/>
      <c r="CI2321" s="19"/>
      <c r="CJ2321" s="19"/>
    </row>
    <row r="2322" s="13" customFormat="1" customHeight="1" spans="1:88">
      <c r="A2322" s="15"/>
      <c r="B2322" s="15"/>
      <c r="C2322" s="15"/>
      <c r="D2322" s="15"/>
      <c r="E2322" s="15"/>
      <c r="F2322" s="15"/>
      <c r="G2322" s="15"/>
      <c r="H2322" s="15"/>
      <c r="I2322" s="15"/>
      <c r="J2322" s="15"/>
      <c r="K2322" s="15"/>
      <c r="L2322" s="15"/>
      <c r="M2322" s="15"/>
      <c r="N2322" s="134"/>
      <c r="BY2322" s="137"/>
      <c r="BZ2322" s="137"/>
      <c r="CA2322" s="138"/>
      <c r="CI2322" s="19"/>
      <c r="CJ2322" s="19"/>
    </row>
    <row r="2323" s="13" customFormat="1" customHeight="1" spans="1:88">
      <c r="A2323" s="15"/>
      <c r="B2323" s="15"/>
      <c r="C2323" s="15"/>
      <c r="D2323" s="15"/>
      <c r="E2323" s="15"/>
      <c r="F2323" s="15"/>
      <c r="G2323" s="15"/>
      <c r="H2323" s="15"/>
      <c r="I2323" s="15"/>
      <c r="J2323" s="15"/>
      <c r="K2323" s="15"/>
      <c r="L2323" s="15"/>
      <c r="M2323" s="15"/>
      <c r="N2323" s="134"/>
      <c r="BY2323" s="137"/>
      <c r="BZ2323" s="137"/>
      <c r="CA2323" s="138"/>
      <c r="CI2323" s="19"/>
      <c r="CJ2323" s="19"/>
    </row>
    <row r="2324" s="13" customFormat="1" customHeight="1" spans="1:88">
      <c r="A2324" s="15"/>
      <c r="B2324" s="15"/>
      <c r="C2324" s="15"/>
      <c r="D2324" s="15"/>
      <c r="E2324" s="15"/>
      <c r="F2324" s="15"/>
      <c r="G2324" s="15"/>
      <c r="H2324" s="15"/>
      <c r="I2324" s="15"/>
      <c r="J2324" s="15"/>
      <c r="K2324" s="15"/>
      <c r="L2324" s="15"/>
      <c r="M2324" s="15"/>
      <c r="N2324" s="134"/>
      <c r="BY2324" s="137"/>
      <c r="BZ2324" s="137"/>
      <c r="CA2324" s="138"/>
      <c r="CI2324" s="19"/>
      <c r="CJ2324" s="19"/>
    </row>
    <row r="2325" s="13" customFormat="1" customHeight="1" spans="1:88">
      <c r="A2325" s="15"/>
      <c r="B2325" s="15"/>
      <c r="C2325" s="15"/>
      <c r="D2325" s="15"/>
      <c r="E2325" s="15"/>
      <c r="F2325" s="15"/>
      <c r="G2325" s="15"/>
      <c r="H2325" s="15"/>
      <c r="I2325" s="15"/>
      <c r="J2325" s="15"/>
      <c r="K2325" s="15"/>
      <c r="L2325" s="15"/>
      <c r="M2325" s="15"/>
      <c r="N2325" s="134"/>
      <c r="BY2325" s="137"/>
      <c r="BZ2325" s="137"/>
      <c r="CA2325" s="138"/>
      <c r="CI2325" s="19"/>
      <c r="CJ2325" s="19"/>
    </row>
    <row r="2326" s="13" customFormat="1" customHeight="1" spans="1:88">
      <c r="A2326" s="15"/>
      <c r="B2326" s="15"/>
      <c r="C2326" s="15"/>
      <c r="D2326" s="15"/>
      <c r="E2326" s="15"/>
      <c r="F2326" s="15"/>
      <c r="G2326" s="15"/>
      <c r="H2326" s="15"/>
      <c r="I2326" s="15"/>
      <c r="J2326" s="15"/>
      <c r="K2326" s="15"/>
      <c r="L2326" s="15"/>
      <c r="M2326" s="15"/>
      <c r="N2326" s="134"/>
      <c r="BY2326" s="137"/>
      <c r="BZ2326" s="137"/>
      <c r="CA2326" s="138"/>
      <c r="CI2326" s="19"/>
      <c r="CJ2326" s="19"/>
    </row>
    <row r="2327" s="13" customFormat="1" customHeight="1" spans="1:88">
      <c r="A2327" s="15"/>
      <c r="B2327" s="15"/>
      <c r="C2327" s="15"/>
      <c r="D2327" s="15"/>
      <c r="E2327" s="15"/>
      <c r="F2327" s="15"/>
      <c r="G2327" s="15"/>
      <c r="H2327" s="15"/>
      <c r="I2327" s="15"/>
      <c r="J2327" s="15"/>
      <c r="K2327" s="15"/>
      <c r="L2327" s="15"/>
      <c r="M2327" s="15"/>
      <c r="N2327" s="134"/>
      <c r="BY2327" s="137"/>
      <c r="BZ2327" s="137"/>
      <c r="CA2327" s="138"/>
      <c r="CI2327" s="19"/>
      <c r="CJ2327" s="19"/>
    </row>
    <row r="2328" s="13" customFormat="1" customHeight="1" spans="1:88">
      <c r="A2328" s="15"/>
      <c r="B2328" s="15"/>
      <c r="C2328" s="15"/>
      <c r="D2328" s="15"/>
      <c r="E2328" s="15"/>
      <c r="F2328" s="15"/>
      <c r="G2328" s="15"/>
      <c r="H2328" s="15"/>
      <c r="I2328" s="15"/>
      <c r="J2328" s="15"/>
      <c r="K2328" s="15"/>
      <c r="L2328" s="15"/>
      <c r="M2328" s="15"/>
      <c r="N2328" s="134"/>
      <c r="BY2328" s="137"/>
      <c r="BZ2328" s="137"/>
      <c r="CA2328" s="138"/>
      <c r="CI2328" s="19"/>
      <c r="CJ2328" s="19"/>
    </row>
    <row r="2329" s="13" customFormat="1" customHeight="1" spans="1:88">
      <c r="A2329" s="15"/>
      <c r="B2329" s="15"/>
      <c r="C2329" s="15"/>
      <c r="D2329" s="15"/>
      <c r="E2329" s="15"/>
      <c r="F2329" s="15"/>
      <c r="G2329" s="15"/>
      <c r="H2329" s="15"/>
      <c r="I2329" s="15"/>
      <c r="J2329" s="15"/>
      <c r="K2329" s="15"/>
      <c r="L2329" s="15"/>
      <c r="M2329" s="15"/>
      <c r="N2329" s="134"/>
      <c r="BY2329" s="137"/>
      <c r="BZ2329" s="137"/>
      <c r="CA2329" s="138"/>
      <c r="CI2329" s="19"/>
      <c r="CJ2329" s="19"/>
    </row>
    <row r="2330" s="13" customFormat="1" customHeight="1" spans="1:88">
      <c r="A2330" s="15"/>
      <c r="B2330" s="15"/>
      <c r="C2330" s="15"/>
      <c r="D2330" s="15"/>
      <c r="E2330" s="15"/>
      <c r="F2330" s="15"/>
      <c r="G2330" s="15"/>
      <c r="H2330" s="15"/>
      <c r="I2330" s="15"/>
      <c r="J2330" s="15"/>
      <c r="K2330" s="15"/>
      <c r="L2330" s="15"/>
      <c r="M2330" s="15"/>
      <c r="N2330" s="134"/>
      <c r="BY2330" s="137"/>
      <c r="BZ2330" s="137"/>
      <c r="CA2330" s="138"/>
      <c r="CI2330" s="19"/>
      <c r="CJ2330" s="19"/>
    </row>
    <row r="2331" s="13" customFormat="1" customHeight="1" spans="1:88">
      <c r="A2331" s="15"/>
      <c r="B2331" s="15"/>
      <c r="C2331" s="15"/>
      <c r="D2331" s="15"/>
      <c r="E2331" s="15"/>
      <c r="F2331" s="15"/>
      <c r="G2331" s="15"/>
      <c r="H2331" s="15"/>
      <c r="I2331" s="15"/>
      <c r="J2331" s="15"/>
      <c r="K2331" s="15"/>
      <c r="L2331" s="15"/>
      <c r="M2331" s="15"/>
      <c r="N2331" s="134"/>
      <c r="BY2331" s="137"/>
      <c r="BZ2331" s="137"/>
      <c r="CA2331" s="138"/>
      <c r="CI2331" s="19"/>
      <c r="CJ2331" s="19"/>
    </row>
    <row r="2332" s="13" customFormat="1" customHeight="1" spans="1:88">
      <c r="A2332" s="15"/>
      <c r="B2332" s="15"/>
      <c r="C2332" s="15"/>
      <c r="D2332" s="15"/>
      <c r="E2332" s="15"/>
      <c r="F2332" s="15"/>
      <c r="G2332" s="15"/>
      <c r="H2332" s="15"/>
      <c r="I2332" s="15"/>
      <c r="J2332" s="15"/>
      <c r="K2332" s="15"/>
      <c r="L2332" s="15"/>
      <c r="M2332" s="15"/>
      <c r="N2332" s="134"/>
      <c r="BY2332" s="137"/>
      <c r="BZ2332" s="137"/>
      <c r="CA2332" s="138"/>
      <c r="CI2332" s="19"/>
      <c r="CJ2332" s="19"/>
    </row>
    <row r="2333" s="13" customFormat="1" customHeight="1" spans="1:88">
      <c r="A2333" s="15"/>
      <c r="B2333" s="15"/>
      <c r="C2333" s="15"/>
      <c r="D2333" s="15"/>
      <c r="E2333" s="15"/>
      <c r="F2333" s="15"/>
      <c r="G2333" s="15"/>
      <c r="H2333" s="15"/>
      <c r="I2333" s="15"/>
      <c r="J2333" s="15"/>
      <c r="K2333" s="15"/>
      <c r="L2333" s="15"/>
      <c r="M2333" s="15"/>
      <c r="N2333" s="134"/>
      <c r="BY2333" s="137"/>
      <c r="BZ2333" s="137"/>
      <c r="CA2333" s="138"/>
      <c r="CI2333" s="19"/>
      <c r="CJ2333" s="19"/>
    </row>
    <row r="2334" s="13" customFormat="1" customHeight="1" spans="1:88">
      <c r="A2334" s="15"/>
      <c r="B2334" s="15"/>
      <c r="C2334" s="15"/>
      <c r="D2334" s="15"/>
      <c r="E2334" s="15"/>
      <c r="F2334" s="15"/>
      <c r="G2334" s="15"/>
      <c r="H2334" s="15"/>
      <c r="I2334" s="15"/>
      <c r="J2334" s="15"/>
      <c r="K2334" s="15"/>
      <c r="L2334" s="15"/>
      <c r="M2334" s="15"/>
      <c r="N2334" s="134"/>
      <c r="BY2334" s="137"/>
      <c r="BZ2334" s="137"/>
      <c r="CA2334" s="138"/>
      <c r="CI2334" s="19"/>
      <c r="CJ2334" s="19"/>
    </row>
    <row r="2335" s="13" customFormat="1" customHeight="1" spans="1:88">
      <c r="A2335" s="15"/>
      <c r="B2335" s="15"/>
      <c r="C2335" s="15"/>
      <c r="D2335" s="15"/>
      <c r="E2335" s="15"/>
      <c r="F2335" s="15"/>
      <c r="G2335" s="15"/>
      <c r="H2335" s="15"/>
      <c r="I2335" s="15"/>
      <c r="J2335" s="15"/>
      <c r="K2335" s="15"/>
      <c r="L2335" s="15"/>
      <c r="M2335" s="15"/>
      <c r="N2335" s="134"/>
      <c r="BY2335" s="137"/>
      <c r="BZ2335" s="137"/>
      <c r="CA2335" s="138"/>
      <c r="CI2335" s="19"/>
      <c r="CJ2335" s="19"/>
    </row>
    <row r="2336" s="13" customFormat="1" customHeight="1" spans="1:88">
      <c r="A2336" s="15"/>
      <c r="B2336" s="15"/>
      <c r="C2336" s="15"/>
      <c r="D2336" s="15"/>
      <c r="E2336" s="15"/>
      <c r="F2336" s="15"/>
      <c r="G2336" s="15"/>
      <c r="H2336" s="15"/>
      <c r="I2336" s="15"/>
      <c r="J2336" s="15"/>
      <c r="K2336" s="15"/>
      <c r="L2336" s="15"/>
      <c r="M2336" s="15"/>
      <c r="N2336" s="134"/>
      <c r="BY2336" s="137"/>
      <c r="BZ2336" s="137"/>
      <c r="CA2336" s="138"/>
      <c r="CI2336" s="19"/>
      <c r="CJ2336" s="19"/>
    </row>
    <row r="2337" s="13" customFormat="1" customHeight="1" spans="1:88">
      <c r="A2337" s="15"/>
      <c r="B2337" s="15"/>
      <c r="C2337" s="15"/>
      <c r="D2337" s="15"/>
      <c r="E2337" s="15"/>
      <c r="F2337" s="15"/>
      <c r="G2337" s="15"/>
      <c r="H2337" s="15"/>
      <c r="I2337" s="15"/>
      <c r="J2337" s="15"/>
      <c r="K2337" s="15"/>
      <c r="L2337" s="15"/>
      <c r="M2337" s="15"/>
      <c r="N2337" s="134"/>
      <c r="BY2337" s="137"/>
      <c r="BZ2337" s="137"/>
      <c r="CA2337" s="138"/>
      <c r="CI2337" s="19"/>
      <c r="CJ2337" s="19"/>
    </row>
    <row r="2338" s="13" customFormat="1" customHeight="1" spans="1:88">
      <c r="A2338" s="15"/>
      <c r="B2338" s="15"/>
      <c r="C2338" s="15"/>
      <c r="D2338" s="15"/>
      <c r="E2338" s="15"/>
      <c r="F2338" s="15"/>
      <c r="G2338" s="15"/>
      <c r="H2338" s="15"/>
      <c r="I2338" s="15"/>
      <c r="J2338" s="15"/>
      <c r="K2338" s="15"/>
      <c r="L2338" s="15"/>
      <c r="M2338" s="15"/>
      <c r="N2338" s="134"/>
      <c r="BY2338" s="137"/>
      <c r="BZ2338" s="137"/>
      <c r="CA2338" s="138"/>
      <c r="CI2338" s="19"/>
      <c r="CJ2338" s="19"/>
    </row>
    <row r="2339" s="13" customFormat="1" customHeight="1" spans="1:88">
      <c r="A2339" s="15"/>
      <c r="B2339" s="15"/>
      <c r="C2339" s="15"/>
      <c r="D2339" s="15"/>
      <c r="E2339" s="15"/>
      <c r="F2339" s="15"/>
      <c r="G2339" s="15"/>
      <c r="H2339" s="15"/>
      <c r="I2339" s="15"/>
      <c r="J2339" s="15"/>
      <c r="K2339" s="15"/>
      <c r="L2339" s="15"/>
      <c r="M2339" s="15"/>
      <c r="N2339" s="134"/>
      <c r="BY2339" s="137"/>
      <c r="BZ2339" s="137"/>
      <c r="CA2339" s="138"/>
      <c r="CI2339" s="19"/>
      <c r="CJ2339" s="19"/>
    </row>
    <row r="2340" s="13" customFormat="1" customHeight="1" spans="1:88">
      <c r="A2340" s="15"/>
      <c r="B2340" s="15"/>
      <c r="C2340" s="15"/>
      <c r="D2340" s="15"/>
      <c r="E2340" s="15"/>
      <c r="F2340" s="15"/>
      <c r="G2340" s="15"/>
      <c r="H2340" s="15"/>
      <c r="I2340" s="15"/>
      <c r="J2340" s="15"/>
      <c r="K2340" s="15"/>
      <c r="L2340" s="15"/>
      <c r="M2340" s="15"/>
      <c r="N2340" s="134"/>
      <c r="BY2340" s="137"/>
      <c r="BZ2340" s="137"/>
      <c r="CA2340" s="138"/>
      <c r="CI2340" s="19"/>
      <c r="CJ2340" s="19"/>
    </row>
    <row r="2341" s="13" customFormat="1" customHeight="1" spans="1:88">
      <c r="A2341" s="15"/>
      <c r="B2341" s="15"/>
      <c r="C2341" s="15"/>
      <c r="D2341" s="15"/>
      <c r="E2341" s="15"/>
      <c r="F2341" s="15"/>
      <c r="G2341" s="15"/>
      <c r="H2341" s="15"/>
      <c r="I2341" s="15"/>
      <c r="J2341" s="15"/>
      <c r="K2341" s="15"/>
      <c r="L2341" s="15"/>
      <c r="M2341" s="15"/>
      <c r="N2341" s="134"/>
      <c r="BY2341" s="137"/>
      <c r="BZ2341" s="137"/>
      <c r="CA2341" s="138"/>
      <c r="CI2341" s="19"/>
      <c r="CJ2341" s="19"/>
    </row>
    <row r="2342" s="13" customFormat="1" customHeight="1" spans="1:88">
      <c r="A2342" s="15"/>
      <c r="B2342" s="15"/>
      <c r="C2342" s="15"/>
      <c r="D2342" s="15"/>
      <c r="E2342" s="15"/>
      <c r="F2342" s="15"/>
      <c r="G2342" s="15"/>
      <c r="H2342" s="15"/>
      <c r="I2342" s="15"/>
      <c r="J2342" s="15"/>
      <c r="K2342" s="15"/>
      <c r="L2342" s="15"/>
      <c r="M2342" s="15"/>
      <c r="N2342" s="134"/>
      <c r="BY2342" s="137"/>
      <c r="BZ2342" s="137"/>
      <c r="CA2342" s="138"/>
      <c r="CI2342" s="19"/>
      <c r="CJ2342" s="19"/>
    </row>
    <row r="2343" s="13" customFormat="1" customHeight="1" spans="1:88">
      <c r="A2343" s="15"/>
      <c r="B2343" s="15"/>
      <c r="C2343" s="15"/>
      <c r="D2343" s="15"/>
      <c r="E2343" s="15"/>
      <c r="F2343" s="15"/>
      <c r="G2343" s="15"/>
      <c r="H2343" s="15"/>
      <c r="I2343" s="15"/>
      <c r="J2343" s="15"/>
      <c r="K2343" s="15"/>
      <c r="L2343" s="15"/>
      <c r="M2343" s="15"/>
      <c r="N2343" s="134"/>
      <c r="BY2343" s="137"/>
      <c r="BZ2343" s="137"/>
      <c r="CA2343" s="138"/>
      <c r="CI2343" s="19"/>
      <c r="CJ2343" s="19"/>
    </row>
    <row r="2344" s="13" customFormat="1" customHeight="1" spans="1:88">
      <c r="A2344" s="15"/>
      <c r="B2344" s="15"/>
      <c r="C2344" s="15"/>
      <c r="D2344" s="15"/>
      <c r="E2344" s="15"/>
      <c r="F2344" s="15"/>
      <c r="G2344" s="15"/>
      <c r="H2344" s="15"/>
      <c r="I2344" s="15"/>
      <c r="J2344" s="15"/>
      <c r="K2344" s="15"/>
      <c r="L2344" s="15"/>
      <c r="M2344" s="15"/>
      <c r="N2344" s="134"/>
      <c r="BY2344" s="137"/>
      <c r="BZ2344" s="137"/>
      <c r="CA2344" s="138"/>
      <c r="CI2344" s="19"/>
      <c r="CJ2344" s="19"/>
    </row>
    <row r="2345" s="13" customFormat="1" customHeight="1" spans="1:88">
      <c r="A2345" s="15"/>
      <c r="B2345" s="15"/>
      <c r="C2345" s="15"/>
      <c r="D2345" s="15"/>
      <c r="E2345" s="15"/>
      <c r="F2345" s="15"/>
      <c r="G2345" s="15"/>
      <c r="H2345" s="15"/>
      <c r="I2345" s="15"/>
      <c r="J2345" s="15"/>
      <c r="K2345" s="15"/>
      <c r="L2345" s="15"/>
      <c r="M2345" s="15"/>
      <c r="N2345" s="134"/>
      <c r="BY2345" s="137"/>
      <c r="BZ2345" s="137"/>
      <c r="CA2345" s="138"/>
      <c r="CI2345" s="19"/>
      <c r="CJ2345" s="19"/>
    </row>
    <row r="2346" s="13" customFormat="1" customHeight="1" spans="1:88">
      <c r="A2346" s="15"/>
      <c r="B2346" s="15"/>
      <c r="C2346" s="15"/>
      <c r="D2346" s="15"/>
      <c r="E2346" s="15"/>
      <c r="F2346" s="15"/>
      <c r="G2346" s="15"/>
      <c r="H2346" s="15"/>
      <c r="I2346" s="15"/>
      <c r="J2346" s="15"/>
      <c r="K2346" s="15"/>
      <c r="L2346" s="15"/>
      <c r="M2346" s="15"/>
      <c r="N2346" s="134"/>
      <c r="BY2346" s="137"/>
      <c r="BZ2346" s="137"/>
      <c r="CA2346" s="138"/>
      <c r="CI2346" s="19"/>
      <c r="CJ2346" s="19"/>
    </row>
    <row r="2347" s="13" customFormat="1" customHeight="1" spans="1:88">
      <c r="A2347" s="15"/>
      <c r="B2347" s="15"/>
      <c r="C2347" s="15"/>
      <c r="D2347" s="15"/>
      <c r="E2347" s="15"/>
      <c r="F2347" s="15"/>
      <c r="G2347" s="15"/>
      <c r="H2347" s="15"/>
      <c r="I2347" s="15"/>
      <c r="J2347" s="15"/>
      <c r="K2347" s="15"/>
      <c r="L2347" s="15"/>
      <c r="M2347" s="15"/>
      <c r="N2347" s="134"/>
      <c r="BY2347" s="137"/>
      <c r="BZ2347" s="137"/>
      <c r="CA2347" s="138"/>
      <c r="CI2347" s="19"/>
      <c r="CJ2347" s="19"/>
    </row>
    <row r="2348" s="13" customFormat="1" customHeight="1" spans="1:88">
      <c r="A2348" s="15"/>
      <c r="B2348" s="15"/>
      <c r="C2348" s="15"/>
      <c r="D2348" s="15"/>
      <c r="E2348" s="15"/>
      <c r="F2348" s="15"/>
      <c r="G2348" s="15"/>
      <c r="H2348" s="15"/>
      <c r="I2348" s="15"/>
      <c r="J2348" s="15"/>
      <c r="K2348" s="15"/>
      <c r="L2348" s="15"/>
      <c r="M2348" s="15"/>
      <c r="N2348" s="134"/>
      <c r="BY2348" s="137"/>
      <c r="BZ2348" s="137"/>
      <c r="CA2348" s="138"/>
      <c r="CI2348" s="19"/>
      <c r="CJ2348" s="19"/>
    </row>
    <row r="2349" s="13" customFormat="1" customHeight="1" spans="1:88">
      <c r="A2349" s="15"/>
      <c r="B2349" s="15"/>
      <c r="C2349" s="15"/>
      <c r="D2349" s="15"/>
      <c r="E2349" s="15"/>
      <c r="F2349" s="15"/>
      <c r="G2349" s="15"/>
      <c r="H2349" s="15"/>
      <c r="I2349" s="15"/>
      <c r="J2349" s="15"/>
      <c r="K2349" s="15"/>
      <c r="L2349" s="15"/>
      <c r="M2349" s="15"/>
      <c r="N2349" s="134"/>
      <c r="BY2349" s="137"/>
      <c r="BZ2349" s="137"/>
      <c r="CA2349" s="138"/>
      <c r="CI2349" s="19"/>
      <c r="CJ2349" s="19"/>
    </row>
    <row r="2350" s="13" customFormat="1" customHeight="1" spans="1:88">
      <c r="A2350" s="15"/>
      <c r="B2350" s="15"/>
      <c r="C2350" s="15"/>
      <c r="D2350" s="15"/>
      <c r="E2350" s="15"/>
      <c r="F2350" s="15"/>
      <c r="G2350" s="15"/>
      <c r="H2350" s="15"/>
      <c r="I2350" s="15"/>
      <c r="J2350" s="15"/>
      <c r="K2350" s="15"/>
      <c r="L2350" s="15"/>
      <c r="M2350" s="15"/>
      <c r="N2350" s="134"/>
      <c r="BY2350" s="137"/>
      <c r="BZ2350" s="137"/>
      <c r="CA2350" s="138"/>
      <c r="CI2350" s="19"/>
      <c r="CJ2350" s="19"/>
    </row>
    <row r="2351" s="13" customFormat="1" customHeight="1" spans="1:88">
      <c r="A2351" s="15"/>
      <c r="B2351" s="15"/>
      <c r="C2351" s="15"/>
      <c r="D2351" s="15"/>
      <c r="E2351" s="15"/>
      <c r="F2351" s="15"/>
      <c r="G2351" s="15"/>
      <c r="H2351" s="15"/>
      <c r="I2351" s="15"/>
      <c r="J2351" s="15"/>
      <c r="K2351" s="15"/>
      <c r="L2351" s="15"/>
      <c r="M2351" s="15"/>
      <c r="N2351" s="134"/>
      <c r="BY2351" s="137"/>
      <c r="BZ2351" s="137"/>
      <c r="CA2351" s="138"/>
      <c r="CI2351" s="19"/>
      <c r="CJ2351" s="19"/>
    </row>
    <row r="2352" s="13" customFormat="1" customHeight="1" spans="1:88">
      <c r="A2352" s="15"/>
      <c r="B2352" s="15"/>
      <c r="C2352" s="15"/>
      <c r="D2352" s="15"/>
      <c r="E2352" s="15"/>
      <c r="F2352" s="15"/>
      <c r="G2352" s="15"/>
      <c r="H2352" s="15"/>
      <c r="I2352" s="15"/>
      <c r="J2352" s="15"/>
      <c r="K2352" s="15"/>
      <c r="L2352" s="15"/>
      <c r="M2352" s="15"/>
      <c r="N2352" s="134"/>
      <c r="BY2352" s="137"/>
      <c r="BZ2352" s="137"/>
      <c r="CA2352" s="138"/>
      <c r="CI2352" s="19"/>
      <c r="CJ2352" s="19"/>
    </row>
    <row r="2353" s="13" customFormat="1" customHeight="1" spans="1:88">
      <c r="A2353" s="15"/>
      <c r="B2353" s="15"/>
      <c r="C2353" s="15"/>
      <c r="D2353" s="15"/>
      <c r="E2353" s="15"/>
      <c r="F2353" s="15"/>
      <c r="G2353" s="15"/>
      <c r="H2353" s="15"/>
      <c r="I2353" s="15"/>
      <c r="J2353" s="15"/>
      <c r="K2353" s="15"/>
      <c r="L2353" s="15"/>
      <c r="M2353" s="15"/>
      <c r="N2353" s="134"/>
      <c r="BY2353" s="137"/>
      <c r="BZ2353" s="137"/>
      <c r="CA2353" s="138"/>
      <c r="CI2353" s="19"/>
      <c r="CJ2353" s="19"/>
    </row>
    <row r="2354" s="13" customFormat="1" customHeight="1" spans="1:88">
      <c r="A2354" s="15"/>
      <c r="B2354" s="15"/>
      <c r="C2354" s="15"/>
      <c r="D2354" s="15"/>
      <c r="E2354" s="15"/>
      <c r="F2354" s="15"/>
      <c r="G2354" s="15"/>
      <c r="H2354" s="15"/>
      <c r="I2354" s="15"/>
      <c r="J2354" s="15"/>
      <c r="K2354" s="15"/>
      <c r="L2354" s="15"/>
      <c r="M2354" s="15"/>
      <c r="N2354" s="134"/>
      <c r="BY2354" s="137"/>
      <c r="BZ2354" s="137"/>
      <c r="CA2354" s="138"/>
      <c r="CI2354" s="19"/>
      <c r="CJ2354" s="19"/>
    </row>
    <row r="2355" s="13" customFormat="1" customHeight="1" spans="1:88">
      <c r="A2355" s="15"/>
      <c r="B2355" s="15"/>
      <c r="C2355" s="15"/>
      <c r="D2355" s="15"/>
      <c r="E2355" s="15"/>
      <c r="F2355" s="15"/>
      <c r="G2355" s="15"/>
      <c r="H2355" s="15"/>
      <c r="I2355" s="15"/>
      <c r="J2355" s="15"/>
      <c r="K2355" s="15"/>
      <c r="L2355" s="15"/>
      <c r="M2355" s="15"/>
      <c r="N2355" s="134"/>
      <c r="BY2355" s="137"/>
      <c r="BZ2355" s="137"/>
      <c r="CA2355" s="138"/>
      <c r="CI2355" s="19"/>
      <c r="CJ2355" s="19"/>
    </row>
    <row r="2356" s="13" customFormat="1" customHeight="1" spans="1:88">
      <c r="A2356" s="15"/>
      <c r="B2356" s="15"/>
      <c r="C2356" s="15"/>
      <c r="D2356" s="15"/>
      <c r="E2356" s="15"/>
      <c r="F2356" s="15"/>
      <c r="G2356" s="15"/>
      <c r="H2356" s="15"/>
      <c r="I2356" s="15"/>
      <c r="J2356" s="15"/>
      <c r="K2356" s="15"/>
      <c r="L2356" s="15"/>
      <c r="M2356" s="15"/>
      <c r="N2356" s="134"/>
      <c r="BY2356" s="137"/>
      <c r="BZ2356" s="137"/>
      <c r="CA2356" s="138"/>
      <c r="CI2356" s="19"/>
      <c r="CJ2356" s="19"/>
    </row>
    <row r="2357" s="13" customFormat="1" customHeight="1" spans="1:88">
      <c r="A2357" s="15"/>
      <c r="B2357" s="15"/>
      <c r="C2357" s="15"/>
      <c r="D2357" s="15"/>
      <c r="E2357" s="15"/>
      <c r="F2357" s="15"/>
      <c r="G2357" s="15"/>
      <c r="H2357" s="15"/>
      <c r="I2357" s="15"/>
      <c r="J2357" s="15"/>
      <c r="K2357" s="15"/>
      <c r="L2357" s="15"/>
      <c r="M2357" s="15"/>
      <c r="N2357" s="134"/>
      <c r="BY2357" s="137"/>
      <c r="BZ2357" s="137"/>
      <c r="CA2357" s="138"/>
      <c r="CI2357" s="19"/>
      <c r="CJ2357" s="19"/>
    </row>
    <row r="2358" s="13" customFormat="1" customHeight="1" spans="1:88">
      <c r="A2358" s="15"/>
      <c r="B2358" s="15"/>
      <c r="C2358" s="15"/>
      <c r="D2358" s="15"/>
      <c r="E2358" s="15"/>
      <c r="F2358" s="15"/>
      <c r="G2358" s="15"/>
      <c r="H2358" s="15"/>
      <c r="I2358" s="15"/>
      <c r="J2358" s="15"/>
      <c r="K2358" s="15"/>
      <c r="L2358" s="15"/>
      <c r="M2358" s="15"/>
      <c r="N2358" s="134"/>
      <c r="BY2358" s="137"/>
      <c r="BZ2358" s="137"/>
      <c r="CA2358" s="138"/>
      <c r="CI2358" s="19"/>
      <c r="CJ2358" s="19"/>
    </row>
    <row r="2359" s="13" customFormat="1" customHeight="1" spans="1:88">
      <c r="A2359" s="15"/>
      <c r="B2359" s="15"/>
      <c r="C2359" s="15"/>
      <c r="D2359" s="15"/>
      <c r="E2359" s="15"/>
      <c r="F2359" s="15"/>
      <c r="G2359" s="15"/>
      <c r="H2359" s="15"/>
      <c r="I2359" s="15"/>
      <c r="J2359" s="15"/>
      <c r="K2359" s="15"/>
      <c r="L2359" s="15"/>
      <c r="M2359" s="15"/>
      <c r="N2359" s="134"/>
      <c r="BY2359" s="137"/>
      <c r="BZ2359" s="137"/>
      <c r="CA2359" s="138"/>
      <c r="CI2359" s="19"/>
      <c r="CJ2359" s="19"/>
    </row>
    <row r="2360" s="13" customFormat="1" customHeight="1" spans="1:88">
      <c r="A2360" s="15"/>
      <c r="B2360" s="15"/>
      <c r="C2360" s="15"/>
      <c r="D2360" s="15"/>
      <c r="E2360" s="15"/>
      <c r="F2360" s="15"/>
      <c r="G2360" s="15"/>
      <c r="H2360" s="15"/>
      <c r="I2360" s="15"/>
      <c r="J2360" s="15"/>
      <c r="K2360" s="15"/>
      <c r="L2360" s="15"/>
      <c r="M2360" s="15"/>
      <c r="N2360" s="134"/>
      <c r="BY2360" s="137"/>
      <c r="BZ2360" s="137"/>
      <c r="CA2360" s="138"/>
      <c r="CI2360" s="19"/>
      <c r="CJ2360" s="19"/>
    </row>
    <row r="2361" s="13" customFormat="1" customHeight="1" spans="1:88">
      <c r="A2361" s="15"/>
      <c r="B2361" s="15"/>
      <c r="C2361" s="15"/>
      <c r="D2361" s="15"/>
      <c r="E2361" s="15"/>
      <c r="F2361" s="15"/>
      <c r="G2361" s="15"/>
      <c r="H2361" s="15"/>
      <c r="I2361" s="15"/>
      <c r="J2361" s="15"/>
      <c r="K2361" s="15"/>
      <c r="L2361" s="15"/>
      <c r="M2361" s="15"/>
      <c r="N2361" s="134"/>
      <c r="BY2361" s="137"/>
      <c r="BZ2361" s="137"/>
      <c r="CA2361" s="138"/>
      <c r="CI2361" s="19"/>
      <c r="CJ2361" s="19"/>
    </row>
    <row r="2362" s="13" customFormat="1" customHeight="1" spans="1:88">
      <c r="A2362" s="15"/>
      <c r="B2362" s="15"/>
      <c r="C2362" s="15"/>
      <c r="D2362" s="15"/>
      <c r="E2362" s="15"/>
      <c r="F2362" s="15"/>
      <c r="G2362" s="15"/>
      <c r="H2362" s="15"/>
      <c r="I2362" s="15"/>
      <c r="J2362" s="15"/>
      <c r="K2362" s="15"/>
      <c r="L2362" s="15"/>
      <c r="M2362" s="15"/>
      <c r="N2362" s="134"/>
      <c r="BY2362" s="137"/>
      <c r="BZ2362" s="137"/>
      <c r="CA2362" s="138"/>
      <c r="CI2362" s="19"/>
      <c r="CJ2362" s="19"/>
    </row>
    <row r="2363" s="13" customFormat="1" customHeight="1" spans="1:88">
      <c r="A2363" s="15"/>
      <c r="B2363" s="15"/>
      <c r="C2363" s="15"/>
      <c r="D2363" s="15"/>
      <c r="E2363" s="15"/>
      <c r="F2363" s="15"/>
      <c r="G2363" s="15"/>
      <c r="H2363" s="15"/>
      <c r="I2363" s="15"/>
      <c r="J2363" s="15"/>
      <c r="K2363" s="15"/>
      <c r="L2363" s="15"/>
      <c r="M2363" s="15"/>
      <c r="N2363" s="134"/>
      <c r="BY2363" s="137"/>
      <c r="BZ2363" s="137"/>
      <c r="CA2363" s="138"/>
      <c r="CI2363" s="19"/>
      <c r="CJ2363" s="19"/>
    </row>
    <row r="2364" s="13" customFormat="1" customHeight="1" spans="1:88">
      <c r="A2364" s="15"/>
      <c r="B2364" s="15"/>
      <c r="C2364" s="15"/>
      <c r="D2364" s="15"/>
      <c r="E2364" s="15"/>
      <c r="F2364" s="15"/>
      <c r="G2364" s="15"/>
      <c r="H2364" s="15"/>
      <c r="I2364" s="15"/>
      <c r="J2364" s="15"/>
      <c r="K2364" s="15"/>
      <c r="L2364" s="15"/>
      <c r="M2364" s="15"/>
      <c r="N2364" s="134"/>
      <c r="BY2364" s="137"/>
      <c r="BZ2364" s="137"/>
      <c r="CA2364" s="138"/>
      <c r="CI2364" s="19"/>
      <c r="CJ2364" s="19"/>
    </row>
    <row r="2365" s="13" customFormat="1" customHeight="1" spans="1:88">
      <c r="A2365" s="15"/>
      <c r="B2365" s="15"/>
      <c r="C2365" s="15"/>
      <c r="D2365" s="15"/>
      <c r="E2365" s="15"/>
      <c r="F2365" s="15"/>
      <c r="G2365" s="15"/>
      <c r="H2365" s="15"/>
      <c r="I2365" s="15"/>
      <c r="J2365" s="15"/>
      <c r="K2365" s="15"/>
      <c r="L2365" s="15"/>
      <c r="M2365" s="15"/>
      <c r="N2365" s="134"/>
      <c r="BY2365" s="137"/>
      <c r="BZ2365" s="137"/>
      <c r="CA2365" s="138"/>
      <c r="CI2365" s="19"/>
      <c r="CJ2365" s="19"/>
    </row>
    <row r="2366" s="13" customFormat="1" customHeight="1" spans="1:88">
      <c r="A2366" s="15"/>
      <c r="B2366" s="15"/>
      <c r="C2366" s="15"/>
      <c r="D2366" s="15"/>
      <c r="E2366" s="15"/>
      <c r="F2366" s="15"/>
      <c r="G2366" s="15"/>
      <c r="H2366" s="15"/>
      <c r="I2366" s="15"/>
      <c r="J2366" s="15"/>
      <c r="K2366" s="15"/>
      <c r="L2366" s="15"/>
      <c r="M2366" s="15"/>
      <c r="N2366" s="134"/>
      <c r="BY2366" s="137"/>
      <c r="BZ2366" s="137"/>
      <c r="CA2366" s="138"/>
      <c r="CI2366" s="19"/>
      <c r="CJ2366" s="19"/>
    </row>
    <row r="2367" s="13" customFormat="1" customHeight="1" spans="1:88">
      <c r="A2367" s="15"/>
      <c r="B2367" s="15"/>
      <c r="C2367" s="15"/>
      <c r="D2367" s="15"/>
      <c r="E2367" s="15"/>
      <c r="F2367" s="15"/>
      <c r="G2367" s="15"/>
      <c r="H2367" s="15"/>
      <c r="I2367" s="15"/>
      <c r="J2367" s="15"/>
      <c r="K2367" s="15"/>
      <c r="L2367" s="15"/>
      <c r="M2367" s="15"/>
      <c r="N2367" s="134"/>
      <c r="BY2367" s="137"/>
      <c r="BZ2367" s="137"/>
      <c r="CA2367" s="138"/>
      <c r="CI2367" s="19"/>
      <c r="CJ2367" s="19"/>
    </row>
    <row r="2368" s="13" customFormat="1" customHeight="1" spans="1:88">
      <c r="A2368" s="15"/>
      <c r="B2368" s="15"/>
      <c r="C2368" s="15"/>
      <c r="D2368" s="15"/>
      <c r="E2368" s="15"/>
      <c r="F2368" s="15"/>
      <c r="G2368" s="15"/>
      <c r="H2368" s="15"/>
      <c r="I2368" s="15"/>
      <c r="J2368" s="15"/>
      <c r="K2368" s="15"/>
      <c r="L2368" s="15"/>
      <c r="M2368" s="15"/>
      <c r="N2368" s="134"/>
      <c r="BY2368" s="137"/>
      <c r="BZ2368" s="137"/>
      <c r="CA2368" s="138"/>
      <c r="CI2368" s="19"/>
      <c r="CJ2368" s="19"/>
    </row>
    <row r="2369" s="13" customFormat="1" customHeight="1" spans="1:88">
      <c r="A2369" s="15"/>
      <c r="B2369" s="15"/>
      <c r="C2369" s="15"/>
      <c r="D2369" s="15"/>
      <c r="E2369" s="15"/>
      <c r="F2369" s="15"/>
      <c r="G2369" s="15"/>
      <c r="H2369" s="15"/>
      <c r="I2369" s="15"/>
      <c r="J2369" s="15"/>
      <c r="K2369" s="15"/>
      <c r="L2369" s="15"/>
      <c r="M2369" s="15"/>
      <c r="N2369" s="134"/>
      <c r="BY2369" s="137"/>
      <c r="BZ2369" s="137"/>
      <c r="CA2369" s="138"/>
      <c r="CI2369" s="19"/>
      <c r="CJ2369" s="19"/>
    </row>
    <row r="2370" s="13" customFormat="1" customHeight="1" spans="1:88">
      <c r="A2370" s="15"/>
      <c r="B2370" s="15"/>
      <c r="C2370" s="15"/>
      <c r="D2370" s="15"/>
      <c r="E2370" s="15"/>
      <c r="F2370" s="15"/>
      <c r="G2370" s="15"/>
      <c r="H2370" s="15"/>
      <c r="I2370" s="15"/>
      <c r="J2370" s="15"/>
      <c r="K2370" s="15"/>
      <c r="L2370" s="15"/>
      <c r="M2370" s="15"/>
      <c r="N2370" s="134"/>
      <c r="BY2370" s="137"/>
      <c r="BZ2370" s="137"/>
      <c r="CA2370" s="138"/>
      <c r="CI2370" s="19"/>
      <c r="CJ2370" s="19"/>
    </row>
    <row r="2371" s="13" customFormat="1" customHeight="1" spans="1:88">
      <c r="A2371" s="15"/>
      <c r="B2371" s="15"/>
      <c r="C2371" s="15"/>
      <c r="D2371" s="15"/>
      <c r="E2371" s="15"/>
      <c r="F2371" s="15"/>
      <c r="G2371" s="15"/>
      <c r="H2371" s="15"/>
      <c r="I2371" s="15"/>
      <c r="J2371" s="15"/>
      <c r="K2371" s="15"/>
      <c r="L2371" s="15"/>
      <c r="M2371" s="15"/>
      <c r="N2371" s="134"/>
      <c r="BY2371" s="137"/>
      <c r="BZ2371" s="137"/>
      <c r="CA2371" s="138"/>
      <c r="CI2371" s="19"/>
      <c r="CJ2371" s="19"/>
    </row>
    <row r="2372" s="13" customFormat="1" customHeight="1" spans="1:88">
      <c r="A2372" s="15"/>
      <c r="B2372" s="15"/>
      <c r="C2372" s="15"/>
      <c r="D2372" s="15"/>
      <c r="E2372" s="15"/>
      <c r="F2372" s="15"/>
      <c r="G2372" s="15"/>
      <c r="H2372" s="15"/>
      <c r="I2372" s="15"/>
      <c r="J2372" s="15"/>
      <c r="K2372" s="15"/>
      <c r="L2372" s="15"/>
      <c r="M2372" s="15"/>
      <c r="N2372" s="134"/>
      <c r="BY2372" s="137"/>
      <c r="BZ2372" s="137"/>
      <c r="CA2372" s="138"/>
      <c r="CI2372" s="19"/>
      <c r="CJ2372" s="19"/>
    </row>
    <row r="2373" s="13" customFormat="1" customHeight="1" spans="1:88">
      <c r="A2373" s="15"/>
      <c r="B2373" s="15"/>
      <c r="C2373" s="15"/>
      <c r="D2373" s="15"/>
      <c r="E2373" s="15"/>
      <c r="F2373" s="15"/>
      <c r="G2373" s="15"/>
      <c r="H2373" s="15"/>
      <c r="I2373" s="15"/>
      <c r="J2373" s="15"/>
      <c r="K2373" s="15"/>
      <c r="L2373" s="15"/>
      <c r="M2373" s="15"/>
      <c r="N2373" s="134"/>
      <c r="BY2373" s="137"/>
      <c r="BZ2373" s="137"/>
      <c r="CA2373" s="138"/>
      <c r="CI2373" s="19"/>
      <c r="CJ2373" s="19"/>
    </row>
    <row r="2374" s="13" customFormat="1" customHeight="1" spans="1:88">
      <c r="A2374" s="15"/>
      <c r="B2374" s="15"/>
      <c r="C2374" s="15"/>
      <c r="D2374" s="15"/>
      <c r="E2374" s="15"/>
      <c r="F2374" s="15"/>
      <c r="G2374" s="15"/>
      <c r="H2374" s="15"/>
      <c r="I2374" s="15"/>
      <c r="J2374" s="15"/>
      <c r="K2374" s="15"/>
      <c r="L2374" s="15"/>
      <c r="M2374" s="15"/>
      <c r="N2374" s="134"/>
      <c r="BY2374" s="137"/>
      <c r="BZ2374" s="137"/>
      <c r="CA2374" s="138"/>
      <c r="CI2374" s="19"/>
      <c r="CJ2374" s="19"/>
    </row>
    <row r="2375" s="13" customFormat="1" customHeight="1" spans="1:88">
      <c r="A2375" s="15"/>
      <c r="B2375" s="15"/>
      <c r="C2375" s="15"/>
      <c r="D2375" s="15"/>
      <c r="E2375" s="15"/>
      <c r="F2375" s="15"/>
      <c r="G2375" s="15"/>
      <c r="H2375" s="15"/>
      <c r="I2375" s="15"/>
      <c r="J2375" s="15"/>
      <c r="K2375" s="15"/>
      <c r="L2375" s="15"/>
      <c r="M2375" s="15"/>
      <c r="N2375" s="134"/>
      <c r="BY2375" s="137"/>
      <c r="BZ2375" s="137"/>
      <c r="CA2375" s="138"/>
      <c r="CI2375" s="19"/>
      <c r="CJ2375" s="19"/>
    </row>
    <row r="2376" s="13" customFormat="1" customHeight="1" spans="1:88">
      <c r="A2376" s="15"/>
      <c r="B2376" s="15"/>
      <c r="C2376" s="15"/>
      <c r="D2376" s="15"/>
      <c r="E2376" s="15"/>
      <c r="F2376" s="15"/>
      <c r="G2376" s="15"/>
      <c r="H2376" s="15"/>
      <c r="I2376" s="15"/>
      <c r="J2376" s="15"/>
      <c r="K2376" s="15"/>
      <c r="L2376" s="15"/>
      <c r="M2376" s="15"/>
      <c r="N2376" s="134"/>
      <c r="BY2376" s="137"/>
      <c r="BZ2376" s="137"/>
      <c r="CA2376" s="138"/>
      <c r="CI2376" s="19"/>
      <c r="CJ2376" s="19"/>
    </row>
    <row r="2377" s="13" customFormat="1" customHeight="1" spans="1:88">
      <c r="A2377" s="15"/>
      <c r="B2377" s="15"/>
      <c r="C2377" s="15"/>
      <c r="D2377" s="15"/>
      <c r="E2377" s="15"/>
      <c r="F2377" s="15"/>
      <c r="G2377" s="15"/>
      <c r="H2377" s="15"/>
      <c r="I2377" s="15"/>
      <c r="J2377" s="15"/>
      <c r="K2377" s="15"/>
      <c r="L2377" s="15"/>
      <c r="M2377" s="15"/>
      <c r="N2377" s="134"/>
      <c r="BY2377" s="137"/>
      <c r="BZ2377" s="137"/>
      <c r="CA2377" s="138"/>
      <c r="CI2377" s="19"/>
      <c r="CJ2377" s="19"/>
    </row>
    <row r="2378" s="13" customFormat="1" customHeight="1" spans="1:88">
      <c r="A2378" s="15"/>
      <c r="B2378" s="15"/>
      <c r="C2378" s="15"/>
      <c r="D2378" s="15"/>
      <c r="E2378" s="15"/>
      <c r="F2378" s="15"/>
      <c r="G2378" s="15"/>
      <c r="H2378" s="15"/>
      <c r="I2378" s="15"/>
      <c r="J2378" s="15"/>
      <c r="K2378" s="15"/>
      <c r="L2378" s="15"/>
      <c r="M2378" s="15"/>
      <c r="N2378" s="134"/>
      <c r="BY2378" s="137"/>
      <c r="BZ2378" s="137"/>
      <c r="CA2378" s="138"/>
      <c r="CI2378" s="19"/>
      <c r="CJ2378" s="19"/>
    </row>
    <row r="2379" s="13" customFormat="1" customHeight="1" spans="1:88">
      <c r="A2379" s="15"/>
      <c r="B2379" s="15"/>
      <c r="C2379" s="15"/>
      <c r="D2379" s="15"/>
      <c r="E2379" s="15"/>
      <c r="F2379" s="15"/>
      <c r="G2379" s="15"/>
      <c r="H2379" s="15"/>
      <c r="I2379" s="15"/>
      <c r="J2379" s="15"/>
      <c r="K2379" s="15"/>
      <c r="L2379" s="15"/>
      <c r="M2379" s="15"/>
      <c r="N2379" s="134"/>
      <c r="BY2379" s="137"/>
      <c r="BZ2379" s="137"/>
      <c r="CA2379" s="138"/>
      <c r="CI2379" s="19"/>
      <c r="CJ2379" s="19"/>
    </row>
    <row r="2380" s="13" customFormat="1" customHeight="1" spans="1:88">
      <c r="A2380" s="15"/>
      <c r="B2380" s="15"/>
      <c r="C2380" s="15"/>
      <c r="D2380" s="15"/>
      <c r="E2380" s="15"/>
      <c r="F2380" s="15"/>
      <c r="G2380" s="15"/>
      <c r="H2380" s="15"/>
      <c r="I2380" s="15"/>
      <c r="J2380" s="15"/>
      <c r="K2380" s="15"/>
      <c r="L2380" s="15"/>
      <c r="M2380" s="15"/>
      <c r="N2380" s="134"/>
      <c r="BY2380" s="137"/>
      <c r="BZ2380" s="137"/>
      <c r="CA2380" s="138"/>
      <c r="CI2380" s="19"/>
      <c r="CJ2380" s="19"/>
    </row>
    <row r="2381" s="13" customFormat="1" customHeight="1" spans="1:88">
      <c r="A2381" s="15"/>
      <c r="B2381" s="15"/>
      <c r="C2381" s="15"/>
      <c r="D2381" s="15"/>
      <c r="E2381" s="15"/>
      <c r="F2381" s="15"/>
      <c r="G2381" s="15"/>
      <c r="H2381" s="15"/>
      <c r="I2381" s="15"/>
      <c r="J2381" s="15"/>
      <c r="K2381" s="15"/>
      <c r="L2381" s="15"/>
      <c r="M2381" s="15"/>
      <c r="N2381" s="134"/>
      <c r="BY2381" s="137"/>
      <c r="BZ2381" s="137"/>
      <c r="CA2381" s="138"/>
      <c r="CI2381" s="19"/>
      <c r="CJ2381" s="19"/>
    </row>
    <row r="2382" s="13" customFormat="1" customHeight="1" spans="1:88">
      <c r="A2382" s="15"/>
      <c r="B2382" s="15"/>
      <c r="C2382" s="15"/>
      <c r="D2382" s="15"/>
      <c r="E2382" s="15"/>
      <c r="F2382" s="15"/>
      <c r="G2382" s="15"/>
      <c r="H2382" s="15"/>
      <c r="I2382" s="15"/>
      <c r="J2382" s="15"/>
      <c r="K2382" s="15"/>
      <c r="L2382" s="15"/>
      <c r="M2382" s="15"/>
      <c r="N2382" s="134"/>
      <c r="BY2382" s="137"/>
      <c r="BZ2382" s="137"/>
      <c r="CA2382" s="138"/>
      <c r="CI2382" s="19"/>
      <c r="CJ2382" s="19"/>
    </row>
    <row r="2383" s="13" customFormat="1" customHeight="1" spans="1:88">
      <c r="A2383" s="15"/>
      <c r="B2383" s="15"/>
      <c r="C2383" s="15"/>
      <c r="D2383" s="15"/>
      <c r="E2383" s="15"/>
      <c r="F2383" s="15"/>
      <c r="G2383" s="15"/>
      <c r="H2383" s="15"/>
      <c r="I2383" s="15"/>
      <c r="J2383" s="15"/>
      <c r="K2383" s="15"/>
      <c r="L2383" s="15"/>
      <c r="M2383" s="15"/>
      <c r="N2383" s="134"/>
      <c r="BY2383" s="137"/>
      <c r="BZ2383" s="137"/>
      <c r="CA2383" s="138"/>
      <c r="CI2383" s="19"/>
      <c r="CJ2383" s="19"/>
    </row>
    <row r="2384" s="13" customFormat="1" customHeight="1" spans="1:88">
      <c r="A2384" s="15"/>
      <c r="B2384" s="15"/>
      <c r="C2384" s="15"/>
      <c r="D2384" s="15"/>
      <c r="E2384" s="15"/>
      <c r="F2384" s="15"/>
      <c r="G2384" s="15"/>
      <c r="H2384" s="15"/>
      <c r="I2384" s="15"/>
      <c r="J2384" s="15"/>
      <c r="K2384" s="15"/>
      <c r="L2384" s="15"/>
      <c r="M2384" s="15"/>
      <c r="N2384" s="134"/>
      <c r="BY2384" s="137"/>
      <c r="BZ2384" s="137"/>
      <c r="CA2384" s="138"/>
      <c r="CI2384" s="19"/>
      <c r="CJ2384" s="19"/>
    </row>
    <row r="2385" s="13" customFormat="1" customHeight="1" spans="1:88">
      <c r="A2385" s="15"/>
      <c r="B2385" s="15"/>
      <c r="C2385" s="15"/>
      <c r="D2385" s="15"/>
      <c r="E2385" s="15"/>
      <c r="F2385" s="15"/>
      <c r="G2385" s="15"/>
      <c r="H2385" s="15"/>
      <c r="I2385" s="15"/>
      <c r="J2385" s="15"/>
      <c r="K2385" s="15"/>
      <c r="L2385" s="15"/>
      <c r="M2385" s="15"/>
      <c r="N2385" s="134"/>
      <c r="BY2385" s="137"/>
      <c r="BZ2385" s="137"/>
      <c r="CA2385" s="138"/>
      <c r="CI2385" s="19"/>
      <c r="CJ2385" s="19"/>
    </row>
    <row r="2386" s="13" customFormat="1" customHeight="1" spans="1:88">
      <c r="A2386" s="15"/>
      <c r="B2386" s="15"/>
      <c r="C2386" s="15"/>
      <c r="D2386" s="15"/>
      <c r="E2386" s="15"/>
      <c r="F2386" s="15"/>
      <c r="G2386" s="15"/>
      <c r="H2386" s="15"/>
      <c r="I2386" s="15"/>
      <c r="J2386" s="15"/>
      <c r="K2386" s="15"/>
      <c r="L2386" s="15"/>
      <c r="M2386" s="15"/>
      <c r="N2386" s="134"/>
      <c r="BY2386" s="137"/>
      <c r="BZ2386" s="137"/>
      <c r="CA2386" s="138"/>
      <c r="CI2386" s="19"/>
      <c r="CJ2386" s="19"/>
    </row>
    <row r="2387" s="13" customFormat="1" customHeight="1" spans="1:88">
      <c r="A2387" s="15"/>
      <c r="B2387" s="15"/>
      <c r="C2387" s="15"/>
      <c r="D2387" s="15"/>
      <c r="E2387" s="15"/>
      <c r="F2387" s="15"/>
      <c r="G2387" s="15"/>
      <c r="H2387" s="15"/>
      <c r="I2387" s="15"/>
      <c r="J2387" s="15"/>
      <c r="K2387" s="15"/>
      <c r="L2387" s="15"/>
      <c r="M2387" s="15"/>
      <c r="N2387" s="134"/>
      <c r="BY2387" s="137"/>
      <c r="BZ2387" s="137"/>
      <c r="CA2387" s="138"/>
      <c r="CI2387" s="19"/>
      <c r="CJ2387" s="19"/>
    </row>
    <row r="2388" s="13" customFormat="1" customHeight="1" spans="1:88">
      <c r="A2388" s="15"/>
      <c r="B2388" s="15"/>
      <c r="C2388" s="15"/>
      <c r="D2388" s="15"/>
      <c r="E2388" s="15"/>
      <c r="F2388" s="15"/>
      <c r="G2388" s="15"/>
      <c r="H2388" s="15"/>
      <c r="I2388" s="15"/>
      <c r="J2388" s="15"/>
      <c r="K2388" s="15"/>
      <c r="L2388" s="15"/>
      <c r="M2388" s="15"/>
      <c r="N2388" s="134"/>
      <c r="BY2388" s="137"/>
      <c r="BZ2388" s="137"/>
      <c r="CA2388" s="138"/>
      <c r="CI2388" s="19"/>
      <c r="CJ2388" s="19"/>
    </row>
    <row r="2389" s="13" customFormat="1" customHeight="1" spans="1:88">
      <c r="A2389" s="15"/>
      <c r="B2389" s="15"/>
      <c r="C2389" s="15"/>
      <c r="D2389" s="15"/>
      <c r="E2389" s="15"/>
      <c r="F2389" s="15"/>
      <c r="G2389" s="15"/>
      <c r="H2389" s="15"/>
      <c r="I2389" s="15"/>
      <c r="J2389" s="15"/>
      <c r="K2389" s="15"/>
      <c r="L2389" s="15"/>
      <c r="M2389" s="15"/>
      <c r="N2389" s="134"/>
      <c r="BY2389" s="137"/>
      <c r="BZ2389" s="137"/>
      <c r="CA2389" s="138"/>
      <c r="CI2389" s="19"/>
      <c r="CJ2389" s="19"/>
    </row>
    <row r="2390" s="13" customFormat="1" customHeight="1" spans="1:88">
      <c r="A2390" s="15"/>
      <c r="B2390" s="15"/>
      <c r="C2390" s="15"/>
      <c r="D2390" s="15"/>
      <c r="E2390" s="15"/>
      <c r="F2390" s="15"/>
      <c r="G2390" s="15"/>
      <c r="H2390" s="15"/>
      <c r="I2390" s="15"/>
      <c r="J2390" s="15"/>
      <c r="K2390" s="15"/>
      <c r="L2390" s="15"/>
      <c r="M2390" s="15"/>
      <c r="N2390" s="134"/>
      <c r="BY2390" s="137"/>
      <c r="BZ2390" s="137"/>
      <c r="CA2390" s="138"/>
      <c r="CI2390" s="19"/>
      <c r="CJ2390" s="19"/>
    </row>
    <row r="2391" s="13" customFormat="1" customHeight="1" spans="1:88">
      <c r="A2391" s="15"/>
      <c r="B2391" s="15"/>
      <c r="C2391" s="15"/>
      <c r="D2391" s="15"/>
      <c r="E2391" s="15"/>
      <c r="F2391" s="15"/>
      <c r="G2391" s="15"/>
      <c r="H2391" s="15"/>
      <c r="I2391" s="15"/>
      <c r="J2391" s="15"/>
      <c r="K2391" s="15"/>
      <c r="L2391" s="15"/>
      <c r="M2391" s="15"/>
      <c r="N2391" s="134"/>
      <c r="BY2391" s="137"/>
      <c r="BZ2391" s="137"/>
      <c r="CA2391" s="138"/>
      <c r="CI2391" s="19"/>
      <c r="CJ2391" s="19"/>
    </row>
    <row r="2392" s="13" customFormat="1" customHeight="1" spans="1:88">
      <c r="A2392" s="15"/>
      <c r="B2392" s="15"/>
      <c r="C2392" s="15"/>
      <c r="D2392" s="15"/>
      <c r="E2392" s="15"/>
      <c r="F2392" s="15"/>
      <c r="G2392" s="15"/>
      <c r="H2392" s="15"/>
      <c r="I2392" s="15"/>
      <c r="J2392" s="15"/>
      <c r="K2392" s="15"/>
      <c r="L2392" s="15"/>
      <c r="M2392" s="15"/>
      <c r="N2392" s="134"/>
      <c r="BY2392" s="137"/>
      <c r="BZ2392" s="137"/>
      <c r="CA2392" s="138"/>
      <c r="CI2392" s="19"/>
      <c r="CJ2392" s="19"/>
    </row>
    <row r="2393" s="13" customFormat="1" customHeight="1" spans="1:88">
      <c r="A2393" s="15"/>
      <c r="B2393" s="15"/>
      <c r="C2393" s="15"/>
      <c r="D2393" s="15"/>
      <c r="E2393" s="15"/>
      <c r="F2393" s="15"/>
      <c r="G2393" s="15"/>
      <c r="H2393" s="15"/>
      <c r="I2393" s="15"/>
      <c r="J2393" s="15"/>
      <c r="K2393" s="15"/>
      <c r="L2393" s="15"/>
      <c r="M2393" s="15"/>
      <c r="N2393" s="134"/>
      <c r="BY2393" s="137"/>
      <c r="BZ2393" s="137"/>
      <c r="CA2393" s="138"/>
      <c r="CI2393" s="19"/>
      <c r="CJ2393" s="19"/>
    </row>
    <row r="2394" s="13" customFormat="1" customHeight="1" spans="1:88">
      <c r="A2394" s="15"/>
      <c r="B2394" s="15"/>
      <c r="C2394" s="15"/>
      <c r="D2394" s="15"/>
      <c r="E2394" s="15"/>
      <c r="F2394" s="15"/>
      <c r="G2394" s="15"/>
      <c r="H2394" s="15"/>
      <c r="I2394" s="15"/>
      <c r="J2394" s="15"/>
      <c r="K2394" s="15"/>
      <c r="L2394" s="15"/>
      <c r="M2394" s="15"/>
      <c r="N2394" s="134"/>
      <c r="BY2394" s="137"/>
      <c r="BZ2394" s="137"/>
      <c r="CA2394" s="138"/>
      <c r="CI2394" s="19"/>
      <c r="CJ2394" s="19"/>
    </row>
    <row r="2395" s="13" customFormat="1" customHeight="1" spans="1:88">
      <c r="A2395" s="15"/>
      <c r="B2395" s="15"/>
      <c r="C2395" s="15"/>
      <c r="D2395" s="15"/>
      <c r="E2395" s="15"/>
      <c r="F2395" s="15"/>
      <c r="G2395" s="15"/>
      <c r="H2395" s="15"/>
      <c r="I2395" s="15"/>
      <c r="J2395" s="15"/>
      <c r="K2395" s="15"/>
      <c r="L2395" s="15"/>
      <c r="M2395" s="15"/>
      <c r="N2395" s="134"/>
      <c r="BY2395" s="137"/>
      <c r="BZ2395" s="137"/>
      <c r="CA2395" s="138"/>
      <c r="CI2395" s="19"/>
      <c r="CJ2395" s="19"/>
    </row>
    <row r="2396" s="13" customFormat="1" customHeight="1" spans="1:88">
      <c r="A2396" s="15"/>
      <c r="B2396" s="15"/>
      <c r="C2396" s="15"/>
      <c r="D2396" s="15"/>
      <c r="E2396" s="15"/>
      <c r="F2396" s="15"/>
      <c r="G2396" s="15"/>
      <c r="H2396" s="15"/>
      <c r="I2396" s="15"/>
      <c r="J2396" s="15"/>
      <c r="K2396" s="15"/>
      <c r="L2396" s="15"/>
      <c r="M2396" s="15"/>
      <c r="N2396" s="134"/>
      <c r="BY2396" s="137"/>
      <c r="BZ2396" s="137"/>
      <c r="CA2396" s="138"/>
      <c r="CI2396" s="19"/>
      <c r="CJ2396" s="19"/>
    </row>
    <row r="2397" s="13" customFormat="1" customHeight="1" spans="1:88">
      <c r="A2397" s="15"/>
      <c r="B2397" s="15"/>
      <c r="C2397" s="15"/>
      <c r="D2397" s="15"/>
      <c r="E2397" s="15"/>
      <c r="F2397" s="15"/>
      <c r="G2397" s="15"/>
      <c r="H2397" s="15"/>
      <c r="I2397" s="15"/>
      <c r="J2397" s="15"/>
      <c r="K2397" s="15"/>
      <c r="L2397" s="15"/>
      <c r="M2397" s="15"/>
      <c r="N2397" s="134"/>
      <c r="BY2397" s="137"/>
      <c r="BZ2397" s="137"/>
      <c r="CA2397" s="138"/>
      <c r="CI2397" s="19"/>
      <c r="CJ2397" s="19"/>
    </row>
    <row r="2398" s="13" customFormat="1" customHeight="1" spans="1:88">
      <c r="A2398" s="15"/>
      <c r="B2398" s="15"/>
      <c r="C2398" s="15"/>
      <c r="D2398" s="15"/>
      <c r="E2398" s="15"/>
      <c r="F2398" s="15"/>
      <c r="G2398" s="15"/>
      <c r="H2398" s="15"/>
      <c r="I2398" s="15"/>
      <c r="J2398" s="15"/>
      <c r="K2398" s="15"/>
      <c r="L2398" s="15"/>
      <c r="M2398" s="15"/>
      <c r="N2398" s="134"/>
      <c r="BY2398" s="137"/>
      <c r="BZ2398" s="137"/>
      <c r="CA2398" s="138"/>
      <c r="CI2398" s="19"/>
      <c r="CJ2398" s="19"/>
    </row>
    <row r="2399" s="13" customFormat="1" customHeight="1" spans="1:88">
      <c r="A2399" s="15"/>
      <c r="B2399" s="15"/>
      <c r="C2399" s="15"/>
      <c r="D2399" s="15"/>
      <c r="E2399" s="15"/>
      <c r="F2399" s="15"/>
      <c r="G2399" s="15"/>
      <c r="H2399" s="15"/>
      <c r="I2399" s="15"/>
      <c r="J2399" s="15"/>
      <c r="K2399" s="15"/>
      <c r="L2399" s="15"/>
      <c r="M2399" s="15"/>
      <c r="N2399" s="134"/>
      <c r="BY2399" s="137"/>
      <c r="BZ2399" s="137"/>
      <c r="CA2399" s="138"/>
      <c r="CI2399" s="19"/>
      <c r="CJ2399" s="19"/>
    </row>
    <row r="2400" s="13" customFormat="1" customHeight="1" spans="1:88">
      <c r="A2400" s="15"/>
      <c r="B2400" s="15"/>
      <c r="C2400" s="15"/>
      <c r="D2400" s="15"/>
      <c r="E2400" s="15"/>
      <c r="F2400" s="15"/>
      <c r="G2400" s="15"/>
      <c r="H2400" s="15"/>
      <c r="I2400" s="15"/>
      <c r="J2400" s="15"/>
      <c r="K2400" s="15"/>
      <c r="L2400" s="15"/>
      <c r="M2400" s="15"/>
      <c r="N2400" s="134"/>
      <c r="BY2400" s="137"/>
      <c r="BZ2400" s="137"/>
      <c r="CA2400" s="138"/>
      <c r="CI2400" s="19"/>
      <c r="CJ2400" s="19"/>
    </row>
    <row r="2401" s="13" customFormat="1" customHeight="1" spans="1:88">
      <c r="A2401" s="15"/>
      <c r="B2401" s="15"/>
      <c r="C2401" s="15"/>
      <c r="D2401" s="15"/>
      <c r="E2401" s="15"/>
      <c r="F2401" s="15"/>
      <c r="G2401" s="15"/>
      <c r="H2401" s="15"/>
      <c r="I2401" s="15"/>
      <c r="J2401" s="15"/>
      <c r="K2401" s="15"/>
      <c r="L2401" s="15"/>
      <c r="M2401" s="15"/>
      <c r="N2401" s="134"/>
      <c r="BY2401" s="137"/>
      <c r="BZ2401" s="137"/>
      <c r="CA2401" s="138"/>
      <c r="CI2401" s="19"/>
      <c r="CJ2401" s="19"/>
    </row>
    <row r="2402" s="13" customFormat="1" customHeight="1" spans="1:88">
      <c r="A2402" s="15"/>
      <c r="B2402" s="15"/>
      <c r="C2402" s="15"/>
      <c r="D2402" s="15"/>
      <c r="E2402" s="15"/>
      <c r="F2402" s="15"/>
      <c r="G2402" s="15"/>
      <c r="H2402" s="15"/>
      <c r="I2402" s="15"/>
      <c r="J2402" s="15"/>
      <c r="K2402" s="15"/>
      <c r="L2402" s="15"/>
      <c r="M2402" s="15"/>
      <c r="N2402" s="134"/>
      <c r="BY2402" s="137"/>
      <c r="BZ2402" s="137"/>
      <c r="CA2402" s="138"/>
      <c r="CI2402" s="19"/>
      <c r="CJ2402" s="19"/>
    </row>
    <row r="2403" s="13" customFormat="1" customHeight="1" spans="1:88">
      <c r="A2403" s="15"/>
      <c r="B2403" s="15"/>
      <c r="C2403" s="15"/>
      <c r="D2403" s="15"/>
      <c r="E2403" s="15"/>
      <c r="F2403" s="15"/>
      <c r="G2403" s="15"/>
      <c r="H2403" s="15"/>
      <c r="I2403" s="15"/>
      <c r="J2403" s="15"/>
      <c r="K2403" s="15"/>
      <c r="L2403" s="15"/>
      <c r="M2403" s="15"/>
      <c r="N2403" s="134"/>
      <c r="BY2403" s="137"/>
      <c r="BZ2403" s="137"/>
      <c r="CA2403" s="138"/>
      <c r="CI2403" s="19"/>
      <c r="CJ2403" s="19"/>
    </row>
    <row r="2404" s="13" customFormat="1" customHeight="1" spans="1:88">
      <c r="A2404" s="15"/>
      <c r="B2404" s="15"/>
      <c r="C2404" s="15"/>
      <c r="D2404" s="15"/>
      <c r="E2404" s="15"/>
      <c r="F2404" s="15"/>
      <c r="G2404" s="15"/>
      <c r="H2404" s="15"/>
      <c r="I2404" s="15"/>
      <c r="J2404" s="15"/>
      <c r="K2404" s="15"/>
      <c r="L2404" s="15"/>
      <c r="M2404" s="15"/>
      <c r="N2404" s="134"/>
      <c r="BY2404" s="137"/>
      <c r="BZ2404" s="137"/>
      <c r="CA2404" s="138"/>
      <c r="CI2404" s="19"/>
      <c r="CJ2404" s="19"/>
    </row>
    <row r="2405" s="13" customFormat="1" customHeight="1" spans="1:88">
      <c r="A2405" s="15"/>
      <c r="B2405" s="15"/>
      <c r="C2405" s="15"/>
      <c r="D2405" s="15"/>
      <c r="E2405" s="15"/>
      <c r="F2405" s="15"/>
      <c r="G2405" s="15"/>
      <c r="H2405" s="15"/>
      <c r="I2405" s="15"/>
      <c r="J2405" s="15"/>
      <c r="K2405" s="15"/>
      <c r="L2405" s="15"/>
      <c r="M2405" s="15"/>
      <c r="N2405" s="134"/>
      <c r="BY2405" s="137"/>
      <c r="BZ2405" s="137"/>
      <c r="CA2405" s="138"/>
      <c r="CI2405" s="19"/>
      <c r="CJ2405" s="19"/>
    </row>
    <row r="2406" s="13" customFormat="1" customHeight="1" spans="1:88">
      <c r="A2406" s="15"/>
      <c r="B2406" s="15"/>
      <c r="C2406" s="15"/>
      <c r="D2406" s="15"/>
      <c r="E2406" s="15"/>
      <c r="F2406" s="15"/>
      <c r="G2406" s="15"/>
      <c r="H2406" s="15"/>
      <c r="I2406" s="15"/>
      <c r="J2406" s="15"/>
      <c r="K2406" s="15"/>
      <c r="L2406" s="15"/>
      <c r="M2406" s="15"/>
      <c r="N2406" s="134"/>
      <c r="BY2406" s="137"/>
      <c r="BZ2406" s="137"/>
      <c r="CA2406" s="138"/>
      <c r="CI2406" s="19"/>
      <c r="CJ2406" s="19"/>
    </row>
    <row r="2407" s="13" customFormat="1" customHeight="1" spans="1:88">
      <c r="A2407" s="15"/>
      <c r="B2407" s="15"/>
      <c r="C2407" s="15"/>
      <c r="D2407" s="15"/>
      <c r="E2407" s="15"/>
      <c r="F2407" s="15"/>
      <c r="G2407" s="15"/>
      <c r="H2407" s="15"/>
      <c r="I2407" s="15"/>
      <c r="J2407" s="15"/>
      <c r="K2407" s="15"/>
      <c r="L2407" s="15"/>
      <c r="M2407" s="15"/>
      <c r="N2407" s="134"/>
      <c r="BY2407" s="137"/>
      <c r="BZ2407" s="137"/>
      <c r="CA2407" s="138"/>
      <c r="CI2407" s="19"/>
      <c r="CJ2407" s="19"/>
    </row>
    <row r="2408" s="13" customFormat="1" customHeight="1" spans="1:88">
      <c r="A2408" s="15"/>
      <c r="B2408" s="15"/>
      <c r="C2408" s="15"/>
      <c r="D2408" s="15"/>
      <c r="E2408" s="15"/>
      <c r="F2408" s="15"/>
      <c r="G2408" s="15"/>
      <c r="H2408" s="15"/>
      <c r="I2408" s="15"/>
      <c r="J2408" s="15"/>
      <c r="K2408" s="15"/>
      <c r="L2408" s="15"/>
      <c r="M2408" s="15"/>
      <c r="N2408" s="134"/>
      <c r="BY2408" s="137"/>
      <c r="BZ2408" s="137"/>
      <c r="CA2408" s="138"/>
      <c r="CI2408" s="19"/>
      <c r="CJ2408" s="19"/>
    </row>
    <row r="2409" s="13" customFormat="1" customHeight="1" spans="1:88">
      <c r="A2409" s="15"/>
      <c r="B2409" s="15"/>
      <c r="C2409" s="15"/>
      <c r="D2409" s="15"/>
      <c r="E2409" s="15"/>
      <c r="F2409" s="15"/>
      <c r="G2409" s="15"/>
      <c r="H2409" s="15"/>
      <c r="I2409" s="15"/>
      <c r="J2409" s="15"/>
      <c r="K2409" s="15"/>
      <c r="L2409" s="15"/>
      <c r="M2409" s="15"/>
      <c r="N2409" s="134"/>
      <c r="BY2409" s="137"/>
      <c r="BZ2409" s="137"/>
      <c r="CA2409" s="138"/>
      <c r="CI2409" s="19"/>
      <c r="CJ2409" s="19"/>
    </row>
    <row r="2410" s="13" customFormat="1" customHeight="1" spans="1:88">
      <c r="A2410" s="15"/>
      <c r="B2410" s="15"/>
      <c r="C2410" s="15"/>
      <c r="D2410" s="15"/>
      <c r="E2410" s="15"/>
      <c r="F2410" s="15"/>
      <c r="G2410" s="15"/>
      <c r="H2410" s="15"/>
      <c r="I2410" s="15"/>
      <c r="J2410" s="15"/>
      <c r="K2410" s="15"/>
      <c r="L2410" s="15"/>
      <c r="M2410" s="15"/>
      <c r="N2410" s="134"/>
      <c r="BY2410" s="137"/>
      <c r="BZ2410" s="137"/>
      <c r="CA2410" s="138"/>
      <c r="CI2410" s="19"/>
      <c r="CJ2410" s="19"/>
    </row>
    <row r="2411" s="13" customFormat="1" customHeight="1" spans="1:88">
      <c r="A2411" s="15"/>
      <c r="B2411" s="15"/>
      <c r="C2411" s="15"/>
      <c r="D2411" s="15"/>
      <c r="E2411" s="15"/>
      <c r="F2411" s="15"/>
      <c r="G2411" s="15"/>
      <c r="H2411" s="15"/>
      <c r="I2411" s="15"/>
      <c r="J2411" s="15"/>
      <c r="K2411" s="15"/>
      <c r="L2411" s="15"/>
      <c r="M2411" s="15"/>
      <c r="N2411" s="134"/>
      <c r="BY2411" s="137"/>
      <c r="BZ2411" s="137"/>
      <c r="CA2411" s="138"/>
      <c r="CI2411" s="19"/>
      <c r="CJ2411" s="19"/>
    </row>
    <row r="2412" s="13" customFormat="1" customHeight="1" spans="1:88">
      <c r="A2412" s="15"/>
      <c r="B2412" s="15"/>
      <c r="C2412" s="15"/>
      <c r="D2412" s="15"/>
      <c r="E2412" s="15"/>
      <c r="F2412" s="15"/>
      <c r="G2412" s="15"/>
      <c r="H2412" s="15"/>
      <c r="I2412" s="15"/>
      <c r="J2412" s="15"/>
      <c r="K2412" s="15"/>
      <c r="L2412" s="15"/>
      <c r="M2412" s="15"/>
      <c r="N2412" s="134"/>
      <c r="BY2412" s="137"/>
      <c r="BZ2412" s="137"/>
      <c r="CA2412" s="138"/>
      <c r="CI2412" s="19"/>
      <c r="CJ2412" s="19"/>
    </row>
    <row r="2413" s="13" customFormat="1" customHeight="1" spans="1:88">
      <c r="A2413" s="15"/>
      <c r="B2413" s="15"/>
      <c r="C2413" s="15"/>
      <c r="D2413" s="15"/>
      <c r="E2413" s="15"/>
      <c r="F2413" s="15"/>
      <c r="G2413" s="15"/>
      <c r="H2413" s="15"/>
      <c r="I2413" s="15"/>
      <c r="J2413" s="15"/>
      <c r="K2413" s="15"/>
      <c r="L2413" s="15"/>
      <c r="M2413" s="15"/>
      <c r="N2413" s="134"/>
      <c r="BY2413" s="137"/>
      <c r="BZ2413" s="137"/>
      <c r="CA2413" s="138"/>
      <c r="CI2413" s="19"/>
      <c r="CJ2413" s="19"/>
    </row>
    <row r="2414" s="13" customFormat="1" customHeight="1" spans="1:88">
      <c r="A2414" s="15"/>
      <c r="B2414" s="15"/>
      <c r="C2414" s="15"/>
      <c r="D2414" s="15"/>
      <c r="E2414" s="15"/>
      <c r="F2414" s="15"/>
      <c r="G2414" s="15"/>
      <c r="H2414" s="15"/>
      <c r="I2414" s="15"/>
      <c r="J2414" s="15"/>
      <c r="K2414" s="15"/>
      <c r="L2414" s="15"/>
      <c r="M2414" s="15"/>
      <c r="N2414" s="134"/>
      <c r="BY2414" s="137"/>
      <c r="BZ2414" s="137"/>
      <c r="CA2414" s="138"/>
      <c r="CI2414" s="19"/>
      <c r="CJ2414" s="19"/>
    </row>
    <row r="2415" s="13" customFormat="1" customHeight="1" spans="1:88">
      <c r="A2415" s="15"/>
      <c r="B2415" s="15"/>
      <c r="C2415" s="15"/>
      <c r="D2415" s="15"/>
      <c r="E2415" s="15"/>
      <c r="F2415" s="15"/>
      <c r="G2415" s="15"/>
      <c r="H2415" s="15"/>
      <c r="I2415" s="15"/>
      <c r="J2415" s="15"/>
      <c r="K2415" s="15"/>
      <c r="L2415" s="15"/>
      <c r="M2415" s="15"/>
      <c r="N2415" s="134"/>
      <c r="BY2415" s="137"/>
      <c r="BZ2415" s="137"/>
      <c r="CA2415" s="138"/>
      <c r="CI2415" s="19"/>
      <c r="CJ2415" s="19"/>
    </row>
    <row r="2416" s="13" customFormat="1" customHeight="1" spans="1:88">
      <c r="A2416" s="15"/>
      <c r="B2416" s="15"/>
      <c r="C2416" s="15"/>
      <c r="D2416" s="15"/>
      <c r="E2416" s="15"/>
      <c r="F2416" s="15"/>
      <c r="G2416" s="15"/>
      <c r="H2416" s="15"/>
      <c r="I2416" s="15"/>
      <c r="J2416" s="15"/>
      <c r="K2416" s="15"/>
      <c r="L2416" s="15"/>
      <c r="M2416" s="15"/>
      <c r="N2416" s="134"/>
      <c r="BY2416" s="137"/>
      <c r="BZ2416" s="137"/>
      <c r="CA2416" s="138"/>
      <c r="CI2416" s="19"/>
      <c r="CJ2416" s="19"/>
    </row>
    <row r="2417" s="13" customFormat="1" customHeight="1" spans="1:88">
      <c r="A2417" s="15"/>
      <c r="B2417" s="15"/>
      <c r="C2417" s="15"/>
      <c r="D2417" s="15"/>
      <c r="E2417" s="15"/>
      <c r="F2417" s="15"/>
      <c r="G2417" s="15"/>
      <c r="H2417" s="15"/>
      <c r="I2417" s="15"/>
      <c r="J2417" s="15"/>
      <c r="K2417" s="15"/>
      <c r="L2417" s="15"/>
      <c r="M2417" s="15"/>
      <c r="N2417" s="134"/>
      <c r="BY2417" s="137"/>
      <c r="BZ2417" s="137"/>
      <c r="CA2417" s="138"/>
      <c r="CI2417" s="19"/>
      <c r="CJ2417" s="19"/>
    </row>
    <row r="2418" s="13" customFormat="1" customHeight="1" spans="1:88">
      <c r="A2418" s="15"/>
      <c r="B2418" s="15"/>
      <c r="C2418" s="15"/>
      <c r="D2418" s="15"/>
      <c r="E2418" s="15"/>
      <c r="F2418" s="15"/>
      <c r="G2418" s="15"/>
      <c r="H2418" s="15"/>
      <c r="I2418" s="15"/>
      <c r="J2418" s="15"/>
      <c r="K2418" s="15"/>
      <c r="L2418" s="15"/>
      <c r="M2418" s="15"/>
      <c r="N2418" s="134"/>
      <c r="BY2418" s="137"/>
      <c r="BZ2418" s="137"/>
      <c r="CA2418" s="138"/>
      <c r="CI2418" s="19"/>
      <c r="CJ2418" s="19"/>
    </row>
    <row r="2419" s="13" customFormat="1" customHeight="1" spans="1:88">
      <c r="A2419" s="15"/>
      <c r="B2419" s="15"/>
      <c r="C2419" s="15"/>
      <c r="D2419" s="15"/>
      <c r="E2419" s="15"/>
      <c r="F2419" s="15"/>
      <c r="G2419" s="15"/>
      <c r="H2419" s="15"/>
      <c r="I2419" s="15"/>
      <c r="J2419" s="15"/>
      <c r="K2419" s="15"/>
      <c r="L2419" s="15"/>
      <c r="M2419" s="15"/>
      <c r="N2419" s="134"/>
      <c r="BY2419" s="137"/>
      <c r="BZ2419" s="137"/>
      <c r="CA2419" s="138"/>
      <c r="CI2419" s="19"/>
      <c r="CJ2419" s="19"/>
    </row>
    <row r="2420" s="13" customFormat="1" customHeight="1" spans="1:88">
      <c r="A2420" s="15"/>
      <c r="B2420" s="15"/>
      <c r="C2420" s="15"/>
      <c r="D2420" s="15"/>
      <c r="E2420" s="15"/>
      <c r="F2420" s="15"/>
      <c r="G2420" s="15"/>
      <c r="H2420" s="15"/>
      <c r="I2420" s="15"/>
      <c r="J2420" s="15"/>
      <c r="K2420" s="15"/>
      <c r="L2420" s="15"/>
      <c r="M2420" s="15"/>
      <c r="N2420" s="134"/>
      <c r="BY2420" s="137"/>
      <c r="BZ2420" s="137"/>
      <c r="CA2420" s="138"/>
      <c r="CI2420" s="19"/>
      <c r="CJ2420" s="19"/>
    </row>
    <row r="2421" s="13" customFormat="1" customHeight="1" spans="1:88">
      <c r="A2421" s="15"/>
      <c r="B2421" s="15"/>
      <c r="C2421" s="15"/>
      <c r="D2421" s="15"/>
      <c r="E2421" s="15"/>
      <c r="F2421" s="15"/>
      <c r="G2421" s="15"/>
      <c r="H2421" s="15"/>
      <c r="I2421" s="15"/>
      <c r="J2421" s="15"/>
      <c r="K2421" s="15"/>
      <c r="L2421" s="15"/>
      <c r="M2421" s="15"/>
      <c r="N2421" s="134"/>
      <c r="BY2421" s="137"/>
      <c r="BZ2421" s="137"/>
      <c r="CA2421" s="138"/>
      <c r="CI2421" s="19"/>
      <c r="CJ2421" s="19"/>
    </row>
    <row r="2422" s="13" customFormat="1" customHeight="1" spans="1:88">
      <c r="A2422" s="15"/>
      <c r="B2422" s="15"/>
      <c r="C2422" s="15"/>
      <c r="D2422" s="15"/>
      <c r="E2422" s="15"/>
      <c r="F2422" s="15"/>
      <c r="G2422" s="15"/>
      <c r="H2422" s="15"/>
      <c r="I2422" s="15"/>
      <c r="J2422" s="15"/>
      <c r="K2422" s="15"/>
      <c r="L2422" s="15"/>
      <c r="M2422" s="15"/>
      <c r="N2422" s="134"/>
      <c r="BY2422" s="137"/>
      <c r="BZ2422" s="137"/>
      <c r="CA2422" s="138"/>
      <c r="CI2422" s="19"/>
      <c r="CJ2422" s="19"/>
    </row>
    <row r="2423" s="13" customFormat="1" customHeight="1" spans="1:88">
      <c r="A2423" s="15"/>
      <c r="B2423" s="15"/>
      <c r="C2423" s="15"/>
      <c r="D2423" s="15"/>
      <c r="E2423" s="15"/>
      <c r="F2423" s="15"/>
      <c r="G2423" s="15"/>
      <c r="H2423" s="15"/>
      <c r="I2423" s="15"/>
      <c r="J2423" s="15"/>
      <c r="K2423" s="15"/>
      <c r="L2423" s="15"/>
      <c r="M2423" s="15"/>
      <c r="N2423" s="134"/>
      <c r="BY2423" s="137"/>
      <c r="BZ2423" s="137"/>
      <c r="CA2423" s="138"/>
      <c r="CI2423" s="19"/>
      <c r="CJ2423" s="19"/>
    </row>
    <row r="2424" s="13" customFormat="1" customHeight="1" spans="1:88">
      <c r="A2424" s="15"/>
      <c r="B2424" s="15"/>
      <c r="C2424" s="15"/>
      <c r="D2424" s="15"/>
      <c r="E2424" s="15"/>
      <c r="F2424" s="15"/>
      <c r="G2424" s="15"/>
      <c r="H2424" s="15"/>
      <c r="I2424" s="15"/>
      <c r="J2424" s="15"/>
      <c r="K2424" s="15"/>
      <c r="L2424" s="15"/>
      <c r="M2424" s="15"/>
      <c r="N2424" s="134"/>
      <c r="BY2424" s="137"/>
      <c r="BZ2424" s="137"/>
      <c r="CA2424" s="138"/>
      <c r="CI2424" s="19"/>
      <c r="CJ2424" s="19"/>
    </row>
    <row r="2425" s="13" customFormat="1" customHeight="1" spans="1:88">
      <c r="A2425" s="15"/>
      <c r="B2425" s="15"/>
      <c r="C2425" s="15"/>
      <c r="D2425" s="15"/>
      <c r="E2425" s="15"/>
      <c r="F2425" s="15"/>
      <c r="G2425" s="15"/>
      <c r="H2425" s="15"/>
      <c r="I2425" s="15"/>
      <c r="J2425" s="15"/>
      <c r="K2425" s="15"/>
      <c r="L2425" s="15"/>
      <c r="M2425" s="15"/>
      <c r="N2425" s="134"/>
      <c r="BY2425" s="137"/>
      <c r="BZ2425" s="137"/>
      <c r="CA2425" s="138"/>
      <c r="CI2425" s="19"/>
      <c r="CJ2425" s="19"/>
    </row>
    <row r="2426" s="13" customFormat="1" customHeight="1" spans="1:88">
      <c r="A2426" s="15"/>
      <c r="B2426" s="15"/>
      <c r="C2426" s="15"/>
      <c r="D2426" s="15"/>
      <c r="E2426" s="15"/>
      <c r="F2426" s="15"/>
      <c r="G2426" s="15"/>
      <c r="H2426" s="15"/>
      <c r="I2426" s="15"/>
      <c r="J2426" s="15"/>
      <c r="K2426" s="15"/>
      <c r="L2426" s="15"/>
      <c r="M2426" s="15"/>
      <c r="N2426" s="134"/>
      <c r="BY2426" s="137"/>
      <c r="BZ2426" s="137"/>
      <c r="CA2426" s="138"/>
      <c r="CI2426" s="19"/>
      <c r="CJ2426" s="19"/>
    </row>
    <row r="2427" s="13" customFormat="1" customHeight="1" spans="1:88">
      <c r="A2427" s="15"/>
      <c r="B2427" s="15"/>
      <c r="C2427" s="15"/>
      <c r="D2427" s="15"/>
      <c r="E2427" s="15"/>
      <c r="F2427" s="15"/>
      <c r="G2427" s="15"/>
      <c r="H2427" s="15"/>
      <c r="I2427" s="15"/>
      <c r="J2427" s="15"/>
      <c r="K2427" s="15"/>
      <c r="L2427" s="15"/>
      <c r="M2427" s="15"/>
      <c r="N2427" s="134"/>
      <c r="BY2427" s="137"/>
      <c r="BZ2427" s="137"/>
      <c r="CA2427" s="138"/>
      <c r="CI2427" s="19"/>
      <c r="CJ2427" s="19"/>
    </row>
    <row r="2428" s="13" customFormat="1" customHeight="1" spans="1:88">
      <c r="A2428" s="15"/>
      <c r="B2428" s="15"/>
      <c r="C2428" s="15"/>
      <c r="D2428" s="15"/>
      <c r="E2428" s="15"/>
      <c r="F2428" s="15"/>
      <c r="G2428" s="15"/>
      <c r="H2428" s="15"/>
      <c r="I2428" s="15"/>
      <c r="J2428" s="15"/>
      <c r="K2428" s="15"/>
      <c r="L2428" s="15"/>
      <c r="M2428" s="15"/>
      <c r="N2428" s="134"/>
      <c r="BY2428" s="137"/>
      <c r="BZ2428" s="137"/>
      <c r="CA2428" s="138"/>
      <c r="CI2428" s="19"/>
      <c r="CJ2428" s="19"/>
    </row>
    <row r="2429" s="13" customFormat="1" customHeight="1" spans="1:88">
      <c r="A2429" s="15"/>
      <c r="B2429" s="15"/>
      <c r="C2429" s="15"/>
      <c r="D2429" s="15"/>
      <c r="E2429" s="15"/>
      <c r="F2429" s="15"/>
      <c r="G2429" s="15"/>
      <c r="H2429" s="15"/>
      <c r="I2429" s="15"/>
      <c r="J2429" s="15"/>
      <c r="K2429" s="15"/>
      <c r="L2429" s="15"/>
      <c r="M2429" s="15"/>
      <c r="N2429" s="134"/>
      <c r="BY2429" s="137"/>
      <c r="BZ2429" s="137"/>
      <c r="CA2429" s="138"/>
      <c r="CI2429" s="19"/>
      <c r="CJ2429" s="19"/>
    </row>
    <row r="2430" s="13" customFormat="1" customHeight="1" spans="1:88">
      <c r="A2430" s="15"/>
      <c r="B2430" s="15"/>
      <c r="C2430" s="15"/>
      <c r="D2430" s="15"/>
      <c r="E2430" s="15"/>
      <c r="F2430" s="15"/>
      <c r="G2430" s="15"/>
      <c r="H2430" s="15"/>
      <c r="I2430" s="15"/>
      <c r="J2430" s="15"/>
      <c r="K2430" s="15"/>
      <c r="L2430" s="15"/>
      <c r="M2430" s="15"/>
      <c r="N2430" s="134"/>
      <c r="BY2430" s="137"/>
      <c r="BZ2430" s="137"/>
      <c r="CA2430" s="138"/>
      <c r="CI2430" s="19"/>
      <c r="CJ2430" s="19"/>
    </row>
    <row r="2431" s="13" customFormat="1" customHeight="1" spans="1:88">
      <c r="A2431" s="15"/>
      <c r="B2431" s="15"/>
      <c r="C2431" s="15"/>
      <c r="D2431" s="15"/>
      <c r="E2431" s="15"/>
      <c r="F2431" s="15"/>
      <c r="G2431" s="15"/>
      <c r="H2431" s="15"/>
      <c r="I2431" s="15"/>
      <c r="J2431" s="15"/>
      <c r="K2431" s="15"/>
      <c r="L2431" s="15"/>
      <c r="M2431" s="15"/>
      <c r="N2431" s="134"/>
      <c r="BY2431" s="137"/>
      <c r="BZ2431" s="137"/>
      <c r="CA2431" s="138"/>
      <c r="CI2431" s="19"/>
      <c r="CJ2431" s="19"/>
    </row>
    <row r="2432" s="13" customFormat="1" customHeight="1" spans="1:88">
      <c r="A2432" s="15"/>
      <c r="B2432" s="15"/>
      <c r="C2432" s="15"/>
      <c r="D2432" s="15"/>
      <c r="E2432" s="15"/>
      <c r="F2432" s="15"/>
      <c r="G2432" s="15"/>
      <c r="H2432" s="15"/>
      <c r="I2432" s="15"/>
      <c r="J2432" s="15"/>
      <c r="K2432" s="15"/>
      <c r="L2432" s="15"/>
      <c r="M2432" s="15"/>
      <c r="N2432" s="134"/>
      <c r="BY2432" s="137"/>
      <c r="BZ2432" s="137"/>
      <c r="CA2432" s="138"/>
      <c r="CI2432" s="19"/>
      <c r="CJ2432" s="19"/>
    </row>
    <row r="2433" s="13" customFormat="1" customHeight="1" spans="1:88">
      <c r="A2433" s="15"/>
      <c r="B2433" s="15"/>
      <c r="C2433" s="15"/>
      <c r="D2433" s="15"/>
      <c r="E2433" s="15"/>
      <c r="F2433" s="15"/>
      <c r="G2433" s="15"/>
      <c r="H2433" s="15"/>
      <c r="I2433" s="15"/>
      <c r="J2433" s="15"/>
      <c r="K2433" s="15"/>
      <c r="L2433" s="15"/>
      <c r="M2433" s="15"/>
      <c r="N2433" s="134"/>
      <c r="BY2433" s="137"/>
      <c r="BZ2433" s="137"/>
      <c r="CA2433" s="138"/>
      <c r="CI2433" s="19"/>
      <c r="CJ2433" s="19"/>
    </row>
    <row r="2434" s="13" customFormat="1" customHeight="1" spans="1:88">
      <c r="A2434" s="15"/>
      <c r="B2434" s="15"/>
      <c r="C2434" s="15"/>
      <c r="D2434" s="15"/>
      <c r="E2434" s="15"/>
      <c r="F2434" s="15"/>
      <c r="G2434" s="15"/>
      <c r="H2434" s="15"/>
      <c r="I2434" s="15"/>
      <c r="J2434" s="15"/>
      <c r="K2434" s="15"/>
      <c r="L2434" s="15"/>
      <c r="M2434" s="15"/>
      <c r="N2434" s="134"/>
      <c r="BY2434" s="137"/>
      <c r="BZ2434" s="137"/>
      <c r="CA2434" s="138"/>
      <c r="CI2434" s="19"/>
      <c r="CJ2434" s="19"/>
    </row>
    <row r="2435" s="13" customFormat="1" customHeight="1" spans="1:88">
      <c r="A2435" s="15"/>
      <c r="B2435" s="15"/>
      <c r="C2435" s="15"/>
      <c r="D2435" s="15"/>
      <c r="E2435" s="15"/>
      <c r="F2435" s="15"/>
      <c r="G2435" s="15"/>
      <c r="H2435" s="15"/>
      <c r="I2435" s="15"/>
      <c r="J2435" s="15"/>
      <c r="K2435" s="15"/>
      <c r="L2435" s="15"/>
      <c r="M2435" s="15"/>
      <c r="N2435" s="134"/>
      <c r="BY2435" s="137"/>
      <c r="BZ2435" s="137"/>
      <c r="CA2435" s="138"/>
      <c r="CI2435" s="19"/>
      <c r="CJ2435" s="19"/>
    </row>
    <row r="2436" s="13" customFormat="1" customHeight="1" spans="1:88">
      <c r="A2436" s="15"/>
      <c r="B2436" s="15"/>
      <c r="C2436" s="15"/>
      <c r="D2436" s="15"/>
      <c r="E2436" s="15"/>
      <c r="F2436" s="15"/>
      <c r="G2436" s="15"/>
      <c r="H2436" s="15"/>
      <c r="I2436" s="15"/>
      <c r="J2436" s="15"/>
      <c r="K2436" s="15"/>
      <c r="L2436" s="15"/>
      <c r="M2436" s="15"/>
      <c r="N2436" s="134"/>
      <c r="BY2436" s="137"/>
      <c r="BZ2436" s="137"/>
      <c r="CA2436" s="138"/>
      <c r="CI2436" s="19"/>
      <c r="CJ2436" s="19"/>
    </row>
    <row r="2437" s="13" customFormat="1" customHeight="1" spans="1:88">
      <c r="A2437" s="15"/>
      <c r="B2437" s="15"/>
      <c r="C2437" s="15"/>
      <c r="D2437" s="15"/>
      <c r="E2437" s="15"/>
      <c r="F2437" s="15"/>
      <c r="G2437" s="15"/>
      <c r="H2437" s="15"/>
      <c r="I2437" s="15"/>
      <c r="J2437" s="15"/>
      <c r="K2437" s="15"/>
      <c r="L2437" s="15"/>
      <c r="M2437" s="15"/>
      <c r="N2437" s="134"/>
      <c r="BY2437" s="137"/>
      <c r="BZ2437" s="137"/>
      <c r="CA2437" s="138"/>
      <c r="CI2437" s="19"/>
      <c r="CJ2437" s="19"/>
    </row>
    <row r="2438" s="13" customFormat="1" customHeight="1" spans="1:88">
      <c r="A2438" s="15"/>
      <c r="B2438" s="15"/>
      <c r="C2438" s="15"/>
      <c r="D2438" s="15"/>
      <c r="E2438" s="15"/>
      <c r="F2438" s="15"/>
      <c r="G2438" s="15"/>
      <c r="H2438" s="15"/>
      <c r="I2438" s="15"/>
      <c r="J2438" s="15"/>
      <c r="K2438" s="15"/>
      <c r="L2438" s="15"/>
      <c r="M2438" s="15"/>
      <c r="N2438" s="134"/>
      <c r="BY2438" s="137"/>
      <c r="BZ2438" s="137"/>
      <c r="CA2438" s="138"/>
      <c r="CI2438" s="19"/>
      <c r="CJ2438" s="19"/>
    </row>
    <row r="2439" s="13" customFormat="1" customHeight="1" spans="1:88">
      <c r="A2439" s="15"/>
      <c r="B2439" s="15"/>
      <c r="C2439" s="15"/>
      <c r="D2439" s="15"/>
      <c r="E2439" s="15"/>
      <c r="F2439" s="15"/>
      <c r="G2439" s="15"/>
      <c r="H2439" s="15"/>
      <c r="I2439" s="15"/>
      <c r="J2439" s="15"/>
      <c r="K2439" s="15"/>
      <c r="L2439" s="15"/>
      <c r="M2439" s="15"/>
      <c r="N2439" s="134"/>
      <c r="BY2439" s="137"/>
      <c r="BZ2439" s="137"/>
      <c r="CA2439" s="138"/>
      <c r="CI2439" s="19"/>
      <c r="CJ2439" s="19"/>
    </row>
    <row r="2440" s="13" customFormat="1" customHeight="1" spans="1:88">
      <c r="A2440" s="15"/>
      <c r="B2440" s="15"/>
      <c r="C2440" s="15"/>
      <c r="D2440" s="15"/>
      <c r="E2440" s="15"/>
      <c r="F2440" s="15"/>
      <c r="G2440" s="15"/>
      <c r="H2440" s="15"/>
      <c r="I2440" s="15"/>
      <c r="J2440" s="15"/>
      <c r="K2440" s="15"/>
      <c r="L2440" s="15"/>
      <c r="M2440" s="15"/>
      <c r="N2440" s="134"/>
      <c r="BY2440" s="137"/>
      <c r="BZ2440" s="137"/>
      <c r="CA2440" s="138"/>
      <c r="CI2440" s="19"/>
      <c r="CJ2440" s="19"/>
    </row>
    <row r="2441" s="13" customFormat="1" customHeight="1" spans="1:88">
      <c r="A2441" s="15"/>
      <c r="B2441" s="15"/>
      <c r="C2441" s="15"/>
      <c r="D2441" s="15"/>
      <c r="E2441" s="15"/>
      <c r="F2441" s="15"/>
      <c r="G2441" s="15"/>
      <c r="H2441" s="15"/>
      <c r="I2441" s="15"/>
      <c r="J2441" s="15"/>
      <c r="K2441" s="15"/>
      <c r="L2441" s="15"/>
      <c r="M2441" s="15"/>
      <c r="N2441" s="134"/>
      <c r="BY2441" s="137"/>
      <c r="BZ2441" s="137"/>
      <c r="CA2441" s="138"/>
      <c r="CI2441" s="19"/>
      <c r="CJ2441" s="19"/>
    </row>
    <row r="2442" s="13" customFormat="1" customHeight="1" spans="1:88">
      <c r="A2442" s="15"/>
      <c r="B2442" s="15"/>
      <c r="C2442" s="15"/>
      <c r="D2442" s="15"/>
      <c r="E2442" s="15"/>
      <c r="F2442" s="15"/>
      <c r="G2442" s="15"/>
      <c r="H2442" s="15"/>
      <c r="I2442" s="15"/>
      <c r="J2442" s="15"/>
      <c r="K2442" s="15"/>
      <c r="L2442" s="15"/>
      <c r="M2442" s="15"/>
      <c r="N2442" s="134"/>
      <c r="BY2442" s="137"/>
      <c r="BZ2442" s="137"/>
      <c r="CA2442" s="138"/>
      <c r="CI2442" s="19"/>
      <c r="CJ2442" s="19"/>
    </row>
    <row r="2443" s="13" customFormat="1" customHeight="1" spans="1:88">
      <c r="A2443" s="15"/>
      <c r="B2443" s="15"/>
      <c r="C2443" s="15"/>
      <c r="D2443" s="15"/>
      <c r="E2443" s="15"/>
      <c r="F2443" s="15"/>
      <c r="G2443" s="15"/>
      <c r="H2443" s="15"/>
      <c r="I2443" s="15"/>
      <c r="J2443" s="15"/>
      <c r="K2443" s="15"/>
      <c r="L2443" s="15"/>
      <c r="M2443" s="15"/>
      <c r="N2443" s="134"/>
      <c r="BY2443" s="137"/>
      <c r="BZ2443" s="137"/>
      <c r="CA2443" s="138"/>
      <c r="CI2443" s="19"/>
      <c r="CJ2443" s="19"/>
    </row>
    <row r="2444" s="13" customFormat="1" customHeight="1" spans="1:88">
      <c r="A2444" s="15"/>
      <c r="B2444" s="15"/>
      <c r="C2444" s="15"/>
      <c r="D2444" s="15"/>
      <c r="E2444" s="15"/>
      <c r="F2444" s="15"/>
      <c r="G2444" s="15"/>
      <c r="H2444" s="15"/>
      <c r="I2444" s="15"/>
      <c r="J2444" s="15"/>
      <c r="K2444" s="15"/>
      <c r="L2444" s="15"/>
      <c r="M2444" s="15"/>
      <c r="N2444" s="134"/>
      <c r="BY2444" s="137"/>
      <c r="BZ2444" s="137"/>
      <c r="CA2444" s="138"/>
      <c r="CI2444" s="19"/>
      <c r="CJ2444" s="19"/>
    </row>
    <row r="2445" s="13" customFormat="1" customHeight="1" spans="1:88">
      <c r="A2445" s="15"/>
      <c r="B2445" s="15"/>
      <c r="C2445" s="15"/>
      <c r="D2445" s="15"/>
      <c r="E2445" s="15"/>
      <c r="F2445" s="15"/>
      <c r="G2445" s="15"/>
      <c r="H2445" s="15"/>
      <c r="I2445" s="15"/>
      <c r="J2445" s="15"/>
      <c r="K2445" s="15"/>
      <c r="L2445" s="15"/>
      <c r="M2445" s="15"/>
      <c r="N2445" s="134"/>
      <c r="BY2445" s="137"/>
      <c r="BZ2445" s="137"/>
      <c r="CA2445" s="138"/>
      <c r="CI2445" s="19"/>
      <c r="CJ2445" s="19"/>
    </row>
    <row r="2446" s="13" customFormat="1" customHeight="1" spans="1:88">
      <c r="A2446" s="15"/>
      <c r="B2446" s="15"/>
      <c r="C2446" s="15"/>
      <c r="D2446" s="15"/>
      <c r="E2446" s="15"/>
      <c r="F2446" s="15"/>
      <c r="G2446" s="15"/>
      <c r="H2446" s="15"/>
      <c r="I2446" s="15"/>
      <c r="J2446" s="15"/>
      <c r="K2446" s="15"/>
      <c r="L2446" s="15"/>
      <c r="M2446" s="15"/>
      <c r="N2446" s="134"/>
      <c r="BY2446" s="137"/>
      <c r="BZ2446" s="137"/>
      <c r="CA2446" s="138"/>
      <c r="CI2446" s="19"/>
      <c r="CJ2446" s="19"/>
    </row>
    <row r="2447" s="13" customFormat="1" customHeight="1" spans="1:88">
      <c r="A2447" s="15"/>
      <c r="B2447" s="15"/>
      <c r="C2447" s="15"/>
      <c r="D2447" s="15"/>
      <c r="E2447" s="15"/>
      <c r="F2447" s="15"/>
      <c r="G2447" s="15"/>
      <c r="H2447" s="15"/>
      <c r="I2447" s="15"/>
      <c r="J2447" s="15"/>
      <c r="K2447" s="15"/>
      <c r="L2447" s="15"/>
      <c r="M2447" s="15"/>
      <c r="N2447" s="134"/>
      <c r="BY2447" s="137"/>
      <c r="BZ2447" s="137"/>
      <c r="CA2447" s="138"/>
      <c r="CI2447" s="19"/>
      <c r="CJ2447" s="19"/>
    </row>
    <row r="2448" s="13" customFormat="1" customHeight="1" spans="1:88">
      <c r="A2448" s="15"/>
      <c r="B2448" s="15"/>
      <c r="C2448" s="15"/>
      <c r="D2448" s="15"/>
      <c r="E2448" s="15"/>
      <c r="F2448" s="15"/>
      <c r="G2448" s="15"/>
      <c r="H2448" s="15"/>
      <c r="I2448" s="15"/>
      <c r="J2448" s="15"/>
      <c r="K2448" s="15"/>
      <c r="L2448" s="15"/>
      <c r="M2448" s="15"/>
      <c r="N2448" s="134"/>
      <c r="BY2448" s="137"/>
      <c r="BZ2448" s="137"/>
      <c r="CA2448" s="138"/>
      <c r="CI2448" s="19"/>
      <c r="CJ2448" s="19"/>
    </row>
    <row r="2449" s="13" customFormat="1" customHeight="1" spans="1:88">
      <c r="A2449" s="15"/>
      <c r="B2449" s="15"/>
      <c r="C2449" s="15"/>
      <c r="D2449" s="15"/>
      <c r="E2449" s="15"/>
      <c r="F2449" s="15"/>
      <c r="G2449" s="15"/>
      <c r="H2449" s="15"/>
      <c r="I2449" s="15"/>
      <c r="J2449" s="15"/>
      <c r="K2449" s="15"/>
      <c r="L2449" s="15"/>
      <c r="M2449" s="15"/>
      <c r="N2449" s="134"/>
      <c r="BY2449" s="137"/>
      <c r="BZ2449" s="137"/>
      <c r="CA2449" s="138"/>
      <c r="CI2449" s="19"/>
      <c r="CJ2449" s="19"/>
    </row>
    <row r="2450" s="13" customFormat="1" customHeight="1" spans="1:88">
      <c r="A2450" s="15"/>
      <c r="B2450" s="15"/>
      <c r="C2450" s="15"/>
      <c r="D2450" s="15"/>
      <c r="E2450" s="15"/>
      <c r="F2450" s="15"/>
      <c r="G2450" s="15"/>
      <c r="H2450" s="15"/>
      <c r="I2450" s="15"/>
      <c r="J2450" s="15"/>
      <c r="K2450" s="15"/>
      <c r="L2450" s="15"/>
      <c r="M2450" s="15"/>
      <c r="N2450" s="134"/>
      <c r="BY2450" s="137"/>
      <c r="BZ2450" s="137"/>
      <c r="CA2450" s="138"/>
      <c r="CI2450" s="19"/>
      <c r="CJ2450" s="19"/>
    </row>
    <row r="2451" s="13" customFormat="1" customHeight="1" spans="1:88">
      <c r="A2451" s="15"/>
      <c r="B2451" s="15"/>
      <c r="C2451" s="15"/>
      <c r="D2451" s="15"/>
      <c r="E2451" s="15"/>
      <c r="F2451" s="15"/>
      <c r="G2451" s="15"/>
      <c r="H2451" s="15"/>
      <c r="I2451" s="15"/>
      <c r="J2451" s="15"/>
      <c r="K2451" s="15"/>
      <c r="L2451" s="15"/>
      <c r="M2451" s="15"/>
      <c r="N2451" s="134"/>
      <c r="BY2451" s="137"/>
      <c r="BZ2451" s="137"/>
      <c r="CA2451" s="138"/>
      <c r="CI2451" s="19"/>
      <c r="CJ2451" s="19"/>
    </row>
    <row r="2452" s="13" customFormat="1" customHeight="1" spans="1:88">
      <c r="A2452" s="15"/>
      <c r="B2452" s="15"/>
      <c r="C2452" s="15"/>
      <c r="D2452" s="15"/>
      <c r="E2452" s="15"/>
      <c r="F2452" s="15"/>
      <c r="G2452" s="15"/>
      <c r="H2452" s="15"/>
      <c r="I2452" s="15"/>
      <c r="J2452" s="15"/>
      <c r="K2452" s="15"/>
      <c r="L2452" s="15"/>
      <c r="M2452" s="15"/>
      <c r="N2452" s="134"/>
      <c r="BY2452" s="137"/>
      <c r="BZ2452" s="137"/>
      <c r="CA2452" s="138"/>
      <c r="CI2452" s="19"/>
      <c r="CJ2452" s="19"/>
    </row>
    <row r="2453" s="13" customFormat="1" customHeight="1" spans="1:88">
      <c r="A2453" s="15"/>
      <c r="B2453" s="15"/>
      <c r="C2453" s="15"/>
      <c r="D2453" s="15"/>
      <c r="E2453" s="15"/>
      <c r="F2453" s="15"/>
      <c r="G2453" s="15"/>
      <c r="H2453" s="15"/>
      <c r="I2453" s="15"/>
      <c r="J2453" s="15"/>
      <c r="K2453" s="15"/>
      <c r="L2453" s="15"/>
      <c r="M2453" s="15"/>
      <c r="N2453" s="134"/>
      <c r="BY2453" s="137"/>
      <c r="BZ2453" s="137"/>
      <c r="CA2453" s="138"/>
      <c r="CI2453" s="19"/>
      <c r="CJ2453" s="19"/>
    </row>
    <row r="2454" s="13" customFormat="1" customHeight="1" spans="1:88">
      <c r="A2454" s="15"/>
      <c r="B2454" s="15"/>
      <c r="C2454" s="15"/>
      <c r="D2454" s="15"/>
      <c r="E2454" s="15"/>
      <c r="F2454" s="15"/>
      <c r="G2454" s="15"/>
      <c r="H2454" s="15"/>
      <c r="I2454" s="15"/>
      <c r="J2454" s="15"/>
      <c r="K2454" s="15"/>
      <c r="L2454" s="15"/>
      <c r="M2454" s="15"/>
      <c r="N2454" s="134"/>
      <c r="BY2454" s="137"/>
      <c r="BZ2454" s="137"/>
      <c r="CA2454" s="138"/>
      <c r="CI2454" s="19"/>
      <c r="CJ2454" s="19"/>
    </row>
    <row r="2455" s="13" customFormat="1" customHeight="1" spans="1:88">
      <c r="A2455" s="15"/>
      <c r="B2455" s="15"/>
      <c r="C2455" s="15"/>
      <c r="D2455" s="15"/>
      <c r="E2455" s="15"/>
      <c r="F2455" s="15"/>
      <c r="G2455" s="15"/>
      <c r="H2455" s="15"/>
      <c r="I2455" s="15"/>
      <c r="J2455" s="15"/>
      <c r="K2455" s="15"/>
      <c r="L2455" s="15"/>
      <c r="M2455" s="15"/>
      <c r="N2455" s="134"/>
      <c r="BY2455" s="137"/>
      <c r="BZ2455" s="137"/>
      <c r="CA2455" s="138"/>
      <c r="CI2455" s="19"/>
      <c r="CJ2455" s="19"/>
    </row>
    <row r="2456" s="13" customFormat="1" customHeight="1" spans="1:88">
      <c r="A2456" s="15"/>
      <c r="B2456" s="15"/>
      <c r="C2456" s="15"/>
      <c r="D2456" s="15"/>
      <c r="E2456" s="15"/>
      <c r="F2456" s="15"/>
      <c r="G2456" s="15"/>
      <c r="H2456" s="15"/>
      <c r="I2456" s="15"/>
      <c r="J2456" s="15"/>
      <c r="K2456" s="15"/>
      <c r="L2456" s="15"/>
      <c r="M2456" s="15"/>
      <c r="N2456" s="134"/>
      <c r="BY2456" s="137"/>
      <c r="BZ2456" s="137"/>
      <c r="CA2456" s="138"/>
      <c r="CI2456" s="19"/>
      <c r="CJ2456" s="19"/>
    </row>
    <row r="2457" s="13" customFormat="1" customHeight="1" spans="1:88">
      <c r="A2457" s="15"/>
      <c r="B2457" s="15"/>
      <c r="C2457" s="15"/>
      <c r="D2457" s="15"/>
      <c r="E2457" s="15"/>
      <c r="F2457" s="15"/>
      <c r="G2457" s="15"/>
      <c r="H2457" s="15"/>
      <c r="I2457" s="15"/>
      <c r="J2457" s="15"/>
      <c r="K2457" s="15"/>
      <c r="L2457" s="15"/>
      <c r="M2457" s="15"/>
      <c r="N2457" s="134"/>
      <c r="BY2457" s="137"/>
      <c r="BZ2457" s="137"/>
      <c r="CA2457" s="138"/>
      <c r="CI2457" s="19"/>
      <c r="CJ2457" s="19"/>
    </row>
    <row r="2458" s="13" customFormat="1" customHeight="1" spans="1:88">
      <c r="A2458" s="15"/>
      <c r="B2458" s="15"/>
      <c r="C2458" s="15"/>
      <c r="D2458" s="15"/>
      <c r="E2458" s="15"/>
      <c r="F2458" s="15"/>
      <c r="G2458" s="15"/>
      <c r="H2458" s="15"/>
      <c r="I2458" s="15"/>
      <c r="J2458" s="15"/>
      <c r="K2458" s="15"/>
      <c r="L2458" s="15"/>
      <c r="M2458" s="15"/>
      <c r="N2458" s="134"/>
      <c r="BY2458" s="137"/>
      <c r="BZ2458" s="137"/>
      <c r="CA2458" s="138"/>
      <c r="CI2458" s="19"/>
      <c r="CJ2458" s="19"/>
    </row>
    <row r="2459" s="13" customFormat="1" customHeight="1" spans="1:88">
      <c r="A2459" s="15"/>
      <c r="B2459" s="15"/>
      <c r="C2459" s="15"/>
      <c r="D2459" s="15"/>
      <c r="E2459" s="15"/>
      <c r="F2459" s="15"/>
      <c r="G2459" s="15"/>
      <c r="H2459" s="15"/>
      <c r="I2459" s="15"/>
      <c r="J2459" s="15"/>
      <c r="K2459" s="15"/>
      <c r="L2459" s="15"/>
      <c r="M2459" s="15"/>
      <c r="N2459" s="134"/>
      <c r="BY2459" s="137"/>
      <c r="BZ2459" s="137"/>
      <c r="CA2459" s="138"/>
      <c r="CI2459" s="19"/>
      <c r="CJ2459" s="19"/>
    </row>
    <row r="2460" s="13" customFormat="1" customHeight="1" spans="1:88">
      <c r="A2460" s="15"/>
      <c r="B2460" s="15"/>
      <c r="C2460" s="15"/>
      <c r="D2460" s="15"/>
      <c r="E2460" s="15"/>
      <c r="F2460" s="15"/>
      <c r="G2460" s="15"/>
      <c r="H2460" s="15"/>
      <c r="I2460" s="15"/>
      <c r="J2460" s="15"/>
      <c r="K2460" s="15"/>
      <c r="L2460" s="15"/>
      <c r="M2460" s="15"/>
      <c r="N2460" s="134"/>
      <c r="BY2460" s="137"/>
      <c r="BZ2460" s="137"/>
      <c r="CA2460" s="138"/>
      <c r="CI2460" s="19"/>
      <c r="CJ2460" s="19"/>
    </row>
    <row r="2461" s="13" customFormat="1" customHeight="1" spans="1:88">
      <c r="A2461" s="15"/>
      <c r="B2461" s="15"/>
      <c r="C2461" s="15"/>
      <c r="D2461" s="15"/>
      <c r="E2461" s="15"/>
      <c r="F2461" s="15"/>
      <c r="G2461" s="15"/>
      <c r="H2461" s="15"/>
      <c r="I2461" s="15"/>
      <c r="J2461" s="15"/>
      <c r="K2461" s="15"/>
      <c r="L2461" s="15"/>
      <c r="M2461" s="15"/>
      <c r="N2461" s="134"/>
      <c r="BY2461" s="137"/>
      <c r="BZ2461" s="137"/>
      <c r="CA2461" s="138"/>
      <c r="CI2461" s="19"/>
      <c r="CJ2461" s="19"/>
    </row>
    <row r="2462" s="13" customFormat="1" customHeight="1" spans="1:88">
      <c r="A2462" s="15"/>
      <c r="B2462" s="15"/>
      <c r="C2462" s="15"/>
      <c r="D2462" s="15"/>
      <c r="E2462" s="15"/>
      <c r="F2462" s="15"/>
      <c r="G2462" s="15"/>
      <c r="H2462" s="15"/>
      <c r="I2462" s="15"/>
      <c r="J2462" s="15"/>
      <c r="K2462" s="15"/>
      <c r="L2462" s="15"/>
      <c r="M2462" s="15"/>
      <c r="N2462" s="134"/>
      <c r="BY2462" s="137"/>
      <c r="BZ2462" s="137"/>
      <c r="CA2462" s="138"/>
      <c r="CI2462" s="19"/>
      <c r="CJ2462" s="19"/>
    </row>
    <row r="2463" s="13" customFormat="1" customHeight="1" spans="1:88">
      <c r="A2463" s="15"/>
      <c r="B2463" s="15"/>
      <c r="C2463" s="15"/>
      <c r="D2463" s="15"/>
      <c r="E2463" s="15"/>
      <c r="F2463" s="15"/>
      <c r="G2463" s="15"/>
      <c r="H2463" s="15"/>
      <c r="I2463" s="15"/>
      <c r="J2463" s="15"/>
      <c r="K2463" s="15"/>
      <c r="L2463" s="15"/>
      <c r="M2463" s="15"/>
      <c r="N2463" s="134"/>
      <c r="BY2463" s="137"/>
      <c r="BZ2463" s="137"/>
      <c r="CA2463" s="138"/>
      <c r="CI2463" s="19"/>
      <c r="CJ2463" s="19"/>
    </row>
    <row r="2464" s="13" customFormat="1" customHeight="1" spans="1:88">
      <c r="A2464" s="15"/>
      <c r="B2464" s="15"/>
      <c r="C2464" s="15"/>
      <c r="D2464" s="15"/>
      <c r="E2464" s="15"/>
      <c r="F2464" s="15"/>
      <c r="G2464" s="15"/>
      <c r="H2464" s="15"/>
      <c r="I2464" s="15"/>
      <c r="J2464" s="15"/>
      <c r="K2464" s="15"/>
      <c r="L2464" s="15"/>
      <c r="M2464" s="15"/>
      <c r="N2464" s="134"/>
      <c r="BY2464" s="137"/>
      <c r="BZ2464" s="137"/>
      <c r="CA2464" s="138"/>
      <c r="CI2464" s="19"/>
      <c r="CJ2464" s="19"/>
    </row>
    <row r="2465" s="13" customFormat="1" customHeight="1" spans="1:88">
      <c r="A2465" s="15"/>
      <c r="B2465" s="15"/>
      <c r="C2465" s="15"/>
      <c r="D2465" s="15"/>
      <c r="E2465" s="15"/>
      <c r="F2465" s="15"/>
      <c r="G2465" s="15"/>
      <c r="H2465" s="15"/>
      <c r="I2465" s="15"/>
      <c r="J2465" s="15"/>
      <c r="K2465" s="15"/>
      <c r="L2465" s="15"/>
      <c r="M2465" s="15"/>
      <c r="N2465" s="134"/>
      <c r="BY2465" s="137"/>
      <c r="BZ2465" s="137"/>
      <c r="CA2465" s="138"/>
      <c r="CI2465" s="19"/>
      <c r="CJ2465" s="19"/>
    </row>
    <row r="2466" s="13" customFormat="1" customHeight="1" spans="1:88">
      <c r="A2466" s="15"/>
      <c r="B2466" s="15"/>
      <c r="C2466" s="15"/>
      <c r="D2466" s="15"/>
      <c r="E2466" s="15"/>
      <c r="F2466" s="15"/>
      <c r="G2466" s="15"/>
      <c r="H2466" s="15"/>
      <c r="I2466" s="15"/>
      <c r="J2466" s="15"/>
      <c r="K2466" s="15"/>
      <c r="L2466" s="15"/>
      <c r="M2466" s="15"/>
      <c r="N2466" s="134"/>
      <c r="BY2466" s="137"/>
      <c r="BZ2466" s="137"/>
      <c r="CA2466" s="138"/>
      <c r="CI2466" s="19"/>
      <c r="CJ2466" s="19"/>
    </row>
    <row r="2467" s="13" customFormat="1" customHeight="1" spans="1:88">
      <c r="A2467" s="15"/>
      <c r="B2467" s="15"/>
      <c r="C2467" s="15"/>
      <c r="D2467" s="15"/>
      <c r="E2467" s="15"/>
      <c r="F2467" s="15"/>
      <c r="G2467" s="15"/>
      <c r="H2467" s="15"/>
      <c r="I2467" s="15"/>
      <c r="J2467" s="15"/>
      <c r="K2467" s="15"/>
      <c r="L2467" s="15"/>
      <c r="M2467" s="15"/>
      <c r="N2467" s="134"/>
      <c r="BY2467" s="137"/>
      <c r="BZ2467" s="137"/>
      <c r="CA2467" s="138"/>
      <c r="CI2467" s="19"/>
      <c r="CJ2467" s="19"/>
    </row>
    <row r="2468" s="13" customFormat="1" customHeight="1" spans="1:88">
      <c r="A2468" s="15"/>
      <c r="B2468" s="15"/>
      <c r="C2468" s="15"/>
      <c r="D2468" s="15"/>
      <c r="E2468" s="15"/>
      <c r="F2468" s="15"/>
      <c r="G2468" s="15"/>
      <c r="H2468" s="15"/>
      <c r="I2468" s="15"/>
      <c r="J2468" s="15"/>
      <c r="K2468" s="15"/>
      <c r="L2468" s="15"/>
      <c r="M2468" s="15"/>
      <c r="N2468" s="134"/>
      <c r="BY2468" s="137"/>
      <c r="BZ2468" s="137"/>
      <c r="CA2468" s="138"/>
      <c r="CI2468" s="19"/>
      <c r="CJ2468" s="19"/>
    </row>
    <row r="2469" s="13" customFormat="1" customHeight="1" spans="1:88">
      <c r="A2469" s="15"/>
      <c r="B2469" s="15"/>
      <c r="C2469" s="15"/>
      <c r="D2469" s="15"/>
      <c r="E2469" s="15"/>
      <c r="F2469" s="15"/>
      <c r="G2469" s="15"/>
      <c r="H2469" s="15"/>
      <c r="I2469" s="15"/>
      <c r="J2469" s="15"/>
      <c r="K2469" s="15"/>
      <c r="L2469" s="15"/>
      <c r="M2469" s="15"/>
      <c r="N2469" s="134"/>
      <c r="BY2469" s="137"/>
      <c r="BZ2469" s="137"/>
      <c r="CA2469" s="138"/>
      <c r="CI2469" s="19"/>
      <c r="CJ2469" s="19"/>
    </row>
    <row r="2470" s="13" customFormat="1" customHeight="1" spans="1:88">
      <c r="A2470" s="15"/>
      <c r="B2470" s="15"/>
      <c r="C2470" s="15"/>
      <c r="D2470" s="15"/>
      <c r="E2470" s="15"/>
      <c r="F2470" s="15"/>
      <c r="G2470" s="15"/>
      <c r="H2470" s="15"/>
      <c r="I2470" s="15"/>
      <c r="J2470" s="15"/>
      <c r="K2470" s="15"/>
      <c r="L2470" s="15"/>
      <c r="M2470" s="15"/>
      <c r="N2470" s="134"/>
      <c r="BY2470" s="137"/>
      <c r="BZ2470" s="137"/>
      <c r="CA2470" s="138"/>
      <c r="CI2470" s="19"/>
      <c r="CJ2470" s="19"/>
    </row>
    <row r="2471" s="13" customFormat="1" customHeight="1" spans="1:88">
      <c r="A2471" s="15"/>
      <c r="B2471" s="15"/>
      <c r="C2471" s="15"/>
      <c r="D2471" s="15"/>
      <c r="E2471" s="15"/>
      <c r="F2471" s="15"/>
      <c r="G2471" s="15"/>
      <c r="H2471" s="15"/>
      <c r="I2471" s="15"/>
      <c r="J2471" s="15"/>
      <c r="K2471" s="15"/>
      <c r="L2471" s="15"/>
      <c r="M2471" s="15"/>
      <c r="N2471" s="134"/>
      <c r="BY2471" s="137"/>
      <c r="BZ2471" s="137"/>
      <c r="CA2471" s="138"/>
      <c r="CI2471" s="19"/>
      <c r="CJ2471" s="19"/>
    </row>
    <row r="2472" s="13" customFormat="1" customHeight="1" spans="1:88">
      <c r="A2472" s="15"/>
      <c r="B2472" s="15"/>
      <c r="C2472" s="15"/>
      <c r="D2472" s="15"/>
      <c r="E2472" s="15"/>
      <c r="F2472" s="15"/>
      <c r="G2472" s="15"/>
      <c r="H2472" s="15"/>
      <c r="I2472" s="15"/>
      <c r="J2472" s="15"/>
      <c r="K2472" s="15"/>
      <c r="L2472" s="15"/>
      <c r="M2472" s="15"/>
      <c r="N2472" s="134"/>
      <c r="BY2472" s="137"/>
      <c r="BZ2472" s="137"/>
      <c r="CA2472" s="138"/>
      <c r="CI2472" s="19"/>
      <c r="CJ2472" s="19"/>
    </row>
    <row r="2473" s="13" customFormat="1" customHeight="1" spans="1:88">
      <c r="A2473" s="15"/>
      <c r="B2473" s="15"/>
      <c r="C2473" s="15"/>
      <c r="D2473" s="15"/>
      <c r="E2473" s="15"/>
      <c r="F2473" s="15"/>
      <c r="G2473" s="15"/>
      <c r="H2473" s="15"/>
      <c r="I2473" s="15"/>
      <c r="J2473" s="15"/>
      <c r="K2473" s="15"/>
      <c r="L2473" s="15"/>
      <c r="M2473" s="15"/>
      <c r="N2473" s="134"/>
      <c r="BY2473" s="137"/>
      <c r="BZ2473" s="137"/>
      <c r="CA2473" s="138"/>
      <c r="CI2473" s="19"/>
      <c r="CJ2473" s="19"/>
    </row>
    <row r="2474" s="13" customFormat="1" customHeight="1" spans="1:88">
      <c r="A2474" s="15"/>
      <c r="B2474" s="15"/>
      <c r="C2474" s="15"/>
      <c r="D2474" s="15"/>
      <c r="E2474" s="15"/>
      <c r="F2474" s="15"/>
      <c r="G2474" s="15"/>
      <c r="H2474" s="15"/>
      <c r="I2474" s="15"/>
      <c r="J2474" s="15"/>
      <c r="K2474" s="15"/>
      <c r="L2474" s="15"/>
      <c r="M2474" s="15"/>
      <c r="N2474" s="134"/>
      <c r="BY2474" s="137"/>
      <c r="BZ2474" s="137"/>
      <c r="CA2474" s="138"/>
      <c r="CI2474" s="19"/>
      <c r="CJ2474" s="19"/>
    </row>
    <row r="2475" s="13" customFormat="1" customHeight="1" spans="1:88">
      <c r="A2475" s="15"/>
      <c r="B2475" s="15"/>
      <c r="C2475" s="15"/>
      <c r="D2475" s="15"/>
      <c r="E2475" s="15"/>
      <c r="F2475" s="15"/>
      <c r="G2475" s="15"/>
      <c r="H2475" s="15"/>
      <c r="I2475" s="15"/>
      <c r="J2475" s="15"/>
      <c r="K2475" s="15"/>
      <c r="L2475" s="15"/>
      <c r="M2475" s="15"/>
      <c r="N2475" s="134"/>
      <c r="BY2475" s="137"/>
      <c r="BZ2475" s="137"/>
      <c r="CA2475" s="138"/>
      <c r="CI2475" s="19"/>
      <c r="CJ2475" s="19"/>
    </row>
    <row r="2476" s="13" customFormat="1" customHeight="1" spans="1:88">
      <c r="A2476" s="15"/>
      <c r="B2476" s="15"/>
      <c r="C2476" s="15"/>
      <c r="D2476" s="15"/>
      <c r="E2476" s="15"/>
      <c r="F2476" s="15"/>
      <c r="G2476" s="15"/>
      <c r="H2476" s="15"/>
      <c r="I2476" s="15"/>
      <c r="J2476" s="15"/>
      <c r="K2476" s="15"/>
      <c r="L2476" s="15"/>
      <c r="M2476" s="15"/>
      <c r="N2476" s="134"/>
      <c r="BY2476" s="137"/>
      <c r="BZ2476" s="137"/>
      <c r="CA2476" s="138"/>
      <c r="CI2476" s="19"/>
      <c r="CJ2476" s="19"/>
    </row>
    <row r="2477" s="13" customFormat="1" customHeight="1" spans="1:88">
      <c r="A2477" s="15"/>
      <c r="B2477" s="15"/>
      <c r="C2477" s="15"/>
      <c r="D2477" s="15"/>
      <c r="E2477" s="15"/>
      <c r="F2477" s="15"/>
      <c r="G2477" s="15"/>
      <c r="H2477" s="15"/>
      <c r="I2477" s="15"/>
      <c r="J2477" s="15"/>
      <c r="K2477" s="15"/>
      <c r="L2477" s="15"/>
      <c r="M2477" s="15"/>
      <c r="N2477" s="134"/>
      <c r="BY2477" s="137"/>
      <c r="BZ2477" s="137"/>
      <c r="CA2477" s="138"/>
      <c r="CI2477" s="19"/>
      <c r="CJ2477" s="19"/>
    </row>
    <row r="2478" s="13" customFormat="1" customHeight="1" spans="1:88">
      <c r="A2478" s="15"/>
      <c r="B2478" s="15"/>
      <c r="C2478" s="15"/>
      <c r="D2478" s="15"/>
      <c r="E2478" s="15"/>
      <c r="F2478" s="15"/>
      <c r="G2478" s="15"/>
      <c r="H2478" s="15"/>
      <c r="I2478" s="15"/>
      <c r="J2478" s="15"/>
      <c r="K2478" s="15"/>
      <c r="L2478" s="15"/>
      <c r="M2478" s="15"/>
      <c r="N2478" s="134"/>
      <c r="BY2478" s="137"/>
      <c r="BZ2478" s="137"/>
      <c r="CA2478" s="138"/>
      <c r="CI2478" s="19"/>
      <c r="CJ2478" s="19"/>
    </row>
    <row r="2479" s="13" customFormat="1" customHeight="1" spans="1:88">
      <c r="A2479" s="15"/>
      <c r="B2479" s="15"/>
      <c r="C2479" s="15"/>
      <c r="D2479" s="15"/>
      <c r="E2479" s="15"/>
      <c r="F2479" s="15"/>
      <c r="G2479" s="15"/>
      <c r="H2479" s="15"/>
      <c r="I2479" s="15"/>
      <c r="J2479" s="15"/>
      <c r="K2479" s="15"/>
      <c r="L2479" s="15"/>
      <c r="M2479" s="15"/>
      <c r="N2479" s="134"/>
      <c r="BY2479" s="137"/>
      <c r="BZ2479" s="137"/>
      <c r="CA2479" s="138"/>
      <c r="CI2479" s="19"/>
      <c r="CJ2479" s="19"/>
    </row>
    <row r="2480" s="13" customFormat="1" customHeight="1" spans="1:88">
      <c r="A2480" s="15"/>
      <c r="B2480" s="15"/>
      <c r="C2480" s="15"/>
      <c r="D2480" s="15"/>
      <c r="E2480" s="15"/>
      <c r="F2480" s="15"/>
      <c r="G2480" s="15"/>
      <c r="H2480" s="15"/>
      <c r="I2480" s="15"/>
      <c r="J2480" s="15"/>
      <c r="K2480" s="15"/>
      <c r="L2480" s="15"/>
      <c r="M2480" s="15"/>
      <c r="N2480" s="134"/>
      <c r="BY2480" s="137"/>
      <c r="BZ2480" s="137"/>
      <c r="CA2480" s="138"/>
      <c r="CI2480" s="19"/>
      <c r="CJ2480" s="19"/>
    </row>
    <row r="2481" s="13" customFormat="1" customHeight="1" spans="1:88">
      <c r="A2481" s="15"/>
      <c r="B2481" s="15"/>
      <c r="C2481" s="15"/>
      <c r="D2481" s="15"/>
      <c r="E2481" s="15"/>
      <c r="F2481" s="15"/>
      <c r="G2481" s="15"/>
      <c r="H2481" s="15"/>
      <c r="I2481" s="15"/>
      <c r="J2481" s="15"/>
      <c r="K2481" s="15"/>
      <c r="L2481" s="15"/>
      <c r="M2481" s="15"/>
      <c r="N2481" s="134"/>
      <c r="BY2481" s="137"/>
      <c r="BZ2481" s="137"/>
      <c r="CA2481" s="138"/>
      <c r="CI2481" s="19"/>
      <c r="CJ2481" s="19"/>
    </row>
    <row r="2482" s="13" customFormat="1" customHeight="1" spans="1:88">
      <c r="A2482" s="15"/>
      <c r="B2482" s="15"/>
      <c r="C2482" s="15"/>
      <c r="D2482" s="15"/>
      <c r="E2482" s="15"/>
      <c r="F2482" s="15"/>
      <c r="G2482" s="15"/>
      <c r="H2482" s="15"/>
      <c r="I2482" s="15"/>
      <c r="J2482" s="15"/>
      <c r="K2482" s="15"/>
      <c r="L2482" s="15"/>
      <c r="M2482" s="15"/>
      <c r="N2482" s="134"/>
      <c r="BY2482" s="137"/>
      <c r="BZ2482" s="137"/>
      <c r="CA2482" s="138"/>
      <c r="CI2482" s="19"/>
      <c r="CJ2482" s="19"/>
    </row>
    <row r="2483" s="13" customFormat="1" customHeight="1" spans="1:88">
      <c r="A2483" s="15"/>
      <c r="B2483" s="15"/>
      <c r="C2483" s="15"/>
      <c r="D2483" s="15"/>
      <c r="E2483" s="15"/>
      <c r="F2483" s="15"/>
      <c r="G2483" s="15"/>
      <c r="H2483" s="15"/>
      <c r="I2483" s="15"/>
      <c r="J2483" s="15"/>
      <c r="K2483" s="15"/>
      <c r="L2483" s="15"/>
      <c r="M2483" s="15"/>
      <c r="N2483" s="134"/>
      <c r="BY2483" s="137"/>
      <c r="BZ2483" s="137"/>
      <c r="CA2483" s="138"/>
      <c r="CI2483" s="19"/>
      <c r="CJ2483" s="19"/>
    </row>
    <row r="2484" s="13" customFormat="1" customHeight="1" spans="1:88">
      <c r="A2484" s="15"/>
      <c r="B2484" s="15"/>
      <c r="C2484" s="15"/>
      <c r="D2484" s="15"/>
      <c r="E2484" s="15"/>
      <c r="F2484" s="15"/>
      <c r="G2484" s="15"/>
      <c r="H2484" s="15"/>
      <c r="I2484" s="15"/>
      <c r="J2484" s="15"/>
      <c r="K2484" s="15"/>
      <c r="L2484" s="15"/>
      <c r="M2484" s="15"/>
      <c r="N2484" s="134"/>
      <c r="BY2484" s="137"/>
      <c r="BZ2484" s="137"/>
      <c r="CA2484" s="138"/>
      <c r="CI2484" s="19"/>
      <c r="CJ2484" s="19"/>
    </row>
    <row r="2485" s="13" customFormat="1" customHeight="1" spans="1:88">
      <c r="A2485" s="15"/>
      <c r="B2485" s="15"/>
      <c r="C2485" s="15"/>
      <c r="D2485" s="15"/>
      <c r="E2485" s="15"/>
      <c r="F2485" s="15"/>
      <c r="G2485" s="15"/>
      <c r="H2485" s="15"/>
      <c r="I2485" s="15"/>
      <c r="J2485" s="15"/>
      <c r="K2485" s="15"/>
      <c r="L2485" s="15"/>
      <c r="M2485" s="15"/>
      <c r="N2485" s="134"/>
      <c r="BY2485" s="137"/>
      <c r="BZ2485" s="137"/>
      <c r="CA2485" s="138"/>
      <c r="CI2485" s="19"/>
      <c r="CJ2485" s="19"/>
    </row>
    <row r="2486" s="13" customFormat="1" customHeight="1" spans="1:88">
      <c r="A2486" s="15"/>
      <c r="B2486" s="15"/>
      <c r="C2486" s="15"/>
      <c r="D2486" s="15"/>
      <c r="E2486" s="15"/>
      <c r="F2486" s="15"/>
      <c r="G2486" s="15"/>
      <c r="H2486" s="15"/>
      <c r="I2486" s="15"/>
      <c r="J2486" s="15"/>
      <c r="K2486" s="15"/>
      <c r="L2486" s="15"/>
      <c r="M2486" s="15"/>
      <c r="N2486" s="134"/>
      <c r="BY2486" s="137"/>
      <c r="BZ2486" s="137"/>
      <c r="CA2486" s="138"/>
      <c r="CI2486" s="19"/>
      <c r="CJ2486" s="19"/>
    </row>
    <row r="2487" s="13" customFormat="1" customHeight="1" spans="1:88">
      <c r="A2487" s="15"/>
      <c r="B2487" s="15"/>
      <c r="C2487" s="15"/>
      <c r="D2487" s="15"/>
      <c r="E2487" s="15"/>
      <c r="F2487" s="15"/>
      <c r="G2487" s="15"/>
      <c r="H2487" s="15"/>
      <c r="I2487" s="15"/>
      <c r="J2487" s="15"/>
      <c r="K2487" s="15"/>
      <c r="L2487" s="15"/>
      <c r="M2487" s="15"/>
      <c r="N2487" s="134"/>
      <c r="BY2487" s="137"/>
      <c r="BZ2487" s="137"/>
      <c r="CA2487" s="138"/>
      <c r="CI2487" s="19"/>
      <c r="CJ2487" s="19"/>
    </row>
    <row r="2488" s="13" customFormat="1" customHeight="1" spans="1:88">
      <c r="A2488" s="15"/>
      <c r="B2488" s="15"/>
      <c r="C2488" s="15"/>
      <c r="D2488" s="15"/>
      <c r="E2488" s="15"/>
      <c r="F2488" s="15"/>
      <c r="G2488" s="15"/>
      <c r="H2488" s="15"/>
      <c r="I2488" s="15"/>
      <c r="J2488" s="15"/>
      <c r="K2488" s="15"/>
      <c r="L2488" s="15"/>
      <c r="M2488" s="15"/>
      <c r="N2488" s="134"/>
      <c r="BY2488" s="137"/>
      <c r="BZ2488" s="137"/>
      <c r="CA2488" s="138"/>
      <c r="CI2488" s="19"/>
      <c r="CJ2488" s="19"/>
    </row>
    <row r="2489" s="13" customFormat="1" customHeight="1" spans="1:88">
      <c r="A2489" s="15"/>
      <c r="B2489" s="15"/>
      <c r="C2489" s="15"/>
      <c r="D2489" s="15"/>
      <c r="E2489" s="15"/>
      <c r="F2489" s="15"/>
      <c r="G2489" s="15"/>
      <c r="H2489" s="15"/>
      <c r="I2489" s="15"/>
      <c r="J2489" s="15"/>
      <c r="K2489" s="15"/>
      <c r="L2489" s="15"/>
      <c r="M2489" s="15"/>
      <c r="N2489" s="134"/>
      <c r="BY2489" s="137"/>
      <c r="BZ2489" s="137"/>
      <c r="CA2489" s="138"/>
      <c r="CI2489" s="19"/>
      <c r="CJ2489" s="19"/>
    </row>
    <row r="2490" s="13" customFormat="1" customHeight="1" spans="1:88">
      <c r="A2490" s="15"/>
      <c r="B2490" s="15"/>
      <c r="C2490" s="15"/>
      <c r="D2490" s="15"/>
      <c r="E2490" s="15"/>
      <c r="F2490" s="15"/>
      <c r="G2490" s="15"/>
      <c r="H2490" s="15"/>
      <c r="I2490" s="15"/>
      <c r="J2490" s="15"/>
      <c r="K2490" s="15"/>
      <c r="L2490" s="15"/>
      <c r="M2490" s="15"/>
      <c r="N2490" s="134"/>
      <c r="BY2490" s="137"/>
      <c r="BZ2490" s="137"/>
      <c r="CA2490" s="138"/>
      <c r="CI2490" s="19"/>
      <c r="CJ2490" s="19"/>
    </row>
    <row r="2491" s="13" customFormat="1" customHeight="1" spans="1:88">
      <c r="A2491" s="15"/>
      <c r="B2491" s="15"/>
      <c r="C2491" s="15"/>
      <c r="D2491" s="15"/>
      <c r="E2491" s="15"/>
      <c r="F2491" s="15"/>
      <c r="G2491" s="15"/>
      <c r="H2491" s="15"/>
      <c r="I2491" s="15"/>
      <c r="J2491" s="15"/>
      <c r="K2491" s="15"/>
      <c r="L2491" s="15"/>
      <c r="M2491" s="15"/>
      <c r="N2491" s="134"/>
      <c r="BY2491" s="137"/>
      <c r="BZ2491" s="137"/>
      <c r="CA2491" s="138"/>
      <c r="CI2491" s="19"/>
      <c r="CJ2491" s="19"/>
    </row>
    <row r="2492" s="13" customFormat="1" customHeight="1" spans="1:88">
      <c r="A2492" s="15"/>
      <c r="B2492" s="15"/>
      <c r="C2492" s="15"/>
      <c r="D2492" s="15"/>
      <c r="E2492" s="15"/>
      <c r="F2492" s="15"/>
      <c r="G2492" s="15"/>
      <c r="H2492" s="15"/>
      <c r="I2492" s="15"/>
      <c r="J2492" s="15"/>
      <c r="K2492" s="15"/>
      <c r="L2492" s="15"/>
      <c r="M2492" s="15"/>
      <c r="N2492" s="134"/>
      <c r="BY2492" s="137"/>
      <c r="BZ2492" s="137"/>
      <c r="CA2492" s="138"/>
      <c r="CI2492" s="19"/>
      <c r="CJ2492" s="19"/>
    </row>
    <row r="2493" s="13" customFormat="1" customHeight="1" spans="1:88">
      <c r="A2493" s="15"/>
      <c r="B2493" s="15"/>
      <c r="C2493" s="15"/>
      <c r="D2493" s="15"/>
      <c r="E2493" s="15"/>
      <c r="F2493" s="15"/>
      <c r="G2493" s="15"/>
      <c r="H2493" s="15"/>
      <c r="I2493" s="15"/>
      <c r="J2493" s="15"/>
      <c r="K2493" s="15"/>
      <c r="L2493" s="15"/>
      <c r="M2493" s="15"/>
      <c r="N2493" s="134"/>
      <c r="BY2493" s="137"/>
      <c r="BZ2493" s="137"/>
      <c r="CA2493" s="138"/>
      <c r="CI2493" s="19"/>
      <c r="CJ2493" s="19"/>
    </row>
    <row r="2494" s="13" customFormat="1" customHeight="1" spans="1:88">
      <c r="A2494" s="15"/>
      <c r="B2494" s="15"/>
      <c r="C2494" s="15"/>
      <c r="D2494" s="15"/>
      <c r="E2494" s="15"/>
      <c r="F2494" s="15"/>
      <c r="G2494" s="15"/>
      <c r="H2494" s="15"/>
      <c r="I2494" s="15"/>
      <c r="J2494" s="15"/>
      <c r="K2494" s="15"/>
      <c r="L2494" s="15"/>
      <c r="M2494" s="15"/>
      <c r="N2494" s="134"/>
      <c r="BY2494" s="137"/>
      <c r="BZ2494" s="137"/>
      <c r="CA2494" s="138"/>
      <c r="CI2494" s="19"/>
      <c r="CJ2494" s="19"/>
    </row>
    <row r="2495" s="13" customFormat="1" customHeight="1" spans="1:88">
      <c r="A2495" s="15"/>
      <c r="B2495" s="15"/>
      <c r="C2495" s="15"/>
      <c r="D2495" s="15"/>
      <c r="E2495" s="15"/>
      <c r="F2495" s="15"/>
      <c r="G2495" s="15"/>
      <c r="H2495" s="15"/>
      <c r="I2495" s="15"/>
      <c r="J2495" s="15"/>
      <c r="K2495" s="15"/>
      <c r="L2495" s="15"/>
      <c r="M2495" s="15"/>
      <c r="N2495" s="134"/>
      <c r="BY2495" s="137"/>
      <c r="BZ2495" s="137"/>
      <c r="CA2495" s="138"/>
      <c r="CI2495" s="19"/>
      <c r="CJ2495" s="19"/>
    </row>
    <row r="2496" s="13" customFormat="1" customHeight="1" spans="1:88">
      <c r="A2496" s="15"/>
      <c r="B2496" s="15"/>
      <c r="C2496" s="15"/>
      <c r="D2496" s="15"/>
      <c r="E2496" s="15"/>
      <c r="F2496" s="15"/>
      <c r="G2496" s="15"/>
      <c r="H2496" s="15"/>
      <c r="I2496" s="15"/>
      <c r="J2496" s="15"/>
      <c r="K2496" s="15"/>
      <c r="L2496" s="15"/>
      <c r="M2496" s="15"/>
      <c r="N2496" s="134"/>
      <c r="BY2496" s="137"/>
      <c r="BZ2496" s="137"/>
      <c r="CA2496" s="138"/>
      <c r="CI2496" s="19"/>
      <c r="CJ2496" s="19"/>
    </row>
    <row r="2497" s="13" customFormat="1" customHeight="1" spans="1:88">
      <c r="A2497" s="15"/>
      <c r="B2497" s="15"/>
      <c r="C2497" s="15"/>
      <c r="D2497" s="15"/>
      <c r="E2497" s="15"/>
      <c r="F2497" s="15"/>
      <c r="G2497" s="15"/>
      <c r="H2497" s="15"/>
      <c r="I2497" s="15"/>
      <c r="J2497" s="15"/>
      <c r="K2497" s="15"/>
      <c r="L2497" s="15"/>
      <c r="M2497" s="15"/>
      <c r="N2497" s="134"/>
      <c r="BY2497" s="137"/>
      <c r="BZ2497" s="137"/>
      <c r="CA2497" s="138"/>
      <c r="CI2497" s="19"/>
      <c r="CJ2497" s="19"/>
    </row>
    <row r="2498" s="13" customFormat="1" customHeight="1" spans="1:88">
      <c r="A2498" s="15"/>
      <c r="B2498" s="15"/>
      <c r="C2498" s="15"/>
      <c r="D2498" s="15"/>
      <c r="E2498" s="15"/>
      <c r="F2498" s="15"/>
      <c r="G2498" s="15"/>
      <c r="H2498" s="15"/>
      <c r="I2498" s="15"/>
      <c r="J2498" s="15"/>
      <c r="K2498" s="15"/>
      <c r="L2498" s="15"/>
      <c r="M2498" s="15"/>
      <c r="N2498" s="134"/>
      <c r="BY2498" s="137"/>
      <c r="BZ2498" s="137"/>
      <c r="CA2498" s="138"/>
      <c r="CI2498" s="19"/>
      <c r="CJ2498" s="19"/>
    </row>
    <row r="2499" s="13" customFormat="1" customHeight="1" spans="1:88">
      <c r="A2499" s="15"/>
      <c r="B2499" s="15"/>
      <c r="C2499" s="15"/>
      <c r="D2499" s="15"/>
      <c r="E2499" s="15"/>
      <c r="F2499" s="15"/>
      <c r="G2499" s="15"/>
      <c r="H2499" s="15"/>
      <c r="I2499" s="15"/>
      <c r="J2499" s="15"/>
      <c r="K2499" s="15"/>
      <c r="L2499" s="15"/>
      <c r="M2499" s="15"/>
      <c r="N2499" s="134"/>
      <c r="BY2499" s="137"/>
      <c r="BZ2499" s="137"/>
      <c r="CA2499" s="138"/>
      <c r="CI2499" s="19"/>
      <c r="CJ2499" s="19"/>
    </row>
    <row r="2500" s="13" customFormat="1" customHeight="1" spans="1:88">
      <c r="A2500" s="15"/>
      <c r="B2500" s="15"/>
      <c r="C2500" s="15"/>
      <c r="D2500" s="15"/>
      <c r="E2500" s="15"/>
      <c r="F2500" s="15"/>
      <c r="G2500" s="15"/>
      <c r="H2500" s="15"/>
      <c r="I2500" s="15"/>
      <c r="J2500" s="15"/>
      <c r="K2500" s="15"/>
      <c r="L2500" s="15"/>
      <c r="M2500" s="15"/>
      <c r="N2500" s="134"/>
      <c r="BY2500" s="137"/>
      <c r="BZ2500" s="137"/>
      <c r="CA2500" s="138"/>
      <c r="CI2500" s="19"/>
      <c r="CJ2500" s="19"/>
    </row>
    <row r="2501" s="13" customFormat="1" customHeight="1" spans="1:88">
      <c r="A2501" s="15"/>
      <c r="B2501" s="15"/>
      <c r="C2501" s="15"/>
      <c r="D2501" s="15"/>
      <c r="E2501" s="15"/>
      <c r="F2501" s="15"/>
      <c r="G2501" s="15"/>
      <c r="H2501" s="15"/>
      <c r="I2501" s="15"/>
      <c r="J2501" s="15"/>
      <c r="K2501" s="15"/>
      <c r="L2501" s="15"/>
      <c r="M2501" s="15"/>
      <c r="N2501" s="134"/>
      <c r="BY2501" s="137"/>
      <c r="BZ2501" s="137"/>
      <c r="CA2501" s="138"/>
      <c r="CI2501" s="19"/>
      <c r="CJ2501" s="19"/>
    </row>
    <row r="2502" s="13" customFormat="1" customHeight="1" spans="1:88">
      <c r="A2502" s="15"/>
      <c r="B2502" s="15"/>
      <c r="C2502" s="15"/>
      <c r="D2502" s="15"/>
      <c r="E2502" s="15"/>
      <c r="F2502" s="15"/>
      <c r="G2502" s="15"/>
      <c r="H2502" s="15"/>
      <c r="I2502" s="15"/>
      <c r="J2502" s="15"/>
      <c r="K2502" s="15"/>
      <c r="L2502" s="15"/>
      <c r="M2502" s="15"/>
      <c r="N2502" s="134"/>
      <c r="BY2502" s="137"/>
      <c r="BZ2502" s="137"/>
      <c r="CA2502" s="138"/>
      <c r="CI2502" s="19"/>
      <c r="CJ2502" s="19"/>
    </row>
    <row r="2503" s="13" customFormat="1" customHeight="1" spans="1:88">
      <c r="A2503" s="15"/>
      <c r="B2503" s="15"/>
      <c r="C2503" s="15"/>
      <c r="D2503" s="15"/>
      <c r="E2503" s="15"/>
      <c r="F2503" s="15"/>
      <c r="G2503" s="15"/>
      <c r="H2503" s="15"/>
      <c r="I2503" s="15"/>
      <c r="J2503" s="15"/>
      <c r="K2503" s="15"/>
      <c r="L2503" s="15"/>
      <c r="M2503" s="15"/>
      <c r="N2503" s="134"/>
      <c r="BY2503" s="137"/>
      <c r="BZ2503" s="137"/>
      <c r="CA2503" s="138"/>
      <c r="CI2503" s="19"/>
      <c r="CJ2503" s="19"/>
    </row>
    <row r="2504" s="13" customFormat="1" customHeight="1" spans="1:88">
      <c r="A2504" s="15"/>
      <c r="B2504" s="15"/>
      <c r="C2504" s="15"/>
      <c r="D2504" s="15"/>
      <c r="E2504" s="15"/>
      <c r="F2504" s="15"/>
      <c r="G2504" s="15"/>
      <c r="H2504" s="15"/>
      <c r="I2504" s="15"/>
      <c r="J2504" s="15"/>
      <c r="K2504" s="15"/>
      <c r="L2504" s="15"/>
      <c r="M2504" s="15"/>
      <c r="N2504" s="134"/>
      <c r="BY2504" s="137"/>
      <c r="BZ2504" s="137"/>
      <c r="CA2504" s="138"/>
      <c r="CI2504" s="19"/>
      <c r="CJ2504" s="19"/>
    </row>
    <row r="2505" s="13" customFormat="1" customHeight="1" spans="1:88">
      <c r="A2505" s="15"/>
      <c r="B2505" s="15"/>
      <c r="C2505" s="15"/>
      <c r="D2505" s="15"/>
      <c r="E2505" s="15"/>
      <c r="F2505" s="15"/>
      <c r="G2505" s="15"/>
      <c r="H2505" s="15"/>
      <c r="I2505" s="15"/>
      <c r="J2505" s="15"/>
      <c r="K2505" s="15"/>
      <c r="L2505" s="15"/>
      <c r="M2505" s="15"/>
      <c r="N2505" s="134"/>
      <c r="BY2505" s="137"/>
      <c r="BZ2505" s="137"/>
      <c r="CA2505" s="138"/>
      <c r="CI2505" s="19"/>
      <c r="CJ2505" s="19"/>
    </row>
    <row r="2506" s="13" customFormat="1" customHeight="1" spans="1:88">
      <c r="A2506" s="15"/>
      <c r="B2506" s="15"/>
      <c r="C2506" s="15"/>
      <c r="D2506" s="15"/>
      <c r="E2506" s="15"/>
      <c r="F2506" s="15"/>
      <c r="G2506" s="15"/>
      <c r="H2506" s="15"/>
      <c r="I2506" s="15"/>
      <c r="J2506" s="15"/>
      <c r="K2506" s="15"/>
      <c r="L2506" s="15"/>
      <c r="M2506" s="15"/>
      <c r="N2506" s="134"/>
      <c r="BY2506" s="137"/>
      <c r="BZ2506" s="137"/>
      <c r="CA2506" s="138"/>
      <c r="CI2506" s="19"/>
      <c r="CJ2506" s="19"/>
    </row>
    <row r="2507" s="13" customFormat="1" customHeight="1" spans="1:88">
      <c r="A2507" s="15"/>
      <c r="B2507" s="15"/>
      <c r="C2507" s="15"/>
      <c r="D2507" s="15"/>
      <c r="E2507" s="15"/>
      <c r="F2507" s="15"/>
      <c r="G2507" s="15"/>
      <c r="H2507" s="15"/>
      <c r="I2507" s="15"/>
      <c r="J2507" s="15"/>
      <c r="K2507" s="15"/>
      <c r="L2507" s="15"/>
      <c r="M2507" s="15"/>
      <c r="N2507" s="134"/>
      <c r="BY2507" s="137"/>
      <c r="BZ2507" s="137"/>
      <c r="CA2507" s="138"/>
      <c r="CI2507" s="19"/>
      <c r="CJ2507" s="19"/>
    </row>
    <row r="2508" s="13" customFormat="1" customHeight="1" spans="1:88">
      <c r="A2508" s="15"/>
      <c r="B2508" s="15"/>
      <c r="C2508" s="15"/>
      <c r="D2508" s="15"/>
      <c r="E2508" s="15"/>
      <c r="F2508" s="15"/>
      <c r="G2508" s="15"/>
      <c r="H2508" s="15"/>
      <c r="I2508" s="15"/>
      <c r="J2508" s="15"/>
      <c r="K2508" s="15"/>
      <c r="L2508" s="15"/>
      <c r="M2508" s="15"/>
      <c r="N2508" s="134"/>
      <c r="BY2508" s="137"/>
      <c r="BZ2508" s="137"/>
      <c r="CA2508" s="138"/>
      <c r="CI2508" s="19"/>
      <c r="CJ2508" s="19"/>
    </row>
    <row r="2509" s="13" customFormat="1" customHeight="1" spans="1:88">
      <c r="A2509" s="15"/>
      <c r="B2509" s="15"/>
      <c r="C2509" s="15"/>
      <c r="D2509" s="15"/>
      <c r="E2509" s="15"/>
      <c r="F2509" s="15"/>
      <c r="G2509" s="15"/>
      <c r="H2509" s="15"/>
      <c r="I2509" s="15"/>
      <c r="J2509" s="15"/>
      <c r="K2509" s="15"/>
      <c r="L2509" s="15"/>
      <c r="M2509" s="15"/>
      <c r="N2509" s="134"/>
      <c r="BY2509" s="137"/>
      <c r="BZ2509" s="137"/>
      <c r="CA2509" s="138"/>
      <c r="CI2509" s="19"/>
      <c r="CJ2509" s="19"/>
    </row>
    <row r="2510" s="13" customFormat="1" customHeight="1" spans="1:88">
      <c r="A2510" s="15"/>
      <c r="B2510" s="15"/>
      <c r="C2510" s="15"/>
      <c r="D2510" s="15"/>
      <c r="E2510" s="15"/>
      <c r="F2510" s="15"/>
      <c r="G2510" s="15"/>
      <c r="H2510" s="15"/>
      <c r="I2510" s="15"/>
      <c r="J2510" s="15"/>
      <c r="K2510" s="15"/>
      <c r="L2510" s="15"/>
      <c r="M2510" s="15"/>
      <c r="N2510" s="134"/>
      <c r="BY2510" s="137"/>
      <c r="BZ2510" s="137"/>
      <c r="CA2510" s="138"/>
      <c r="CI2510" s="19"/>
      <c r="CJ2510" s="19"/>
    </row>
    <row r="2511" s="13" customFormat="1" customHeight="1" spans="1:88">
      <c r="A2511" s="15"/>
      <c r="B2511" s="15"/>
      <c r="C2511" s="15"/>
      <c r="D2511" s="15"/>
      <c r="E2511" s="15"/>
      <c r="F2511" s="15"/>
      <c r="G2511" s="15"/>
      <c r="H2511" s="15"/>
      <c r="I2511" s="15"/>
      <c r="J2511" s="15"/>
      <c r="K2511" s="15"/>
      <c r="L2511" s="15"/>
      <c r="M2511" s="15"/>
      <c r="N2511" s="134"/>
      <c r="BY2511" s="137"/>
      <c r="BZ2511" s="137"/>
      <c r="CA2511" s="138"/>
      <c r="CI2511" s="19"/>
      <c r="CJ2511" s="19"/>
    </row>
    <row r="2512" s="13" customFormat="1" customHeight="1" spans="1:88">
      <c r="A2512" s="15"/>
      <c r="B2512" s="15"/>
      <c r="C2512" s="15"/>
      <c r="D2512" s="15"/>
      <c r="E2512" s="15"/>
      <c r="F2512" s="15"/>
      <c r="G2512" s="15"/>
      <c r="H2512" s="15"/>
      <c r="I2512" s="15"/>
      <c r="J2512" s="15"/>
      <c r="K2512" s="15"/>
      <c r="L2512" s="15"/>
      <c r="M2512" s="15"/>
      <c r="N2512" s="134"/>
      <c r="BY2512" s="137"/>
      <c r="BZ2512" s="137"/>
      <c r="CA2512" s="138"/>
      <c r="CI2512" s="19"/>
      <c r="CJ2512" s="19"/>
    </row>
    <row r="2513" s="13" customFormat="1" customHeight="1" spans="1:88">
      <c r="A2513" s="15"/>
      <c r="B2513" s="15"/>
      <c r="C2513" s="15"/>
      <c r="D2513" s="15"/>
      <c r="E2513" s="15"/>
      <c r="F2513" s="15"/>
      <c r="G2513" s="15"/>
      <c r="H2513" s="15"/>
      <c r="I2513" s="15"/>
      <c r="J2513" s="15"/>
      <c r="K2513" s="15"/>
      <c r="L2513" s="15"/>
      <c r="M2513" s="15"/>
      <c r="N2513" s="134"/>
      <c r="BY2513" s="137"/>
      <c r="BZ2513" s="137"/>
      <c r="CA2513" s="138"/>
      <c r="CI2513" s="19"/>
      <c r="CJ2513" s="19"/>
    </row>
    <row r="2514" s="13" customFormat="1" customHeight="1" spans="1:88">
      <c r="A2514" s="15"/>
      <c r="B2514" s="15"/>
      <c r="C2514" s="15"/>
      <c r="D2514" s="15"/>
      <c r="E2514" s="15"/>
      <c r="F2514" s="15"/>
      <c r="G2514" s="15"/>
      <c r="H2514" s="15"/>
      <c r="I2514" s="15"/>
      <c r="J2514" s="15"/>
      <c r="K2514" s="15"/>
      <c r="L2514" s="15"/>
      <c r="M2514" s="15"/>
      <c r="N2514" s="134"/>
      <c r="BY2514" s="137"/>
      <c r="BZ2514" s="137"/>
      <c r="CA2514" s="138"/>
      <c r="CI2514" s="19"/>
      <c r="CJ2514" s="19"/>
    </row>
    <row r="2515" s="13" customFormat="1" customHeight="1" spans="1:88">
      <c r="A2515" s="15"/>
      <c r="B2515" s="15"/>
      <c r="C2515" s="15"/>
      <c r="D2515" s="15"/>
      <c r="E2515" s="15"/>
      <c r="F2515" s="15"/>
      <c r="G2515" s="15"/>
      <c r="H2515" s="15"/>
      <c r="I2515" s="15"/>
      <c r="J2515" s="15"/>
      <c r="K2515" s="15"/>
      <c r="L2515" s="15"/>
      <c r="M2515" s="15"/>
      <c r="N2515" s="134"/>
      <c r="BY2515" s="137"/>
      <c r="BZ2515" s="137"/>
      <c r="CA2515" s="138"/>
      <c r="CI2515" s="19"/>
      <c r="CJ2515" s="19"/>
    </row>
    <row r="2516" s="13" customFormat="1" customHeight="1" spans="1:88">
      <c r="A2516" s="15"/>
      <c r="B2516" s="15"/>
      <c r="C2516" s="15"/>
      <c r="D2516" s="15"/>
      <c r="E2516" s="15"/>
      <c r="F2516" s="15"/>
      <c r="G2516" s="15"/>
      <c r="H2516" s="15"/>
      <c r="I2516" s="15"/>
      <c r="J2516" s="15"/>
      <c r="K2516" s="15"/>
      <c r="L2516" s="15"/>
      <c r="M2516" s="15"/>
      <c r="N2516" s="134"/>
      <c r="BY2516" s="137"/>
      <c r="BZ2516" s="137"/>
      <c r="CA2516" s="138"/>
      <c r="CI2516" s="19"/>
      <c r="CJ2516" s="19"/>
    </row>
    <row r="2517" s="13" customFormat="1" customHeight="1" spans="1:88">
      <c r="A2517" s="15"/>
      <c r="B2517" s="15"/>
      <c r="C2517" s="15"/>
      <c r="D2517" s="15"/>
      <c r="E2517" s="15"/>
      <c r="F2517" s="15"/>
      <c r="G2517" s="15"/>
      <c r="H2517" s="15"/>
      <c r="I2517" s="15"/>
      <c r="J2517" s="15"/>
      <c r="K2517" s="15"/>
      <c r="L2517" s="15"/>
      <c r="M2517" s="15"/>
      <c r="N2517" s="134"/>
      <c r="BY2517" s="137"/>
      <c r="BZ2517" s="137"/>
      <c r="CA2517" s="138"/>
      <c r="CI2517" s="19"/>
      <c r="CJ2517" s="19"/>
    </row>
    <row r="2518" s="13" customFormat="1" customHeight="1" spans="1:88">
      <c r="A2518" s="15"/>
      <c r="B2518" s="15"/>
      <c r="C2518" s="15"/>
      <c r="D2518" s="15"/>
      <c r="E2518" s="15"/>
      <c r="F2518" s="15"/>
      <c r="G2518" s="15"/>
      <c r="H2518" s="15"/>
      <c r="I2518" s="15"/>
      <c r="J2518" s="15"/>
      <c r="K2518" s="15"/>
      <c r="L2518" s="15"/>
      <c r="M2518" s="15"/>
      <c r="N2518" s="134"/>
      <c r="BY2518" s="137"/>
      <c r="BZ2518" s="137"/>
      <c r="CA2518" s="138"/>
      <c r="CI2518" s="19"/>
      <c r="CJ2518" s="19"/>
    </row>
    <row r="2519" s="13" customFormat="1" customHeight="1" spans="1:88">
      <c r="A2519" s="15"/>
      <c r="B2519" s="15"/>
      <c r="C2519" s="15"/>
      <c r="D2519" s="15"/>
      <c r="E2519" s="15"/>
      <c r="F2519" s="15"/>
      <c r="G2519" s="15"/>
      <c r="H2519" s="15"/>
      <c r="I2519" s="15"/>
      <c r="J2519" s="15"/>
      <c r="K2519" s="15"/>
      <c r="L2519" s="15"/>
      <c r="M2519" s="15"/>
      <c r="N2519" s="134"/>
      <c r="BY2519" s="137"/>
      <c r="BZ2519" s="137"/>
      <c r="CA2519" s="138"/>
      <c r="CI2519" s="19"/>
      <c r="CJ2519" s="19"/>
    </row>
    <row r="2520" s="13" customFormat="1" customHeight="1" spans="1:88">
      <c r="A2520" s="15"/>
      <c r="B2520" s="15"/>
      <c r="C2520" s="15"/>
      <c r="D2520" s="15"/>
      <c r="E2520" s="15"/>
      <c r="F2520" s="15"/>
      <c r="G2520" s="15"/>
      <c r="H2520" s="15"/>
      <c r="I2520" s="15"/>
      <c r="J2520" s="15"/>
      <c r="K2520" s="15"/>
      <c r="L2520" s="15"/>
      <c r="M2520" s="15"/>
      <c r="N2520" s="134"/>
      <c r="BY2520" s="137"/>
      <c r="BZ2520" s="137"/>
      <c r="CA2520" s="138"/>
      <c r="CI2520" s="19"/>
      <c r="CJ2520" s="19"/>
    </row>
    <row r="2521" s="13" customFormat="1" customHeight="1" spans="1:88">
      <c r="A2521" s="15"/>
      <c r="B2521" s="15"/>
      <c r="C2521" s="15"/>
      <c r="D2521" s="15"/>
      <c r="E2521" s="15"/>
      <c r="F2521" s="15"/>
      <c r="G2521" s="15"/>
      <c r="H2521" s="15"/>
      <c r="I2521" s="15"/>
      <c r="J2521" s="15"/>
      <c r="K2521" s="15"/>
      <c r="L2521" s="15"/>
      <c r="M2521" s="15"/>
      <c r="N2521" s="134"/>
      <c r="BY2521" s="137"/>
      <c r="BZ2521" s="137"/>
      <c r="CA2521" s="138"/>
      <c r="CI2521" s="19"/>
      <c r="CJ2521" s="19"/>
    </row>
    <row r="2522" s="13" customFormat="1" customHeight="1" spans="1:88">
      <c r="A2522" s="15"/>
      <c r="B2522" s="15"/>
      <c r="C2522" s="15"/>
      <c r="D2522" s="15"/>
      <c r="E2522" s="15"/>
      <c r="F2522" s="15"/>
      <c r="G2522" s="15"/>
      <c r="H2522" s="15"/>
      <c r="I2522" s="15"/>
      <c r="J2522" s="15"/>
      <c r="K2522" s="15"/>
      <c r="L2522" s="15"/>
      <c r="M2522" s="15"/>
      <c r="N2522" s="134"/>
      <c r="BY2522" s="137"/>
      <c r="BZ2522" s="137"/>
      <c r="CA2522" s="138"/>
      <c r="CI2522" s="19"/>
      <c r="CJ2522" s="19"/>
    </row>
    <row r="2523" s="13" customFormat="1" customHeight="1" spans="1:88">
      <c r="A2523" s="15"/>
      <c r="B2523" s="15"/>
      <c r="C2523" s="15"/>
      <c r="D2523" s="15"/>
      <c r="E2523" s="15"/>
      <c r="F2523" s="15"/>
      <c r="G2523" s="15"/>
      <c r="H2523" s="15"/>
      <c r="I2523" s="15"/>
      <c r="J2523" s="15"/>
      <c r="K2523" s="15"/>
      <c r="L2523" s="15"/>
      <c r="M2523" s="15"/>
      <c r="N2523" s="134"/>
      <c r="BY2523" s="137"/>
      <c r="BZ2523" s="137"/>
      <c r="CA2523" s="138"/>
      <c r="CI2523" s="19"/>
      <c r="CJ2523" s="19"/>
    </row>
    <row r="2524" s="13" customFormat="1" customHeight="1" spans="1:88">
      <c r="A2524" s="15"/>
      <c r="B2524" s="15"/>
      <c r="C2524" s="15"/>
      <c r="D2524" s="15"/>
      <c r="E2524" s="15"/>
      <c r="F2524" s="15"/>
      <c r="G2524" s="15"/>
      <c r="H2524" s="15"/>
      <c r="I2524" s="15"/>
      <c r="J2524" s="15"/>
      <c r="K2524" s="15"/>
      <c r="L2524" s="15"/>
      <c r="M2524" s="15"/>
      <c r="N2524" s="134"/>
      <c r="BY2524" s="137"/>
      <c r="BZ2524" s="137"/>
      <c r="CA2524" s="138"/>
      <c r="CI2524" s="19"/>
      <c r="CJ2524" s="19"/>
    </row>
    <row r="2525" s="13" customFormat="1" customHeight="1" spans="1:88">
      <c r="A2525" s="15"/>
      <c r="B2525" s="15"/>
      <c r="C2525" s="15"/>
      <c r="D2525" s="15"/>
      <c r="E2525" s="15"/>
      <c r="F2525" s="15"/>
      <c r="G2525" s="15"/>
      <c r="H2525" s="15"/>
      <c r="I2525" s="15"/>
      <c r="J2525" s="15"/>
      <c r="K2525" s="15"/>
      <c r="L2525" s="15"/>
      <c r="M2525" s="15"/>
      <c r="N2525" s="134"/>
      <c r="BY2525" s="137"/>
      <c r="BZ2525" s="137"/>
      <c r="CA2525" s="138"/>
      <c r="CI2525" s="19"/>
      <c r="CJ2525" s="19"/>
    </row>
    <row r="2526" s="13" customFormat="1" customHeight="1" spans="1:88">
      <c r="A2526" s="15"/>
      <c r="B2526" s="15"/>
      <c r="C2526" s="15"/>
      <c r="D2526" s="15"/>
      <c r="E2526" s="15"/>
      <c r="F2526" s="15"/>
      <c r="G2526" s="15"/>
      <c r="H2526" s="15"/>
      <c r="I2526" s="15"/>
      <c r="J2526" s="15"/>
      <c r="K2526" s="15"/>
      <c r="L2526" s="15"/>
      <c r="M2526" s="15"/>
      <c r="N2526" s="134"/>
      <c r="BY2526" s="137"/>
      <c r="BZ2526" s="137"/>
      <c r="CA2526" s="138"/>
      <c r="CI2526" s="19"/>
      <c r="CJ2526" s="19"/>
    </row>
    <row r="2527" s="13" customFormat="1" customHeight="1" spans="1:88">
      <c r="A2527" s="15"/>
      <c r="B2527" s="15"/>
      <c r="C2527" s="15"/>
      <c r="D2527" s="15"/>
      <c r="E2527" s="15"/>
      <c r="F2527" s="15"/>
      <c r="G2527" s="15"/>
      <c r="H2527" s="15"/>
      <c r="I2527" s="15"/>
      <c r="J2527" s="15"/>
      <c r="K2527" s="15"/>
      <c r="L2527" s="15"/>
      <c r="M2527" s="15"/>
      <c r="N2527" s="134"/>
      <c r="BY2527" s="137"/>
      <c r="BZ2527" s="137"/>
      <c r="CA2527" s="138"/>
      <c r="CI2527" s="19"/>
      <c r="CJ2527" s="19"/>
    </row>
    <row r="2528" s="13" customFormat="1" customHeight="1" spans="1:88">
      <c r="A2528" s="15"/>
      <c r="B2528" s="15"/>
      <c r="C2528" s="15"/>
      <c r="D2528" s="15"/>
      <c r="E2528" s="15"/>
      <c r="F2528" s="15"/>
      <c r="G2528" s="15"/>
      <c r="H2528" s="15"/>
      <c r="I2528" s="15"/>
      <c r="J2528" s="15"/>
      <c r="K2528" s="15"/>
      <c r="L2528" s="15"/>
      <c r="M2528" s="15"/>
      <c r="N2528" s="134"/>
      <c r="BY2528" s="137"/>
      <c r="BZ2528" s="137"/>
      <c r="CA2528" s="138"/>
      <c r="CI2528" s="19"/>
      <c r="CJ2528" s="19"/>
    </row>
    <row r="2529" s="13" customFormat="1" customHeight="1" spans="1:88">
      <c r="A2529" s="15"/>
      <c r="B2529" s="15"/>
      <c r="C2529" s="15"/>
      <c r="D2529" s="15"/>
      <c r="E2529" s="15"/>
      <c r="F2529" s="15"/>
      <c r="G2529" s="15"/>
      <c r="H2529" s="15"/>
      <c r="I2529" s="15"/>
      <c r="J2529" s="15"/>
      <c r="K2529" s="15"/>
      <c r="L2529" s="15"/>
      <c r="M2529" s="15"/>
      <c r="N2529" s="134"/>
      <c r="BY2529" s="137"/>
      <c r="BZ2529" s="137"/>
      <c r="CA2529" s="138"/>
      <c r="CI2529" s="19"/>
      <c r="CJ2529" s="19"/>
    </row>
    <row r="2530" s="13" customFormat="1" customHeight="1" spans="1:88">
      <c r="A2530" s="15"/>
      <c r="B2530" s="15"/>
      <c r="C2530" s="15"/>
      <c r="D2530" s="15"/>
      <c r="E2530" s="15"/>
      <c r="F2530" s="15"/>
      <c r="G2530" s="15"/>
      <c r="H2530" s="15"/>
      <c r="I2530" s="15"/>
      <c r="J2530" s="15"/>
      <c r="K2530" s="15"/>
      <c r="L2530" s="15"/>
      <c r="M2530" s="15"/>
      <c r="N2530" s="134"/>
      <c r="BY2530" s="137"/>
      <c r="BZ2530" s="137"/>
      <c r="CA2530" s="138"/>
      <c r="CI2530" s="19"/>
      <c r="CJ2530" s="19"/>
    </row>
    <row r="2531" s="13" customFormat="1" customHeight="1" spans="1:88">
      <c r="A2531" s="15"/>
      <c r="B2531" s="15"/>
      <c r="C2531" s="15"/>
      <c r="D2531" s="15"/>
      <c r="E2531" s="15"/>
      <c r="F2531" s="15"/>
      <c r="G2531" s="15"/>
      <c r="H2531" s="15"/>
      <c r="I2531" s="15"/>
      <c r="J2531" s="15"/>
      <c r="K2531" s="15"/>
      <c r="L2531" s="15"/>
      <c r="M2531" s="15"/>
      <c r="N2531" s="134"/>
      <c r="BY2531" s="137"/>
      <c r="BZ2531" s="137"/>
      <c r="CA2531" s="138"/>
      <c r="CI2531" s="19"/>
      <c r="CJ2531" s="19"/>
    </row>
    <row r="2532" s="13" customFormat="1" customHeight="1" spans="1:88">
      <c r="A2532" s="15"/>
      <c r="B2532" s="15"/>
      <c r="C2532" s="15"/>
      <c r="D2532" s="15"/>
      <c r="E2532" s="15"/>
      <c r="F2532" s="15"/>
      <c r="G2532" s="15"/>
      <c r="H2532" s="15"/>
      <c r="I2532" s="15"/>
      <c r="J2532" s="15"/>
      <c r="K2532" s="15"/>
      <c r="L2532" s="15"/>
      <c r="M2532" s="15"/>
      <c r="N2532" s="134"/>
      <c r="BY2532" s="137"/>
      <c r="BZ2532" s="137"/>
      <c r="CA2532" s="138"/>
      <c r="CI2532" s="19"/>
      <c r="CJ2532" s="19"/>
    </row>
    <row r="2533" s="13" customFormat="1" customHeight="1" spans="1:88">
      <c r="A2533" s="15"/>
      <c r="B2533" s="15"/>
      <c r="C2533" s="15"/>
      <c r="D2533" s="15"/>
      <c r="E2533" s="15"/>
      <c r="F2533" s="15"/>
      <c r="G2533" s="15"/>
      <c r="H2533" s="15"/>
      <c r="I2533" s="15"/>
      <c r="J2533" s="15"/>
      <c r="K2533" s="15"/>
      <c r="L2533" s="15"/>
      <c r="M2533" s="15"/>
      <c r="N2533" s="134"/>
      <c r="BY2533" s="137"/>
      <c r="BZ2533" s="137"/>
      <c r="CA2533" s="138"/>
      <c r="CI2533" s="19"/>
      <c r="CJ2533" s="19"/>
    </row>
    <row r="2534" s="13" customFormat="1" customHeight="1" spans="1:88">
      <c r="A2534" s="15"/>
      <c r="B2534" s="15"/>
      <c r="C2534" s="15"/>
      <c r="D2534" s="15"/>
      <c r="E2534" s="15"/>
      <c r="F2534" s="15"/>
      <c r="G2534" s="15"/>
      <c r="H2534" s="15"/>
      <c r="I2534" s="15"/>
      <c r="J2534" s="15"/>
      <c r="K2534" s="15"/>
      <c r="L2534" s="15"/>
      <c r="M2534" s="15"/>
      <c r="N2534" s="134"/>
      <c r="BY2534" s="137"/>
      <c r="BZ2534" s="137"/>
      <c r="CA2534" s="138"/>
      <c r="CI2534" s="19"/>
      <c r="CJ2534" s="19"/>
    </row>
    <row r="2535" s="13" customFormat="1" customHeight="1" spans="1:88">
      <c r="A2535" s="15"/>
      <c r="B2535" s="15"/>
      <c r="C2535" s="15"/>
      <c r="D2535" s="15"/>
      <c r="E2535" s="15"/>
      <c r="F2535" s="15"/>
      <c r="G2535" s="15"/>
      <c r="H2535" s="15"/>
      <c r="I2535" s="15"/>
      <c r="J2535" s="15"/>
      <c r="K2535" s="15"/>
      <c r="L2535" s="15"/>
      <c r="M2535" s="15"/>
      <c r="N2535" s="134"/>
      <c r="BY2535" s="137"/>
      <c r="BZ2535" s="137"/>
      <c r="CA2535" s="138"/>
      <c r="CI2535" s="19"/>
      <c r="CJ2535" s="19"/>
    </row>
    <row r="2536" s="13" customFormat="1" customHeight="1" spans="1:88">
      <c r="A2536" s="15"/>
      <c r="B2536" s="15"/>
      <c r="C2536" s="15"/>
      <c r="D2536" s="15"/>
      <c r="E2536" s="15"/>
      <c r="F2536" s="15"/>
      <c r="G2536" s="15"/>
      <c r="H2536" s="15"/>
      <c r="I2536" s="15"/>
      <c r="J2536" s="15"/>
      <c r="K2536" s="15"/>
      <c r="L2536" s="15"/>
      <c r="M2536" s="15"/>
      <c r="N2536" s="134"/>
      <c r="BY2536" s="137"/>
      <c r="BZ2536" s="137"/>
      <c r="CA2536" s="138"/>
      <c r="CI2536" s="19"/>
      <c r="CJ2536" s="19"/>
    </row>
    <row r="2537" s="13" customFormat="1" customHeight="1" spans="1:88">
      <c r="A2537" s="15"/>
      <c r="B2537" s="15"/>
      <c r="C2537" s="15"/>
      <c r="D2537" s="15"/>
      <c r="E2537" s="15"/>
      <c r="F2537" s="15"/>
      <c r="G2537" s="15"/>
      <c r="H2537" s="15"/>
      <c r="I2537" s="15"/>
      <c r="J2537" s="15"/>
      <c r="K2537" s="15"/>
      <c r="L2537" s="15"/>
      <c r="M2537" s="15"/>
      <c r="N2537" s="134"/>
      <c r="BY2537" s="137"/>
      <c r="BZ2537" s="137"/>
      <c r="CA2537" s="138"/>
      <c r="CI2537" s="19"/>
      <c r="CJ2537" s="19"/>
    </row>
    <row r="2538" s="13" customFormat="1" customHeight="1" spans="1:88">
      <c r="A2538" s="15"/>
      <c r="B2538" s="15"/>
      <c r="C2538" s="15"/>
      <c r="D2538" s="15"/>
      <c r="E2538" s="15"/>
      <c r="F2538" s="15"/>
      <c r="G2538" s="15"/>
      <c r="H2538" s="15"/>
      <c r="I2538" s="15"/>
      <c r="J2538" s="15"/>
      <c r="K2538" s="15"/>
      <c r="L2538" s="15"/>
      <c r="M2538" s="15"/>
      <c r="N2538" s="134"/>
      <c r="BY2538" s="137"/>
      <c r="BZ2538" s="137"/>
      <c r="CA2538" s="138"/>
      <c r="CI2538" s="19"/>
      <c r="CJ2538" s="19"/>
    </row>
    <row r="2539" s="13" customFormat="1" customHeight="1" spans="1:88">
      <c r="A2539" s="15"/>
      <c r="B2539" s="15"/>
      <c r="C2539" s="15"/>
      <c r="D2539" s="15"/>
      <c r="E2539" s="15"/>
      <c r="F2539" s="15"/>
      <c r="G2539" s="15"/>
      <c r="H2539" s="15"/>
      <c r="I2539" s="15"/>
      <c r="J2539" s="15"/>
      <c r="K2539" s="15"/>
      <c r="L2539" s="15"/>
      <c r="M2539" s="15"/>
      <c r="N2539" s="134"/>
      <c r="BY2539" s="137"/>
      <c r="BZ2539" s="137"/>
      <c r="CA2539" s="138"/>
      <c r="CI2539" s="19"/>
      <c r="CJ2539" s="19"/>
    </row>
    <row r="2540" s="13" customFormat="1" customHeight="1" spans="1:88">
      <c r="A2540" s="15"/>
      <c r="B2540" s="15"/>
      <c r="C2540" s="15"/>
      <c r="D2540" s="15"/>
      <c r="E2540" s="15"/>
      <c r="F2540" s="15"/>
      <c r="G2540" s="15"/>
      <c r="H2540" s="15"/>
      <c r="I2540" s="15"/>
      <c r="J2540" s="15"/>
      <c r="K2540" s="15"/>
      <c r="L2540" s="15"/>
      <c r="M2540" s="15"/>
      <c r="N2540" s="134"/>
      <c r="BY2540" s="137"/>
      <c r="BZ2540" s="137"/>
      <c r="CA2540" s="138"/>
      <c r="CI2540" s="19"/>
      <c r="CJ2540" s="19"/>
    </row>
    <row r="2541" s="13" customFormat="1" customHeight="1" spans="1:88">
      <c r="A2541" s="15"/>
      <c r="B2541" s="15"/>
      <c r="C2541" s="15"/>
      <c r="D2541" s="15"/>
      <c r="E2541" s="15"/>
      <c r="F2541" s="15"/>
      <c r="G2541" s="15"/>
      <c r="H2541" s="15"/>
      <c r="I2541" s="15"/>
      <c r="J2541" s="15"/>
      <c r="K2541" s="15"/>
      <c r="L2541" s="15"/>
      <c r="M2541" s="15"/>
      <c r="N2541" s="134"/>
      <c r="BY2541" s="137"/>
      <c r="BZ2541" s="137"/>
      <c r="CA2541" s="138"/>
      <c r="CI2541" s="19"/>
      <c r="CJ2541" s="19"/>
    </row>
    <row r="2542" s="13" customFormat="1" customHeight="1" spans="1:88">
      <c r="A2542" s="15"/>
      <c r="B2542" s="15"/>
      <c r="C2542" s="15"/>
      <c r="D2542" s="15"/>
      <c r="E2542" s="15"/>
      <c r="F2542" s="15"/>
      <c r="G2542" s="15"/>
      <c r="H2542" s="15"/>
      <c r="I2542" s="15"/>
      <c r="J2542" s="15"/>
      <c r="K2542" s="15"/>
      <c r="L2542" s="15"/>
      <c r="M2542" s="15"/>
      <c r="N2542" s="134"/>
      <c r="BY2542" s="137"/>
      <c r="BZ2542" s="137"/>
      <c r="CA2542" s="138"/>
      <c r="CI2542" s="19"/>
      <c r="CJ2542" s="19"/>
    </row>
    <row r="2543" s="13" customFormat="1" customHeight="1" spans="1:88">
      <c r="A2543" s="15"/>
      <c r="B2543" s="15"/>
      <c r="C2543" s="15"/>
      <c r="D2543" s="15"/>
      <c r="E2543" s="15"/>
      <c r="F2543" s="15"/>
      <c r="G2543" s="15"/>
      <c r="H2543" s="15"/>
      <c r="I2543" s="15"/>
      <c r="J2543" s="15"/>
      <c r="K2543" s="15"/>
      <c r="L2543" s="15"/>
      <c r="M2543" s="15"/>
      <c r="N2543" s="134"/>
      <c r="BY2543" s="137"/>
      <c r="BZ2543" s="137"/>
      <c r="CA2543" s="138"/>
      <c r="CI2543" s="19"/>
      <c r="CJ2543" s="19"/>
    </row>
    <row r="2544" s="13" customFormat="1" customHeight="1" spans="1:88">
      <c r="A2544" s="15"/>
      <c r="B2544" s="15"/>
      <c r="C2544" s="15"/>
      <c r="D2544" s="15"/>
      <c r="E2544" s="15"/>
      <c r="F2544" s="15"/>
      <c r="G2544" s="15"/>
      <c r="H2544" s="15"/>
      <c r="I2544" s="15"/>
      <c r="J2544" s="15"/>
      <c r="K2544" s="15"/>
      <c r="L2544" s="15"/>
      <c r="M2544" s="15"/>
      <c r="N2544" s="134"/>
      <c r="BY2544" s="137"/>
      <c r="BZ2544" s="137"/>
      <c r="CA2544" s="138"/>
      <c r="CI2544" s="19"/>
      <c r="CJ2544" s="19"/>
    </row>
    <row r="2545" s="13" customFormat="1" customHeight="1" spans="1:88">
      <c r="A2545" s="15"/>
      <c r="B2545" s="15"/>
      <c r="C2545" s="15"/>
      <c r="D2545" s="15"/>
      <c r="E2545" s="15"/>
      <c r="F2545" s="15"/>
      <c r="G2545" s="15"/>
      <c r="H2545" s="15"/>
      <c r="I2545" s="15"/>
      <c r="J2545" s="15"/>
      <c r="K2545" s="15"/>
      <c r="L2545" s="15"/>
      <c r="M2545" s="15"/>
      <c r="N2545" s="134"/>
      <c r="BY2545" s="137"/>
      <c r="BZ2545" s="137"/>
      <c r="CA2545" s="138"/>
      <c r="CI2545" s="19"/>
      <c r="CJ2545" s="19"/>
    </row>
    <row r="2546" s="13" customFormat="1" customHeight="1" spans="1:88">
      <c r="A2546" s="15"/>
      <c r="B2546" s="15"/>
      <c r="C2546" s="15"/>
      <c r="D2546" s="15"/>
      <c r="E2546" s="15"/>
      <c r="F2546" s="15"/>
      <c r="G2546" s="15"/>
      <c r="H2546" s="15"/>
      <c r="I2546" s="15"/>
      <c r="J2546" s="15"/>
      <c r="K2546" s="15"/>
      <c r="L2546" s="15"/>
      <c r="M2546" s="15"/>
      <c r="N2546" s="134"/>
      <c r="BY2546" s="137"/>
      <c r="BZ2546" s="137"/>
      <c r="CA2546" s="138"/>
      <c r="CI2546" s="19"/>
      <c r="CJ2546" s="19"/>
    </row>
    <row r="2547" s="13" customFormat="1" customHeight="1" spans="1:88">
      <c r="A2547" s="15"/>
      <c r="B2547" s="15"/>
      <c r="C2547" s="15"/>
      <c r="D2547" s="15"/>
      <c r="E2547" s="15"/>
      <c r="F2547" s="15"/>
      <c r="G2547" s="15"/>
      <c r="H2547" s="15"/>
      <c r="I2547" s="15"/>
      <c r="J2547" s="15"/>
      <c r="K2547" s="15"/>
      <c r="L2547" s="15"/>
      <c r="M2547" s="15"/>
      <c r="N2547" s="134"/>
      <c r="BY2547" s="137"/>
      <c r="BZ2547" s="137"/>
      <c r="CA2547" s="138"/>
      <c r="CI2547" s="19"/>
      <c r="CJ2547" s="19"/>
    </row>
    <row r="2548" s="13" customFormat="1" customHeight="1" spans="1:88">
      <c r="A2548" s="15"/>
      <c r="B2548" s="15"/>
      <c r="C2548" s="15"/>
      <c r="D2548" s="15"/>
      <c r="E2548" s="15"/>
      <c r="F2548" s="15"/>
      <c r="G2548" s="15"/>
      <c r="H2548" s="15"/>
      <c r="I2548" s="15"/>
      <c r="J2548" s="15"/>
      <c r="K2548" s="15"/>
      <c r="L2548" s="15"/>
      <c r="M2548" s="15"/>
      <c r="N2548" s="134"/>
      <c r="BY2548" s="137"/>
      <c r="BZ2548" s="137"/>
      <c r="CA2548" s="138"/>
      <c r="CI2548" s="19"/>
      <c r="CJ2548" s="19"/>
    </row>
    <row r="2549" s="13" customFormat="1" customHeight="1" spans="1:88">
      <c r="A2549" s="15"/>
      <c r="B2549" s="15"/>
      <c r="C2549" s="15"/>
      <c r="D2549" s="15"/>
      <c r="E2549" s="15"/>
      <c r="F2549" s="15"/>
      <c r="G2549" s="15"/>
      <c r="H2549" s="15"/>
      <c r="I2549" s="15"/>
      <c r="J2549" s="15"/>
      <c r="K2549" s="15"/>
      <c r="L2549" s="15"/>
      <c r="M2549" s="15"/>
      <c r="N2549" s="134"/>
      <c r="BY2549" s="137"/>
      <c r="BZ2549" s="137"/>
      <c r="CA2549" s="138"/>
      <c r="CI2549" s="19"/>
      <c r="CJ2549" s="19"/>
    </row>
    <row r="2550" s="13" customFormat="1" customHeight="1" spans="1:88">
      <c r="A2550" s="15"/>
      <c r="B2550" s="15"/>
      <c r="C2550" s="15"/>
      <c r="D2550" s="15"/>
      <c r="E2550" s="15"/>
      <c r="F2550" s="15"/>
      <c r="G2550" s="15"/>
      <c r="H2550" s="15"/>
      <c r="I2550" s="15"/>
      <c r="J2550" s="15"/>
      <c r="K2550" s="15"/>
      <c r="L2550" s="15"/>
      <c r="M2550" s="15"/>
      <c r="N2550" s="134"/>
      <c r="BY2550" s="137"/>
      <c r="BZ2550" s="137"/>
      <c r="CA2550" s="138"/>
      <c r="CI2550" s="19"/>
      <c r="CJ2550" s="19"/>
    </row>
    <row r="2551" s="13" customFormat="1" customHeight="1" spans="1:88">
      <c r="A2551" s="15"/>
      <c r="B2551" s="15"/>
      <c r="C2551" s="15"/>
      <c r="D2551" s="15"/>
      <c r="E2551" s="15"/>
      <c r="F2551" s="15"/>
      <c r="G2551" s="15"/>
      <c r="H2551" s="15"/>
      <c r="I2551" s="15"/>
      <c r="J2551" s="15"/>
      <c r="K2551" s="15"/>
      <c r="L2551" s="15"/>
      <c r="M2551" s="15"/>
      <c r="N2551" s="134"/>
      <c r="BY2551" s="137"/>
      <c r="BZ2551" s="137"/>
      <c r="CA2551" s="138"/>
      <c r="CI2551" s="19"/>
      <c r="CJ2551" s="19"/>
    </row>
    <row r="2552" s="13" customFormat="1" customHeight="1" spans="1:88">
      <c r="A2552" s="15"/>
      <c r="B2552" s="15"/>
      <c r="C2552" s="15"/>
      <c r="D2552" s="15"/>
      <c r="E2552" s="15"/>
      <c r="F2552" s="15"/>
      <c r="G2552" s="15"/>
      <c r="H2552" s="15"/>
      <c r="I2552" s="15"/>
      <c r="J2552" s="15"/>
      <c r="K2552" s="15"/>
      <c r="L2552" s="15"/>
      <c r="M2552" s="15"/>
      <c r="N2552" s="134"/>
      <c r="BY2552" s="137"/>
      <c r="BZ2552" s="137"/>
      <c r="CA2552" s="138"/>
      <c r="CI2552" s="19"/>
      <c r="CJ2552" s="19"/>
    </row>
    <row r="2553" s="13" customFormat="1" customHeight="1" spans="1:88">
      <c r="A2553" s="15"/>
      <c r="B2553" s="15"/>
      <c r="C2553" s="15"/>
      <c r="D2553" s="15"/>
      <c r="E2553" s="15"/>
      <c r="F2553" s="15"/>
      <c r="G2553" s="15"/>
      <c r="H2553" s="15"/>
      <c r="I2553" s="15"/>
      <c r="J2553" s="15"/>
      <c r="K2553" s="15"/>
      <c r="L2553" s="15"/>
      <c r="M2553" s="15"/>
      <c r="N2553" s="134"/>
      <c r="BY2553" s="137"/>
      <c r="BZ2553" s="137"/>
      <c r="CA2553" s="138"/>
      <c r="CI2553" s="19"/>
      <c r="CJ2553" s="19"/>
    </row>
    <row r="2554" s="13" customFormat="1" customHeight="1" spans="1:88">
      <c r="A2554" s="15"/>
      <c r="B2554" s="15"/>
      <c r="C2554" s="15"/>
      <c r="D2554" s="15"/>
      <c r="E2554" s="15"/>
      <c r="F2554" s="15"/>
      <c r="G2554" s="15"/>
      <c r="H2554" s="15"/>
      <c r="I2554" s="15"/>
      <c r="J2554" s="15"/>
      <c r="K2554" s="15"/>
      <c r="L2554" s="15"/>
      <c r="M2554" s="15"/>
      <c r="N2554" s="134"/>
      <c r="BY2554" s="137"/>
      <c r="BZ2554" s="137"/>
      <c r="CA2554" s="138"/>
      <c r="CI2554" s="19"/>
      <c r="CJ2554" s="19"/>
    </row>
    <row r="2555" s="13" customFormat="1" customHeight="1" spans="1:88">
      <c r="A2555" s="15"/>
      <c r="B2555" s="15"/>
      <c r="C2555" s="15"/>
      <c r="D2555" s="15"/>
      <c r="E2555" s="15"/>
      <c r="F2555" s="15"/>
      <c r="G2555" s="15"/>
      <c r="H2555" s="15"/>
      <c r="I2555" s="15"/>
      <c r="J2555" s="15"/>
      <c r="K2555" s="15"/>
      <c r="L2555" s="15"/>
      <c r="M2555" s="15"/>
      <c r="N2555" s="134"/>
      <c r="BY2555" s="137"/>
      <c r="BZ2555" s="137"/>
      <c r="CA2555" s="138"/>
      <c r="CI2555" s="19"/>
      <c r="CJ2555" s="19"/>
    </row>
    <row r="2556" s="13" customFormat="1" customHeight="1" spans="1:88">
      <c r="A2556" s="15"/>
      <c r="B2556" s="15"/>
      <c r="C2556" s="15"/>
      <c r="D2556" s="15"/>
      <c r="E2556" s="15"/>
      <c r="F2556" s="15"/>
      <c r="G2556" s="15"/>
      <c r="H2556" s="15"/>
      <c r="I2556" s="15"/>
      <c r="J2556" s="15"/>
      <c r="K2556" s="15"/>
      <c r="L2556" s="15"/>
      <c r="M2556" s="15"/>
      <c r="N2556" s="134"/>
      <c r="BY2556" s="137"/>
      <c r="BZ2556" s="137"/>
      <c r="CA2556" s="138"/>
      <c r="CI2556" s="19"/>
      <c r="CJ2556" s="19"/>
    </row>
    <row r="2557" s="13" customFormat="1" customHeight="1" spans="1:88">
      <c r="A2557" s="15"/>
      <c r="B2557" s="15"/>
      <c r="C2557" s="15"/>
      <c r="D2557" s="15"/>
      <c r="E2557" s="15"/>
      <c r="F2557" s="15"/>
      <c r="G2557" s="15"/>
      <c r="H2557" s="15"/>
      <c r="I2557" s="15"/>
      <c r="J2557" s="15"/>
      <c r="K2557" s="15"/>
      <c r="L2557" s="15"/>
      <c r="M2557" s="15"/>
      <c r="N2557" s="134"/>
      <c r="BY2557" s="137"/>
      <c r="BZ2557" s="137"/>
      <c r="CA2557" s="138"/>
      <c r="CI2557" s="19"/>
      <c r="CJ2557" s="19"/>
    </row>
    <row r="2558" s="13" customFormat="1" customHeight="1" spans="1:88">
      <c r="A2558" s="15"/>
      <c r="B2558" s="15"/>
      <c r="C2558" s="15"/>
      <c r="D2558" s="15"/>
      <c r="E2558" s="15"/>
      <c r="F2558" s="15"/>
      <c r="G2558" s="15"/>
      <c r="H2558" s="15"/>
      <c r="I2558" s="15"/>
      <c r="J2558" s="15"/>
      <c r="K2558" s="15"/>
      <c r="L2558" s="15"/>
      <c r="M2558" s="15"/>
      <c r="N2558" s="134"/>
      <c r="BY2558" s="137"/>
      <c r="BZ2558" s="137"/>
      <c r="CA2558" s="138"/>
      <c r="CI2558" s="19"/>
      <c r="CJ2558" s="19"/>
    </row>
    <row r="2559" s="13" customFormat="1" customHeight="1" spans="1:88">
      <c r="A2559" s="15"/>
      <c r="B2559" s="15"/>
      <c r="C2559" s="15"/>
      <c r="D2559" s="15"/>
      <c r="E2559" s="15"/>
      <c r="F2559" s="15"/>
      <c r="G2559" s="15"/>
      <c r="H2559" s="15"/>
      <c r="I2559" s="15"/>
      <c r="J2559" s="15"/>
      <c r="K2559" s="15"/>
      <c r="L2559" s="15"/>
      <c r="M2559" s="15"/>
      <c r="N2559" s="134"/>
      <c r="BY2559" s="137"/>
      <c r="BZ2559" s="137"/>
      <c r="CA2559" s="138"/>
      <c r="CI2559" s="19"/>
      <c r="CJ2559" s="19"/>
    </row>
    <row r="2560" s="13" customFormat="1" customHeight="1" spans="1:88">
      <c r="A2560" s="15"/>
      <c r="B2560" s="15"/>
      <c r="C2560" s="15"/>
      <c r="D2560" s="15"/>
      <c r="E2560" s="15"/>
      <c r="F2560" s="15"/>
      <c r="G2560" s="15"/>
      <c r="H2560" s="15"/>
      <c r="I2560" s="15"/>
      <c r="J2560" s="15"/>
      <c r="K2560" s="15"/>
      <c r="L2560" s="15"/>
      <c r="M2560" s="15"/>
      <c r="N2560" s="134"/>
      <c r="BY2560" s="137"/>
      <c r="BZ2560" s="137"/>
      <c r="CA2560" s="138"/>
      <c r="CI2560" s="19"/>
      <c r="CJ2560" s="19"/>
    </row>
    <row r="2561" s="13" customFormat="1" customHeight="1" spans="1:88">
      <c r="A2561" s="15"/>
      <c r="B2561" s="15"/>
      <c r="C2561" s="15"/>
      <c r="D2561" s="15"/>
      <c r="E2561" s="15"/>
      <c r="F2561" s="15"/>
      <c r="G2561" s="15"/>
      <c r="H2561" s="15"/>
      <c r="I2561" s="15"/>
      <c r="J2561" s="15"/>
      <c r="K2561" s="15"/>
      <c r="L2561" s="15"/>
      <c r="M2561" s="15"/>
      <c r="N2561" s="134"/>
      <c r="BY2561" s="137"/>
      <c r="BZ2561" s="137"/>
      <c r="CA2561" s="138"/>
      <c r="CI2561" s="19"/>
      <c r="CJ2561" s="19"/>
    </row>
    <row r="2562" s="13" customFormat="1" customHeight="1" spans="1:88">
      <c r="A2562" s="15"/>
      <c r="B2562" s="15"/>
      <c r="C2562" s="15"/>
      <c r="D2562" s="15"/>
      <c r="E2562" s="15"/>
      <c r="F2562" s="15"/>
      <c r="G2562" s="15"/>
      <c r="H2562" s="15"/>
      <c r="I2562" s="15"/>
      <c r="J2562" s="15"/>
      <c r="K2562" s="15"/>
      <c r="L2562" s="15"/>
      <c r="M2562" s="15"/>
      <c r="N2562" s="134"/>
      <c r="BY2562" s="137"/>
      <c r="BZ2562" s="137"/>
      <c r="CA2562" s="138"/>
      <c r="CI2562" s="19"/>
      <c r="CJ2562" s="19"/>
    </row>
    <row r="2563" s="13" customFormat="1" customHeight="1" spans="1:88">
      <c r="A2563" s="15"/>
      <c r="B2563" s="15"/>
      <c r="C2563" s="15"/>
      <c r="D2563" s="15"/>
      <c r="E2563" s="15"/>
      <c r="F2563" s="15"/>
      <c r="G2563" s="15"/>
      <c r="H2563" s="15"/>
      <c r="I2563" s="15"/>
      <c r="J2563" s="15"/>
      <c r="K2563" s="15"/>
      <c r="L2563" s="15"/>
      <c r="M2563" s="15"/>
      <c r="N2563" s="134"/>
      <c r="BY2563" s="137"/>
      <c r="BZ2563" s="137"/>
      <c r="CA2563" s="138"/>
      <c r="CI2563" s="19"/>
      <c r="CJ2563" s="19"/>
    </row>
    <row r="2564" s="13" customFormat="1" customHeight="1" spans="1:88">
      <c r="A2564" s="15"/>
      <c r="B2564" s="15"/>
      <c r="C2564" s="15"/>
      <c r="D2564" s="15"/>
      <c r="E2564" s="15"/>
      <c r="F2564" s="15"/>
      <c r="G2564" s="15"/>
      <c r="H2564" s="15"/>
      <c r="I2564" s="15"/>
      <c r="J2564" s="15"/>
      <c r="K2564" s="15"/>
      <c r="L2564" s="15"/>
      <c r="M2564" s="15"/>
      <c r="N2564" s="134"/>
      <c r="BY2564" s="137"/>
      <c r="BZ2564" s="137"/>
      <c r="CA2564" s="138"/>
      <c r="CI2564" s="19"/>
      <c r="CJ2564" s="19"/>
    </row>
    <row r="2565" s="13" customFormat="1" customHeight="1" spans="1:88">
      <c r="A2565" s="15"/>
      <c r="B2565" s="15"/>
      <c r="C2565" s="15"/>
      <c r="D2565" s="15"/>
      <c r="E2565" s="15"/>
      <c r="F2565" s="15"/>
      <c r="G2565" s="15"/>
      <c r="H2565" s="15"/>
      <c r="I2565" s="15"/>
      <c r="J2565" s="15"/>
      <c r="K2565" s="15"/>
      <c r="L2565" s="15"/>
      <c r="M2565" s="15"/>
      <c r="N2565" s="134"/>
      <c r="BY2565" s="137"/>
      <c r="BZ2565" s="137"/>
      <c r="CA2565" s="138"/>
      <c r="CI2565" s="19"/>
      <c r="CJ2565" s="19"/>
    </row>
    <row r="2566" s="13" customFormat="1" customHeight="1" spans="1:88">
      <c r="A2566" s="15"/>
      <c r="B2566" s="15"/>
      <c r="C2566" s="15"/>
      <c r="D2566" s="15"/>
      <c r="E2566" s="15"/>
      <c r="F2566" s="15"/>
      <c r="G2566" s="15"/>
      <c r="H2566" s="15"/>
      <c r="I2566" s="15"/>
      <c r="J2566" s="15"/>
      <c r="K2566" s="15"/>
      <c r="L2566" s="15"/>
      <c r="M2566" s="15"/>
      <c r="N2566" s="134"/>
      <c r="BY2566" s="137"/>
      <c r="BZ2566" s="137"/>
      <c r="CA2566" s="138"/>
      <c r="CI2566" s="19"/>
      <c r="CJ2566" s="19"/>
    </row>
    <row r="2567" s="13" customFormat="1" customHeight="1" spans="1:88">
      <c r="A2567" s="15"/>
      <c r="B2567" s="15"/>
      <c r="C2567" s="15"/>
      <c r="D2567" s="15"/>
      <c r="E2567" s="15"/>
      <c r="F2567" s="15"/>
      <c r="G2567" s="15"/>
      <c r="H2567" s="15"/>
      <c r="I2567" s="15"/>
      <c r="J2567" s="15"/>
      <c r="K2567" s="15"/>
      <c r="L2567" s="15"/>
      <c r="M2567" s="15"/>
      <c r="N2567" s="134"/>
      <c r="BY2567" s="137"/>
      <c r="BZ2567" s="137"/>
      <c r="CA2567" s="138"/>
      <c r="CI2567" s="19"/>
      <c r="CJ2567" s="19"/>
    </row>
    <row r="2568" s="13" customFormat="1" customHeight="1" spans="1:88">
      <c r="A2568" s="15"/>
      <c r="B2568" s="15"/>
      <c r="C2568" s="15"/>
      <c r="D2568" s="15"/>
      <c r="E2568" s="15"/>
      <c r="F2568" s="15"/>
      <c r="G2568" s="15"/>
      <c r="H2568" s="15"/>
      <c r="I2568" s="15"/>
      <c r="J2568" s="15"/>
      <c r="K2568" s="15"/>
      <c r="L2568" s="15"/>
      <c r="M2568" s="15"/>
      <c r="N2568" s="134"/>
      <c r="BY2568" s="137"/>
      <c r="BZ2568" s="137"/>
      <c r="CA2568" s="138"/>
      <c r="CI2568" s="19"/>
      <c r="CJ2568" s="19"/>
    </row>
    <row r="2569" s="13" customFormat="1" customHeight="1" spans="1:88">
      <c r="A2569" s="15"/>
      <c r="B2569" s="15"/>
      <c r="C2569" s="15"/>
      <c r="D2569" s="15"/>
      <c r="E2569" s="15"/>
      <c r="F2569" s="15"/>
      <c r="G2569" s="15"/>
      <c r="H2569" s="15"/>
      <c r="I2569" s="15"/>
      <c r="J2569" s="15"/>
      <c r="K2569" s="15"/>
      <c r="L2569" s="15"/>
      <c r="M2569" s="15"/>
      <c r="N2569" s="134"/>
      <c r="BY2569" s="137"/>
      <c r="BZ2569" s="137"/>
      <c r="CA2569" s="138"/>
      <c r="CI2569" s="19"/>
      <c r="CJ2569" s="19"/>
    </row>
    <row r="2570" s="13" customFormat="1" customHeight="1" spans="1:88">
      <c r="A2570" s="15"/>
      <c r="B2570" s="15"/>
      <c r="C2570" s="15"/>
      <c r="D2570" s="15"/>
      <c r="E2570" s="15"/>
      <c r="F2570" s="15"/>
      <c r="G2570" s="15"/>
      <c r="H2570" s="15"/>
      <c r="I2570" s="15"/>
      <c r="J2570" s="15"/>
      <c r="K2570" s="15"/>
      <c r="L2570" s="15"/>
      <c r="M2570" s="15"/>
      <c r="N2570" s="134"/>
      <c r="BY2570" s="137"/>
      <c r="BZ2570" s="137"/>
      <c r="CA2570" s="138"/>
      <c r="CI2570" s="19"/>
      <c r="CJ2570" s="19"/>
    </row>
    <row r="2571" s="13" customFormat="1" customHeight="1" spans="1:88">
      <c r="A2571" s="15"/>
      <c r="B2571" s="15"/>
      <c r="C2571" s="15"/>
      <c r="D2571" s="15"/>
      <c r="E2571" s="15"/>
      <c r="F2571" s="15"/>
      <c r="G2571" s="15"/>
      <c r="H2571" s="15"/>
      <c r="I2571" s="15"/>
      <c r="J2571" s="15"/>
      <c r="K2571" s="15"/>
      <c r="L2571" s="15"/>
      <c r="M2571" s="15"/>
      <c r="N2571" s="134"/>
      <c r="BY2571" s="137"/>
      <c r="BZ2571" s="137"/>
      <c r="CA2571" s="138"/>
      <c r="CI2571" s="19"/>
      <c r="CJ2571" s="19"/>
    </row>
    <row r="2572" s="13" customFormat="1" customHeight="1" spans="1:88">
      <c r="A2572" s="15"/>
      <c r="B2572" s="15"/>
      <c r="C2572" s="15"/>
      <c r="D2572" s="15"/>
      <c r="E2572" s="15"/>
      <c r="F2572" s="15"/>
      <c r="G2572" s="15"/>
      <c r="H2572" s="15"/>
      <c r="I2572" s="15"/>
      <c r="J2572" s="15"/>
      <c r="K2572" s="15"/>
      <c r="L2572" s="15"/>
      <c r="M2572" s="15"/>
      <c r="N2572" s="134"/>
      <c r="BY2572" s="137"/>
      <c r="BZ2572" s="137"/>
      <c r="CA2572" s="138"/>
      <c r="CI2572" s="19"/>
      <c r="CJ2572" s="19"/>
    </row>
    <row r="2573" s="13" customFormat="1" customHeight="1" spans="1:88">
      <c r="A2573" s="15"/>
      <c r="B2573" s="15"/>
      <c r="C2573" s="15"/>
      <c r="D2573" s="15"/>
      <c r="E2573" s="15"/>
      <c r="F2573" s="15"/>
      <c r="G2573" s="15"/>
      <c r="H2573" s="15"/>
      <c r="I2573" s="15"/>
      <c r="J2573" s="15"/>
      <c r="K2573" s="15"/>
      <c r="L2573" s="15"/>
      <c r="M2573" s="15"/>
      <c r="N2573" s="134"/>
      <c r="BY2573" s="137"/>
      <c r="BZ2573" s="137"/>
      <c r="CA2573" s="138"/>
      <c r="CI2573" s="19"/>
      <c r="CJ2573" s="19"/>
    </row>
    <row r="2574" s="13" customFormat="1" customHeight="1" spans="1:88">
      <c r="A2574" s="15"/>
      <c r="B2574" s="15"/>
      <c r="C2574" s="15"/>
      <c r="D2574" s="15"/>
      <c r="E2574" s="15"/>
      <c r="F2574" s="15"/>
      <c r="G2574" s="15"/>
      <c r="H2574" s="15"/>
      <c r="I2574" s="15"/>
      <c r="J2574" s="15"/>
      <c r="K2574" s="15"/>
      <c r="L2574" s="15"/>
      <c r="M2574" s="15"/>
      <c r="N2574" s="134"/>
      <c r="BY2574" s="137"/>
      <c r="BZ2574" s="137"/>
      <c r="CA2574" s="138"/>
      <c r="CI2574" s="19"/>
      <c r="CJ2574" s="19"/>
    </row>
    <row r="2575" s="13" customFormat="1" customHeight="1" spans="1:88">
      <c r="A2575" s="15"/>
      <c r="B2575" s="15"/>
      <c r="C2575" s="15"/>
      <c r="D2575" s="15"/>
      <c r="E2575" s="15"/>
      <c r="F2575" s="15"/>
      <c r="G2575" s="15"/>
      <c r="H2575" s="15"/>
      <c r="I2575" s="15"/>
      <c r="J2575" s="15"/>
      <c r="K2575" s="15"/>
      <c r="L2575" s="15"/>
      <c r="M2575" s="15"/>
      <c r="N2575" s="134"/>
      <c r="BY2575" s="137"/>
      <c r="BZ2575" s="137"/>
      <c r="CA2575" s="138"/>
      <c r="CI2575" s="19"/>
      <c r="CJ2575" s="19"/>
    </row>
    <row r="2576" s="13" customFormat="1" customHeight="1" spans="1:88">
      <c r="A2576" s="15"/>
      <c r="B2576" s="15"/>
      <c r="C2576" s="15"/>
      <c r="D2576" s="15"/>
      <c r="E2576" s="15"/>
      <c r="F2576" s="15"/>
      <c r="G2576" s="15"/>
      <c r="H2576" s="15"/>
      <c r="I2576" s="15"/>
      <c r="J2576" s="15"/>
      <c r="K2576" s="15"/>
      <c r="L2576" s="15"/>
      <c r="M2576" s="15"/>
      <c r="N2576" s="134"/>
      <c r="BY2576" s="137"/>
      <c r="BZ2576" s="137"/>
      <c r="CA2576" s="138"/>
      <c r="CI2576" s="19"/>
      <c r="CJ2576" s="19"/>
    </row>
    <row r="2577" s="13" customFormat="1" customHeight="1" spans="1:88">
      <c r="A2577" s="15"/>
      <c r="B2577" s="15"/>
      <c r="C2577" s="15"/>
      <c r="D2577" s="15"/>
      <c r="E2577" s="15"/>
      <c r="F2577" s="15"/>
      <c r="G2577" s="15"/>
      <c r="H2577" s="15"/>
      <c r="I2577" s="15"/>
      <c r="J2577" s="15"/>
      <c r="K2577" s="15"/>
      <c r="L2577" s="15"/>
      <c r="M2577" s="15"/>
      <c r="N2577" s="134"/>
      <c r="BY2577" s="137"/>
      <c r="BZ2577" s="137"/>
      <c r="CA2577" s="138"/>
      <c r="CI2577" s="19"/>
      <c r="CJ2577" s="19"/>
    </row>
    <row r="2578" s="13" customFormat="1" customHeight="1" spans="1:88">
      <c r="A2578" s="15"/>
      <c r="B2578" s="15"/>
      <c r="C2578" s="15"/>
      <c r="D2578" s="15"/>
      <c r="E2578" s="15"/>
      <c r="F2578" s="15"/>
      <c r="G2578" s="15"/>
      <c r="H2578" s="15"/>
      <c r="I2578" s="15"/>
      <c r="J2578" s="15"/>
      <c r="K2578" s="15"/>
      <c r="L2578" s="15"/>
      <c r="M2578" s="15"/>
      <c r="N2578" s="134"/>
      <c r="BY2578" s="137"/>
      <c r="BZ2578" s="137"/>
      <c r="CA2578" s="138"/>
      <c r="CI2578" s="19"/>
      <c r="CJ2578" s="19"/>
    </row>
    <row r="2579" s="13" customFormat="1" customHeight="1" spans="1:88">
      <c r="A2579" s="15"/>
      <c r="B2579" s="15"/>
      <c r="C2579" s="15"/>
      <c r="D2579" s="15"/>
      <c r="E2579" s="15"/>
      <c r="F2579" s="15"/>
      <c r="G2579" s="15"/>
      <c r="H2579" s="15"/>
      <c r="I2579" s="15"/>
      <c r="J2579" s="15"/>
      <c r="K2579" s="15"/>
      <c r="L2579" s="15"/>
      <c r="M2579" s="15"/>
      <c r="N2579" s="134"/>
      <c r="BY2579" s="137"/>
      <c r="BZ2579" s="137"/>
      <c r="CA2579" s="138"/>
      <c r="CI2579" s="19"/>
      <c r="CJ2579" s="19"/>
    </row>
    <row r="2580" s="13" customFormat="1" customHeight="1" spans="1:88">
      <c r="A2580" s="15"/>
      <c r="B2580" s="15"/>
      <c r="C2580" s="15"/>
      <c r="D2580" s="15"/>
      <c r="E2580" s="15"/>
      <c r="F2580" s="15"/>
      <c r="G2580" s="15"/>
      <c r="H2580" s="15"/>
      <c r="I2580" s="15"/>
      <c r="J2580" s="15"/>
      <c r="K2580" s="15"/>
      <c r="L2580" s="15"/>
      <c r="M2580" s="15"/>
      <c r="N2580" s="134"/>
      <c r="BY2580" s="137"/>
      <c r="BZ2580" s="137"/>
      <c r="CA2580" s="138"/>
      <c r="CI2580" s="19"/>
      <c r="CJ2580" s="19"/>
    </row>
    <row r="2581" s="13" customFormat="1" customHeight="1" spans="1:88">
      <c r="A2581" s="15"/>
      <c r="B2581" s="15"/>
      <c r="C2581" s="15"/>
      <c r="D2581" s="15"/>
      <c r="E2581" s="15"/>
      <c r="F2581" s="15"/>
      <c r="G2581" s="15"/>
      <c r="H2581" s="15"/>
      <c r="I2581" s="15"/>
      <c r="J2581" s="15"/>
      <c r="K2581" s="15"/>
      <c r="L2581" s="15"/>
      <c r="M2581" s="15"/>
      <c r="N2581" s="134"/>
      <c r="BY2581" s="137"/>
      <c r="BZ2581" s="137"/>
      <c r="CA2581" s="138"/>
      <c r="CI2581" s="19"/>
      <c r="CJ2581" s="19"/>
    </row>
    <row r="2582" s="13" customFormat="1" customHeight="1" spans="1:88">
      <c r="A2582" s="15"/>
      <c r="B2582" s="15"/>
      <c r="C2582" s="15"/>
      <c r="D2582" s="15"/>
      <c r="E2582" s="15"/>
      <c r="F2582" s="15"/>
      <c r="G2582" s="15"/>
      <c r="H2582" s="15"/>
      <c r="I2582" s="15"/>
      <c r="J2582" s="15"/>
      <c r="K2582" s="15"/>
      <c r="L2582" s="15"/>
      <c r="M2582" s="15"/>
      <c r="N2582" s="134"/>
      <c r="BY2582" s="137"/>
      <c r="BZ2582" s="137"/>
      <c r="CA2582" s="138"/>
      <c r="CI2582" s="19"/>
      <c r="CJ2582" s="19"/>
    </row>
    <row r="2583" s="13" customFormat="1" customHeight="1" spans="1:88">
      <c r="A2583" s="15"/>
      <c r="B2583" s="15"/>
      <c r="C2583" s="15"/>
      <c r="D2583" s="15"/>
      <c r="E2583" s="15"/>
      <c r="F2583" s="15"/>
      <c r="G2583" s="15"/>
      <c r="H2583" s="15"/>
      <c r="I2583" s="15"/>
      <c r="J2583" s="15"/>
      <c r="K2583" s="15"/>
      <c r="L2583" s="15"/>
      <c r="M2583" s="15"/>
      <c r="N2583" s="134"/>
      <c r="BY2583" s="137"/>
      <c r="BZ2583" s="137"/>
      <c r="CA2583" s="138"/>
      <c r="CI2583" s="19"/>
      <c r="CJ2583" s="19"/>
    </row>
    <row r="2584" s="13" customFormat="1" customHeight="1" spans="1:88">
      <c r="A2584" s="15"/>
      <c r="B2584" s="15"/>
      <c r="C2584" s="15"/>
      <c r="D2584" s="15"/>
      <c r="E2584" s="15"/>
      <c r="F2584" s="15"/>
      <c r="G2584" s="15"/>
      <c r="H2584" s="15"/>
      <c r="I2584" s="15"/>
      <c r="J2584" s="15"/>
      <c r="K2584" s="15"/>
      <c r="L2584" s="15"/>
      <c r="M2584" s="15"/>
      <c r="N2584" s="134"/>
      <c r="BY2584" s="137"/>
      <c r="BZ2584" s="137"/>
      <c r="CA2584" s="138"/>
      <c r="CI2584" s="19"/>
      <c r="CJ2584" s="19"/>
    </row>
    <row r="2585" s="13" customFormat="1" customHeight="1" spans="1:88">
      <c r="A2585" s="15"/>
      <c r="B2585" s="15"/>
      <c r="C2585" s="15"/>
      <c r="D2585" s="15"/>
      <c r="E2585" s="15"/>
      <c r="F2585" s="15"/>
      <c r="G2585" s="15"/>
      <c r="H2585" s="15"/>
      <c r="I2585" s="15"/>
      <c r="J2585" s="15"/>
      <c r="K2585" s="15"/>
      <c r="L2585" s="15"/>
      <c r="M2585" s="15"/>
      <c r="N2585" s="134"/>
      <c r="BY2585" s="137"/>
      <c r="BZ2585" s="137"/>
      <c r="CA2585" s="138"/>
      <c r="CI2585" s="19"/>
      <c r="CJ2585" s="19"/>
    </row>
    <row r="2586" s="13" customFormat="1" customHeight="1" spans="1:88">
      <c r="A2586" s="15"/>
      <c r="B2586" s="15"/>
      <c r="C2586" s="15"/>
      <c r="D2586" s="15"/>
      <c r="E2586" s="15"/>
      <c r="F2586" s="15"/>
      <c r="G2586" s="15"/>
      <c r="H2586" s="15"/>
      <c r="I2586" s="15"/>
      <c r="J2586" s="15"/>
      <c r="K2586" s="15"/>
      <c r="L2586" s="15"/>
      <c r="M2586" s="15"/>
      <c r="N2586" s="134"/>
      <c r="BY2586" s="137"/>
      <c r="BZ2586" s="137"/>
      <c r="CA2586" s="138"/>
      <c r="CI2586" s="19"/>
      <c r="CJ2586" s="19"/>
    </row>
    <row r="2587" s="13" customFormat="1" customHeight="1" spans="1:88">
      <c r="A2587" s="15"/>
      <c r="B2587" s="15"/>
      <c r="C2587" s="15"/>
      <c r="D2587" s="15"/>
      <c r="E2587" s="15"/>
      <c r="F2587" s="15"/>
      <c r="G2587" s="15"/>
      <c r="H2587" s="15"/>
      <c r="I2587" s="15"/>
      <c r="J2587" s="15"/>
      <c r="K2587" s="15"/>
      <c r="L2587" s="15"/>
      <c r="M2587" s="15"/>
      <c r="N2587" s="134"/>
      <c r="BY2587" s="137"/>
      <c r="BZ2587" s="137"/>
      <c r="CA2587" s="138"/>
      <c r="CI2587" s="19"/>
      <c r="CJ2587" s="19"/>
    </row>
    <row r="2588" s="13" customFormat="1" customHeight="1" spans="1:88">
      <c r="A2588" s="15"/>
      <c r="B2588" s="15"/>
      <c r="C2588" s="15"/>
      <c r="D2588" s="15"/>
      <c r="E2588" s="15"/>
      <c r="F2588" s="15"/>
      <c r="G2588" s="15"/>
      <c r="H2588" s="15"/>
      <c r="I2588" s="15"/>
      <c r="J2588" s="15"/>
      <c r="K2588" s="15"/>
      <c r="L2588" s="15"/>
      <c r="M2588" s="15"/>
      <c r="N2588" s="134"/>
      <c r="BY2588" s="137"/>
      <c r="BZ2588" s="137"/>
      <c r="CA2588" s="138"/>
      <c r="CI2588" s="19"/>
      <c r="CJ2588" s="19"/>
    </row>
    <row r="2589" s="13" customFormat="1" customHeight="1" spans="1:88">
      <c r="A2589" s="15"/>
      <c r="B2589" s="15"/>
      <c r="C2589" s="15"/>
      <c r="D2589" s="15"/>
      <c r="E2589" s="15"/>
      <c r="F2589" s="15"/>
      <c r="G2589" s="15"/>
      <c r="H2589" s="15"/>
      <c r="I2589" s="15"/>
      <c r="J2589" s="15"/>
      <c r="K2589" s="15"/>
      <c r="L2589" s="15"/>
      <c r="M2589" s="15"/>
      <c r="N2589" s="134"/>
      <c r="BY2589" s="137"/>
      <c r="BZ2589" s="137"/>
      <c r="CA2589" s="138"/>
      <c r="CI2589" s="19"/>
      <c r="CJ2589" s="19"/>
    </row>
    <row r="2590" s="13" customFormat="1" customHeight="1" spans="1:88">
      <c r="A2590" s="15"/>
      <c r="B2590" s="15"/>
      <c r="C2590" s="15"/>
      <c r="D2590" s="15"/>
      <c r="E2590" s="15"/>
      <c r="F2590" s="15"/>
      <c r="G2590" s="15"/>
      <c r="H2590" s="15"/>
      <c r="I2590" s="15"/>
      <c r="J2590" s="15"/>
      <c r="K2590" s="15"/>
      <c r="L2590" s="15"/>
      <c r="M2590" s="15"/>
      <c r="N2590" s="134"/>
      <c r="BY2590" s="137"/>
      <c r="BZ2590" s="137"/>
      <c r="CA2590" s="138"/>
      <c r="CI2590" s="19"/>
      <c r="CJ2590" s="19"/>
    </row>
    <row r="2591" s="13" customFormat="1" customHeight="1" spans="1:88">
      <c r="A2591" s="15"/>
      <c r="B2591" s="15"/>
      <c r="C2591" s="15"/>
      <c r="D2591" s="15"/>
      <c r="E2591" s="15"/>
      <c r="F2591" s="15"/>
      <c r="G2591" s="15"/>
      <c r="H2591" s="15"/>
      <c r="I2591" s="15"/>
      <c r="J2591" s="15"/>
      <c r="K2591" s="15"/>
      <c r="L2591" s="15"/>
      <c r="M2591" s="15"/>
      <c r="N2591" s="134"/>
      <c r="BY2591" s="137"/>
      <c r="BZ2591" s="137"/>
      <c r="CA2591" s="138"/>
      <c r="CI2591" s="19"/>
      <c r="CJ2591" s="19"/>
    </row>
    <row r="2592" s="13" customFormat="1" customHeight="1" spans="1:88">
      <c r="A2592" s="15"/>
      <c r="B2592" s="15"/>
      <c r="C2592" s="15"/>
      <c r="D2592" s="15"/>
      <c r="E2592" s="15"/>
      <c r="F2592" s="15"/>
      <c r="G2592" s="15"/>
      <c r="H2592" s="15"/>
      <c r="I2592" s="15"/>
      <c r="J2592" s="15"/>
      <c r="K2592" s="15"/>
      <c r="L2592" s="15"/>
      <c r="M2592" s="15"/>
      <c r="N2592" s="134"/>
      <c r="BY2592" s="137"/>
      <c r="BZ2592" s="137"/>
      <c r="CA2592" s="138"/>
      <c r="CI2592" s="19"/>
      <c r="CJ2592" s="19"/>
    </row>
    <row r="2593" s="13" customFormat="1" customHeight="1" spans="1:88">
      <c r="A2593" s="15"/>
      <c r="B2593" s="15"/>
      <c r="C2593" s="15"/>
      <c r="D2593" s="15"/>
      <c r="E2593" s="15"/>
      <c r="F2593" s="15"/>
      <c r="G2593" s="15"/>
      <c r="H2593" s="15"/>
      <c r="I2593" s="15"/>
      <c r="J2593" s="15"/>
      <c r="K2593" s="15"/>
      <c r="L2593" s="15"/>
      <c r="M2593" s="15"/>
      <c r="N2593" s="134"/>
      <c r="BY2593" s="137"/>
      <c r="BZ2593" s="137"/>
      <c r="CA2593" s="138"/>
      <c r="CI2593" s="19"/>
      <c r="CJ2593" s="19"/>
    </row>
    <row r="2594" s="13" customFormat="1" customHeight="1" spans="1:88">
      <c r="A2594" s="15"/>
      <c r="B2594" s="15"/>
      <c r="C2594" s="15"/>
      <c r="D2594" s="15"/>
      <c r="E2594" s="15"/>
      <c r="F2594" s="15"/>
      <c r="G2594" s="15"/>
      <c r="H2594" s="15"/>
      <c r="I2594" s="15"/>
      <c r="J2594" s="15"/>
      <c r="K2594" s="15"/>
      <c r="L2594" s="15"/>
      <c r="M2594" s="15"/>
      <c r="N2594" s="134"/>
      <c r="BY2594" s="137"/>
      <c r="BZ2594" s="137"/>
      <c r="CA2594" s="138"/>
      <c r="CI2594" s="19"/>
      <c r="CJ2594" s="19"/>
    </row>
    <row r="2595" s="13" customFormat="1" customHeight="1" spans="1:88">
      <c r="A2595" s="15"/>
      <c r="B2595" s="15"/>
      <c r="C2595" s="15"/>
      <c r="D2595" s="15"/>
      <c r="E2595" s="15"/>
      <c r="F2595" s="15"/>
      <c r="G2595" s="15"/>
      <c r="H2595" s="15"/>
      <c r="I2595" s="15"/>
      <c r="J2595" s="15"/>
      <c r="K2595" s="15"/>
      <c r="L2595" s="15"/>
      <c r="M2595" s="15"/>
      <c r="N2595" s="134"/>
      <c r="BY2595" s="137"/>
      <c r="BZ2595" s="137"/>
      <c r="CA2595" s="138"/>
      <c r="CI2595" s="19"/>
      <c r="CJ2595" s="19"/>
    </row>
    <row r="2596" s="13" customFormat="1" customHeight="1" spans="1:88">
      <c r="A2596" s="15"/>
      <c r="B2596" s="15"/>
      <c r="C2596" s="15"/>
      <c r="D2596" s="15"/>
      <c r="E2596" s="15"/>
      <c r="F2596" s="15"/>
      <c r="G2596" s="15"/>
      <c r="H2596" s="15"/>
      <c r="I2596" s="15"/>
      <c r="J2596" s="15"/>
      <c r="K2596" s="15"/>
      <c r="L2596" s="15"/>
      <c r="M2596" s="15"/>
      <c r="N2596" s="134"/>
      <c r="BY2596" s="137"/>
      <c r="BZ2596" s="137"/>
      <c r="CA2596" s="138"/>
      <c r="CI2596" s="19"/>
      <c r="CJ2596" s="19"/>
    </row>
    <row r="2597" s="13" customFormat="1" customHeight="1" spans="1:88">
      <c r="A2597" s="15"/>
      <c r="B2597" s="15"/>
      <c r="C2597" s="15"/>
      <c r="D2597" s="15"/>
      <c r="E2597" s="15"/>
      <c r="F2597" s="15"/>
      <c r="G2597" s="15"/>
      <c r="H2597" s="15"/>
      <c r="I2597" s="15"/>
      <c r="J2597" s="15"/>
      <c r="K2597" s="15"/>
      <c r="L2597" s="15"/>
      <c r="M2597" s="15"/>
      <c r="N2597" s="134"/>
      <c r="BY2597" s="137"/>
      <c r="BZ2597" s="137"/>
      <c r="CA2597" s="138"/>
      <c r="CI2597" s="19"/>
      <c r="CJ2597" s="19"/>
    </row>
    <row r="2598" s="13" customFormat="1" customHeight="1" spans="1:88">
      <c r="A2598" s="15"/>
      <c r="B2598" s="15"/>
      <c r="C2598" s="15"/>
      <c r="D2598" s="15"/>
      <c r="E2598" s="15"/>
      <c r="F2598" s="15"/>
      <c r="G2598" s="15"/>
      <c r="H2598" s="15"/>
      <c r="I2598" s="15"/>
      <c r="J2598" s="15"/>
      <c r="K2598" s="15"/>
      <c r="L2598" s="15"/>
      <c r="M2598" s="15"/>
      <c r="N2598" s="134"/>
      <c r="BY2598" s="137"/>
      <c r="BZ2598" s="137"/>
      <c r="CA2598" s="138"/>
      <c r="CI2598" s="19"/>
      <c r="CJ2598" s="19"/>
    </row>
    <row r="2599" s="13" customFormat="1" customHeight="1" spans="1:88">
      <c r="A2599" s="15"/>
      <c r="B2599" s="15"/>
      <c r="C2599" s="15"/>
      <c r="D2599" s="15"/>
      <c r="E2599" s="15"/>
      <c r="F2599" s="15"/>
      <c r="G2599" s="15"/>
      <c r="H2599" s="15"/>
      <c r="I2599" s="15"/>
      <c r="J2599" s="15"/>
      <c r="K2599" s="15"/>
      <c r="L2599" s="15"/>
      <c r="M2599" s="15"/>
      <c r="N2599" s="134"/>
      <c r="BY2599" s="137"/>
      <c r="BZ2599" s="137"/>
      <c r="CA2599" s="138"/>
      <c r="CI2599" s="19"/>
      <c r="CJ2599" s="19"/>
    </row>
    <row r="2600" s="13" customFormat="1" customHeight="1" spans="1:88">
      <c r="A2600" s="15"/>
      <c r="B2600" s="15"/>
      <c r="C2600" s="15"/>
      <c r="D2600" s="15"/>
      <c r="E2600" s="15"/>
      <c r="F2600" s="15"/>
      <c r="G2600" s="15"/>
      <c r="H2600" s="15"/>
      <c r="I2600" s="15"/>
      <c r="J2600" s="15"/>
      <c r="K2600" s="15"/>
      <c r="L2600" s="15"/>
      <c r="M2600" s="15"/>
      <c r="N2600" s="134"/>
      <c r="BY2600" s="137"/>
      <c r="BZ2600" s="137"/>
      <c r="CA2600" s="138"/>
      <c r="CI2600" s="19"/>
      <c r="CJ2600" s="19"/>
    </row>
    <row r="2601" s="13" customFormat="1" customHeight="1" spans="1:88">
      <c r="A2601" s="15"/>
      <c r="B2601" s="15"/>
      <c r="C2601" s="15"/>
      <c r="D2601" s="15"/>
      <c r="E2601" s="15"/>
      <c r="F2601" s="15"/>
      <c r="G2601" s="15"/>
      <c r="H2601" s="15"/>
      <c r="I2601" s="15"/>
      <c r="J2601" s="15"/>
      <c r="K2601" s="15"/>
      <c r="L2601" s="15"/>
      <c r="M2601" s="15"/>
      <c r="N2601" s="134"/>
      <c r="BY2601" s="137"/>
      <c r="BZ2601" s="137"/>
      <c r="CA2601" s="138"/>
      <c r="CI2601" s="19"/>
      <c r="CJ2601" s="19"/>
    </row>
    <row r="2602" s="13" customFormat="1" customHeight="1" spans="1:88">
      <c r="A2602" s="15"/>
      <c r="B2602" s="15"/>
      <c r="C2602" s="15"/>
      <c r="D2602" s="15"/>
      <c r="E2602" s="15"/>
      <c r="F2602" s="15"/>
      <c r="G2602" s="15"/>
      <c r="H2602" s="15"/>
      <c r="I2602" s="15"/>
      <c r="J2602" s="15"/>
      <c r="K2602" s="15"/>
      <c r="L2602" s="15"/>
      <c r="M2602" s="15"/>
      <c r="N2602" s="134"/>
      <c r="BY2602" s="137"/>
      <c r="BZ2602" s="137"/>
      <c r="CA2602" s="138"/>
      <c r="CI2602" s="19"/>
      <c r="CJ2602" s="19"/>
    </row>
    <row r="2603" s="13" customFormat="1" customHeight="1" spans="1:88">
      <c r="A2603" s="15"/>
      <c r="B2603" s="15"/>
      <c r="C2603" s="15"/>
      <c r="D2603" s="15"/>
      <c r="E2603" s="15"/>
      <c r="F2603" s="15"/>
      <c r="G2603" s="15"/>
      <c r="H2603" s="15"/>
      <c r="I2603" s="15"/>
      <c r="J2603" s="15"/>
      <c r="K2603" s="15"/>
      <c r="L2603" s="15"/>
      <c r="M2603" s="15"/>
      <c r="N2603" s="134"/>
      <c r="BY2603" s="137"/>
      <c r="BZ2603" s="137"/>
      <c r="CA2603" s="138"/>
      <c r="CI2603" s="19"/>
      <c r="CJ2603" s="19"/>
    </row>
    <row r="2604" s="13" customFormat="1" customHeight="1" spans="1:88">
      <c r="A2604" s="15"/>
      <c r="B2604" s="15"/>
      <c r="C2604" s="15"/>
      <c r="D2604" s="15"/>
      <c r="E2604" s="15"/>
      <c r="F2604" s="15"/>
      <c r="G2604" s="15"/>
      <c r="H2604" s="15"/>
      <c r="I2604" s="15"/>
      <c r="J2604" s="15"/>
      <c r="K2604" s="15"/>
      <c r="L2604" s="15"/>
      <c r="M2604" s="15"/>
      <c r="N2604" s="134"/>
      <c r="BY2604" s="137"/>
      <c r="BZ2604" s="137"/>
      <c r="CA2604" s="138"/>
      <c r="CI2604" s="19"/>
      <c r="CJ2604" s="19"/>
    </row>
    <row r="2605" s="13" customFormat="1" customHeight="1" spans="1:88">
      <c r="A2605" s="15"/>
      <c r="B2605" s="15"/>
      <c r="C2605" s="15"/>
      <c r="D2605" s="15"/>
      <c r="E2605" s="15"/>
      <c r="F2605" s="15"/>
      <c r="G2605" s="15"/>
      <c r="H2605" s="15"/>
      <c r="I2605" s="15"/>
      <c r="J2605" s="15"/>
      <c r="K2605" s="15"/>
      <c r="L2605" s="15"/>
      <c r="M2605" s="15"/>
      <c r="N2605" s="134"/>
      <c r="BY2605" s="137"/>
      <c r="BZ2605" s="137"/>
      <c r="CA2605" s="138"/>
      <c r="CI2605" s="19"/>
      <c r="CJ2605" s="19"/>
    </row>
    <row r="2606" s="13" customFormat="1" customHeight="1" spans="1:88">
      <c r="A2606" s="15"/>
      <c r="B2606" s="15"/>
      <c r="C2606" s="15"/>
      <c r="D2606" s="15"/>
      <c r="E2606" s="15"/>
      <c r="F2606" s="15"/>
      <c r="G2606" s="15"/>
      <c r="H2606" s="15"/>
      <c r="I2606" s="15"/>
      <c r="J2606" s="15"/>
      <c r="K2606" s="15"/>
      <c r="L2606" s="15"/>
      <c r="M2606" s="15"/>
      <c r="N2606" s="134"/>
      <c r="BY2606" s="137"/>
      <c r="BZ2606" s="137"/>
      <c r="CA2606" s="138"/>
      <c r="CI2606" s="19"/>
      <c r="CJ2606" s="19"/>
    </row>
    <row r="2607" s="13" customFormat="1" customHeight="1" spans="1:88">
      <c r="A2607" s="15"/>
      <c r="B2607" s="15"/>
      <c r="C2607" s="15"/>
      <c r="D2607" s="15"/>
      <c r="E2607" s="15"/>
      <c r="F2607" s="15"/>
      <c r="G2607" s="15"/>
      <c r="H2607" s="15"/>
      <c r="I2607" s="15"/>
      <c r="J2607" s="15"/>
      <c r="K2607" s="15"/>
      <c r="L2607" s="15"/>
      <c r="M2607" s="15"/>
      <c r="N2607" s="134"/>
      <c r="BY2607" s="137"/>
      <c r="BZ2607" s="137"/>
      <c r="CA2607" s="138"/>
      <c r="CI2607" s="19"/>
      <c r="CJ2607" s="19"/>
    </row>
    <row r="2608" s="13" customFormat="1" customHeight="1" spans="1:88">
      <c r="A2608" s="15"/>
      <c r="B2608" s="15"/>
      <c r="C2608" s="15"/>
      <c r="D2608" s="15"/>
      <c r="E2608" s="15"/>
      <c r="F2608" s="15"/>
      <c r="G2608" s="15"/>
      <c r="H2608" s="15"/>
      <c r="I2608" s="15"/>
      <c r="J2608" s="15"/>
      <c r="K2608" s="15"/>
      <c r="L2608" s="15"/>
      <c r="M2608" s="15"/>
      <c r="N2608" s="134"/>
      <c r="BY2608" s="137"/>
      <c r="BZ2608" s="137"/>
      <c r="CA2608" s="138"/>
      <c r="CI2608" s="19"/>
      <c r="CJ2608" s="19"/>
    </row>
    <row r="2609" s="13" customFormat="1" customHeight="1" spans="1:88">
      <c r="A2609" s="15"/>
      <c r="B2609" s="15"/>
      <c r="C2609" s="15"/>
      <c r="D2609" s="15"/>
      <c r="E2609" s="15"/>
      <c r="F2609" s="15"/>
      <c r="G2609" s="15"/>
      <c r="H2609" s="15"/>
      <c r="I2609" s="15"/>
      <c r="J2609" s="15"/>
      <c r="K2609" s="15"/>
      <c r="L2609" s="15"/>
      <c r="M2609" s="15"/>
      <c r="N2609" s="134"/>
      <c r="BY2609" s="137"/>
      <c r="BZ2609" s="137"/>
      <c r="CA2609" s="138"/>
      <c r="CI2609" s="19"/>
      <c r="CJ2609" s="19"/>
    </row>
    <row r="2610" s="13" customFormat="1" customHeight="1" spans="1:88">
      <c r="A2610" s="15"/>
      <c r="B2610" s="15"/>
      <c r="C2610" s="15"/>
      <c r="D2610" s="15"/>
      <c r="E2610" s="15"/>
      <c r="F2610" s="15"/>
      <c r="G2610" s="15"/>
      <c r="H2610" s="15"/>
      <c r="I2610" s="15"/>
      <c r="J2610" s="15"/>
      <c r="K2610" s="15"/>
      <c r="L2610" s="15"/>
      <c r="M2610" s="15"/>
      <c r="N2610" s="134"/>
      <c r="BY2610" s="137"/>
      <c r="BZ2610" s="137"/>
      <c r="CA2610" s="138"/>
      <c r="CI2610" s="19"/>
      <c r="CJ2610" s="19"/>
    </row>
    <row r="2611" s="13" customFormat="1" customHeight="1" spans="1:88">
      <c r="A2611" s="15"/>
      <c r="B2611" s="15"/>
      <c r="C2611" s="15"/>
      <c r="D2611" s="15"/>
      <c r="E2611" s="15"/>
      <c r="F2611" s="15"/>
      <c r="G2611" s="15"/>
      <c r="H2611" s="15"/>
      <c r="I2611" s="15"/>
      <c r="J2611" s="15"/>
      <c r="K2611" s="15"/>
      <c r="L2611" s="15"/>
      <c r="M2611" s="15"/>
      <c r="N2611" s="134"/>
      <c r="BY2611" s="137"/>
      <c r="BZ2611" s="137"/>
      <c r="CA2611" s="138"/>
      <c r="CI2611" s="19"/>
      <c r="CJ2611" s="19"/>
    </row>
    <row r="2612" s="13" customFormat="1" customHeight="1" spans="1:88">
      <c r="A2612" s="15"/>
      <c r="B2612" s="15"/>
      <c r="C2612" s="15"/>
      <c r="D2612" s="15"/>
      <c r="E2612" s="15"/>
      <c r="F2612" s="15"/>
      <c r="G2612" s="15"/>
      <c r="H2612" s="15"/>
      <c r="I2612" s="15"/>
      <c r="J2612" s="15"/>
      <c r="K2612" s="15"/>
      <c r="L2612" s="15"/>
      <c r="M2612" s="15"/>
      <c r="N2612" s="134"/>
      <c r="BY2612" s="137"/>
      <c r="BZ2612" s="137"/>
      <c r="CA2612" s="138"/>
      <c r="CI2612" s="19"/>
      <c r="CJ2612" s="19"/>
    </row>
    <row r="2613" s="13" customFormat="1" customHeight="1" spans="1:88">
      <c r="A2613" s="15"/>
      <c r="B2613" s="15"/>
      <c r="C2613" s="15"/>
      <c r="D2613" s="15"/>
      <c r="E2613" s="15"/>
      <c r="F2613" s="15"/>
      <c r="G2613" s="15"/>
      <c r="H2613" s="15"/>
      <c r="I2613" s="15"/>
      <c r="J2613" s="15"/>
      <c r="K2613" s="15"/>
      <c r="L2613" s="15"/>
      <c r="M2613" s="15"/>
      <c r="N2613" s="134"/>
      <c r="BY2613" s="137"/>
      <c r="BZ2613" s="137"/>
      <c r="CA2613" s="138"/>
      <c r="CI2613" s="19"/>
      <c r="CJ2613" s="19"/>
    </row>
    <row r="2614" s="13" customFormat="1" customHeight="1" spans="1:88">
      <c r="A2614" s="15"/>
      <c r="B2614" s="15"/>
      <c r="C2614" s="15"/>
      <c r="D2614" s="15"/>
      <c r="E2614" s="15"/>
      <c r="F2614" s="15"/>
      <c r="G2614" s="15"/>
      <c r="H2614" s="15"/>
      <c r="I2614" s="15"/>
      <c r="J2614" s="15"/>
      <c r="K2614" s="15"/>
      <c r="L2614" s="15"/>
      <c r="M2614" s="15"/>
      <c r="N2614" s="134"/>
      <c r="BY2614" s="137"/>
      <c r="BZ2614" s="137"/>
      <c r="CA2614" s="138"/>
      <c r="CI2614" s="19"/>
      <c r="CJ2614" s="19"/>
    </row>
    <row r="2615" s="13" customFormat="1" customHeight="1" spans="1:88">
      <c r="A2615" s="15"/>
      <c r="B2615" s="15"/>
      <c r="C2615" s="15"/>
      <c r="D2615" s="15"/>
      <c r="E2615" s="15"/>
      <c r="F2615" s="15"/>
      <c r="G2615" s="15"/>
      <c r="H2615" s="15"/>
      <c r="I2615" s="15"/>
      <c r="J2615" s="15"/>
      <c r="K2615" s="15"/>
      <c r="L2615" s="15"/>
      <c r="M2615" s="15"/>
      <c r="N2615" s="134"/>
      <c r="BY2615" s="137"/>
      <c r="BZ2615" s="137"/>
      <c r="CA2615" s="138"/>
      <c r="CI2615" s="19"/>
      <c r="CJ2615" s="19"/>
    </row>
    <row r="2616" s="13" customFormat="1" customHeight="1" spans="1:88">
      <c r="A2616" s="15"/>
      <c r="B2616" s="15"/>
      <c r="C2616" s="15"/>
      <c r="D2616" s="15"/>
      <c r="E2616" s="15"/>
      <c r="F2616" s="15"/>
      <c r="G2616" s="15"/>
      <c r="H2616" s="15"/>
      <c r="I2616" s="15"/>
      <c r="J2616" s="15"/>
      <c r="K2616" s="15"/>
      <c r="L2616" s="15"/>
      <c r="M2616" s="15"/>
      <c r="N2616" s="134"/>
      <c r="BY2616" s="137"/>
      <c r="BZ2616" s="137"/>
      <c r="CA2616" s="138"/>
      <c r="CI2616" s="19"/>
      <c r="CJ2616" s="19"/>
    </row>
    <row r="2617" s="13" customFormat="1" customHeight="1" spans="1:88">
      <c r="A2617" s="15"/>
      <c r="B2617" s="15"/>
      <c r="C2617" s="15"/>
      <c r="D2617" s="15"/>
      <c r="E2617" s="15"/>
      <c r="F2617" s="15"/>
      <c r="G2617" s="15"/>
      <c r="H2617" s="15"/>
      <c r="I2617" s="15"/>
      <c r="J2617" s="15"/>
      <c r="K2617" s="15"/>
      <c r="L2617" s="15"/>
      <c r="M2617" s="15"/>
      <c r="N2617" s="134"/>
      <c r="BY2617" s="137"/>
      <c r="BZ2617" s="137"/>
      <c r="CA2617" s="138"/>
      <c r="CI2617" s="19"/>
      <c r="CJ2617" s="19"/>
    </row>
    <row r="2618" s="13" customFormat="1" customHeight="1" spans="1:88">
      <c r="A2618" s="15"/>
      <c r="B2618" s="15"/>
      <c r="C2618" s="15"/>
      <c r="D2618" s="15"/>
      <c r="E2618" s="15"/>
      <c r="F2618" s="15"/>
      <c r="G2618" s="15"/>
      <c r="H2618" s="15"/>
      <c r="I2618" s="15"/>
      <c r="J2618" s="15"/>
      <c r="K2618" s="15"/>
      <c r="L2618" s="15"/>
      <c r="M2618" s="15"/>
      <c r="N2618" s="134"/>
      <c r="BY2618" s="137"/>
      <c r="BZ2618" s="137"/>
      <c r="CA2618" s="138"/>
      <c r="CI2618" s="19"/>
      <c r="CJ2618" s="19"/>
    </row>
    <row r="2619" s="13" customFormat="1" customHeight="1" spans="1:88">
      <c r="A2619" s="15"/>
      <c r="B2619" s="15"/>
      <c r="C2619" s="15"/>
      <c r="D2619" s="15"/>
      <c r="E2619" s="15"/>
      <c r="F2619" s="15"/>
      <c r="G2619" s="15"/>
      <c r="H2619" s="15"/>
      <c r="I2619" s="15"/>
      <c r="J2619" s="15"/>
      <c r="K2619" s="15"/>
      <c r="L2619" s="15"/>
      <c r="M2619" s="15"/>
      <c r="N2619" s="134"/>
      <c r="BY2619" s="137"/>
      <c r="BZ2619" s="137"/>
      <c r="CA2619" s="138"/>
      <c r="CI2619" s="19"/>
      <c r="CJ2619" s="19"/>
    </row>
    <row r="2620" s="13" customFormat="1" customHeight="1" spans="1:88">
      <c r="A2620" s="15"/>
      <c r="B2620" s="15"/>
      <c r="C2620" s="15"/>
      <c r="D2620" s="15"/>
      <c r="E2620" s="15"/>
      <c r="F2620" s="15"/>
      <c r="G2620" s="15"/>
      <c r="H2620" s="15"/>
      <c r="I2620" s="15"/>
      <c r="J2620" s="15"/>
      <c r="K2620" s="15"/>
      <c r="L2620" s="15"/>
      <c r="M2620" s="15"/>
      <c r="N2620" s="134"/>
      <c r="BY2620" s="137"/>
      <c r="BZ2620" s="137"/>
      <c r="CA2620" s="138"/>
      <c r="CI2620" s="19"/>
      <c r="CJ2620" s="19"/>
    </row>
    <row r="2621" s="13" customFormat="1" customHeight="1" spans="1:88">
      <c r="A2621" s="15"/>
      <c r="B2621" s="15"/>
      <c r="C2621" s="15"/>
      <c r="D2621" s="15"/>
      <c r="E2621" s="15"/>
      <c r="F2621" s="15"/>
      <c r="G2621" s="15"/>
      <c r="H2621" s="15"/>
      <c r="I2621" s="15"/>
      <c r="J2621" s="15"/>
      <c r="K2621" s="15"/>
      <c r="L2621" s="15"/>
      <c r="M2621" s="15"/>
      <c r="N2621" s="134"/>
      <c r="BY2621" s="137"/>
      <c r="BZ2621" s="137"/>
      <c r="CA2621" s="138"/>
      <c r="CI2621" s="19"/>
      <c r="CJ2621" s="19"/>
    </row>
    <row r="2622" s="13" customFormat="1" customHeight="1" spans="1:88">
      <c r="A2622" s="15"/>
      <c r="B2622" s="15"/>
      <c r="C2622" s="15"/>
      <c r="D2622" s="15"/>
      <c r="E2622" s="15"/>
      <c r="F2622" s="15"/>
      <c r="G2622" s="15"/>
      <c r="H2622" s="15"/>
      <c r="I2622" s="15"/>
      <c r="J2622" s="15"/>
      <c r="K2622" s="15"/>
      <c r="L2622" s="15"/>
      <c r="M2622" s="15"/>
      <c r="N2622" s="134"/>
      <c r="BY2622" s="137"/>
      <c r="BZ2622" s="137"/>
      <c r="CA2622" s="138"/>
      <c r="CI2622" s="19"/>
      <c r="CJ2622" s="19"/>
    </row>
    <row r="2623" s="13" customFormat="1" customHeight="1" spans="1:88">
      <c r="A2623" s="15"/>
      <c r="B2623" s="15"/>
      <c r="C2623" s="15"/>
      <c r="D2623" s="15"/>
      <c r="E2623" s="15"/>
      <c r="F2623" s="15"/>
      <c r="G2623" s="15"/>
      <c r="H2623" s="15"/>
      <c r="I2623" s="15"/>
      <c r="J2623" s="15"/>
      <c r="K2623" s="15"/>
      <c r="L2623" s="15"/>
      <c r="M2623" s="15"/>
      <c r="N2623" s="134"/>
      <c r="BY2623" s="137"/>
      <c r="BZ2623" s="137"/>
      <c r="CA2623" s="138"/>
      <c r="CI2623" s="19"/>
      <c r="CJ2623" s="19"/>
    </row>
    <row r="2624" s="13" customFormat="1" customHeight="1" spans="1:88">
      <c r="A2624" s="15"/>
      <c r="B2624" s="15"/>
      <c r="C2624" s="15"/>
      <c r="D2624" s="15"/>
      <c r="E2624" s="15"/>
      <c r="F2624" s="15"/>
      <c r="G2624" s="15"/>
      <c r="H2624" s="15"/>
      <c r="I2624" s="15"/>
      <c r="J2624" s="15"/>
      <c r="K2624" s="15"/>
      <c r="L2624" s="15"/>
      <c r="M2624" s="15"/>
      <c r="N2624" s="134"/>
      <c r="BY2624" s="137"/>
      <c r="BZ2624" s="137"/>
      <c r="CA2624" s="138"/>
      <c r="CI2624" s="19"/>
      <c r="CJ2624" s="19"/>
    </row>
    <row r="2625" s="13" customFormat="1" customHeight="1" spans="1:88">
      <c r="A2625" s="15"/>
      <c r="B2625" s="15"/>
      <c r="C2625" s="15"/>
      <c r="D2625" s="15"/>
      <c r="E2625" s="15"/>
      <c r="F2625" s="15"/>
      <c r="G2625" s="15"/>
      <c r="H2625" s="15"/>
      <c r="I2625" s="15"/>
      <c r="J2625" s="15"/>
      <c r="K2625" s="15"/>
      <c r="L2625" s="15"/>
      <c r="M2625" s="15"/>
      <c r="N2625" s="134"/>
      <c r="BY2625" s="137"/>
      <c r="BZ2625" s="137"/>
      <c r="CA2625" s="138"/>
      <c r="CI2625" s="19"/>
      <c r="CJ2625" s="19"/>
    </row>
    <row r="2626" s="13" customFormat="1" customHeight="1" spans="1:88">
      <c r="A2626" s="15"/>
      <c r="B2626" s="15"/>
      <c r="C2626" s="15"/>
      <c r="D2626" s="15"/>
      <c r="E2626" s="15"/>
      <c r="F2626" s="15"/>
      <c r="G2626" s="15"/>
      <c r="H2626" s="15"/>
      <c r="I2626" s="15"/>
      <c r="J2626" s="15"/>
      <c r="K2626" s="15"/>
      <c r="L2626" s="15"/>
      <c r="M2626" s="15"/>
      <c r="N2626" s="134"/>
      <c r="BY2626" s="137"/>
      <c r="BZ2626" s="137"/>
      <c r="CA2626" s="138"/>
      <c r="CI2626" s="19"/>
      <c r="CJ2626" s="19"/>
    </row>
    <row r="2627" s="13" customFormat="1" customHeight="1" spans="1:88">
      <c r="A2627" s="15"/>
      <c r="B2627" s="15"/>
      <c r="C2627" s="15"/>
      <c r="D2627" s="15"/>
      <c r="E2627" s="15"/>
      <c r="F2627" s="15"/>
      <c r="G2627" s="15"/>
      <c r="H2627" s="15"/>
      <c r="I2627" s="15"/>
      <c r="J2627" s="15"/>
      <c r="K2627" s="15"/>
      <c r="L2627" s="15"/>
      <c r="M2627" s="15"/>
      <c r="N2627" s="134"/>
      <c r="BY2627" s="137"/>
      <c r="BZ2627" s="137"/>
      <c r="CA2627" s="138"/>
      <c r="CI2627" s="19"/>
      <c r="CJ2627" s="19"/>
    </row>
    <row r="2628" s="13" customFormat="1" customHeight="1" spans="1:88">
      <c r="A2628" s="15"/>
      <c r="B2628" s="15"/>
      <c r="C2628" s="15"/>
      <c r="D2628" s="15"/>
      <c r="E2628" s="15"/>
      <c r="F2628" s="15"/>
      <c r="G2628" s="15"/>
      <c r="H2628" s="15"/>
      <c r="I2628" s="15"/>
      <c r="J2628" s="15"/>
      <c r="K2628" s="15"/>
      <c r="L2628" s="15"/>
      <c r="M2628" s="15"/>
      <c r="N2628" s="134"/>
      <c r="BY2628" s="137"/>
      <c r="BZ2628" s="137"/>
      <c r="CA2628" s="138"/>
      <c r="CI2628" s="19"/>
      <c r="CJ2628" s="19"/>
    </row>
    <row r="2629" s="13" customFormat="1" customHeight="1" spans="1:88">
      <c r="A2629" s="15"/>
      <c r="B2629" s="15"/>
      <c r="C2629" s="15"/>
      <c r="D2629" s="15"/>
      <c r="E2629" s="15"/>
      <c r="F2629" s="15"/>
      <c r="G2629" s="15"/>
      <c r="H2629" s="15"/>
      <c r="I2629" s="15"/>
      <c r="J2629" s="15"/>
      <c r="K2629" s="15"/>
      <c r="L2629" s="15"/>
      <c r="M2629" s="15"/>
      <c r="N2629" s="134"/>
      <c r="BY2629" s="137"/>
      <c r="BZ2629" s="137"/>
      <c r="CA2629" s="138"/>
      <c r="CI2629" s="19"/>
      <c r="CJ2629" s="19"/>
    </row>
    <row r="2630" s="13" customFormat="1" customHeight="1" spans="1:88">
      <c r="A2630" s="15"/>
      <c r="B2630" s="15"/>
      <c r="C2630" s="15"/>
      <c r="D2630" s="15"/>
      <c r="E2630" s="15"/>
      <c r="F2630" s="15"/>
      <c r="G2630" s="15"/>
      <c r="H2630" s="15"/>
      <c r="I2630" s="15"/>
      <c r="J2630" s="15"/>
      <c r="K2630" s="15"/>
      <c r="L2630" s="15"/>
      <c r="M2630" s="15"/>
      <c r="N2630" s="134"/>
      <c r="BY2630" s="137"/>
      <c r="BZ2630" s="137"/>
      <c r="CA2630" s="138"/>
      <c r="CI2630" s="19"/>
      <c r="CJ2630" s="19"/>
    </row>
    <row r="2631" s="13" customFormat="1" customHeight="1" spans="1:88">
      <c r="A2631" s="15"/>
      <c r="B2631" s="15"/>
      <c r="C2631" s="15"/>
      <c r="D2631" s="15"/>
      <c r="E2631" s="15"/>
      <c r="F2631" s="15"/>
      <c r="G2631" s="15"/>
      <c r="H2631" s="15"/>
      <c r="I2631" s="15"/>
      <c r="J2631" s="15"/>
      <c r="K2631" s="15"/>
      <c r="L2631" s="15"/>
      <c r="M2631" s="15"/>
      <c r="N2631" s="134"/>
      <c r="BY2631" s="137"/>
      <c r="BZ2631" s="137"/>
      <c r="CA2631" s="138"/>
      <c r="CI2631" s="19"/>
      <c r="CJ2631" s="19"/>
    </row>
    <row r="2632" s="13" customFormat="1" customHeight="1" spans="1:88">
      <c r="A2632" s="15"/>
      <c r="B2632" s="15"/>
      <c r="C2632" s="15"/>
      <c r="D2632" s="15"/>
      <c r="E2632" s="15"/>
      <c r="F2632" s="15"/>
      <c r="G2632" s="15"/>
      <c r="H2632" s="15"/>
      <c r="I2632" s="15"/>
      <c r="J2632" s="15"/>
      <c r="K2632" s="15"/>
      <c r="L2632" s="15"/>
      <c r="M2632" s="15"/>
      <c r="N2632" s="134"/>
      <c r="BY2632" s="137"/>
      <c r="BZ2632" s="137"/>
      <c r="CA2632" s="138"/>
      <c r="CI2632" s="19"/>
      <c r="CJ2632" s="19"/>
    </row>
    <row r="2633" s="13" customFormat="1" customHeight="1" spans="1:88">
      <c r="A2633" s="15"/>
      <c r="B2633" s="15"/>
      <c r="C2633" s="15"/>
      <c r="D2633" s="15"/>
      <c r="E2633" s="15"/>
      <c r="F2633" s="15"/>
      <c r="G2633" s="15"/>
      <c r="H2633" s="15"/>
      <c r="I2633" s="15"/>
      <c r="J2633" s="15"/>
      <c r="K2633" s="15"/>
      <c r="L2633" s="15"/>
      <c r="M2633" s="15"/>
      <c r="N2633" s="134"/>
      <c r="BY2633" s="137"/>
      <c r="BZ2633" s="137"/>
      <c r="CA2633" s="138"/>
      <c r="CI2633" s="19"/>
      <c r="CJ2633" s="19"/>
    </row>
    <row r="2634" s="13" customFormat="1" customHeight="1" spans="1:88">
      <c r="A2634" s="15"/>
      <c r="B2634" s="15"/>
      <c r="C2634" s="15"/>
      <c r="D2634" s="15"/>
      <c r="E2634" s="15"/>
      <c r="F2634" s="15"/>
      <c r="G2634" s="15"/>
      <c r="H2634" s="15"/>
      <c r="I2634" s="15"/>
      <c r="J2634" s="15"/>
      <c r="K2634" s="15"/>
      <c r="L2634" s="15"/>
      <c r="M2634" s="15"/>
      <c r="N2634" s="134"/>
      <c r="BY2634" s="137"/>
      <c r="BZ2634" s="137"/>
      <c r="CA2634" s="138"/>
      <c r="CI2634" s="19"/>
      <c r="CJ2634" s="19"/>
    </row>
    <row r="2635" s="13" customFormat="1" customHeight="1" spans="1:88">
      <c r="A2635" s="15"/>
      <c r="B2635" s="15"/>
      <c r="C2635" s="15"/>
      <c r="D2635" s="15"/>
      <c r="E2635" s="15"/>
      <c r="F2635" s="15"/>
      <c r="G2635" s="15"/>
      <c r="H2635" s="15"/>
      <c r="I2635" s="15"/>
      <c r="J2635" s="15"/>
      <c r="K2635" s="15"/>
      <c r="L2635" s="15"/>
      <c r="M2635" s="15"/>
      <c r="N2635" s="134"/>
      <c r="BY2635" s="137"/>
      <c r="BZ2635" s="137"/>
      <c r="CA2635" s="138"/>
      <c r="CI2635" s="19"/>
      <c r="CJ2635" s="19"/>
    </row>
    <row r="2636" s="13" customFormat="1" customHeight="1" spans="1:88">
      <c r="A2636" s="15"/>
      <c r="B2636" s="15"/>
      <c r="C2636" s="15"/>
      <c r="D2636" s="15"/>
      <c r="E2636" s="15"/>
      <c r="F2636" s="15"/>
      <c r="G2636" s="15"/>
      <c r="H2636" s="15"/>
      <c r="I2636" s="15"/>
      <c r="J2636" s="15"/>
      <c r="K2636" s="15"/>
      <c r="L2636" s="15"/>
      <c r="M2636" s="15"/>
      <c r="N2636" s="134"/>
      <c r="BY2636" s="137"/>
      <c r="BZ2636" s="137"/>
      <c r="CA2636" s="138"/>
      <c r="CI2636" s="19"/>
      <c r="CJ2636" s="19"/>
    </row>
    <row r="2637" s="13" customFormat="1" customHeight="1" spans="1:88">
      <c r="A2637" s="15"/>
      <c r="B2637" s="15"/>
      <c r="C2637" s="15"/>
      <c r="D2637" s="15"/>
      <c r="E2637" s="15"/>
      <c r="F2637" s="15"/>
      <c r="G2637" s="15"/>
      <c r="H2637" s="15"/>
      <c r="I2637" s="15"/>
      <c r="J2637" s="15"/>
      <c r="K2637" s="15"/>
      <c r="L2637" s="15"/>
      <c r="M2637" s="15"/>
      <c r="N2637" s="134"/>
      <c r="BY2637" s="137"/>
      <c r="BZ2637" s="137"/>
      <c r="CA2637" s="138"/>
      <c r="CI2637" s="19"/>
      <c r="CJ2637" s="19"/>
    </row>
    <row r="2638" s="13" customFormat="1" customHeight="1" spans="1:88">
      <c r="A2638" s="15"/>
      <c r="B2638" s="15"/>
      <c r="C2638" s="15"/>
      <c r="D2638" s="15"/>
      <c r="E2638" s="15"/>
      <c r="F2638" s="15"/>
      <c r="G2638" s="15"/>
      <c r="H2638" s="15"/>
      <c r="I2638" s="15"/>
      <c r="J2638" s="15"/>
      <c r="K2638" s="15"/>
      <c r="L2638" s="15"/>
      <c r="M2638" s="15"/>
      <c r="N2638" s="134"/>
      <c r="BY2638" s="137"/>
      <c r="BZ2638" s="137"/>
      <c r="CA2638" s="138"/>
      <c r="CI2638" s="19"/>
      <c r="CJ2638" s="19"/>
    </row>
    <row r="2639" s="13" customFormat="1" customHeight="1" spans="1:88">
      <c r="A2639" s="15"/>
      <c r="B2639" s="15"/>
      <c r="C2639" s="15"/>
      <c r="D2639" s="15"/>
      <c r="E2639" s="15"/>
      <c r="F2639" s="15"/>
      <c r="G2639" s="15"/>
      <c r="H2639" s="15"/>
      <c r="I2639" s="15"/>
      <c r="J2639" s="15"/>
      <c r="K2639" s="15"/>
      <c r="L2639" s="15"/>
      <c r="M2639" s="15"/>
      <c r="N2639" s="134"/>
      <c r="BY2639" s="137"/>
      <c r="BZ2639" s="137"/>
      <c r="CA2639" s="138"/>
      <c r="CI2639" s="19"/>
      <c r="CJ2639" s="19"/>
    </row>
    <row r="2640" s="13" customFormat="1" customHeight="1" spans="1:88">
      <c r="A2640" s="15"/>
      <c r="B2640" s="15"/>
      <c r="C2640" s="15"/>
      <c r="D2640" s="15"/>
      <c r="E2640" s="15"/>
      <c r="F2640" s="15"/>
      <c r="G2640" s="15"/>
      <c r="H2640" s="15"/>
      <c r="I2640" s="15"/>
      <c r="J2640" s="15"/>
      <c r="K2640" s="15"/>
      <c r="L2640" s="15"/>
      <c r="M2640" s="15"/>
      <c r="N2640" s="134"/>
      <c r="BY2640" s="137"/>
      <c r="BZ2640" s="137"/>
      <c r="CA2640" s="138"/>
      <c r="CI2640" s="19"/>
      <c r="CJ2640" s="19"/>
    </row>
    <row r="2641" s="13" customFormat="1" customHeight="1" spans="1:88">
      <c r="A2641" s="15"/>
      <c r="B2641" s="15"/>
      <c r="C2641" s="15"/>
      <c r="D2641" s="15"/>
      <c r="E2641" s="15"/>
      <c r="F2641" s="15"/>
      <c r="G2641" s="15"/>
      <c r="H2641" s="15"/>
      <c r="I2641" s="15"/>
      <c r="J2641" s="15"/>
      <c r="K2641" s="15"/>
      <c r="L2641" s="15"/>
      <c r="M2641" s="15"/>
      <c r="N2641" s="134"/>
      <c r="BY2641" s="137"/>
      <c r="BZ2641" s="137"/>
      <c r="CA2641" s="138"/>
      <c r="CI2641" s="19"/>
      <c r="CJ2641" s="19"/>
    </row>
    <row r="2642" s="13" customFormat="1" customHeight="1" spans="1:88">
      <c r="A2642" s="15"/>
      <c r="B2642" s="15"/>
      <c r="C2642" s="15"/>
      <c r="D2642" s="15"/>
      <c r="E2642" s="15"/>
      <c r="F2642" s="15"/>
      <c r="G2642" s="15"/>
      <c r="H2642" s="15"/>
      <c r="I2642" s="15"/>
      <c r="J2642" s="15"/>
      <c r="K2642" s="15"/>
      <c r="L2642" s="15"/>
      <c r="M2642" s="15"/>
      <c r="N2642" s="134"/>
      <c r="BY2642" s="137"/>
      <c r="BZ2642" s="137"/>
      <c r="CA2642" s="138"/>
      <c r="CI2642" s="19"/>
      <c r="CJ2642" s="19"/>
    </row>
    <row r="2643" s="13" customFormat="1" customHeight="1" spans="1:88">
      <c r="A2643" s="15"/>
      <c r="B2643" s="15"/>
      <c r="C2643" s="15"/>
      <c r="D2643" s="15"/>
      <c r="E2643" s="15"/>
      <c r="F2643" s="15"/>
      <c r="G2643" s="15"/>
      <c r="H2643" s="15"/>
      <c r="I2643" s="15"/>
      <c r="J2643" s="15"/>
      <c r="K2643" s="15"/>
      <c r="L2643" s="15"/>
      <c r="M2643" s="15"/>
      <c r="N2643" s="134"/>
      <c r="BY2643" s="137"/>
      <c r="BZ2643" s="137"/>
      <c r="CA2643" s="138"/>
      <c r="CI2643" s="19"/>
      <c r="CJ2643" s="19"/>
    </row>
    <row r="2644" s="13" customFormat="1" customHeight="1" spans="1:88">
      <c r="A2644" s="15"/>
      <c r="B2644" s="15"/>
      <c r="C2644" s="15"/>
      <c r="D2644" s="15"/>
      <c r="E2644" s="15"/>
      <c r="F2644" s="15"/>
      <c r="G2644" s="15"/>
      <c r="H2644" s="15"/>
      <c r="I2644" s="15"/>
      <c r="J2644" s="15"/>
      <c r="K2644" s="15"/>
      <c r="L2644" s="15"/>
      <c r="M2644" s="15"/>
      <c r="N2644" s="134"/>
      <c r="BY2644" s="137"/>
      <c r="BZ2644" s="137"/>
      <c r="CA2644" s="138"/>
      <c r="CI2644" s="19"/>
      <c r="CJ2644" s="19"/>
    </row>
    <row r="2645" s="13" customFormat="1" customHeight="1" spans="1:88">
      <c r="A2645" s="15"/>
      <c r="B2645" s="15"/>
      <c r="C2645" s="15"/>
      <c r="D2645" s="15"/>
      <c r="E2645" s="15"/>
      <c r="F2645" s="15"/>
      <c r="G2645" s="15"/>
      <c r="H2645" s="15"/>
      <c r="I2645" s="15"/>
      <c r="J2645" s="15"/>
      <c r="K2645" s="15"/>
      <c r="L2645" s="15"/>
      <c r="M2645" s="15"/>
      <c r="N2645" s="134"/>
      <c r="BY2645" s="137"/>
      <c r="BZ2645" s="137"/>
      <c r="CA2645" s="138"/>
      <c r="CI2645" s="19"/>
      <c r="CJ2645" s="19"/>
    </row>
    <row r="2646" s="13" customFormat="1" customHeight="1" spans="1:88">
      <c r="A2646" s="15"/>
      <c r="B2646" s="15"/>
      <c r="C2646" s="15"/>
      <c r="D2646" s="15"/>
      <c r="E2646" s="15"/>
      <c r="F2646" s="15"/>
      <c r="G2646" s="15"/>
      <c r="H2646" s="15"/>
      <c r="I2646" s="15"/>
      <c r="J2646" s="15"/>
      <c r="K2646" s="15"/>
      <c r="L2646" s="15"/>
      <c r="M2646" s="15"/>
      <c r="N2646" s="134"/>
      <c r="BY2646" s="137"/>
      <c r="BZ2646" s="137"/>
      <c r="CA2646" s="138"/>
      <c r="CI2646" s="19"/>
      <c r="CJ2646" s="19"/>
    </row>
    <row r="2647" s="13" customFormat="1" customHeight="1" spans="1:88">
      <c r="A2647" s="15"/>
      <c r="B2647" s="15"/>
      <c r="C2647" s="15"/>
      <c r="D2647" s="15"/>
      <c r="E2647" s="15"/>
      <c r="F2647" s="15"/>
      <c r="G2647" s="15"/>
      <c r="H2647" s="15"/>
      <c r="I2647" s="15"/>
      <c r="J2647" s="15"/>
      <c r="K2647" s="15"/>
      <c r="L2647" s="15"/>
      <c r="M2647" s="15"/>
      <c r="N2647" s="134"/>
      <c r="BY2647" s="137"/>
      <c r="BZ2647" s="137"/>
      <c r="CA2647" s="138"/>
      <c r="CI2647" s="19"/>
      <c r="CJ2647" s="19"/>
    </row>
    <row r="2648" s="13" customFormat="1" customHeight="1" spans="1:88">
      <c r="A2648" s="15"/>
      <c r="B2648" s="15"/>
      <c r="C2648" s="15"/>
      <c r="D2648" s="15"/>
      <c r="E2648" s="15"/>
      <c r="F2648" s="15"/>
      <c r="G2648" s="15"/>
      <c r="H2648" s="15"/>
      <c r="I2648" s="15"/>
      <c r="J2648" s="15"/>
      <c r="K2648" s="15"/>
      <c r="L2648" s="15"/>
      <c r="M2648" s="15"/>
      <c r="N2648" s="134"/>
      <c r="BY2648" s="137"/>
      <c r="BZ2648" s="137"/>
      <c r="CA2648" s="138"/>
      <c r="CI2648" s="19"/>
      <c r="CJ2648" s="19"/>
    </row>
    <row r="2649" s="13" customFormat="1" customHeight="1" spans="1:88">
      <c r="A2649" s="15"/>
      <c r="B2649" s="15"/>
      <c r="C2649" s="15"/>
      <c r="D2649" s="15"/>
      <c r="E2649" s="15"/>
      <c r="F2649" s="15"/>
      <c r="G2649" s="15"/>
      <c r="H2649" s="15"/>
      <c r="I2649" s="15"/>
      <c r="J2649" s="15"/>
      <c r="K2649" s="15"/>
      <c r="L2649" s="15"/>
      <c r="M2649" s="15"/>
      <c r="N2649" s="134"/>
      <c r="BY2649" s="137"/>
      <c r="BZ2649" s="137"/>
      <c r="CA2649" s="138"/>
      <c r="CI2649" s="19"/>
      <c r="CJ2649" s="19"/>
    </row>
    <row r="2650" s="13" customFormat="1" customHeight="1" spans="1:88">
      <c r="A2650" s="15"/>
      <c r="B2650" s="15"/>
      <c r="C2650" s="15"/>
      <c r="D2650" s="15"/>
      <c r="E2650" s="15"/>
      <c r="F2650" s="15"/>
      <c r="G2650" s="15"/>
      <c r="H2650" s="15"/>
      <c r="I2650" s="15"/>
      <c r="J2650" s="15"/>
      <c r="K2650" s="15"/>
      <c r="L2650" s="15"/>
      <c r="M2650" s="15"/>
      <c r="N2650" s="134"/>
      <c r="BY2650" s="137"/>
      <c r="BZ2650" s="137"/>
      <c r="CA2650" s="138"/>
      <c r="CI2650" s="19"/>
      <c r="CJ2650" s="19"/>
    </row>
    <row r="2651" s="13" customFormat="1" customHeight="1" spans="1:88">
      <c r="A2651" s="15"/>
      <c r="B2651" s="15"/>
      <c r="C2651" s="15"/>
      <c r="D2651" s="15"/>
      <c r="E2651" s="15"/>
      <c r="F2651" s="15"/>
      <c r="G2651" s="15"/>
      <c r="H2651" s="15"/>
      <c r="I2651" s="15"/>
      <c r="J2651" s="15"/>
      <c r="K2651" s="15"/>
      <c r="L2651" s="15"/>
      <c r="M2651" s="15"/>
      <c r="N2651" s="134"/>
      <c r="BY2651" s="137"/>
      <c r="BZ2651" s="137"/>
      <c r="CA2651" s="138"/>
      <c r="CI2651" s="19"/>
      <c r="CJ2651" s="19"/>
    </row>
    <row r="2652" s="13" customFormat="1" customHeight="1" spans="1:88">
      <c r="A2652" s="15"/>
      <c r="B2652" s="15"/>
      <c r="C2652" s="15"/>
      <c r="D2652" s="15"/>
      <c r="E2652" s="15"/>
      <c r="F2652" s="15"/>
      <c r="G2652" s="15"/>
      <c r="H2652" s="15"/>
      <c r="I2652" s="15"/>
      <c r="J2652" s="15"/>
      <c r="K2652" s="15"/>
      <c r="L2652" s="15"/>
      <c r="M2652" s="15"/>
      <c r="N2652" s="134"/>
      <c r="BY2652" s="137"/>
      <c r="BZ2652" s="137"/>
      <c r="CA2652" s="138"/>
      <c r="CI2652" s="19"/>
      <c r="CJ2652" s="19"/>
    </row>
    <row r="2653" s="13" customFormat="1" customHeight="1" spans="1:88">
      <c r="A2653" s="15"/>
      <c r="B2653" s="15"/>
      <c r="C2653" s="15"/>
      <c r="D2653" s="15"/>
      <c r="E2653" s="15"/>
      <c r="F2653" s="15"/>
      <c r="G2653" s="15"/>
      <c r="H2653" s="15"/>
      <c r="I2653" s="15"/>
      <c r="J2653" s="15"/>
      <c r="K2653" s="15"/>
      <c r="L2653" s="15"/>
      <c r="M2653" s="15"/>
      <c r="N2653" s="134"/>
      <c r="BY2653" s="137"/>
      <c r="BZ2653" s="137"/>
      <c r="CA2653" s="138"/>
      <c r="CI2653" s="19"/>
      <c r="CJ2653" s="19"/>
    </row>
    <row r="2654" s="13" customFormat="1" customHeight="1" spans="1:88">
      <c r="A2654" s="15"/>
      <c r="B2654" s="15"/>
      <c r="C2654" s="15"/>
      <c r="D2654" s="15"/>
      <c r="E2654" s="15"/>
      <c r="F2654" s="15"/>
      <c r="G2654" s="15"/>
      <c r="H2654" s="15"/>
      <c r="I2654" s="15"/>
      <c r="J2654" s="15"/>
      <c r="K2654" s="15"/>
      <c r="L2654" s="15"/>
      <c r="M2654" s="15"/>
      <c r="N2654" s="134"/>
      <c r="BY2654" s="137"/>
      <c r="BZ2654" s="137"/>
      <c r="CA2654" s="138"/>
      <c r="CI2654" s="19"/>
      <c r="CJ2654" s="19"/>
    </row>
    <row r="2655" s="13" customFormat="1" customHeight="1" spans="1:88">
      <c r="A2655" s="15"/>
      <c r="B2655" s="15"/>
      <c r="C2655" s="15"/>
      <c r="D2655" s="15"/>
      <c r="E2655" s="15"/>
      <c r="F2655" s="15"/>
      <c r="G2655" s="15"/>
      <c r="H2655" s="15"/>
      <c r="I2655" s="15"/>
      <c r="J2655" s="15"/>
      <c r="K2655" s="15"/>
      <c r="L2655" s="15"/>
      <c r="M2655" s="15"/>
      <c r="N2655" s="134"/>
      <c r="BY2655" s="137"/>
      <c r="BZ2655" s="137"/>
      <c r="CA2655" s="138"/>
      <c r="CI2655" s="19"/>
      <c r="CJ2655" s="19"/>
    </row>
    <row r="2656" s="13" customFormat="1" customHeight="1" spans="1:88">
      <c r="A2656" s="15"/>
      <c r="B2656" s="15"/>
      <c r="C2656" s="15"/>
      <c r="D2656" s="15"/>
      <c r="E2656" s="15"/>
      <c r="F2656" s="15"/>
      <c r="G2656" s="15"/>
      <c r="H2656" s="15"/>
      <c r="I2656" s="15"/>
      <c r="J2656" s="15"/>
      <c r="K2656" s="15"/>
      <c r="L2656" s="15"/>
      <c r="M2656" s="15"/>
      <c r="N2656" s="134"/>
      <c r="BY2656" s="137"/>
      <c r="BZ2656" s="137"/>
      <c r="CA2656" s="138"/>
      <c r="CI2656" s="19"/>
      <c r="CJ2656" s="19"/>
    </row>
    <row r="2657" s="13" customFormat="1" customHeight="1" spans="1:88">
      <c r="A2657" s="15"/>
      <c r="B2657" s="15"/>
      <c r="C2657" s="15"/>
      <c r="D2657" s="15"/>
      <c r="E2657" s="15"/>
      <c r="F2657" s="15"/>
      <c r="G2657" s="15"/>
      <c r="H2657" s="15"/>
      <c r="I2657" s="15"/>
      <c r="J2657" s="15"/>
      <c r="K2657" s="15"/>
      <c r="L2657" s="15"/>
      <c r="M2657" s="15"/>
      <c r="N2657" s="134"/>
      <c r="BY2657" s="137"/>
      <c r="BZ2657" s="137"/>
      <c r="CA2657" s="138"/>
      <c r="CI2657" s="19"/>
      <c r="CJ2657" s="19"/>
    </row>
    <row r="2658" s="13" customFormat="1" customHeight="1" spans="1:88">
      <c r="A2658" s="15"/>
      <c r="B2658" s="15"/>
      <c r="C2658" s="15"/>
      <c r="D2658" s="15"/>
      <c r="E2658" s="15"/>
      <c r="F2658" s="15"/>
      <c r="G2658" s="15"/>
      <c r="H2658" s="15"/>
      <c r="I2658" s="15"/>
      <c r="J2658" s="15"/>
      <c r="K2658" s="15"/>
      <c r="L2658" s="15"/>
      <c r="M2658" s="15"/>
      <c r="N2658" s="134"/>
      <c r="BY2658" s="137"/>
      <c r="BZ2658" s="137"/>
      <c r="CA2658" s="138"/>
      <c r="CI2658" s="19"/>
      <c r="CJ2658" s="19"/>
    </row>
    <row r="2659" s="13" customFormat="1" customHeight="1" spans="1:88">
      <c r="A2659" s="15"/>
      <c r="B2659" s="15"/>
      <c r="C2659" s="15"/>
      <c r="D2659" s="15"/>
      <c r="E2659" s="15"/>
      <c r="F2659" s="15"/>
      <c r="G2659" s="15"/>
      <c r="H2659" s="15"/>
      <c r="I2659" s="15"/>
      <c r="J2659" s="15"/>
      <c r="K2659" s="15"/>
      <c r="L2659" s="15"/>
      <c r="M2659" s="15"/>
      <c r="N2659" s="134"/>
      <c r="BY2659" s="137"/>
      <c r="BZ2659" s="137"/>
      <c r="CA2659" s="138"/>
      <c r="CI2659" s="19"/>
      <c r="CJ2659" s="19"/>
    </row>
    <row r="2660" s="13" customFormat="1" customHeight="1" spans="1:88">
      <c r="A2660" s="15"/>
      <c r="B2660" s="15"/>
      <c r="C2660" s="15"/>
      <c r="D2660" s="15"/>
      <c r="E2660" s="15"/>
      <c r="F2660" s="15"/>
      <c r="G2660" s="15"/>
      <c r="H2660" s="15"/>
      <c r="I2660" s="15"/>
      <c r="J2660" s="15"/>
      <c r="K2660" s="15"/>
      <c r="L2660" s="15"/>
      <c r="M2660" s="15"/>
      <c r="N2660" s="134"/>
      <c r="BY2660" s="137"/>
      <c r="BZ2660" s="137"/>
      <c r="CA2660" s="138"/>
      <c r="CI2660" s="19"/>
      <c r="CJ2660" s="19"/>
    </row>
    <row r="2661" s="13" customFormat="1" customHeight="1" spans="1:88">
      <c r="A2661" s="15"/>
      <c r="B2661" s="15"/>
      <c r="C2661" s="15"/>
      <c r="D2661" s="15"/>
      <c r="E2661" s="15"/>
      <c r="F2661" s="15"/>
      <c r="G2661" s="15"/>
      <c r="H2661" s="15"/>
      <c r="I2661" s="15"/>
      <c r="J2661" s="15"/>
      <c r="K2661" s="15"/>
      <c r="L2661" s="15"/>
      <c r="M2661" s="15"/>
      <c r="N2661" s="134"/>
      <c r="BY2661" s="137"/>
      <c r="BZ2661" s="137"/>
      <c r="CA2661" s="138"/>
      <c r="CI2661" s="19"/>
      <c r="CJ2661" s="19"/>
    </row>
    <row r="2662" s="13" customFormat="1" customHeight="1" spans="1:88">
      <c r="A2662" s="15"/>
      <c r="B2662" s="15"/>
      <c r="C2662" s="15"/>
      <c r="D2662" s="15"/>
      <c r="E2662" s="15"/>
      <c r="F2662" s="15"/>
      <c r="G2662" s="15"/>
      <c r="H2662" s="15"/>
      <c r="I2662" s="15"/>
      <c r="J2662" s="15"/>
      <c r="K2662" s="15"/>
      <c r="L2662" s="15"/>
      <c r="M2662" s="15"/>
      <c r="N2662" s="134"/>
      <c r="BY2662" s="137"/>
      <c r="BZ2662" s="137"/>
      <c r="CA2662" s="138"/>
      <c r="CI2662" s="19"/>
      <c r="CJ2662" s="19"/>
    </row>
    <row r="2663" s="13" customFormat="1" customHeight="1" spans="1:88">
      <c r="A2663" s="15"/>
      <c r="B2663" s="15"/>
      <c r="C2663" s="15"/>
      <c r="D2663" s="15"/>
      <c r="E2663" s="15"/>
      <c r="F2663" s="15"/>
      <c r="G2663" s="15"/>
      <c r="H2663" s="15"/>
      <c r="I2663" s="15"/>
      <c r="J2663" s="15"/>
      <c r="K2663" s="15"/>
      <c r="L2663" s="15"/>
      <c r="M2663" s="15"/>
      <c r="N2663" s="134"/>
      <c r="BY2663" s="137"/>
      <c r="BZ2663" s="137"/>
      <c r="CA2663" s="138"/>
      <c r="CI2663" s="19"/>
      <c r="CJ2663" s="19"/>
    </row>
    <row r="2664" s="13" customFormat="1" customHeight="1" spans="1:88">
      <c r="A2664" s="15"/>
      <c r="B2664" s="15"/>
      <c r="C2664" s="15"/>
      <c r="D2664" s="15"/>
      <c r="E2664" s="15"/>
      <c r="F2664" s="15"/>
      <c r="G2664" s="15"/>
      <c r="H2664" s="15"/>
      <c r="I2664" s="15"/>
      <c r="J2664" s="15"/>
      <c r="K2664" s="15"/>
      <c r="L2664" s="15"/>
      <c r="M2664" s="15"/>
      <c r="N2664" s="134"/>
      <c r="BY2664" s="137"/>
      <c r="BZ2664" s="137"/>
      <c r="CA2664" s="138"/>
      <c r="CI2664" s="19"/>
      <c r="CJ2664" s="19"/>
    </row>
    <row r="2665" s="13" customFormat="1" customHeight="1" spans="1:88">
      <c r="A2665" s="15"/>
      <c r="B2665" s="15"/>
      <c r="C2665" s="15"/>
      <c r="D2665" s="15"/>
      <c r="E2665" s="15"/>
      <c r="F2665" s="15"/>
      <c r="G2665" s="15"/>
      <c r="H2665" s="15"/>
      <c r="I2665" s="15"/>
      <c r="J2665" s="15"/>
      <c r="K2665" s="15"/>
      <c r="L2665" s="15"/>
      <c r="M2665" s="15"/>
      <c r="N2665" s="134"/>
      <c r="BY2665" s="137"/>
      <c r="BZ2665" s="137"/>
      <c r="CA2665" s="138"/>
      <c r="CI2665" s="19"/>
      <c r="CJ2665" s="19"/>
    </row>
    <row r="2666" s="13" customFormat="1" customHeight="1" spans="1:88">
      <c r="A2666" s="15"/>
      <c r="B2666" s="15"/>
      <c r="C2666" s="15"/>
      <c r="D2666" s="15"/>
      <c r="E2666" s="15"/>
      <c r="F2666" s="15"/>
      <c r="G2666" s="15"/>
      <c r="H2666" s="15"/>
      <c r="I2666" s="15"/>
      <c r="J2666" s="15"/>
      <c r="K2666" s="15"/>
      <c r="L2666" s="15"/>
      <c r="M2666" s="15"/>
      <c r="N2666" s="134"/>
      <c r="BY2666" s="137"/>
      <c r="BZ2666" s="137"/>
      <c r="CA2666" s="138"/>
      <c r="CI2666" s="19"/>
      <c r="CJ2666" s="19"/>
    </row>
    <row r="2667" s="13" customFormat="1" customHeight="1" spans="1:88">
      <c r="A2667" s="15"/>
      <c r="B2667" s="15"/>
      <c r="C2667" s="15"/>
      <c r="D2667" s="15"/>
      <c r="E2667" s="15"/>
      <c r="F2667" s="15"/>
      <c r="G2667" s="15"/>
      <c r="H2667" s="15"/>
      <c r="I2667" s="15"/>
      <c r="J2667" s="15"/>
      <c r="K2667" s="15"/>
      <c r="L2667" s="15"/>
      <c r="M2667" s="15"/>
      <c r="N2667" s="134"/>
      <c r="BY2667" s="137"/>
      <c r="BZ2667" s="137"/>
      <c r="CA2667" s="138"/>
      <c r="CI2667" s="19"/>
      <c r="CJ2667" s="19"/>
    </row>
    <row r="2668" s="13" customFormat="1" customHeight="1" spans="1:88">
      <c r="A2668" s="15"/>
      <c r="B2668" s="15"/>
      <c r="C2668" s="15"/>
      <c r="D2668" s="15"/>
      <c r="E2668" s="15"/>
      <c r="F2668" s="15"/>
      <c r="G2668" s="15"/>
      <c r="H2668" s="15"/>
      <c r="I2668" s="15"/>
      <c r="J2668" s="15"/>
      <c r="K2668" s="15"/>
      <c r="L2668" s="15"/>
      <c r="M2668" s="15"/>
      <c r="N2668" s="134"/>
      <c r="BY2668" s="137"/>
      <c r="BZ2668" s="137"/>
      <c r="CA2668" s="138"/>
      <c r="CI2668" s="19"/>
      <c r="CJ2668" s="19"/>
    </row>
    <row r="2669" s="13" customFormat="1" customHeight="1" spans="1:88">
      <c r="A2669" s="15"/>
      <c r="B2669" s="15"/>
      <c r="C2669" s="15"/>
      <c r="D2669" s="15"/>
      <c r="E2669" s="15"/>
      <c r="F2669" s="15"/>
      <c r="G2669" s="15"/>
      <c r="H2669" s="15"/>
      <c r="I2669" s="15"/>
      <c r="J2669" s="15"/>
      <c r="K2669" s="15"/>
      <c r="L2669" s="15"/>
      <c r="M2669" s="15"/>
      <c r="N2669" s="134"/>
      <c r="BY2669" s="137"/>
      <c r="BZ2669" s="137"/>
      <c r="CA2669" s="138"/>
      <c r="CI2669" s="19"/>
      <c r="CJ2669" s="19"/>
    </row>
    <row r="2670" s="13" customFormat="1" customHeight="1" spans="1:88">
      <c r="A2670" s="15"/>
      <c r="B2670" s="15"/>
      <c r="C2670" s="15"/>
      <c r="D2670" s="15"/>
      <c r="E2670" s="15"/>
      <c r="F2670" s="15"/>
      <c r="G2670" s="15"/>
      <c r="H2670" s="15"/>
      <c r="I2670" s="15"/>
      <c r="J2670" s="15"/>
      <c r="K2670" s="15"/>
      <c r="L2670" s="15"/>
      <c r="M2670" s="15"/>
      <c r="N2670" s="134"/>
      <c r="BY2670" s="137"/>
      <c r="BZ2670" s="137"/>
      <c r="CA2670" s="138"/>
      <c r="CI2670" s="19"/>
      <c r="CJ2670" s="19"/>
    </row>
    <row r="2671" s="13" customFormat="1" customHeight="1" spans="1:88">
      <c r="A2671" s="15"/>
      <c r="B2671" s="15"/>
      <c r="C2671" s="15"/>
      <c r="D2671" s="15"/>
      <c r="E2671" s="15"/>
      <c r="F2671" s="15"/>
      <c r="G2671" s="15"/>
      <c r="H2671" s="15"/>
      <c r="I2671" s="15"/>
      <c r="J2671" s="15"/>
      <c r="K2671" s="15"/>
      <c r="L2671" s="15"/>
      <c r="M2671" s="15"/>
      <c r="N2671" s="134"/>
      <c r="BY2671" s="137"/>
      <c r="BZ2671" s="137"/>
      <c r="CA2671" s="138"/>
      <c r="CI2671" s="19"/>
      <c r="CJ2671" s="19"/>
    </row>
    <row r="2672" s="13" customFormat="1" customHeight="1" spans="1:88">
      <c r="A2672" s="15"/>
      <c r="B2672" s="15"/>
      <c r="C2672" s="15"/>
      <c r="D2672" s="15"/>
      <c r="E2672" s="15"/>
      <c r="F2672" s="15"/>
      <c r="G2672" s="15"/>
      <c r="H2672" s="15"/>
      <c r="I2672" s="15"/>
      <c r="J2672" s="15"/>
      <c r="K2672" s="15"/>
      <c r="L2672" s="15"/>
      <c r="M2672" s="15"/>
      <c r="N2672" s="134"/>
      <c r="BY2672" s="137"/>
      <c r="BZ2672" s="137"/>
      <c r="CA2672" s="138"/>
      <c r="CI2672" s="19"/>
      <c r="CJ2672" s="19"/>
    </row>
    <row r="2673" s="13" customFormat="1" customHeight="1" spans="1:88">
      <c r="A2673" s="15"/>
      <c r="B2673" s="15"/>
      <c r="C2673" s="15"/>
      <c r="D2673" s="15"/>
      <c r="E2673" s="15"/>
      <c r="F2673" s="15"/>
      <c r="G2673" s="15"/>
      <c r="H2673" s="15"/>
      <c r="I2673" s="15"/>
      <c r="J2673" s="15"/>
      <c r="K2673" s="15"/>
      <c r="L2673" s="15"/>
      <c r="M2673" s="15"/>
      <c r="N2673" s="134"/>
      <c r="BY2673" s="137"/>
      <c r="BZ2673" s="137"/>
      <c r="CA2673" s="138"/>
      <c r="CI2673" s="19"/>
      <c r="CJ2673" s="19"/>
    </row>
    <row r="2674" s="13" customFormat="1" customHeight="1" spans="1:88">
      <c r="A2674" s="15"/>
      <c r="B2674" s="15"/>
      <c r="C2674" s="15"/>
      <c r="D2674" s="15"/>
      <c r="E2674" s="15"/>
      <c r="F2674" s="15"/>
      <c r="G2674" s="15"/>
      <c r="H2674" s="15"/>
      <c r="I2674" s="15"/>
      <c r="J2674" s="15"/>
      <c r="K2674" s="15"/>
      <c r="L2674" s="15"/>
      <c r="M2674" s="15"/>
      <c r="N2674" s="134"/>
      <c r="BY2674" s="137"/>
      <c r="BZ2674" s="137"/>
      <c r="CA2674" s="138"/>
      <c r="CI2674" s="19"/>
      <c r="CJ2674" s="19"/>
    </row>
    <row r="2675" s="13" customFormat="1" customHeight="1" spans="1:88">
      <c r="A2675" s="15"/>
      <c r="B2675" s="15"/>
      <c r="C2675" s="15"/>
      <c r="D2675" s="15"/>
      <c r="E2675" s="15"/>
      <c r="F2675" s="15"/>
      <c r="G2675" s="15"/>
      <c r="H2675" s="15"/>
      <c r="I2675" s="15"/>
      <c r="J2675" s="15"/>
      <c r="K2675" s="15"/>
      <c r="L2675" s="15"/>
      <c r="M2675" s="15"/>
      <c r="N2675" s="134"/>
      <c r="BY2675" s="137"/>
      <c r="BZ2675" s="137"/>
      <c r="CA2675" s="138"/>
      <c r="CI2675" s="19"/>
      <c r="CJ2675" s="19"/>
    </row>
    <row r="2676" s="13" customFormat="1" customHeight="1" spans="1:88">
      <c r="A2676" s="15"/>
      <c r="B2676" s="15"/>
      <c r="C2676" s="15"/>
      <c r="D2676" s="15"/>
      <c r="E2676" s="15"/>
      <c r="F2676" s="15"/>
      <c r="G2676" s="15"/>
      <c r="H2676" s="15"/>
      <c r="I2676" s="15"/>
      <c r="J2676" s="15"/>
      <c r="K2676" s="15"/>
      <c r="L2676" s="15"/>
      <c r="M2676" s="15"/>
      <c r="N2676" s="134"/>
      <c r="BY2676" s="137"/>
      <c r="BZ2676" s="137"/>
      <c r="CA2676" s="138"/>
      <c r="CI2676" s="19"/>
      <c r="CJ2676" s="19"/>
    </row>
    <row r="2677" s="13" customFormat="1" customHeight="1" spans="1:88">
      <c r="A2677" s="15"/>
      <c r="B2677" s="15"/>
      <c r="C2677" s="15"/>
      <c r="D2677" s="15"/>
      <c r="E2677" s="15"/>
      <c r="F2677" s="15"/>
      <c r="G2677" s="15"/>
      <c r="H2677" s="15"/>
      <c r="I2677" s="15"/>
      <c r="J2677" s="15"/>
      <c r="K2677" s="15"/>
      <c r="L2677" s="15"/>
      <c r="M2677" s="15"/>
      <c r="N2677" s="134"/>
      <c r="BY2677" s="137"/>
      <c r="BZ2677" s="137"/>
      <c r="CA2677" s="138"/>
      <c r="CI2677" s="19"/>
      <c r="CJ2677" s="19"/>
    </row>
    <row r="2678" s="13" customFormat="1" customHeight="1" spans="1:88">
      <c r="A2678" s="15"/>
      <c r="B2678" s="15"/>
      <c r="C2678" s="15"/>
      <c r="D2678" s="15"/>
      <c r="E2678" s="15"/>
      <c r="F2678" s="15"/>
      <c r="G2678" s="15"/>
      <c r="H2678" s="15"/>
      <c r="I2678" s="15"/>
      <c r="J2678" s="15"/>
      <c r="K2678" s="15"/>
      <c r="L2678" s="15"/>
      <c r="M2678" s="15"/>
      <c r="N2678" s="134"/>
      <c r="BY2678" s="137"/>
      <c r="BZ2678" s="137"/>
      <c r="CA2678" s="138"/>
      <c r="CI2678" s="19"/>
      <c r="CJ2678" s="19"/>
    </row>
    <row r="2679" s="13" customFormat="1" customHeight="1" spans="1:88">
      <c r="A2679" s="15"/>
      <c r="B2679" s="15"/>
      <c r="C2679" s="15"/>
      <c r="D2679" s="15"/>
      <c r="E2679" s="15"/>
      <c r="F2679" s="15"/>
      <c r="G2679" s="15"/>
      <c r="H2679" s="15"/>
      <c r="I2679" s="15"/>
      <c r="J2679" s="15"/>
      <c r="K2679" s="15"/>
      <c r="L2679" s="15"/>
      <c r="M2679" s="15"/>
      <c r="N2679" s="134"/>
      <c r="BY2679" s="137"/>
      <c r="BZ2679" s="137"/>
      <c r="CA2679" s="138"/>
      <c r="CI2679" s="19"/>
      <c r="CJ2679" s="19"/>
    </row>
    <row r="2680" s="13" customFormat="1" customHeight="1" spans="1:88">
      <c r="A2680" s="15"/>
      <c r="B2680" s="15"/>
      <c r="C2680" s="15"/>
      <c r="D2680" s="15"/>
      <c r="E2680" s="15"/>
      <c r="F2680" s="15"/>
      <c r="G2680" s="15"/>
      <c r="H2680" s="15"/>
      <c r="I2680" s="15"/>
      <c r="J2680" s="15"/>
      <c r="K2680" s="15"/>
      <c r="L2680" s="15"/>
      <c r="M2680" s="15"/>
      <c r="N2680" s="134"/>
      <c r="BY2680" s="137"/>
      <c r="BZ2680" s="137"/>
      <c r="CA2680" s="138"/>
      <c r="CI2680" s="19"/>
      <c r="CJ2680" s="19"/>
    </row>
    <row r="2681" s="13" customFormat="1" customHeight="1" spans="1:88">
      <c r="A2681" s="15"/>
      <c r="B2681" s="15"/>
      <c r="C2681" s="15"/>
      <c r="D2681" s="15"/>
      <c r="E2681" s="15"/>
      <c r="F2681" s="15"/>
      <c r="G2681" s="15"/>
      <c r="H2681" s="15"/>
      <c r="I2681" s="15"/>
      <c r="J2681" s="15"/>
      <c r="K2681" s="15"/>
      <c r="L2681" s="15"/>
      <c r="M2681" s="15"/>
      <c r="N2681" s="134"/>
      <c r="BY2681" s="137"/>
      <c r="BZ2681" s="137"/>
      <c r="CA2681" s="138"/>
      <c r="CI2681" s="19"/>
      <c r="CJ2681" s="19"/>
    </row>
    <row r="2682" s="13" customFormat="1" customHeight="1" spans="1:88">
      <c r="A2682" s="15"/>
      <c r="B2682" s="15"/>
      <c r="C2682" s="15"/>
      <c r="D2682" s="15"/>
      <c r="E2682" s="15"/>
      <c r="F2682" s="15"/>
      <c r="G2682" s="15"/>
      <c r="H2682" s="15"/>
      <c r="I2682" s="15"/>
      <c r="J2682" s="15"/>
      <c r="K2682" s="15"/>
      <c r="L2682" s="15"/>
      <c r="M2682" s="15"/>
      <c r="N2682" s="134"/>
      <c r="BY2682" s="137"/>
      <c r="BZ2682" s="137"/>
      <c r="CA2682" s="138"/>
      <c r="CI2682" s="19"/>
      <c r="CJ2682" s="19"/>
    </row>
    <row r="2683" s="13" customFormat="1" customHeight="1" spans="1:88">
      <c r="A2683" s="15"/>
      <c r="B2683" s="15"/>
      <c r="C2683" s="15"/>
      <c r="D2683" s="15"/>
      <c r="E2683" s="15"/>
      <c r="F2683" s="15"/>
      <c r="G2683" s="15"/>
      <c r="H2683" s="15"/>
      <c r="I2683" s="15"/>
      <c r="J2683" s="15"/>
      <c r="K2683" s="15"/>
      <c r="L2683" s="15"/>
      <c r="M2683" s="15"/>
      <c r="N2683" s="134"/>
      <c r="BY2683" s="137"/>
      <c r="BZ2683" s="137"/>
      <c r="CA2683" s="138"/>
      <c r="CI2683" s="19"/>
      <c r="CJ2683" s="19"/>
    </row>
    <row r="2684" s="13" customFormat="1" customHeight="1" spans="1:88">
      <c r="A2684" s="15"/>
      <c r="B2684" s="15"/>
      <c r="C2684" s="15"/>
      <c r="D2684" s="15"/>
      <c r="E2684" s="15"/>
      <c r="F2684" s="15"/>
      <c r="G2684" s="15"/>
      <c r="H2684" s="15"/>
      <c r="I2684" s="15"/>
      <c r="J2684" s="15"/>
      <c r="K2684" s="15"/>
      <c r="L2684" s="15"/>
      <c r="M2684" s="15"/>
      <c r="N2684" s="134"/>
      <c r="BY2684" s="137"/>
      <c r="BZ2684" s="137"/>
      <c r="CA2684" s="138"/>
      <c r="CI2684" s="19"/>
      <c r="CJ2684" s="19"/>
    </row>
    <row r="2685" s="13" customFormat="1" customHeight="1" spans="1:88">
      <c r="A2685" s="15"/>
      <c r="B2685" s="15"/>
      <c r="C2685" s="15"/>
      <c r="D2685" s="15"/>
      <c r="E2685" s="15"/>
      <c r="F2685" s="15"/>
      <c r="G2685" s="15"/>
      <c r="H2685" s="15"/>
      <c r="I2685" s="15"/>
      <c r="J2685" s="15"/>
      <c r="K2685" s="15"/>
      <c r="L2685" s="15"/>
      <c r="M2685" s="15"/>
      <c r="N2685" s="134"/>
      <c r="BY2685" s="137"/>
      <c r="BZ2685" s="137"/>
      <c r="CA2685" s="138"/>
      <c r="CI2685" s="19"/>
      <c r="CJ2685" s="19"/>
    </row>
    <row r="2686" s="13" customFormat="1" customHeight="1" spans="1:88">
      <c r="A2686" s="15"/>
      <c r="B2686" s="15"/>
      <c r="C2686" s="15"/>
      <c r="D2686" s="15"/>
      <c r="E2686" s="15"/>
      <c r="F2686" s="15"/>
      <c r="G2686" s="15"/>
      <c r="H2686" s="15"/>
      <c r="I2686" s="15"/>
      <c r="J2686" s="15"/>
      <c r="K2686" s="15"/>
      <c r="L2686" s="15"/>
      <c r="M2686" s="15"/>
      <c r="N2686" s="134"/>
      <c r="BY2686" s="137"/>
      <c r="BZ2686" s="137"/>
      <c r="CA2686" s="138"/>
      <c r="CI2686" s="19"/>
      <c r="CJ2686" s="19"/>
    </row>
    <row r="2687" s="13" customFormat="1" customHeight="1" spans="1:88">
      <c r="A2687" s="15"/>
      <c r="B2687" s="15"/>
      <c r="C2687" s="15"/>
      <c r="D2687" s="15"/>
      <c r="E2687" s="15"/>
      <c r="F2687" s="15"/>
      <c r="G2687" s="15"/>
      <c r="H2687" s="15"/>
      <c r="I2687" s="15"/>
      <c r="J2687" s="15"/>
      <c r="K2687" s="15"/>
      <c r="L2687" s="15"/>
      <c r="M2687" s="15"/>
      <c r="N2687" s="134"/>
      <c r="BY2687" s="137"/>
      <c r="BZ2687" s="137"/>
      <c r="CA2687" s="138"/>
      <c r="CI2687" s="19"/>
      <c r="CJ2687" s="19"/>
    </row>
    <row r="2688" s="13" customFormat="1" customHeight="1" spans="1:88">
      <c r="A2688" s="15"/>
      <c r="B2688" s="15"/>
      <c r="C2688" s="15"/>
      <c r="D2688" s="15"/>
      <c r="E2688" s="15"/>
      <c r="F2688" s="15"/>
      <c r="G2688" s="15"/>
      <c r="H2688" s="15"/>
      <c r="I2688" s="15"/>
      <c r="J2688" s="15"/>
      <c r="K2688" s="15"/>
      <c r="L2688" s="15"/>
      <c r="M2688" s="15"/>
      <c r="N2688" s="134"/>
      <c r="BY2688" s="137"/>
      <c r="BZ2688" s="137"/>
      <c r="CA2688" s="138"/>
      <c r="CI2688" s="19"/>
      <c r="CJ2688" s="19"/>
    </row>
    <row r="2689" s="13" customFormat="1" customHeight="1" spans="1:88">
      <c r="A2689" s="15"/>
      <c r="B2689" s="15"/>
      <c r="C2689" s="15"/>
      <c r="D2689" s="15"/>
      <c r="E2689" s="15"/>
      <c r="F2689" s="15"/>
      <c r="G2689" s="15"/>
      <c r="H2689" s="15"/>
      <c r="I2689" s="15"/>
      <c r="J2689" s="15"/>
      <c r="K2689" s="15"/>
      <c r="L2689" s="15"/>
      <c r="M2689" s="15"/>
      <c r="N2689" s="134"/>
      <c r="BY2689" s="137"/>
      <c r="BZ2689" s="137"/>
      <c r="CA2689" s="138"/>
      <c r="CI2689" s="19"/>
      <c r="CJ2689" s="19"/>
    </row>
    <row r="2690" s="13" customFormat="1" customHeight="1" spans="1:88">
      <c r="A2690" s="15"/>
      <c r="B2690" s="15"/>
      <c r="C2690" s="15"/>
      <c r="D2690" s="15"/>
      <c r="E2690" s="15"/>
      <c r="F2690" s="15"/>
      <c r="G2690" s="15"/>
      <c r="H2690" s="15"/>
      <c r="I2690" s="15"/>
      <c r="J2690" s="15"/>
      <c r="K2690" s="15"/>
      <c r="L2690" s="15"/>
      <c r="M2690" s="15"/>
      <c r="N2690" s="134"/>
      <c r="BY2690" s="137"/>
      <c r="BZ2690" s="137"/>
      <c r="CA2690" s="138"/>
      <c r="CI2690" s="19"/>
      <c r="CJ2690" s="19"/>
    </row>
    <row r="2691" s="13" customFormat="1" customHeight="1" spans="1:88">
      <c r="A2691" s="15"/>
      <c r="B2691" s="15"/>
      <c r="C2691" s="15"/>
      <c r="D2691" s="15"/>
      <c r="E2691" s="15"/>
      <c r="F2691" s="15"/>
      <c r="G2691" s="15"/>
      <c r="H2691" s="15"/>
      <c r="I2691" s="15"/>
      <c r="J2691" s="15"/>
      <c r="K2691" s="15"/>
      <c r="L2691" s="15"/>
      <c r="M2691" s="15"/>
      <c r="N2691" s="134"/>
      <c r="BY2691" s="137"/>
      <c r="BZ2691" s="137"/>
      <c r="CA2691" s="138"/>
      <c r="CI2691" s="19"/>
      <c r="CJ2691" s="19"/>
    </row>
    <row r="2692" s="13" customFormat="1" customHeight="1" spans="1:88">
      <c r="A2692" s="15"/>
      <c r="B2692" s="15"/>
      <c r="C2692" s="15"/>
      <c r="D2692" s="15"/>
      <c r="E2692" s="15"/>
      <c r="F2692" s="15"/>
      <c r="G2692" s="15"/>
      <c r="H2692" s="15"/>
      <c r="I2692" s="15"/>
      <c r="J2692" s="15"/>
      <c r="K2692" s="15"/>
      <c r="L2692" s="15"/>
      <c r="M2692" s="15"/>
      <c r="N2692" s="134"/>
      <c r="BY2692" s="137"/>
      <c r="BZ2692" s="137"/>
      <c r="CA2692" s="138"/>
      <c r="CI2692" s="19"/>
      <c r="CJ2692" s="19"/>
    </row>
    <row r="2693" s="13" customFormat="1" customHeight="1" spans="1:88">
      <c r="A2693" s="15"/>
      <c r="B2693" s="15"/>
      <c r="C2693" s="15"/>
      <c r="D2693" s="15"/>
      <c r="E2693" s="15"/>
      <c r="F2693" s="15"/>
      <c r="G2693" s="15"/>
      <c r="H2693" s="15"/>
      <c r="I2693" s="15"/>
      <c r="J2693" s="15"/>
      <c r="K2693" s="15"/>
      <c r="L2693" s="15"/>
      <c r="M2693" s="15"/>
      <c r="N2693" s="134"/>
      <c r="BY2693" s="137"/>
      <c r="BZ2693" s="137"/>
      <c r="CA2693" s="138"/>
      <c r="CI2693" s="19"/>
      <c r="CJ2693" s="19"/>
    </row>
    <row r="2694" s="13" customFormat="1" customHeight="1" spans="1:88">
      <c r="A2694" s="15"/>
      <c r="B2694" s="15"/>
      <c r="C2694" s="15"/>
      <c r="D2694" s="15"/>
      <c r="E2694" s="15"/>
      <c r="F2694" s="15"/>
      <c r="G2694" s="15"/>
      <c r="H2694" s="15"/>
      <c r="I2694" s="15"/>
      <c r="J2694" s="15"/>
      <c r="K2694" s="15"/>
      <c r="L2694" s="15"/>
      <c r="M2694" s="15"/>
      <c r="N2694" s="134"/>
      <c r="BY2694" s="137"/>
      <c r="BZ2694" s="137"/>
      <c r="CA2694" s="138"/>
      <c r="CI2694" s="19"/>
      <c r="CJ2694" s="19"/>
    </row>
    <row r="2695" s="13" customFormat="1" customHeight="1" spans="1:88">
      <c r="A2695" s="15"/>
      <c r="B2695" s="15"/>
      <c r="C2695" s="15"/>
      <c r="D2695" s="15"/>
      <c r="E2695" s="15"/>
      <c r="F2695" s="15"/>
      <c r="G2695" s="15"/>
      <c r="H2695" s="15"/>
      <c r="I2695" s="15"/>
      <c r="J2695" s="15"/>
      <c r="K2695" s="15"/>
      <c r="L2695" s="15"/>
      <c r="M2695" s="15"/>
      <c r="N2695" s="134"/>
      <c r="BY2695" s="137"/>
      <c r="BZ2695" s="137"/>
      <c r="CA2695" s="138"/>
      <c r="CI2695" s="19"/>
      <c r="CJ2695" s="19"/>
    </row>
    <row r="2696" s="13" customFormat="1" customHeight="1" spans="1:88">
      <c r="A2696" s="15"/>
      <c r="B2696" s="15"/>
      <c r="C2696" s="15"/>
      <c r="D2696" s="15"/>
      <c r="E2696" s="15"/>
      <c r="F2696" s="15"/>
      <c r="G2696" s="15"/>
      <c r="H2696" s="15"/>
      <c r="I2696" s="15"/>
      <c r="J2696" s="15"/>
      <c r="K2696" s="15"/>
      <c r="L2696" s="15"/>
      <c r="M2696" s="15"/>
      <c r="N2696" s="134"/>
      <c r="BY2696" s="137"/>
      <c r="BZ2696" s="137"/>
      <c r="CA2696" s="138"/>
      <c r="CI2696" s="19"/>
      <c r="CJ2696" s="19"/>
    </row>
    <row r="2697" s="13" customFormat="1" customHeight="1" spans="1:88">
      <c r="A2697" s="15"/>
      <c r="B2697" s="15"/>
      <c r="C2697" s="15"/>
      <c r="D2697" s="15"/>
      <c r="E2697" s="15"/>
      <c r="F2697" s="15"/>
      <c r="G2697" s="15"/>
      <c r="H2697" s="15"/>
      <c r="I2697" s="15"/>
      <c r="J2697" s="15"/>
      <c r="K2697" s="15"/>
      <c r="L2697" s="15"/>
      <c r="M2697" s="15"/>
      <c r="N2697" s="134"/>
      <c r="BY2697" s="137"/>
      <c r="BZ2697" s="137"/>
      <c r="CA2697" s="138"/>
      <c r="CI2697" s="19"/>
      <c r="CJ2697" s="19"/>
    </row>
    <row r="2698" s="13" customFormat="1" customHeight="1" spans="1:88">
      <c r="A2698" s="15"/>
      <c r="B2698" s="15"/>
      <c r="C2698" s="15"/>
      <c r="D2698" s="15"/>
      <c r="E2698" s="15"/>
      <c r="F2698" s="15"/>
      <c r="G2698" s="15"/>
      <c r="H2698" s="15"/>
      <c r="I2698" s="15"/>
      <c r="J2698" s="15"/>
      <c r="K2698" s="15"/>
      <c r="L2698" s="15"/>
      <c r="M2698" s="15"/>
      <c r="N2698" s="134"/>
      <c r="BY2698" s="137"/>
      <c r="BZ2698" s="137"/>
      <c r="CA2698" s="138"/>
      <c r="CI2698" s="19"/>
      <c r="CJ2698" s="19"/>
    </row>
    <row r="2699" s="13" customFormat="1" customHeight="1" spans="1:88">
      <c r="A2699" s="15"/>
      <c r="B2699" s="15"/>
      <c r="C2699" s="15"/>
      <c r="D2699" s="15"/>
      <c r="E2699" s="15"/>
      <c r="F2699" s="15"/>
      <c r="G2699" s="15"/>
      <c r="H2699" s="15"/>
      <c r="I2699" s="15"/>
      <c r="J2699" s="15"/>
      <c r="K2699" s="15"/>
      <c r="L2699" s="15"/>
      <c r="M2699" s="15"/>
      <c r="N2699" s="134"/>
      <c r="BY2699" s="137"/>
      <c r="BZ2699" s="137"/>
      <c r="CA2699" s="138"/>
      <c r="CI2699" s="19"/>
      <c r="CJ2699" s="19"/>
    </row>
    <row r="2700" s="13" customFormat="1" customHeight="1" spans="1:88">
      <c r="A2700" s="15"/>
      <c r="B2700" s="15"/>
      <c r="C2700" s="15"/>
      <c r="D2700" s="15"/>
      <c r="E2700" s="15"/>
      <c r="F2700" s="15"/>
      <c r="G2700" s="15"/>
      <c r="H2700" s="15"/>
      <c r="I2700" s="15"/>
      <c r="J2700" s="15"/>
      <c r="K2700" s="15"/>
      <c r="L2700" s="15"/>
      <c r="M2700" s="15"/>
      <c r="N2700" s="134"/>
      <c r="BY2700" s="137"/>
      <c r="BZ2700" s="137"/>
      <c r="CA2700" s="138"/>
      <c r="CI2700" s="19"/>
      <c r="CJ2700" s="19"/>
    </row>
    <row r="2701" s="13" customFormat="1" customHeight="1" spans="1:88">
      <c r="A2701" s="15"/>
      <c r="B2701" s="15"/>
      <c r="C2701" s="15"/>
      <c r="D2701" s="15"/>
      <c r="E2701" s="15"/>
      <c r="F2701" s="15"/>
      <c r="G2701" s="15"/>
      <c r="H2701" s="15"/>
      <c r="I2701" s="15"/>
      <c r="J2701" s="15"/>
      <c r="K2701" s="15"/>
      <c r="L2701" s="15"/>
      <c r="M2701" s="15"/>
      <c r="N2701" s="134"/>
      <c r="BY2701" s="137"/>
      <c r="BZ2701" s="137"/>
      <c r="CA2701" s="138"/>
      <c r="CI2701" s="19"/>
      <c r="CJ2701" s="19"/>
    </row>
    <row r="2702" s="13" customFormat="1" customHeight="1" spans="1:88">
      <c r="A2702" s="15"/>
      <c r="B2702" s="15"/>
      <c r="C2702" s="15"/>
      <c r="D2702" s="15"/>
      <c r="E2702" s="15"/>
      <c r="F2702" s="15"/>
      <c r="G2702" s="15"/>
      <c r="H2702" s="15"/>
      <c r="I2702" s="15"/>
      <c r="J2702" s="15"/>
      <c r="K2702" s="15"/>
      <c r="L2702" s="15"/>
      <c r="M2702" s="15"/>
      <c r="N2702" s="134"/>
      <c r="BY2702" s="137"/>
      <c r="BZ2702" s="137"/>
      <c r="CA2702" s="138"/>
      <c r="CI2702" s="19"/>
      <c r="CJ2702" s="19"/>
    </row>
    <row r="2703" s="13" customFormat="1" customHeight="1" spans="1:88">
      <c r="A2703" s="15"/>
      <c r="B2703" s="15"/>
      <c r="C2703" s="15"/>
      <c r="D2703" s="15"/>
      <c r="E2703" s="15"/>
      <c r="F2703" s="15"/>
      <c r="G2703" s="15"/>
      <c r="H2703" s="15"/>
      <c r="I2703" s="15"/>
      <c r="J2703" s="15"/>
      <c r="K2703" s="15"/>
      <c r="L2703" s="15"/>
      <c r="M2703" s="15"/>
      <c r="N2703" s="134"/>
      <c r="BY2703" s="137"/>
      <c r="BZ2703" s="137"/>
      <c r="CA2703" s="138"/>
      <c r="CI2703" s="19"/>
      <c r="CJ2703" s="19"/>
    </row>
    <row r="2704" s="13" customFormat="1" customHeight="1" spans="1:88">
      <c r="A2704" s="15"/>
      <c r="B2704" s="15"/>
      <c r="C2704" s="15"/>
      <c r="D2704" s="15"/>
      <c r="E2704" s="15"/>
      <c r="F2704" s="15"/>
      <c r="G2704" s="15"/>
      <c r="H2704" s="15"/>
      <c r="I2704" s="15"/>
      <c r="J2704" s="15"/>
      <c r="K2704" s="15"/>
      <c r="L2704" s="15"/>
      <c r="M2704" s="15"/>
      <c r="N2704" s="134"/>
      <c r="BY2704" s="137"/>
      <c r="BZ2704" s="137"/>
      <c r="CA2704" s="138"/>
      <c r="CI2704" s="19"/>
      <c r="CJ2704" s="19"/>
    </row>
    <row r="2705" s="13" customFormat="1" customHeight="1" spans="1:88">
      <c r="A2705" s="15"/>
      <c r="B2705" s="15"/>
      <c r="C2705" s="15"/>
      <c r="D2705" s="15"/>
      <c r="E2705" s="15"/>
      <c r="F2705" s="15"/>
      <c r="G2705" s="15"/>
      <c r="H2705" s="15"/>
      <c r="I2705" s="15"/>
      <c r="J2705" s="15"/>
      <c r="K2705" s="15"/>
      <c r="L2705" s="15"/>
      <c r="M2705" s="15"/>
      <c r="N2705" s="134"/>
      <c r="BY2705" s="137"/>
      <c r="BZ2705" s="137"/>
      <c r="CA2705" s="138"/>
      <c r="CI2705" s="19"/>
      <c r="CJ2705" s="19"/>
    </row>
    <row r="2706" s="13" customFormat="1" customHeight="1" spans="1:88">
      <c r="A2706" s="15"/>
      <c r="B2706" s="15"/>
      <c r="C2706" s="15"/>
      <c r="D2706" s="15"/>
      <c r="E2706" s="15"/>
      <c r="F2706" s="15"/>
      <c r="G2706" s="15"/>
      <c r="H2706" s="15"/>
      <c r="I2706" s="15"/>
      <c r="J2706" s="15"/>
      <c r="K2706" s="15"/>
      <c r="L2706" s="15"/>
      <c r="M2706" s="15"/>
      <c r="N2706" s="134"/>
      <c r="BY2706" s="137"/>
      <c r="BZ2706" s="137"/>
      <c r="CA2706" s="138"/>
      <c r="CI2706" s="19"/>
      <c r="CJ2706" s="19"/>
    </row>
    <row r="2707" s="13" customFormat="1" customHeight="1" spans="1:88">
      <c r="A2707" s="15"/>
      <c r="B2707" s="15"/>
      <c r="C2707" s="15"/>
      <c r="D2707" s="15"/>
      <c r="E2707" s="15"/>
      <c r="F2707" s="15"/>
      <c r="G2707" s="15"/>
      <c r="H2707" s="15"/>
      <c r="I2707" s="15"/>
      <c r="J2707" s="15"/>
      <c r="K2707" s="15"/>
      <c r="L2707" s="15"/>
      <c r="M2707" s="15"/>
      <c r="N2707" s="134"/>
      <c r="BY2707" s="137"/>
      <c r="BZ2707" s="137"/>
      <c r="CA2707" s="138"/>
      <c r="CI2707" s="19"/>
      <c r="CJ2707" s="19"/>
    </row>
    <row r="2708" s="13" customFormat="1" customHeight="1" spans="1:88">
      <c r="A2708" s="15"/>
      <c r="B2708" s="15"/>
      <c r="C2708" s="15"/>
      <c r="D2708" s="15"/>
      <c r="E2708" s="15"/>
      <c r="F2708" s="15"/>
      <c r="G2708" s="15"/>
      <c r="H2708" s="15"/>
      <c r="I2708" s="15"/>
      <c r="J2708" s="15"/>
      <c r="K2708" s="15"/>
      <c r="L2708" s="15"/>
      <c r="M2708" s="15"/>
      <c r="N2708" s="134"/>
      <c r="BY2708" s="137"/>
      <c r="BZ2708" s="137"/>
      <c r="CA2708" s="138"/>
      <c r="CI2708" s="19"/>
      <c r="CJ2708" s="19"/>
    </row>
    <row r="2709" s="13" customFormat="1" customHeight="1" spans="1:88">
      <c r="A2709" s="15"/>
      <c r="B2709" s="15"/>
      <c r="C2709" s="15"/>
      <c r="D2709" s="15"/>
      <c r="E2709" s="15"/>
      <c r="F2709" s="15"/>
      <c r="G2709" s="15"/>
      <c r="H2709" s="15"/>
      <c r="I2709" s="15"/>
      <c r="J2709" s="15"/>
      <c r="K2709" s="15"/>
      <c r="L2709" s="15"/>
      <c r="M2709" s="15"/>
      <c r="N2709" s="134"/>
      <c r="BY2709" s="137"/>
      <c r="BZ2709" s="137"/>
      <c r="CA2709" s="138"/>
      <c r="CI2709" s="19"/>
      <c r="CJ2709" s="19"/>
    </row>
    <row r="2710" s="13" customFormat="1" customHeight="1" spans="1:88">
      <c r="A2710" s="15"/>
      <c r="B2710" s="15"/>
      <c r="C2710" s="15"/>
      <c r="D2710" s="15"/>
      <c r="E2710" s="15"/>
      <c r="F2710" s="15"/>
      <c r="G2710" s="15"/>
      <c r="H2710" s="15"/>
      <c r="I2710" s="15"/>
      <c r="J2710" s="15"/>
      <c r="K2710" s="15"/>
      <c r="L2710" s="15"/>
      <c r="M2710" s="15"/>
      <c r="N2710" s="134"/>
      <c r="BY2710" s="137"/>
      <c r="BZ2710" s="137"/>
      <c r="CA2710" s="138"/>
      <c r="CI2710" s="19"/>
      <c r="CJ2710" s="19"/>
    </row>
    <row r="2711" s="13" customFormat="1" customHeight="1" spans="1:88">
      <c r="A2711" s="15"/>
      <c r="B2711" s="15"/>
      <c r="C2711" s="15"/>
      <c r="D2711" s="15"/>
      <c r="E2711" s="15"/>
      <c r="F2711" s="15"/>
      <c r="G2711" s="15"/>
      <c r="H2711" s="15"/>
      <c r="I2711" s="15"/>
      <c r="J2711" s="15"/>
      <c r="K2711" s="15"/>
      <c r="L2711" s="15"/>
      <c r="M2711" s="15"/>
      <c r="N2711" s="134"/>
      <c r="BY2711" s="137"/>
      <c r="BZ2711" s="137"/>
      <c r="CA2711" s="138"/>
      <c r="CI2711" s="19"/>
      <c r="CJ2711" s="19"/>
    </row>
    <row r="2712" s="13" customFormat="1" customHeight="1" spans="1:88">
      <c r="A2712" s="15"/>
      <c r="B2712" s="15"/>
      <c r="C2712" s="15"/>
      <c r="D2712" s="15"/>
      <c r="E2712" s="15"/>
      <c r="F2712" s="15"/>
      <c r="G2712" s="15"/>
      <c r="H2712" s="15"/>
      <c r="I2712" s="15"/>
      <c r="J2712" s="15"/>
      <c r="K2712" s="15"/>
      <c r="L2712" s="15"/>
      <c r="M2712" s="15"/>
      <c r="N2712" s="134"/>
      <c r="BY2712" s="137"/>
      <c r="BZ2712" s="137"/>
      <c r="CA2712" s="138"/>
      <c r="CI2712" s="19"/>
      <c r="CJ2712" s="19"/>
    </row>
    <row r="2713" s="13" customFormat="1" customHeight="1" spans="1:88">
      <c r="A2713" s="15"/>
      <c r="B2713" s="15"/>
      <c r="C2713" s="15"/>
      <c r="D2713" s="15"/>
      <c r="E2713" s="15"/>
      <c r="F2713" s="15"/>
      <c r="G2713" s="15"/>
      <c r="H2713" s="15"/>
      <c r="I2713" s="15"/>
      <c r="J2713" s="15"/>
      <c r="K2713" s="15"/>
      <c r="L2713" s="15"/>
      <c r="M2713" s="15"/>
      <c r="N2713" s="134"/>
      <c r="BY2713" s="137"/>
      <c r="BZ2713" s="137"/>
      <c r="CA2713" s="138"/>
      <c r="CI2713" s="19"/>
      <c r="CJ2713" s="19"/>
    </row>
    <row r="2714" s="13" customFormat="1" customHeight="1" spans="1:88">
      <c r="A2714" s="15"/>
      <c r="B2714" s="15"/>
      <c r="C2714" s="15"/>
      <c r="D2714" s="15"/>
      <c r="E2714" s="15"/>
      <c r="F2714" s="15"/>
      <c r="G2714" s="15"/>
      <c r="H2714" s="15"/>
      <c r="I2714" s="15"/>
      <c r="J2714" s="15"/>
      <c r="K2714" s="15"/>
      <c r="L2714" s="15"/>
      <c r="M2714" s="15"/>
      <c r="N2714" s="134"/>
      <c r="BY2714" s="137"/>
      <c r="BZ2714" s="137"/>
      <c r="CA2714" s="138"/>
      <c r="CI2714" s="19"/>
      <c r="CJ2714" s="19"/>
    </row>
    <row r="2715" s="13" customFormat="1" customHeight="1" spans="1:88">
      <c r="A2715" s="15"/>
      <c r="B2715" s="15"/>
      <c r="C2715" s="15"/>
      <c r="D2715" s="15"/>
      <c r="E2715" s="15"/>
      <c r="F2715" s="15"/>
      <c r="G2715" s="15"/>
      <c r="H2715" s="15"/>
      <c r="I2715" s="15"/>
      <c r="J2715" s="15"/>
      <c r="K2715" s="15"/>
      <c r="L2715" s="15"/>
      <c r="M2715" s="15"/>
      <c r="N2715" s="134"/>
      <c r="BY2715" s="137"/>
      <c r="BZ2715" s="137"/>
      <c r="CA2715" s="138"/>
      <c r="CI2715" s="19"/>
      <c r="CJ2715" s="19"/>
    </row>
    <row r="2716" s="13" customFormat="1" customHeight="1" spans="1:88">
      <c r="A2716" s="15"/>
      <c r="B2716" s="15"/>
      <c r="C2716" s="15"/>
      <c r="D2716" s="15"/>
      <c r="E2716" s="15"/>
      <c r="F2716" s="15"/>
      <c r="G2716" s="15"/>
      <c r="H2716" s="15"/>
      <c r="I2716" s="15"/>
      <c r="J2716" s="15"/>
      <c r="K2716" s="15"/>
      <c r="L2716" s="15"/>
      <c r="M2716" s="15"/>
      <c r="N2716" s="134"/>
      <c r="BY2716" s="137"/>
      <c r="BZ2716" s="137"/>
      <c r="CA2716" s="138"/>
      <c r="CI2716" s="19"/>
      <c r="CJ2716" s="19"/>
    </row>
    <row r="2717" s="13" customFormat="1" customHeight="1" spans="1:88">
      <c r="A2717" s="15"/>
      <c r="B2717" s="15"/>
      <c r="C2717" s="15"/>
      <c r="D2717" s="15"/>
      <c r="E2717" s="15"/>
      <c r="F2717" s="15"/>
      <c r="G2717" s="15"/>
      <c r="H2717" s="15"/>
      <c r="I2717" s="15"/>
      <c r="J2717" s="15"/>
      <c r="K2717" s="15"/>
      <c r="L2717" s="15"/>
      <c r="M2717" s="15"/>
      <c r="N2717" s="134"/>
      <c r="BY2717" s="137"/>
      <c r="BZ2717" s="137"/>
      <c r="CA2717" s="138"/>
      <c r="CI2717" s="19"/>
      <c r="CJ2717" s="19"/>
    </row>
    <row r="2718" s="13" customFormat="1" customHeight="1" spans="1:88">
      <c r="A2718" s="15"/>
      <c r="B2718" s="15"/>
      <c r="C2718" s="15"/>
      <c r="D2718" s="15"/>
      <c r="E2718" s="15"/>
      <c r="F2718" s="15"/>
      <c r="G2718" s="15"/>
      <c r="H2718" s="15"/>
      <c r="I2718" s="15"/>
      <c r="J2718" s="15"/>
      <c r="K2718" s="15"/>
      <c r="L2718" s="15"/>
      <c r="M2718" s="15"/>
      <c r="N2718" s="134"/>
      <c r="BY2718" s="137"/>
      <c r="BZ2718" s="137"/>
      <c r="CA2718" s="138"/>
      <c r="CI2718" s="19"/>
      <c r="CJ2718" s="19"/>
    </row>
    <row r="2719" s="13" customFormat="1" customHeight="1" spans="1:88">
      <c r="A2719" s="15"/>
      <c r="B2719" s="15"/>
      <c r="C2719" s="15"/>
      <c r="D2719" s="15"/>
      <c r="E2719" s="15"/>
      <c r="F2719" s="15"/>
      <c r="G2719" s="15"/>
      <c r="H2719" s="15"/>
      <c r="I2719" s="15"/>
      <c r="J2719" s="15"/>
      <c r="K2719" s="15"/>
      <c r="L2719" s="15"/>
      <c r="M2719" s="15"/>
      <c r="N2719" s="134"/>
      <c r="BY2719" s="137"/>
      <c r="BZ2719" s="137"/>
      <c r="CA2719" s="138"/>
      <c r="CI2719" s="19"/>
      <c r="CJ2719" s="19"/>
    </row>
    <row r="2720" s="13" customFormat="1" customHeight="1" spans="1:88">
      <c r="A2720" s="15"/>
      <c r="B2720" s="15"/>
      <c r="C2720" s="15"/>
      <c r="D2720" s="15"/>
      <c r="E2720" s="15"/>
      <c r="F2720" s="15"/>
      <c r="G2720" s="15"/>
      <c r="H2720" s="15"/>
      <c r="I2720" s="15"/>
      <c r="J2720" s="15"/>
      <c r="K2720" s="15"/>
      <c r="L2720" s="15"/>
      <c r="M2720" s="15"/>
      <c r="N2720" s="134"/>
      <c r="BY2720" s="137"/>
      <c r="BZ2720" s="137"/>
      <c r="CA2720" s="138"/>
      <c r="CI2720" s="19"/>
      <c r="CJ2720" s="19"/>
    </row>
    <row r="2721" s="13" customFormat="1" customHeight="1" spans="1:88">
      <c r="A2721" s="15"/>
      <c r="B2721" s="15"/>
      <c r="C2721" s="15"/>
      <c r="D2721" s="15"/>
      <c r="E2721" s="15"/>
      <c r="F2721" s="15"/>
      <c r="G2721" s="15"/>
      <c r="H2721" s="15"/>
      <c r="I2721" s="15"/>
      <c r="J2721" s="15"/>
      <c r="K2721" s="15"/>
      <c r="L2721" s="15"/>
      <c r="M2721" s="15"/>
      <c r="N2721" s="134"/>
      <c r="BY2721" s="137"/>
      <c r="BZ2721" s="137"/>
      <c r="CA2721" s="138"/>
      <c r="CI2721" s="19"/>
      <c r="CJ2721" s="19"/>
    </row>
    <row r="2722" s="13" customFormat="1" customHeight="1" spans="1:88">
      <c r="A2722" s="15"/>
      <c r="B2722" s="15"/>
      <c r="C2722" s="15"/>
      <c r="D2722" s="15"/>
      <c r="E2722" s="15"/>
      <c r="F2722" s="15"/>
      <c r="G2722" s="15"/>
      <c r="H2722" s="15"/>
      <c r="I2722" s="15"/>
      <c r="J2722" s="15"/>
      <c r="K2722" s="15"/>
      <c r="L2722" s="15"/>
      <c r="M2722" s="15"/>
      <c r="N2722" s="134"/>
      <c r="BY2722" s="137"/>
      <c r="BZ2722" s="137"/>
      <c r="CA2722" s="138"/>
      <c r="CI2722" s="19"/>
      <c r="CJ2722" s="19"/>
    </row>
    <row r="2723" s="13" customFormat="1" customHeight="1" spans="1:88">
      <c r="A2723" s="15"/>
      <c r="B2723" s="15"/>
      <c r="C2723" s="15"/>
      <c r="D2723" s="15"/>
      <c r="E2723" s="15"/>
      <c r="F2723" s="15"/>
      <c r="G2723" s="15"/>
      <c r="H2723" s="15"/>
      <c r="I2723" s="15"/>
      <c r="J2723" s="15"/>
      <c r="K2723" s="15"/>
      <c r="L2723" s="15"/>
      <c r="M2723" s="15"/>
      <c r="N2723" s="134"/>
      <c r="BY2723" s="137"/>
      <c r="BZ2723" s="137"/>
      <c r="CA2723" s="138"/>
      <c r="CI2723" s="19"/>
      <c r="CJ2723" s="19"/>
    </row>
    <row r="2724" s="13" customFormat="1" customHeight="1" spans="1:88">
      <c r="A2724" s="15"/>
      <c r="B2724" s="15"/>
      <c r="C2724" s="15"/>
      <c r="D2724" s="15"/>
      <c r="E2724" s="15"/>
      <c r="F2724" s="15"/>
      <c r="G2724" s="15"/>
      <c r="H2724" s="15"/>
      <c r="I2724" s="15"/>
      <c r="J2724" s="15"/>
      <c r="K2724" s="15"/>
      <c r="L2724" s="15"/>
      <c r="M2724" s="15"/>
      <c r="N2724" s="134"/>
      <c r="BY2724" s="137"/>
      <c r="BZ2724" s="137"/>
      <c r="CA2724" s="138"/>
      <c r="CI2724" s="19"/>
      <c r="CJ2724" s="19"/>
    </row>
    <row r="2725" s="13" customFormat="1" customHeight="1" spans="1:88">
      <c r="A2725" s="15"/>
      <c r="B2725" s="15"/>
      <c r="C2725" s="15"/>
      <c r="D2725" s="15"/>
      <c r="E2725" s="15"/>
      <c r="F2725" s="15"/>
      <c r="G2725" s="15"/>
      <c r="H2725" s="15"/>
      <c r="I2725" s="15"/>
      <c r="J2725" s="15"/>
      <c r="K2725" s="15"/>
      <c r="L2725" s="15"/>
      <c r="M2725" s="15"/>
      <c r="N2725" s="134"/>
      <c r="BY2725" s="137"/>
      <c r="BZ2725" s="137"/>
      <c r="CA2725" s="138"/>
      <c r="CI2725" s="19"/>
      <c r="CJ2725" s="19"/>
    </row>
    <row r="2726" s="13" customFormat="1" customHeight="1" spans="1:88">
      <c r="A2726" s="15"/>
      <c r="B2726" s="15"/>
      <c r="C2726" s="15"/>
      <c r="D2726" s="15"/>
      <c r="E2726" s="15"/>
      <c r="F2726" s="15"/>
      <c r="G2726" s="15"/>
      <c r="H2726" s="15"/>
      <c r="I2726" s="15"/>
      <c r="J2726" s="15"/>
      <c r="K2726" s="15"/>
      <c r="L2726" s="15"/>
      <c r="M2726" s="15"/>
      <c r="N2726" s="134"/>
      <c r="BY2726" s="137"/>
      <c r="BZ2726" s="137"/>
      <c r="CA2726" s="138"/>
      <c r="CI2726" s="19"/>
      <c r="CJ2726" s="19"/>
    </row>
    <row r="2727" s="13" customFormat="1" customHeight="1" spans="1:88">
      <c r="A2727" s="15"/>
      <c r="B2727" s="15"/>
      <c r="C2727" s="15"/>
      <c r="D2727" s="15"/>
      <c r="E2727" s="15"/>
      <c r="F2727" s="15"/>
      <c r="G2727" s="15"/>
      <c r="H2727" s="15"/>
      <c r="I2727" s="15"/>
      <c r="J2727" s="15"/>
      <c r="K2727" s="15"/>
      <c r="L2727" s="15"/>
      <c r="M2727" s="15"/>
      <c r="N2727" s="134"/>
      <c r="BY2727" s="137"/>
      <c r="BZ2727" s="137"/>
      <c r="CA2727" s="138"/>
      <c r="CI2727" s="19"/>
      <c r="CJ2727" s="19"/>
    </row>
    <row r="2728" s="13" customFormat="1" customHeight="1" spans="1:88">
      <c r="A2728" s="15"/>
      <c r="B2728" s="15"/>
      <c r="C2728" s="15"/>
      <c r="D2728" s="15"/>
      <c r="E2728" s="15"/>
      <c r="F2728" s="15"/>
      <c r="G2728" s="15"/>
      <c r="H2728" s="15"/>
      <c r="I2728" s="15"/>
      <c r="J2728" s="15"/>
      <c r="K2728" s="15"/>
      <c r="L2728" s="15"/>
      <c r="M2728" s="15"/>
      <c r="N2728" s="134"/>
      <c r="BY2728" s="137"/>
      <c r="BZ2728" s="137"/>
      <c r="CA2728" s="138"/>
      <c r="CI2728" s="19"/>
      <c r="CJ2728" s="19"/>
    </row>
    <row r="2729" s="13" customFormat="1" customHeight="1" spans="1:88">
      <c r="A2729" s="15"/>
      <c r="B2729" s="15"/>
      <c r="C2729" s="15"/>
      <c r="D2729" s="15"/>
      <c r="E2729" s="15"/>
      <c r="F2729" s="15"/>
      <c r="G2729" s="15"/>
      <c r="H2729" s="15"/>
      <c r="I2729" s="15"/>
      <c r="J2729" s="15"/>
      <c r="K2729" s="15"/>
      <c r="L2729" s="15"/>
      <c r="M2729" s="15"/>
      <c r="N2729" s="134"/>
      <c r="BY2729" s="137"/>
      <c r="BZ2729" s="137"/>
      <c r="CA2729" s="138"/>
      <c r="CI2729" s="19"/>
      <c r="CJ2729" s="19"/>
    </row>
    <row r="2730" s="13" customFormat="1" customHeight="1" spans="1:88">
      <c r="A2730" s="15"/>
      <c r="B2730" s="15"/>
      <c r="C2730" s="15"/>
      <c r="D2730" s="15"/>
      <c r="E2730" s="15"/>
      <c r="F2730" s="15"/>
      <c r="G2730" s="15"/>
      <c r="H2730" s="15"/>
      <c r="I2730" s="15"/>
      <c r="J2730" s="15"/>
      <c r="K2730" s="15"/>
      <c r="L2730" s="15"/>
      <c r="M2730" s="15"/>
      <c r="N2730" s="134"/>
      <c r="BY2730" s="137"/>
      <c r="BZ2730" s="137"/>
      <c r="CA2730" s="138"/>
      <c r="CI2730" s="19"/>
      <c r="CJ2730" s="19"/>
    </row>
    <row r="2731" s="13" customFormat="1" customHeight="1" spans="1:88">
      <c r="A2731" s="15"/>
      <c r="B2731" s="15"/>
      <c r="C2731" s="15"/>
      <c r="D2731" s="15"/>
      <c r="E2731" s="15"/>
      <c r="F2731" s="15"/>
      <c r="G2731" s="15"/>
      <c r="H2731" s="15"/>
      <c r="I2731" s="15"/>
      <c r="J2731" s="15"/>
      <c r="K2731" s="15"/>
      <c r="L2731" s="15"/>
      <c r="M2731" s="15"/>
      <c r="N2731" s="134"/>
      <c r="BY2731" s="137"/>
      <c r="BZ2731" s="137"/>
      <c r="CA2731" s="138"/>
      <c r="CI2731" s="19"/>
      <c r="CJ2731" s="19"/>
    </row>
    <row r="2732" s="13" customFormat="1" customHeight="1" spans="1:88">
      <c r="A2732" s="15"/>
      <c r="B2732" s="15"/>
      <c r="C2732" s="15"/>
      <c r="D2732" s="15"/>
      <c r="E2732" s="15"/>
      <c r="F2732" s="15"/>
      <c r="G2732" s="15"/>
      <c r="H2732" s="15"/>
      <c r="I2732" s="15"/>
      <c r="J2732" s="15"/>
      <c r="K2732" s="15"/>
      <c r="L2732" s="15"/>
      <c r="M2732" s="15"/>
      <c r="N2732" s="134"/>
      <c r="BY2732" s="137"/>
      <c r="BZ2732" s="137"/>
      <c r="CA2732" s="138"/>
      <c r="CI2732" s="19"/>
      <c r="CJ2732" s="19"/>
    </row>
    <row r="2733" s="13" customFormat="1" customHeight="1" spans="1:88">
      <c r="A2733" s="15"/>
      <c r="B2733" s="15"/>
      <c r="C2733" s="15"/>
      <c r="D2733" s="15"/>
      <c r="E2733" s="15"/>
      <c r="F2733" s="15"/>
      <c r="G2733" s="15"/>
      <c r="H2733" s="15"/>
      <c r="I2733" s="15"/>
      <c r="J2733" s="15"/>
      <c r="K2733" s="15"/>
      <c r="L2733" s="15"/>
      <c r="M2733" s="15"/>
      <c r="N2733" s="134"/>
      <c r="BY2733" s="137"/>
      <c r="BZ2733" s="137"/>
      <c r="CA2733" s="138"/>
      <c r="CI2733" s="19"/>
      <c r="CJ2733" s="19"/>
    </row>
    <row r="2734" s="13" customFormat="1" customHeight="1" spans="1:88">
      <c r="A2734" s="15"/>
      <c r="B2734" s="15"/>
      <c r="C2734" s="15"/>
      <c r="D2734" s="15"/>
      <c r="E2734" s="15"/>
      <c r="F2734" s="15"/>
      <c r="G2734" s="15"/>
      <c r="H2734" s="15"/>
      <c r="I2734" s="15"/>
      <c r="J2734" s="15"/>
      <c r="K2734" s="15"/>
      <c r="L2734" s="15"/>
      <c r="M2734" s="15"/>
      <c r="N2734" s="134"/>
      <c r="BY2734" s="137"/>
      <c r="BZ2734" s="137"/>
      <c r="CA2734" s="138"/>
      <c r="CI2734" s="19"/>
      <c r="CJ2734" s="19"/>
    </row>
    <row r="2735" s="13" customFormat="1" customHeight="1" spans="1:88">
      <c r="A2735" s="15"/>
      <c r="B2735" s="15"/>
      <c r="C2735" s="15"/>
      <c r="D2735" s="15"/>
      <c r="E2735" s="15"/>
      <c r="F2735" s="15"/>
      <c r="G2735" s="15"/>
      <c r="H2735" s="15"/>
      <c r="I2735" s="15"/>
      <c r="J2735" s="15"/>
      <c r="K2735" s="15"/>
      <c r="L2735" s="15"/>
      <c r="M2735" s="15"/>
      <c r="N2735" s="134"/>
      <c r="BY2735" s="137"/>
      <c r="BZ2735" s="137"/>
      <c r="CA2735" s="138"/>
      <c r="CI2735" s="19"/>
      <c r="CJ2735" s="19"/>
    </row>
    <row r="2736" s="13" customFormat="1" customHeight="1" spans="1:88">
      <c r="A2736" s="15"/>
      <c r="B2736" s="15"/>
      <c r="C2736" s="15"/>
      <c r="D2736" s="15"/>
      <c r="E2736" s="15"/>
      <c r="F2736" s="15"/>
      <c r="G2736" s="15"/>
      <c r="H2736" s="15"/>
      <c r="I2736" s="15"/>
      <c r="J2736" s="15"/>
      <c r="K2736" s="15"/>
      <c r="L2736" s="15"/>
      <c r="M2736" s="15"/>
      <c r="N2736" s="134"/>
      <c r="BY2736" s="137"/>
      <c r="BZ2736" s="137"/>
      <c r="CA2736" s="138"/>
      <c r="CI2736" s="19"/>
      <c r="CJ2736" s="19"/>
    </row>
    <row r="2737" s="13" customFormat="1" customHeight="1" spans="1:88">
      <c r="A2737" s="15"/>
      <c r="B2737" s="15"/>
      <c r="C2737" s="15"/>
      <c r="D2737" s="15"/>
      <c r="E2737" s="15"/>
      <c r="F2737" s="15"/>
      <c r="G2737" s="15"/>
      <c r="H2737" s="15"/>
      <c r="I2737" s="15"/>
      <c r="J2737" s="15"/>
      <c r="K2737" s="15"/>
      <c r="L2737" s="15"/>
      <c r="M2737" s="15"/>
      <c r="N2737" s="134"/>
      <c r="BY2737" s="137"/>
      <c r="BZ2737" s="137"/>
      <c r="CA2737" s="138"/>
      <c r="CI2737" s="19"/>
      <c r="CJ2737" s="19"/>
    </row>
    <row r="2738" s="13" customFormat="1" customHeight="1" spans="1:88">
      <c r="A2738" s="15"/>
      <c r="B2738" s="15"/>
      <c r="C2738" s="15"/>
      <c r="D2738" s="15"/>
      <c r="E2738" s="15"/>
      <c r="F2738" s="15"/>
      <c r="G2738" s="15"/>
      <c r="H2738" s="15"/>
      <c r="I2738" s="15"/>
      <c r="J2738" s="15"/>
      <c r="K2738" s="15"/>
      <c r="L2738" s="15"/>
      <c r="M2738" s="15"/>
      <c r="N2738" s="134"/>
      <c r="BY2738" s="137"/>
      <c r="BZ2738" s="137"/>
      <c r="CA2738" s="138"/>
      <c r="CI2738" s="19"/>
      <c r="CJ2738" s="19"/>
    </row>
    <row r="2739" s="13" customFormat="1" customHeight="1" spans="1:88">
      <c r="A2739" s="15"/>
      <c r="B2739" s="15"/>
      <c r="C2739" s="15"/>
      <c r="D2739" s="15"/>
      <c r="E2739" s="15"/>
      <c r="F2739" s="15"/>
      <c r="G2739" s="15"/>
      <c r="H2739" s="15"/>
      <c r="I2739" s="15"/>
      <c r="J2739" s="15"/>
      <c r="K2739" s="15"/>
      <c r="L2739" s="15"/>
      <c r="M2739" s="15"/>
      <c r="N2739" s="134"/>
      <c r="BY2739" s="137"/>
      <c r="BZ2739" s="137"/>
      <c r="CA2739" s="138"/>
      <c r="CI2739" s="19"/>
      <c r="CJ2739" s="19"/>
    </row>
    <row r="2740" s="13" customFormat="1" customHeight="1" spans="1:88">
      <c r="A2740" s="15"/>
      <c r="B2740" s="15"/>
      <c r="C2740" s="15"/>
      <c r="D2740" s="15"/>
      <c r="E2740" s="15"/>
      <c r="F2740" s="15"/>
      <c r="G2740" s="15"/>
      <c r="H2740" s="15"/>
      <c r="I2740" s="15"/>
      <c r="J2740" s="15"/>
      <c r="K2740" s="15"/>
      <c r="L2740" s="15"/>
      <c r="M2740" s="15"/>
      <c r="N2740" s="134"/>
      <c r="BY2740" s="137"/>
      <c r="BZ2740" s="137"/>
      <c r="CA2740" s="138"/>
      <c r="CI2740" s="19"/>
      <c r="CJ2740" s="19"/>
    </row>
    <row r="2741" s="13" customFormat="1" customHeight="1" spans="1:88">
      <c r="A2741" s="15"/>
      <c r="B2741" s="15"/>
      <c r="C2741" s="15"/>
      <c r="D2741" s="15"/>
      <c r="E2741" s="15"/>
      <c r="F2741" s="15"/>
      <c r="G2741" s="15"/>
      <c r="H2741" s="15"/>
      <c r="I2741" s="15"/>
      <c r="J2741" s="15"/>
      <c r="K2741" s="15"/>
      <c r="L2741" s="15"/>
      <c r="M2741" s="15"/>
      <c r="N2741" s="134"/>
      <c r="BY2741" s="137"/>
      <c r="BZ2741" s="137"/>
      <c r="CA2741" s="138"/>
      <c r="CI2741" s="19"/>
      <c r="CJ2741" s="19"/>
    </row>
    <row r="2742" s="13" customFormat="1" customHeight="1" spans="1:88">
      <c r="A2742" s="15"/>
      <c r="B2742" s="15"/>
      <c r="C2742" s="15"/>
      <c r="D2742" s="15"/>
      <c r="E2742" s="15"/>
      <c r="F2742" s="15"/>
      <c r="G2742" s="15"/>
      <c r="H2742" s="15"/>
      <c r="I2742" s="15"/>
      <c r="J2742" s="15"/>
      <c r="K2742" s="15"/>
      <c r="L2742" s="15"/>
      <c r="M2742" s="15"/>
      <c r="N2742" s="134"/>
      <c r="BY2742" s="137"/>
      <c r="BZ2742" s="137"/>
      <c r="CA2742" s="138"/>
      <c r="CI2742" s="19"/>
      <c r="CJ2742" s="19"/>
    </row>
    <row r="2743" s="13" customFormat="1" customHeight="1" spans="1:88">
      <c r="A2743" s="15"/>
      <c r="B2743" s="15"/>
      <c r="C2743" s="15"/>
      <c r="D2743" s="15"/>
      <c r="E2743" s="15"/>
      <c r="F2743" s="15"/>
      <c r="G2743" s="15"/>
      <c r="H2743" s="15"/>
      <c r="I2743" s="15"/>
      <c r="J2743" s="15"/>
      <c r="K2743" s="15"/>
      <c r="L2743" s="15"/>
      <c r="M2743" s="15"/>
      <c r="N2743" s="134"/>
      <c r="BY2743" s="137"/>
      <c r="BZ2743" s="137"/>
      <c r="CA2743" s="138"/>
      <c r="CI2743" s="19"/>
      <c r="CJ2743" s="19"/>
    </row>
    <row r="2744" s="13" customFormat="1" customHeight="1" spans="1:88">
      <c r="A2744" s="15"/>
      <c r="B2744" s="15"/>
      <c r="C2744" s="15"/>
      <c r="D2744" s="15"/>
      <c r="E2744" s="15"/>
      <c r="F2744" s="15"/>
      <c r="G2744" s="15"/>
      <c r="H2744" s="15"/>
      <c r="I2744" s="15"/>
      <c r="J2744" s="15"/>
      <c r="K2744" s="15"/>
      <c r="L2744" s="15"/>
      <c r="M2744" s="15"/>
      <c r="N2744" s="134"/>
      <c r="BY2744" s="137"/>
      <c r="BZ2744" s="137"/>
      <c r="CA2744" s="138"/>
      <c r="CI2744" s="19"/>
      <c r="CJ2744" s="19"/>
    </row>
    <row r="2745" s="13" customFormat="1" customHeight="1" spans="1:88">
      <c r="A2745" s="15"/>
      <c r="B2745" s="15"/>
      <c r="C2745" s="15"/>
      <c r="D2745" s="15"/>
      <c r="E2745" s="15"/>
      <c r="F2745" s="15"/>
      <c r="G2745" s="15"/>
      <c r="H2745" s="15"/>
      <c r="I2745" s="15"/>
      <c r="J2745" s="15"/>
      <c r="K2745" s="15"/>
      <c r="L2745" s="15"/>
      <c r="M2745" s="15"/>
      <c r="N2745" s="134"/>
      <c r="BY2745" s="137"/>
      <c r="BZ2745" s="137"/>
      <c r="CA2745" s="138"/>
      <c r="CI2745" s="19"/>
      <c r="CJ2745" s="19"/>
    </row>
    <row r="2746" s="13" customFormat="1" customHeight="1" spans="1:88">
      <c r="A2746" s="15"/>
      <c r="B2746" s="15"/>
      <c r="C2746" s="15"/>
      <c r="D2746" s="15"/>
      <c r="E2746" s="15"/>
      <c r="F2746" s="15"/>
      <c r="G2746" s="15"/>
      <c r="H2746" s="15"/>
      <c r="I2746" s="15"/>
      <c r="J2746" s="15"/>
      <c r="K2746" s="15"/>
      <c r="L2746" s="15"/>
      <c r="M2746" s="15"/>
      <c r="N2746" s="134"/>
      <c r="BY2746" s="137"/>
      <c r="BZ2746" s="137"/>
      <c r="CA2746" s="138"/>
      <c r="CI2746" s="19"/>
      <c r="CJ2746" s="19"/>
    </row>
    <row r="2747" s="13" customFormat="1" customHeight="1" spans="1:88">
      <c r="A2747" s="15"/>
      <c r="B2747" s="15"/>
      <c r="C2747" s="15"/>
      <c r="D2747" s="15"/>
      <c r="E2747" s="15"/>
      <c r="F2747" s="15"/>
      <c r="G2747" s="15"/>
      <c r="H2747" s="15"/>
      <c r="I2747" s="15"/>
      <c r="J2747" s="15"/>
      <c r="K2747" s="15"/>
      <c r="L2747" s="15"/>
      <c r="M2747" s="15"/>
      <c r="N2747" s="134"/>
      <c r="BY2747" s="137"/>
      <c r="BZ2747" s="137"/>
      <c r="CA2747" s="138"/>
      <c r="CI2747" s="19"/>
      <c r="CJ2747" s="19"/>
    </row>
    <row r="2748" s="13" customFormat="1" customHeight="1" spans="1:88">
      <c r="A2748" s="15"/>
      <c r="B2748" s="15"/>
      <c r="C2748" s="15"/>
      <c r="D2748" s="15"/>
      <c r="E2748" s="15"/>
      <c r="F2748" s="15"/>
      <c r="G2748" s="15"/>
      <c r="H2748" s="15"/>
      <c r="I2748" s="15"/>
      <c r="J2748" s="15"/>
      <c r="K2748" s="15"/>
      <c r="L2748" s="15"/>
      <c r="M2748" s="15"/>
      <c r="N2748" s="134"/>
      <c r="BY2748" s="137"/>
      <c r="BZ2748" s="137"/>
      <c r="CA2748" s="138"/>
      <c r="CI2748" s="19"/>
      <c r="CJ2748" s="19"/>
    </row>
    <row r="2749" s="13" customFormat="1" customHeight="1" spans="1:88">
      <c r="A2749" s="15"/>
      <c r="B2749" s="15"/>
      <c r="C2749" s="15"/>
      <c r="D2749" s="15"/>
      <c r="E2749" s="15"/>
      <c r="F2749" s="15"/>
      <c r="G2749" s="15"/>
      <c r="H2749" s="15"/>
      <c r="I2749" s="15"/>
      <c r="J2749" s="15"/>
      <c r="K2749" s="15"/>
      <c r="L2749" s="15"/>
      <c r="M2749" s="15"/>
      <c r="N2749" s="134"/>
      <c r="BY2749" s="137"/>
      <c r="BZ2749" s="137"/>
      <c r="CA2749" s="138"/>
      <c r="CI2749" s="19"/>
      <c r="CJ2749" s="19"/>
    </row>
    <row r="2750" s="13" customFormat="1" customHeight="1" spans="1:88">
      <c r="A2750" s="15"/>
      <c r="B2750" s="15"/>
      <c r="C2750" s="15"/>
      <c r="D2750" s="15"/>
      <c r="E2750" s="15"/>
      <c r="F2750" s="15"/>
      <c r="G2750" s="15"/>
      <c r="H2750" s="15"/>
      <c r="I2750" s="15"/>
      <c r="J2750" s="15"/>
      <c r="K2750" s="15"/>
      <c r="L2750" s="15"/>
      <c r="M2750" s="15"/>
      <c r="N2750" s="134"/>
      <c r="BY2750" s="137"/>
      <c r="BZ2750" s="137"/>
      <c r="CA2750" s="138"/>
      <c r="CI2750" s="19"/>
      <c r="CJ2750" s="19"/>
    </row>
    <row r="2751" s="13" customFormat="1" customHeight="1" spans="1:88">
      <c r="A2751" s="15"/>
      <c r="B2751" s="15"/>
      <c r="C2751" s="15"/>
      <c r="D2751" s="15"/>
      <c r="E2751" s="15"/>
      <c r="F2751" s="15"/>
      <c r="G2751" s="15"/>
      <c r="H2751" s="15"/>
      <c r="I2751" s="15"/>
      <c r="J2751" s="15"/>
      <c r="K2751" s="15"/>
      <c r="L2751" s="15"/>
      <c r="M2751" s="15"/>
      <c r="N2751" s="134"/>
      <c r="BY2751" s="137"/>
      <c r="BZ2751" s="137"/>
      <c r="CA2751" s="138"/>
      <c r="CI2751" s="19"/>
      <c r="CJ2751" s="19"/>
    </row>
    <row r="2752" s="13" customFormat="1" customHeight="1" spans="1:88">
      <c r="A2752" s="15"/>
      <c r="B2752" s="15"/>
      <c r="C2752" s="15"/>
      <c r="D2752" s="15"/>
      <c r="E2752" s="15"/>
      <c r="F2752" s="15"/>
      <c r="G2752" s="15"/>
      <c r="H2752" s="15"/>
      <c r="I2752" s="15"/>
      <c r="J2752" s="15"/>
      <c r="K2752" s="15"/>
      <c r="L2752" s="15"/>
      <c r="M2752" s="15"/>
      <c r="N2752" s="134"/>
      <c r="BY2752" s="137"/>
      <c r="BZ2752" s="137"/>
      <c r="CA2752" s="138"/>
      <c r="CI2752" s="19"/>
      <c r="CJ2752" s="19"/>
    </row>
    <row r="2753" s="13" customFormat="1" customHeight="1" spans="1:88">
      <c r="A2753" s="15"/>
      <c r="B2753" s="15"/>
      <c r="C2753" s="15"/>
      <c r="D2753" s="15"/>
      <c r="E2753" s="15"/>
      <c r="F2753" s="15"/>
      <c r="G2753" s="15"/>
      <c r="H2753" s="15"/>
      <c r="I2753" s="15"/>
      <c r="J2753" s="15"/>
      <c r="K2753" s="15"/>
      <c r="L2753" s="15"/>
      <c r="M2753" s="15"/>
      <c r="N2753" s="134"/>
      <c r="BY2753" s="137"/>
      <c r="BZ2753" s="137"/>
      <c r="CA2753" s="138"/>
      <c r="CI2753" s="19"/>
      <c r="CJ2753" s="19"/>
    </row>
    <row r="2754" s="13" customFormat="1" customHeight="1" spans="1:88">
      <c r="A2754" s="15"/>
      <c r="B2754" s="15"/>
      <c r="C2754" s="15"/>
      <c r="D2754" s="15"/>
      <c r="E2754" s="15"/>
      <c r="F2754" s="15"/>
      <c r="G2754" s="15"/>
      <c r="H2754" s="15"/>
      <c r="I2754" s="15"/>
      <c r="J2754" s="15"/>
      <c r="K2754" s="15"/>
      <c r="L2754" s="15"/>
      <c r="M2754" s="15"/>
      <c r="N2754" s="134"/>
      <c r="BY2754" s="137"/>
      <c r="BZ2754" s="137"/>
      <c r="CA2754" s="138"/>
      <c r="CI2754" s="19"/>
      <c r="CJ2754" s="19"/>
    </row>
    <row r="2755" s="13" customFormat="1" customHeight="1" spans="1:88">
      <c r="A2755" s="15"/>
      <c r="B2755" s="15"/>
      <c r="C2755" s="15"/>
      <c r="D2755" s="15"/>
      <c r="E2755" s="15"/>
      <c r="F2755" s="15"/>
      <c r="G2755" s="15"/>
      <c r="H2755" s="15"/>
      <c r="I2755" s="15"/>
      <c r="J2755" s="15"/>
      <c r="K2755" s="15"/>
      <c r="L2755" s="15"/>
      <c r="M2755" s="15"/>
      <c r="N2755" s="134"/>
      <c r="BY2755" s="137"/>
      <c r="BZ2755" s="137"/>
      <c r="CA2755" s="138"/>
      <c r="CI2755" s="19"/>
      <c r="CJ2755" s="19"/>
    </row>
    <row r="2756" s="13" customFormat="1" customHeight="1" spans="1:88">
      <c r="A2756" s="15"/>
      <c r="B2756" s="15"/>
      <c r="C2756" s="15"/>
      <c r="D2756" s="15"/>
      <c r="E2756" s="15"/>
      <c r="F2756" s="15"/>
      <c r="G2756" s="15"/>
      <c r="H2756" s="15"/>
      <c r="I2756" s="15"/>
      <c r="J2756" s="15"/>
      <c r="K2756" s="15"/>
      <c r="L2756" s="15"/>
      <c r="M2756" s="15"/>
      <c r="N2756" s="134"/>
      <c r="BY2756" s="137"/>
      <c r="BZ2756" s="137"/>
      <c r="CA2756" s="138"/>
      <c r="CI2756" s="19"/>
      <c r="CJ2756" s="19"/>
    </row>
    <row r="2757" s="13" customFormat="1" customHeight="1" spans="1:88">
      <c r="A2757" s="15"/>
      <c r="B2757" s="15"/>
      <c r="C2757" s="15"/>
      <c r="D2757" s="15"/>
      <c r="E2757" s="15"/>
      <c r="F2757" s="15"/>
      <c r="G2757" s="15"/>
      <c r="H2757" s="15"/>
      <c r="I2757" s="15"/>
      <c r="J2757" s="15"/>
      <c r="K2757" s="15"/>
      <c r="L2757" s="15"/>
      <c r="M2757" s="15"/>
      <c r="N2757" s="134"/>
      <c r="BY2757" s="137"/>
      <c r="BZ2757" s="137"/>
      <c r="CA2757" s="138"/>
      <c r="CI2757" s="19"/>
      <c r="CJ2757" s="19"/>
    </row>
    <row r="2758" s="13" customFormat="1" customHeight="1" spans="1:88">
      <c r="A2758" s="15"/>
      <c r="B2758" s="15"/>
      <c r="C2758" s="15"/>
      <c r="D2758" s="15"/>
      <c r="E2758" s="15"/>
      <c r="F2758" s="15"/>
      <c r="G2758" s="15"/>
      <c r="H2758" s="15"/>
      <c r="I2758" s="15"/>
      <c r="J2758" s="15"/>
      <c r="K2758" s="15"/>
      <c r="L2758" s="15"/>
      <c r="M2758" s="15"/>
      <c r="N2758" s="134"/>
      <c r="BY2758" s="137"/>
      <c r="BZ2758" s="137"/>
      <c r="CA2758" s="138"/>
      <c r="CI2758" s="19"/>
      <c r="CJ2758" s="19"/>
    </row>
    <row r="2759" s="13" customFormat="1" customHeight="1" spans="1:88">
      <c r="A2759" s="15"/>
      <c r="B2759" s="15"/>
      <c r="C2759" s="15"/>
      <c r="D2759" s="15"/>
      <c r="E2759" s="15"/>
      <c r="F2759" s="15"/>
      <c r="G2759" s="15"/>
      <c r="H2759" s="15"/>
      <c r="I2759" s="15"/>
      <c r="J2759" s="15"/>
      <c r="K2759" s="15"/>
      <c r="L2759" s="15"/>
      <c r="M2759" s="15"/>
      <c r="N2759" s="134"/>
      <c r="BY2759" s="137"/>
      <c r="BZ2759" s="137"/>
      <c r="CA2759" s="138"/>
      <c r="CI2759" s="19"/>
      <c r="CJ2759" s="19"/>
    </row>
    <row r="2760" s="13" customFormat="1" customHeight="1" spans="1:88">
      <c r="A2760" s="15"/>
      <c r="B2760" s="15"/>
      <c r="C2760" s="15"/>
      <c r="D2760" s="15"/>
      <c r="E2760" s="15"/>
      <c r="F2760" s="15"/>
      <c r="G2760" s="15"/>
      <c r="H2760" s="15"/>
      <c r="I2760" s="15"/>
      <c r="J2760" s="15"/>
      <c r="K2760" s="15"/>
      <c r="L2760" s="15"/>
      <c r="M2760" s="15"/>
      <c r="N2760" s="134"/>
      <c r="BY2760" s="137"/>
      <c r="BZ2760" s="137"/>
      <c r="CA2760" s="138"/>
      <c r="CI2760" s="19"/>
      <c r="CJ2760" s="19"/>
    </row>
    <row r="2761" s="13" customFormat="1" customHeight="1" spans="1:88">
      <c r="A2761" s="15"/>
      <c r="B2761" s="15"/>
      <c r="C2761" s="15"/>
      <c r="D2761" s="15"/>
      <c r="E2761" s="15"/>
      <c r="F2761" s="15"/>
      <c r="G2761" s="15"/>
      <c r="H2761" s="15"/>
      <c r="I2761" s="15"/>
      <c r="J2761" s="15"/>
      <c r="K2761" s="15"/>
      <c r="L2761" s="15"/>
      <c r="M2761" s="15"/>
      <c r="N2761" s="134"/>
      <c r="BY2761" s="137"/>
      <c r="BZ2761" s="137"/>
      <c r="CA2761" s="138"/>
      <c r="CI2761" s="19"/>
      <c r="CJ2761" s="19"/>
    </row>
    <row r="2762" s="13" customFormat="1" customHeight="1" spans="1:88">
      <c r="A2762" s="15"/>
      <c r="B2762" s="15"/>
      <c r="C2762" s="15"/>
      <c r="D2762" s="15"/>
      <c r="E2762" s="15"/>
      <c r="F2762" s="15"/>
      <c r="G2762" s="15"/>
      <c r="H2762" s="15"/>
      <c r="I2762" s="15"/>
      <c r="J2762" s="15"/>
      <c r="K2762" s="15"/>
      <c r="L2762" s="15"/>
      <c r="M2762" s="15"/>
      <c r="N2762" s="134"/>
      <c r="BY2762" s="137"/>
      <c r="BZ2762" s="137"/>
      <c r="CA2762" s="138"/>
      <c r="CI2762" s="19"/>
      <c r="CJ2762" s="19"/>
    </row>
    <row r="2763" s="13" customFormat="1" customHeight="1" spans="1:88">
      <c r="A2763" s="15"/>
      <c r="B2763" s="15"/>
      <c r="C2763" s="15"/>
      <c r="D2763" s="15"/>
      <c r="E2763" s="15"/>
      <c r="F2763" s="15"/>
      <c r="G2763" s="15"/>
      <c r="H2763" s="15"/>
      <c r="I2763" s="15"/>
      <c r="J2763" s="15"/>
      <c r="K2763" s="15"/>
      <c r="L2763" s="15"/>
      <c r="M2763" s="15"/>
      <c r="N2763" s="134"/>
      <c r="BY2763" s="137"/>
      <c r="BZ2763" s="137"/>
      <c r="CA2763" s="138"/>
      <c r="CI2763" s="19"/>
      <c r="CJ2763" s="19"/>
    </row>
    <row r="2764" s="13" customFormat="1" customHeight="1" spans="1:88">
      <c r="A2764" s="15"/>
      <c r="B2764" s="15"/>
      <c r="C2764" s="15"/>
      <c r="D2764" s="15"/>
      <c r="E2764" s="15"/>
      <c r="F2764" s="15"/>
      <c r="G2764" s="15"/>
      <c r="H2764" s="15"/>
      <c r="I2764" s="15"/>
      <c r="J2764" s="15"/>
      <c r="K2764" s="15"/>
      <c r="L2764" s="15"/>
      <c r="M2764" s="15"/>
      <c r="N2764" s="134"/>
      <c r="BY2764" s="137"/>
      <c r="BZ2764" s="137"/>
      <c r="CA2764" s="138"/>
      <c r="CI2764" s="19"/>
      <c r="CJ2764" s="19"/>
    </row>
    <row r="2765" s="13" customFormat="1" customHeight="1" spans="1:88">
      <c r="A2765" s="15"/>
      <c r="B2765" s="15"/>
      <c r="C2765" s="15"/>
      <c r="D2765" s="15"/>
      <c r="E2765" s="15"/>
      <c r="F2765" s="15"/>
      <c r="G2765" s="15"/>
      <c r="H2765" s="15"/>
      <c r="I2765" s="15"/>
      <c r="J2765" s="15"/>
      <c r="K2765" s="15"/>
      <c r="L2765" s="15"/>
      <c r="M2765" s="15"/>
      <c r="N2765" s="134"/>
      <c r="BY2765" s="137"/>
      <c r="BZ2765" s="137"/>
      <c r="CA2765" s="138"/>
      <c r="CI2765" s="19"/>
      <c r="CJ2765" s="19"/>
    </row>
    <row r="2766" s="13" customFormat="1" customHeight="1" spans="1:88">
      <c r="A2766" s="15"/>
      <c r="B2766" s="15"/>
      <c r="C2766" s="15"/>
      <c r="D2766" s="15"/>
      <c r="E2766" s="15"/>
      <c r="F2766" s="15"/>
      <c r="G2766" s="15"/>
      <c r="H2766" s="15"/>
      <c r="I2766" s="15"/>
      <c r="J2766" s="15"/>
      <c r="K2766" s="15"/>
      <c r="L2766" s="15"/>
      <c r="M2766" s="15"/>
      <c r="N2766" s="134"/>
      <c r="BY2766" s="137"/>
      <c r="BZ2766" s="137"/>
      <c r="CA2766" s="138"/>
      <c r="CI2766" s="19"/>
      <c r="CJ2766" s="19"/>
    </row>
    <row r="2767" s="13" customFormat="1" customHeight="1" spans="1:88">
      <c r="A2767" s="15"/>
      <c r="B2767" s="15"/>
      <c r="C2767" s="15"/>
      <c r="D2767" s="15"/>
      <c r="E2767" s="15"/>
      <c r="F2767" s="15"/>
      <c r="G2767" s="15"/>
      <c r="H2767" s="15"/>
      <c r="I2767" s="15"/>
      <c r="J2767" s="15"/>
      <c r="K2767" s="15"/>
      <c r="L2767" s="15"/>
      <c r="M2767" s="15"/>
      <c r="N2767" s="134"/>
      <c r="BY2767" s="137"/>
      <c r="BZ2767" s="137"/>
      <c r="CA2767" s="138"/>
      <c r="CI2767" s="19"/>
      <c r="CJ2767" s="19"/>
    </row>
    <row r="2768" s="13" customFormat="1" customHeight="1" spans="1:88">
      <c r="A2768" s="15"/>
      <c r="B2768" s="15"/>
      <c r="C2768" s="15"/>
      <c r="D2768" s="15"/>
      <c r="E2768" s="15"/>
      <c r="F2768" s="15"/>
      <c r="G2768" s="15"/>
      <c r="H2768" s="15"/>
      <c r="I2768" s="15"/>
      <c r="J2768" s="15"/>
      <c r="K2768" s="15"/>
      <c r="L2768" s="15"/>
      <c r="M2768" s="15"/>
      <c r="N2768" s="134"/>
      <c r="BY2768" s="137"/>
      <c r="BZ2768" s="137"/>
      <c r="CA2768" s="138"/>
      <c r="CI2768" s="19"/>
      <c r="CJ2768" s="19"/>
    </row>
    <row r="2769" s="13" customFormat="1" customHeight="1" spans="1:88">
      <c r="A2769" s="15"/>
      <c r="B2769" s="15"/>
      <c r="C2769" s="15"/>
      <c r="D2769" s="15"/>
      <c r="E2769" s="15"/>
      <c r="F2769" s="15"/>
      <c r="G2769" s="15"/>
      <c r="H2769" s="15"/>
      <c r="I2769" s="15"/>
      <c r="J2769" s="15"/>
      <c r="K2769" s="15"/>
      <c r="L2769" s="15"/>
      <c r="M2769" s="15"/>
      <c r="N2769" s="134"/>
      <c r="BY2769" s="137"/>
      <c r="BZ2769" s="137"/>
      <c r="CA2769" s="138"/>
      <c r="CI2769" s="19"/>
      <c r="CJ2769" s="19"/>
    </row>
    <row r="2770" s="13" customFormat="1" customHeight="1" spans="1:88">
      <c r="A2770" s="15"/>
      <c r="B2770" s="15"/>
      <c r="C2770" s="15"/>
      <c r="D2770" s="15"/>
      <c r="E2770" s="15"/>
      <c r="F2770" s="15"/>
      <c r="G2770" s="15"/>
      <c r="H2770" s="15"/>
      <c r="I2770" s="15"/>
      <c r="J2770" s="15"/>
      <c r="K2770" s="15"/>
      <c r="L2770" s="15"/>
      <c r="M2770" s="15"/>
      <c r="N2770" s="134"/>
      <c r="BY2770" s="137"/>
      <c r="BZ2770" s="137"/>
      <c r="CA2770" s="138"/>
      <c r="CI2770" s="19"/>
      <c r="CJ2770" s="19"/>
    </row>
    <row r="2771" s="13" customFormat="1" customHeight="1" spans="1:88">
      <c r="A2771" s="15"/>
      <c r="B2771" s="15"/>
      <c r="C2771" s="15"/>
      <c r="D2771" s="15"/>
      <c r="E2771" s="15"/>
      <c r="F2771" s="15"/>
      <c r="G2771" s="15"/>
      <c r="H2771" s="15"/>
      <c r="I2771" s="15"/>
      <c r="J2771" s="15"/>
      <c r="K2771" s="15"/>
      <c r="L2771" s="15"/>
      <c r="M2771" s="15"/>
      <c r="N2771" s="134"/>
      <c r="BY2771" s="137"/>
      <c r="BZ2771" s="137"/>
      <c r="CA2771" s="138"/>
      <c r="CI2771" s="19"/>
      <c r="CJ2771" s="19"/>
    </row>
    <row r="2772" s="13" customFormat="1" customHeight="1" spans="1:88">
      <c r="A2772" s="15"/>
      <c r="B2772" s="15"/>
      <c r="C2772" s="15"/>
      <c r="D2772" s="15"/>
      <c r="E2772" s="15"/>
      <c r="F2772" s="15"/>
      <c r="G2772" s="15"/>
      <c r="H2772" s="15"/>
      <c r="I2772" s="15"/>
      <c r="J2772" s="15"/>
      <c r="K2772" s="15"/>
      <c r="L2772" s="15"/>
      <c r="M2772" s="15"/>
      <c r="N2772" s="134"/>
      <c r="BY2772" s="137"/>
      <c r="BZ2772" s="137"/>
      <c r="CA2772" s="138"/>
      <c r="CI2772" s="19"/>
      <c r="CJ2772" s="19"/>
    </row>
    <row r="2773" s="13" customFormat="1" customHeight="1" spans="1:88">
      <c r="A2773" s="15"/>
      <c r="B2773" s="15"/>
      <c r="C2773" s="15"/>
      <c r="D2773" s="15"/>
      <c r="E2773" s="15"/>
      <c r="F2773" s="15"/>
      <c r="G2773" s="15"/>
      <c r="H2773" s="15"/>
      <c r="I2773" s="15"/>
      <c r="J2773" s="15"/>
      <c r="K2773" s="15"/>
      <c r="L2773" s="15"/>
      <c r="M2773" s="15"/>
      <c r="N2773" s="134"/>
      <c r="BY2773" s="137"/>
      <c r="BZ2773" s="137"/>
      <c r="CA2773" s="138"/>
      <c r="CI2773" s="19"/>
      <c r="CJ2773" s="19"/>
    </row>
    <row r="2774" s="13" customFormat="1" customHeight="1" spans="1:88">
      <c r="A2774" s="15"/>
      <c r="B2774" s="15"/>
      <c r="C2774" s="15"/>
      <c r="D2774" s="15"/>
      <c r="E2774" s="15"/>
      <c r="F2774" s="15"/>
      <c r="G2774" s="15"/>
      <c r="H2774" s="15"/>
      <c r="I2774" s="15"/>
      <c r="J2774" s="15"/>
      <c r="K2774" s="15"/>
      <c r="L2774" s="15"/>
      <c r="M2774" s="15"/>
      <c r="N2774" s="134"/>
      <c r="BY2774" s="137"/>
      <c r="BZ2774" s="137"/>
      <c r="CA2774" s="138"/>
      <c r="CI2774" s="19"/>
      <c r="CJ2774" s="19"/>
    </row>
    <row r="2775" s="13" customFormat="1" customHeight="1" spans="1:88">
      <c r="A2775" s="15"/>
      <c r="B2775" s="15"/>
      <c r="C2775" s="15"/>
      <c r="D2775" s="15"/>
      <c r="E2775" s="15"/>
      <c r="F2775" s="15"/>
      <c r="G2775" s="15"/>
      <c r="H2775" s="15"/>
      <c r="I2775" s="15"/>
      <c r="J2775" s="15"/>
      <c r="K2775" s="15"/>
      <c r="L2775" s="15"/>
      <c r="M2775" s="15"/>
      <c r="N2775" s="134"/>
      <c r="BY2775" s="137"/>
      <c r="BZ2775" s="137"/>
      <c r="CA2775" s="138"/>
      <c r="CI2775" s="19"/>
      <c r="CJ2775" s="19"/>
    </row>
    <row r="2776" s="13" customFormat="1" customHeight="1" spans="1:88">
      <c r="A2776" s="15"/>
      <c r="B2776" s="15"/>
      <c r="C2776" s="15"/>
      <c r="D2776" s="15"/>
      <c r="E2776" s="15"/>
      <c r="F2776" s="15"/>
      <c r="G2776" s="15"/>
      <c r="H2776" s="15"/>
      <c r="I2776" s="15"/>
      <c r="J2776" s="15"/>
      <c r="K2776" s="15"/>
      <c r="L2776" s="15"/>
      <c r="M2776" s="15"/>
      <c r="N2776" s="134"/>
      <c r="BY2776" s="137"/>
      <c r="BZ2776" s="137"/>
      <c r="CA2776" s="138"/>
      <c r="CI2776" s="19"/>
      <c r="CJ2776" s="19"/>
    </row>
    <row r="2777" s="13" customFormat="1" customHeight="1" spans="1:88">
      <c r="A2777" s="15"/>
      <c r="B2777" s="15"/>
      <c r="C2777" s="15"/>
      <c r="D2777" s="15"/>
      <c r="E2777" s="15"/>
      <c r="F2777" s="15"/>
      <c r="G2777" s="15"/>
      <c r="H2777" s="15"/>
      <c r="I2777" s="15"/>
      <c r="J2777" s="15"/>
      <c r="K2777" s="15"/>
      <c r="L2777" s="15"/>
      <c r="M2777" s="15"/>
      <c r="N2777" s="134"/>
      <c r="BY2777" s="137"/>
      <c r="BZ2777" s="137"/>
      <c r="CA2777" s="138"/>
      <c r="CI2777" s="19"/>
      <c r="CJ2777" s="19"/>
    </row>
    <row r="2778" s="13" customFormat="1" customHeight="1" spans="1:88">
      <c r="A2778" s="15"/>
      <c r="B2778" s="15"/>
      <c r="C2778" s="15"/>
      <c r="D2778" s="15"/>
      <c r="E2778" s="15"/>
      <c r="F2778" s="15"/>
      <c r="G2778" s="15"/>
      <c r="H2778" s="15"/>
      <c r="I2778" s="15"/>
      <c r="J2778" s="15"/>
      <c r="K2778" s="15"/>
      <c r="L2778" s="15"/>
      <c r="M2778" s="15"/>
      <c r="N2778" s="134"/>
      <c r="BY2778" s="137"/>
      <c r="BZ2778" s="137"/>
      <c r="CA2778" s="138"/>
      <c r="CI2778" s="19"/>
      <c r="CJ2778" s="19"/>
    </row>
    <row r="2779" s="13" customFormat="1" customHeight="1" spans="1:88">
      <c r="A2779" s="15"/>
      <c r="B2779" s="15"/>
      <c r="C2779" s="15"/>
      <c r="D2779" s="15"/>
      <c r="E2779" s="15"/>
      <c r="F2779" s="15"/>
      <c r="G2779" s="15"/>
      <c r="H2779" s="15"/>
      <c r="I2779" s="15"/>
      <c r="J2779" s="15"/>
      <c r="K2779" s="15"/>
      <c r="L2779" s="15"/>
      <c r="M2779" s="15"/>
      <c r="N2779" s="134"/>
      <c r="BY2779" s="137"/>
      <c r="BZ2779" s="137"/>
      <c r="CA2779" s="138"/>
      <c r="CI2779" s="19"/>
      <c r="CJ2779" s="19"/>
    </row>
    <row r="2780" s="13" customFormat="1" customHeight="1" spans="1:88">
      <c r="A2780" s="15"/>
      <c r="B2780" s="15"/>
      <c r="C2780" s="15"/>
      <c r="D2780" s="15"/>
      <c r="E2780" s="15"/>
      <c r="F2780" s="15"/>
      <c r="G2780" s="15"/>
      <c r="H2780" s="15"/>
      <c r="I2780" s="15"/>
      <c r="J2780" s="15"/>
      <c r="K2780" s="15"/>
      <c r="L2780" s="15"/>
      <c r="M2780" s="15"/>
      <c r="N2780" s="134"/>
      <c r="BY2780" s="137"/>
      <c r="BZ2780" s="137"/>
      <c r="CA2780" s="138"/>
      <c r="CI2780" s="19"/>
      <c r="CJ2780" s="19"/>
    </row>
    <row r="2781" s="13" customFormat="1" customHeight="1" spans="1:88">
      <c r="A2781" s="15"/>
      <c r="B2781" s="15"/>
      <c r="C2781" s="15"/>
      <c r="D2781" s="15"/>
      <c r="E2781" s="15"/>
      <c r="F2781" s="15"/>
      <c r="G2781" s="15"/>
      <c r="H2781" s="15"/>
      <c r="I2781" s="15"/>
      <c r="J2781" s="15"/>
      <c r="K2781" s="15"/>
      <c r="L2781" s="15"/>
      <c r="M2781" s="15"/>
      <c r="N2781" s="134"/>
      <c r="BY2781" s="137"/>
      <c r="BZ2781" s="137"/>
      <c r="CA2781" s="138"/>
      <c r="CI2781" s="19"/>
      <c r="CJ2781" s="19"/>
    </row>
    <row r="2782" s="13" customFormat="1" customHeight="1" spans="1:88">
      <c r="A2782" s="15"/>
      <c r="B2782" s="15"/>
      <c r="C2782" s="15"/>
      <c r="D2782" s="15"/>
      <c r="E2782" s="15"/>
      <c r="F2782" s="15"/>
      <c r="G2782" s="15"/>
      <c r="H2782" s="15"/>
      <c r="I2782" s="15"/>
      <c r="J2782" s="15"/>
      <c r="K2782" s="15"/>
      <c r="L2782" s="15"/>
      <c r="M2782" s="15"/>
      <c r="N2782" s="134"/>
      <c r="BY2782" s="137"/>
      <c r="BZ2782" s="137"/>
      <c r="CA2782" s="138"/>
      <c r="CI2782" s="19"/>
      <c r="CJ2782" s="19"/>
    </row>
    <row r="2783" s="13" customFormat="1" customHeight="1" spans="1:88">
      <c r="A2783" s="15"/>
      <c r="B2783" s="15"/>
      <c r="C2783" s="15"/>
      <c r="D2783" s="15"/>
      <c r="E2783" s="15"/>
      <c r="F2783" s="15"/>
      <c r="G2783" s="15"/>
      <c r="H2783" s="15"/>
      <c r="I2783" s="15"/>
      <c r="J2783" s="15"/>
      <c r="K2783" s="15"/>
      <c r="L2783" s="15"/>
      <c r="M2783" s="15"/>
      <c r="N2783" s="134"/>
      <c r="BY2783" s="137"/>
      <c r="BZ2783" s="137"/>
      <c r="CA2783" s="138"/>
      <c r="CI2783" s="19"/>
      <c r="CJ2783" s="19"/>
    </row>
    <row r="2784" s="13" customFormat="1" customHeight="1" spans="1:88">
      <c r="A2784" s="15"/>
      <c r="B2784" s="15"/>
      <c r="C2784" s="15"/>
      <c r="D2784" s="15"/>
      <c r="E2784" s="15"/>
      <c r="F2784" s="15"/>
      <c r="G2784" s="15"/>
      <c r="H2784" s="15"/>
      <c r="I2784" s="15"/>
      <c r="J2784" s="15"/>
      <c r="K2784" s="15"/>
      <c r="L2784" s="15"/>
      <c r="M2784" s="15"/>
      <c r="N2784" s="134"/>
      <c r="BY2784" s="137"/>
      <c r="BZ2784" s="137"/>
      <c r="CA2784" s="138"/>
      <c r="CI2784" s="19"/>
      <c r="CJ2784" s="19"/>
    </row>
    <row r="2785" s="13" customFormat="1" customHeight="1" spans="1:88">
      <c r="A2785" s="15"/>
      <c r="B2785" s="15"/>
      <c r="C2785" s="15"/>
      <c r="D2785" s="15"/>
      <c r="E2785" s="15"/>
      <c r="F2785" s="15"/>
      <c r="G2785" s="15"/>
      <c r="H2785" s="15"/>
      <c r="I2785" s="15"/>
      <c r="J2785" s="15"/>
      <c r="K2785" s="15"/>
      <c r="L2785" s="15"/>
      <c r="M2785" s="15"/>
      <c r="N2785" s="134"/>
      <c r="BY2785" s="137"/>
      <c r="BZ2785" s="137"/>
      <c r="CA2785" s="138"/>
      <c r="CI2785" s="19"/>
      <c r="CJ2785" s="19"/>
    </row>
    <row r="2786" s="13" customFormat="1" customHeight="1" spans="1:88">
      <c r="A2786" s="15"/>
      <c r="B2786" s="15"/>
      <c r="C2786" s="15"/>
      <c r="D2786" s="15"/>
      <c r="E2786" s="15"/>
      <c r="F2786" s="15"/>
      <c r="G2786" s="15"/>
      <c r="H2786" s="15"/>
      <c r="I2786" s="15"/>
      <c r="J2786" s="15"/>
      <c r="K2786" s="15"/>
      <c r="L2786" s="15"/>
      <c r="M2786" s="15"/>
      <c r="N2786" s="134"/>
      <c r="BY2786" s="137"/>
      <c r="BZ2786" s="137"/>
      <c r="CA2786" s="138"/>
      <c r="CI2786" s="19"/>
      <c r="CJ2786" s="19"/>
    </row>
    <row r="2787" s="13" customFormat="1" customHeight="1" spans="1:88">
      <c r="A2787" s="15"/>
      <c r="B2787" s="15"/>
      <c r="C2787" s="15"/>
      <c r="D2787" s="15"/>
      <c r="E2787" s="15"/>
      <c r="F2787" s="15"/>
      <c r="G2787" s="15"/>
      <c r="H2787" s="15"/>
      <c r="I2787" s="15"/>
      <c r="J2787" s="15"/>
      <c r="K2787" s="15"/>
      <c r="L2787" s="15"/>
      <c r="M2787" s="15"/>
      <c r="N2787" s="134"/>
      <c r="BY2787" s="137"/>
      <c r="BZ2787" s="137"/>
      <c r="CA2787" s="138"/>
      <c r="CI2787" s="19"/>
      <c r="CJ2787" s="19"/>
    </row>
    <row r="2788" s="13" customFormat="1" customHeight="1" spans="1:88">
      <c r="A2788" s="15"/>
      <c r="B2788" s="15"/>
      <c r="C2788" s="15"/>
      <c r="D2788" s="15"/>
      <c r="E2788" s="15"/>
      <c r="F2788" s="15"/>
      <c r="G2788" s="15"/>
      <c r="H2788" s="15"/>
      <c r="I2788" s="15"/>
      <c r="J2788" s="15"/>
      <c r="K2788" s="15"/>
      <c r="L2788" s="15"/>
      <c r="M2788" s="15"/>
      <c r="N2788" s="134"/>
      <c r="BY2788" s="137"/>
      <c r="BZ2788" s="137"/>
      <c r="CA2788" s="138"/>
      <c r="CI2788" s="19"/>
      <c r="CJ2788" s="19"/>
    </row>
    <row r="2789" s="13" customFormat="1" customHeight="1" spans="1:88">
      <c r="A2789" s="15"/>
      <c r="B2789" s="15"/>
      <c r="C2789" s="15"/>
      <c r="D2789" s="15"/>
      <c r="E2789" s="15"/>
      <c r="F2789" s="15"/>
      <c r="G2789" s="15"/>
      <c r="H2789" s="15"/>
      <c r="I2789" s="15"/>
      <c r="J2789" s="15"/>
      <c r="K2789" s="15"/>
      <c r="L2789" s="15"/>
      <c r="M2789" s="15"/>
      <c r="N2789" s="134"/>
      <c r="BY2789" s="137"/>
      <c r="BZ2789" s="137"/>
      <c r="CA2789" s="138"/>
      <c r="CI2789" s="19"/>
      <c r="CJ2789" s="19"/>
    </row>
    <row r="2790" s="13" customFormat="1" customHeight="1" spans="1:88">
      <c r="A2790" s="15"/>
      <c r="B2790" s="15"/>
      <c r="C2790" s="15"/>
      <c r="D2790" s="15"/>
      <c r="E2790" s="15"/>
      <c r="F2790" s="15"/>
      <c r="G2790" s="15"/>
      <c r="H2790" s="15"/>
      <c r="I2790" s="15"/>
      <c r="J2790" s="15"/>
      <c r="K2790" s="15"/>
      <c r="L2790" s="15"/>
      <c r="M2790" s="15"/>
      <c r="N2790" s="134"/>
      <c r="BY2790" s="137"/>
      <c r="BZ2790" s="137"/>
      <c r="CA2790" s="138"/>
      <c r="CI2790" s="19"/>
      <c r="CJ2790" s="19"/>
    </row>
    <row r="2791" s="13" customFormat="1" customHeight="1" spans="1:88">
      <c r="A2791" s="15"/>
      <c r="B2791" s="15"/>
      <c r="C2791" s="15"/>
      <c r="D2791" s="15"/>
      <c r="E2791" s="15"/>
      <c r="F2791" s="15"/>
      <c r="G2791" s="15"/>
      <c r="H2791" s="15"/>
      <c r="I2791" s="15"/>
      <c r="J2791" s="15"/>
      <c r="K2791" s="15"/>
      <c r="L2791" s="15"/>
      <c r="M2791" s="15"/>
      <c r="N2791" s="134"/>
      <c r="BY2791" s="137"/>
      <c r="BZ2791" s="137"/>
      <c r="CA2791" s="138"/>
      <c r="CI2791" s="19"/>
      <c r="CJ2791" s="19"/>
    </row>
    <row r="2792" s="13" customFormat="1" customHeight="1" spans="1:88">
      <c r="A2792" s="15"/>
      <c r="B2792" s="15"/>
      <c r="C2792" s="15"/>
      <c r="D2792" s="15"/>
      <c r="E2792" s="15"/>
      <c r="F2792" s="15"/>
      <c r="G2792" s="15"/>
      <c r="H2792" s="15"/>
      <c r="I2792" s="15"/>
      <c r="J2792" s="15"/>
      <c r="K2792" s="15"/>
      <c r="L2792" s="15"/>
      <c r="M2792" s="15"/>
      <c r="N2792" s="134"/>
      <c r="BY2792" s="137"/>
      <c r="BZ2792" s="137"/>
      <c r="CA2792" s="138"/>
      <c r="CI2792" s="19"/>
      <c r="CJ2792" s="19"/>
    </row>
    <row r="2793" s="13" customFormat="1" customHeight="1" spans="1:88">
      <c r="A2793" s="15"/>
      <c r="B2793" s="15"/>
      <c r="C2793" s="15"/>
      <c r="D2793" s="15"/>
      <c r="E2793" s="15"/>
      <c r="F2793" s="15"/>
      <c r="G2793" s="15"/>
      <c r="H2793" s="15"/>
      <c r="I2793" s="15"/>
      <c r="J2793" s="15"/>
      <c r="K2793" s="15"/>
      <c r="L2793" s="15"/>
      <c r="M2793" s="15"/>
      <c r="N2793" s="134"/>
      <c r="BY2793" s="137"/>
      <c r="BZ2793" s="137"/>
      <c r="CA2793" s="138"/>
      <c r="CI2793" s="19"/>
      <c r="CJ2793" s="19"/>
    </row>
    <row r="2794" s="13" customFormat="1" customHeight="1" spans="1:88">
      <c r="A2794" s="15"/>
      <c r="B2794" s="15"/>
      <c r="C2794" s="15"/>
      <c r="D2794" s="15"/>
      <c r="E2794" s="15"/>
      <c r="F2794" s="15"/>
      <c r="G2794" s="15"/>
      <c r="H2794" s="15"/>
      <c r="I2794" s="15"/>
      <c r="J2794" s="15"/>
      <c r="K2794" s="15"/>
      <c r="L2794" s="15"/>
      <c r="M2794" s="15"/>
      <c r="N2794" s="134"/>
      <c r="BY2794" s="137"/>
      <c r="BZ2794" s="137"/>
      <c r="CA2794" s="138"/>
      <c r="CI2794" s="19"/>
      <c r="CJ2794" s="19"/>
    </row>
    <row r="2795" s="13" customFormat="1" customHeight="1" spans="1:88">
      <c r="A2795" s="15"/>
      <c r="B2795" s="15"/>
      <c r="C2795" s="15"/>
      <c r="D2795" s="15"/>
      <c r="E2795" s="15"/>
      <c r="F2795" s="15"/>
      <c r="G2795" s="15"/>
      <c r="H2795" s="15"/>
      <c r="I2795" s="15"/>
      <c r="J2795" s="15"/>
      <c r="K2795" s="15"/>
      <c r="L2795" s="15"/>
      <c r="M2795" s="15"/>
      <c r="N2795" s="134"/>
      <c r="BY2795" s="137"/>
      <c r="BZ2795" s="137"/>
      <c r="CA2795" s="138"/>
      <c r="CI2795" s="19"/>
      <c r="CJ2795" s="19"/>
    </row>
    <row r="2796" s="13" customFormat="1" customHeight="1" spans="1:88">
      <c r="A2796" s="15"/>
      <c r="B2796" s="15"/>
      <c r="C2796" s="15"/>
      <c r="D2796" s="15"/>
      <c r="E2796" s="15"/>
      <c r="F2796" s="15"/>
      <c r="G2796" s="15"/>
      <c r="H2796" s="15"/>
      <c r="I2796" s="15"/>
      <c r="J2796" s="15"/>
      <c r="K2796" s="15"/>
      <c r="L2796" s="15"/>
      <c r="M2796" s="15"/>
      <c r="N2796" s="134"/>
      <c r="BY2796" s="137"/>
      <c r="BZ2796" s="137"/>
      <c r="CA2796" s="138"/>
      <c r="CI2796" s="19"/>
      <c r="CJ2796" s="19"/>
    </row>
    <row r="2797" s="13" customFormat="1" customHeight="1" spans="1:88">
      <c r="A2797" s="15"/>
      <c r="B2797" s="15"/>
      <c r="C2797" s="15"/>
      <c r="D2797" s="15"/>
      <c r="E2797" s="15"/>
      <c r="F2797" s="15"/>
      <c r="G2797" s="15"/>
      <c r="H2797" s="15"/>
      <c r="I2797" s="15"/>
      <c r="J2797" s="15"/>
      <c r="K2797" s="15"/>
      <c r="L2797" s="15"/>
      <c r="M2797" s="15"/>
      <c r="N2797" s="134"/>
      <c r="BY2797" s="137"/>
      <c r="BZ2797" s="137"/>
      <c r="CA2797" s="138"/>
      <c r="CI2797" s="19"/>
      <c r="CJ2797" s="19"/>
    </row>
    <row r="2798" s="13" customFormat="1" customHeight="1" spans="1:88">
      <c r="A2798" s="15"/>
      <c r="B2798" s="15"/>
      <c r="C2798" s="15"/>
      <c r="D2798" s="15"/>
      <c r="E2798" s="15"/>
      <c r="F2798" s="15"/>
      <c r="G2798" s="15"/>
      <c r="H2798" s="15"/>
      <c r="I2798" s="15"/>
      <c r="J2798" s="15"/>
      <c r="K2798" s="15"/>
      <c r="L2798" s="15"/>
      <c r="M2798" s="15"/>
      <c r="N2798" s="134"/>
      <c r="BY2798" s="137"/>
      <c r="BZ2798" s="137"/>
      <c r="CA2798" s="138"/>
      <c r="CI2798" s="19"/>
      <c r="CJ2798" s="19"/>
    </row>
    <row r="2799" s="13" customFormat="1" customHeight="1" spans="1:88">
      <c r="A2799" s="15"/>
      <c r="B2799" s="15"/>
      <c r="C2799" s="15"/>
      <c r="D2799" s="15"/>
      <c r="E2799" s="15"/>
      <c r="F2799" s="15"/>
      <c r="G2799" s="15"/>
      <c r="H2799" s="15"/>
      <c r="I2799" s="15"/>
      <c r="J2799" s="15"/>
      <c r="K2799" s="15"/>
      <c r="L2799" s="15"/>
      <c r="M2799" s="15"/>
      <c r="N2799" s="134"/>
      <c r="BY2799" s="137"/>
      <c r="BZ2799" s="137"/>
      <c r="CA2799" s="138"/>
      <c r="CI2799" s="19"/>
      <c r="CJ2799" s="19"/>
    </row>
    <row r="2800" s="13" customFormat="1" customHeight="1" spans="1:88">
      <c r="A2800" s="15"/>
      <c r="B2800" s="15"/>
      <c r="C2800" s="15"/>
      <c r="D2800" s="15"/>
      <c r="E2800" s="15"/>
      <c r="F2800" s="15"/>
      <c r="G2800" s="15"/>
      <c r="H2800" s="15"/>
      <c r="I2800" s="15"/>
      <c r="J2800" s="15"/>
      <c r="K2800" s="15"/>
      <c r="L2800" s="15"/>
      <c r="M2800" s="15"/>
      <c r="N2800" s="134"/>
      <c r="BY2800" s="137"/>
      <c r="BZ2800" s="137"/>
      <c r="CA2800" s="138"/>
      <c r="CI2800" s="19"/>
      <c r="CJ2800" s="19"/>
    </row>
    <row r="2801" s="13" customFormat="1" customHeight="1" spans="1:88">
      <c r="A2801" s="15"/>
      <c r="B2801" s="15"/>
      <c r="C2801" s="15"/>
      <c r="D2801" s="15"/>
      <c r="E2801" s="15"/>
      <c r="F2801" s="15"/>
      <c r="G2801" s="15"/>
      <c r="H2801" s="15"/>
      <c r="I2801" s="15"/>
      <c r="J2801" s="15"/>
      <c r="K2801" s="15"/>
      <c r="L2801" s="15"/>
      <c r="M2801" s="15"/>
      <c r="N2801" s="134"/>
      <c r="BY2801" s="137"/>
      <c r="BZ2801" s="137"/>
      <c r="CA2801" s="138"/>
      <c r="CI2801" s="19"/>
      <c r="CJ2801" s="19"/>
    </row>
    <row r="2802" s="13" customFormat="1" customHeight="1" spans="1:88">
      <c r="A2802" s="15"/>
      <c r="B2802" s="15"/>
      <c r="C2802" s="15"/>
      <c r="D2802" s="15"/>
      <c r="E2802" s="15"/>
      <c r="F2802" s="15"/>
      <c r="G2802" s="15"/>
      <c r="H2802" s="15"/>
      <c r="I2802" s="15"/>
      <c r="J2802" s="15"/>
      <c r="K2802" s="15"/>
      <c r="L2802" s="15"/>
      <c r="M2802" s="15"/>
      <c r="N2802" s="134"/>
      <c r="BY2802" s="137"/>
      <c r="BZ2802" s="137"/>
      <c r="CA2802" s="138"/>
      <c r="CI2802" s="19"/>
      <c r="CJ2802" s="19"/>
    </row>
    <row r="2803" s="13" customFormat="1" customHeight="1" spans="1:88">
      <c r="A2803" s="15"/>
      <c r="B2803" s="15"/>
      <c r="C2803" s="15"/>
      <c r="D2803" s="15"/>
      <c r="E2803" s="15"/>
      <c r="F2803" s="15"/>
      <c r="G2803" s="15"/>
      <c r="H2803" s="15"/>
      <c r="I2803" s="15"/>
      <c r="J2803" s="15"/>
      <c r="K2803" s="15"/>
      <c r="L2803" s="15"/>
      <c r="M2803" s="15"/>
      <c r="N2803" s="134"/>
      <c r="BY2803" s="137"/>
      <c r="BZ2803" s="137"/>
      <c r="CA2803" s="138"/>
      <c r="CI2803" s="19"/>
      <c r="CJ2803" s="19"/>
    </row>
    <row r="2804" s="13" customFormat="1" customHeight="1" spans="1:88">
      <c r="A2804" s="15"/>
      <c r="B2804" s="15"/>
      <c r="C2804" s="15"/>
      <c r="D2804" s="15"/>
      <c r="E2804" s="15"/>
      <c r="F2804" s="15"/>
      <c r="G2804" s="15"/>
      <c r="H2804" s="15"/>
      <c r="I2804" s="15"/>
      <c r="J2804" s="15"/>
      <c r="K2804" s="15"/>
      <c r="L2804" s="15"/>
      <c r="M2804" s="15"/>
      <c r="N2804" s="134"/>
      <c r="BY2804" s="137"/>
      <c r="BZ2804" s="137"/>
      <c r="CA2804" s="138"/>
      <c r="CI2804" s="19"/>
      <c r="CJ2804" s="19"/>
    </row>
    <row r="2805" s="13" customFormat="1" customHeight="1" spans="1:88">
      <c r="A2805" s="15"/>
      <c r="B2805" s="15"/>
      <c r="C2805" s="15"/>
      <c r="D2805" s="15"/>
      <c r="E2805" s="15"/>
      <c r="F2805" s="15"/>
      <c r="G2805" s="15"/>
      <c r="H2805" s="15"/>
      <c r="I2805" s="15"/>
      <c r="J2805" s="15"/>
      <c r="K2805" s="15"/>
      <c r="L2805" s="15"/>
      <c r="M2805" s="15"/>
      <c r="N2805" s="134"/>
      <c r="BY2805" s="137"/>
      <c r="BZ2805" s="137"/>
      <c r="CA2805" s="138"/>
      <c r="CI2805" s="19"/>
      <c r="CJ2805" s="19"/>
    </row>
    <row r="2806" s="13" customFormat="1" customHeight="1" spans="1:88">
      <c r="A2806" s="15"/>
      <c r="B2806" s="15"/>
      <c r="C2806" s="15"/>
      <c r="D2806" s="15"/>
      <c r="E2806" s="15"/>
      <c r="F2806" s="15"/>
      <c r="G2806" s="15"/>
      <c r="H2806" s="15"/>
      <c r="I2806" s="15"/>
      <c r="J2806" s="15"/>
      <c r="K2806" s="15"/>
      <c r="L2806" s="15"/>
      <c r="M2806" s="15"/>
      <c r="N2806" s="134"/>
      <c r="BY2806" s="137"/>
      <c r="BZ2806" s="137"/>
      <c r="CA2806" s="138"/>
      <c r="CI2806" s="19"/>
      <c r="CJ2806" s="19"/>
    </row>
    <row r="2807" s="13" customFormat="1" customHeight="1" spans="1:88">
      <c r="A2807" s="15"/>
      <c r="B2807" s="15"/>
      <c r="C2807" s="15"/>
      <c r="D2807" s="15"/>
      <c r="E2807" s="15"/>
      <c r="F2807" s="15"/>
      <c r="G2807" s="15"/>
      <c r="H2807" s="15"/>
      <c r="I2807" s="15"/>
      <c r="J2807" s="15"/>
      <c r="K2807" s="15"/>
      <c r="L2807" s="15"/>
      <c r="M2807" s="15"/>
      <c r="N2807" s="134"/>
      <c r="BY2807" s="137"/>
      <c r="BZ2807" s="137"/>
      <c r="CA2807" s="138"/>
      <c r="CI2807" s="19"/>
      <c r="CJ2807" s="19"/>
    </row>
    <row r="2808" s="13" customFormat="1" customHeight="1" spans="1:88">
      <c r="A2808" s="15"/>
      <c r="B2808" s="15"/>
      <c r="C2808" s="15"/>
      <c r="D2808" s="15"/>
      <c r="E2808" s="15"/>
      <c r="F2808" s="15"/>
      <c r="G2808" s="15"/>
      <c r="H2808" s="15"/>
      <c r="I2808" s="15"/>
      <c r="J2808" s="15"/>
      <c r="K2808" s="15"/>
      <c r="L2808" s="15"/>
      <c r="M2808" s="15"/>
      <c r="N2808" s="134"/>
      <c r="BY2808" s="137"/>
      <c r="BZ2808" s="137"/>
      <c r="CA2808" s="138"/>
      <c r="CI2808" s="19"/>
      <c r="CJ2808" s="19"/>
    </row>
    <row r="2809" s="13" customFormat="1" customHeight="1" spans="1:88">
      <c r="A2809" s="15"/>
      <c r="B2809" s="15"/>
      <c r="C2809" s="15"/>
      <c r="D2809" s="15"/>
      <c r="E2809" s="15"/>
      <c r="F2809" s="15"/>
      <c r="G2809" s="15"/>
      <c r="H2809" s="15"/>
      <c r="I2809" s="15"/>
      <c r="J2809" s="15"/>
      <c r="K2809" s="15"/>
      <c r="L2809" s="15"/>
      <c r="M2809" s="15"/>
      <c r="N2809" s="134"/>
      <c r="BY2809" s="137"/>
      <c r="BZ2809" s="137"/>
      <c r="CA2809" s="138"/>
      <c r="CI2809" s="19"/>
      <c r="CJ2809" s="19"/>
    </row>
    <row r="2810" s="13" customFormat="1" customHeight="1" spans="1:88">
      <c r="A2810" s="15"/>
      <c r="B2810" s="15"/>
      <c r="C2810" s="15"/>
      <c r="D2810" s="15"/>
      <c r="E2810" s="15"/>
      <c r="F2810" s="15"/>
      <c r="G2810" s="15"/>
      <c r="H2810" s="15"/>
      <c r="I2810" s="15"/>
      <c r="J2810" s="15"/>
      <c r="K2810" s="15"/>
      <c r="L2810" s="15"/>
      <c r="M2810" s="15"/>
      <c r="N2810" s="134"/>
      <c r="BY2810" s="137"/>
      <c r="BZ2810" s="137"/>
      <c r="CA2810" s="138"/>
      <c r="CI2810" s="19"/>
      <c r="CJ2810" s="19"/>
    </row>
    <row r="2811" s="13" customFormat="1" customHeight="1" spans="1:88">
      <c r="A2811" s="15"/>
      <c r="B2811" s="15"/>
      <c r="C2811" s="15"/>
      <c r="D2811" s="15"/>
      <c r="E2811" s="15"/>
      <c r="F2811" s="15"/>
      <c r="G2811" s="15"/>
      <c r="H2811" s="15"/>
      <c r="I2811" s="15"/>
      <c r="J2811" s="15"/>
      <c r="K2811" s="15"/>
      <c r="L2811" s="15"/>
      <c r="M2811" s="15"/>
      <c r="N2811" s="134"/>
      <c r="BY2811" s="137"/>
      <c r="BZ2811" s="137"/>
      <c r="CA2811" s="138"/>
      <c r="CI2811" s="19"/>
      <c r="CJ2811" s="19"/>
    </row>
    <row r="2812" s="13" customFormat="1" customHeight="1" spans="1:88">
      <c r="A2812" s="15"/>
      <c r="B2812" s="15"/>
      <c r="C2812" s="15"/>
      <c r="D2812" s="15"/>
      <c r="E2812" s="15"/>
      <c r="F2812" s="15"/>
      <c r="G2812" s="15"/>
      <c r="H2812" s="15"/>
      <c r="I2812" s="15"/>
      <c r="J2812" s="15"/>
      <c r="K2812" s="15"/>
      <c r="L2812" s="15"/>
      <c r="M2812" s="15"/>
      <c r="N2812" s="134"/>
      <c r="BY2812" s="137"/>
      <c r="BZ2812" s="137"/>
      <c r="CA2812" s="138"/>
      <c r="CI2812" s="19"/>
      <c r="CJ2812" s="19"/>
    </row>
    <row r="2813" s="13" customFormat="1" customHeight="1" spans="1:88">
      <c r="A2813" s="15"/>
      <c r="B2813" s="15"/>
      <c r="C2813" s="15"/>
      <c r="D2813" s="15"/>
      <c r="E2813" s="15"/>
      <c r="F2813" s="15"/>
      <c r="G2813" s="15"/>
      <c r="H2813" s="15"/>
      <c r="I2813" s="15"/>
      <c r="J2813" s="15"/>
      <c r="K2813" s="15"/>
      <c r="L2813" s="15"/>
      <c r="M2813" s="15"/>
      <c r="N2813" s="134"/>
      <c r="BY2813" s="137"/>
      <c r="BZ2813" s="137"/>
      <c r="CA2813" s="138"/>
      <c r="CI2813" s="19"/>
      <c r="CJ2813" s="19"/>
    </row>
    <row r="2814" s="13" customFormat="1" customHeight="1" spans="1:88">
      <c r="A2814" s="15"/>
      <c r="B2814" s="15"/>
      <c r="C2814" s="15"/>
      <c r="D2814" s="15"/>
      <c r="E2814" s="15"/>
      <c r="F2814" s="15"/>
      <c r="G2814" s="15"/>
      <c r="H2814" s="15"/>
      <c r="I2814" s="15"/>
      <c r="J2814" s="15"/>
      <c r="K2814" s="15"/>
      <c r="L2814" s="15"/>
      <c r="M2814" s="15"/>
      <c r="N2814" s="134"/>
      <c r="BY2814" s="137"/>
      <c r="BZ2814" s="137"/>
      <c r="CA2814" s="138"/>
      <c r="CI2814" s="19"/>
      <c r="CJ2814" s="19"/>
    </row>
    <row r="2815" s="13" customFormat="1" customHeight="1" spans="1:88">
      <c r="A2815" s="15"/>
      <c r="B2815" s="15"/>
      <c r="C2815" s="15"/>
      <c r="D2815" s="15"/>
      <c r="E2815" s="15"/>
      <c r="F2815" s="15"/>
      <c r="G2815" s="15"/>
      <c r="H2815" s="15"/>
      <c r="I2815" s="15"/>
      <c r="J2815" s="15"/>
      <c r="K2815" s="15"/>
      <c r="L2815" s="15"/>
      <c r="M2815" s="15"/>
      <c r="N2815" s="134"/>
      <c r="BY2815" s="137"/>
      <c r="BZ2815" s="137"/>
      <c r="CA2815" s="138"/>
      <c r="CI2815" s="19"/>
      <c r="CJ2815" s="19"/>
    </row>
    <row r="2816" s="13" customFormat="1" customHeight="1" spans="1:88">
      <c r="A2816" s="15"/>
      <c r="B2816" s="15"/>
      <c r="C2816" s="15"/>
      <c r="D2816" s="15"/>
      <c r="E2816" s="15"/>
      <c r="F2816" s="15"/>
      <c r="G2816" s="15"/>
      <c r="H2816" s="15"/>
      <c r="I2816" s="15"/>
      <c r="J2816" s="15"/>
      <c r="K2816" s="15"/>
      <c r="L2816" s="15"/>
      <c r="M2816" s="15"/>
      <c r="N2816" s="134"/>
      <c r="BY2816" s="137"/>
      <c r="BZ2816" s="137"/>
      <c r="CA2816" s="138"/>
      <c r="CI2816" s="19"/>
      <c r="CJ2816" s="19"/>
    </row>
    <row r="2817" s="13" customFormat="1" customHeight="1" spans="1:88">
      <c r="A2817" s="15"/>
      <c r="B2817" s="15"/>
      <c r="C2817" s="15"/>
      <c r="D2817" s="15"/>
      <c r="E2817" s="15"/>
      <c r="F2817" s="15"/>
      <c r="G2817" s="15"/>
      <c r="H2817" s="15"/>
      <c r="I2817" s="15"/>
      <c r="J2817" s="15"/>
      <c r="K2817" s="15"/>
      <c r="L2817" s="15"/>
      <c r="M2817" s="15"/>
      <c r="N2817" s="134"/>
      <c r="BY2817" s="137"/>
      <c r="BZ2817" s="137"/>
      <c r="CA2817" s="138"/>
      <c r="CI2817" s="19"/>
      <c r="CJ2817" s="19"/>
    </row>
    <row r="2818" s="13" customFormat="1" customHeight="1" spans="1:88">
      <c r="A2818" s="15"/>
      <c r="B2818" s="15"/>
      <c r="C2818" s="15"/>
      <c r="D2818" s="15"/>
      <c r="E2818" s="15"/>
      <c r="F2818" s="15"/>
      <c r="G2818" s="15"/>
      <c r="H2818" s="15"/>
      <c r="I2818" s="15"/>
      <c r="J2818" s="15"/>
      <c r="K2818" s="15"/>
      <c r="L2818" s="15"/>
      <c r="M2818" s="15"/>
      <c r="N2818" s="134"/>
      <c r="BY2818" s="137"/>
      <c r="BZ2818" s="137"/>
      <c r="CA2818" s="138"/>
      <c r="CI2818" s="19"/>
      <c r="CJ2818" s="19"/>
    </row>
    <row r="2819" s="13" customFormat="1" customHeight="1" spans="1:88">
      <c r="A2819" s="15"/>
      <c r="B2819" s="15"/>
      <c r="C2819" s="15"/>
      <c r="D2819" s="15"/>
      <c r="E2819" s="15"/>
      <c r="F2819" s="15"/>
      <c r="G2819" s="15"/>
      <c r="H2819" s="15"/>
      <c r="I2819" s="15"/>
      <c r="J2819" s="15"/>
      <c r="K2819" s="15"/>
      <c r="L2819" s="15"/>
      <c r="M2819" s="15"/>
      <c r="N2819" s="134"/>
      <c r="BY2819" s="137"/>
      <c r="BZ2819" s="137"/>
      <c r="CA2819" s="138"/>
      <c r="CI2819" s="19"/>
      <c r="CJ2819" s="19"/>
    </row>
    <row r="2820" s="13" customFormat="1" customHeight="1" spans="1:88">
      <c r="A2820" s="15"/>
      <c r="B2820" s="15"/>
      <c r="C2820" s="15"/>
      <c r="D2820" s="15"/>
      <c r="E2820" s="15"/>
      <c r="F2820" s="15"/>
      <c r="G2820" s="15"/>
      <c r="H2820" s="15"/>
      <c r="I2820" s="15"/>
      <c r="J2820" s="15"/>
      <c r="K2820" s="15"/>
      <c r="L2820" s="15"/>
      <c r="M2820" s="15"/>
      <c r="N2820" s="134"/>
      <c r="BY2820" s="137"/>
      <c r="BZ2820" s="137"/>
      <c r="CA2820" s="138"/>
      <c r="CI2820" s="19"/>
      <c r="CJ2820" s="19"/>
    </row>
    <row r="2821" s="13" customFormat="1" customHeight="1" spans="1:88">
      <c r="A2821" s="15"/>
      <c r="B2821" s="15"/>
      <c r="C2821" s="15"/>
      <c r="D2821" s="15"/>
      <c r="E2821" s="15"/>
      <c r="F2821" s="15"/>
      <c r="G2821" s="15"/>
      <c r="H2821" s="15"/>
      <c r="I2821" s="15"/>
      <c r="J2821" s="15"/>
      <c r="K2821" s="15"/>
      <c r="L2821" s="15"/>
      <c r="M2821" s="15"/>
      <c r="N2821" s="134"/>
      <c r="BY2821" s="137"/>
      <c r="BZ2821" s="137"/>
      <c r="CA2821" s="138"/>
      <c r="CI2821" s="19"/>
      <c r="CJ2821" s="19"/>
    </row>
    <row r="2822" s="13" customFormat="1" customHeight="1" spans="1:88">
      <c r="A2822" s="15"/>
      <c r="B2822" s="15"/>
      <c r="C2822" s="15"/>
      <c r="D2822" s="15"/>
      <c r="E2822" s="15"/>
      <c r="F2822" s="15"/>
      <c r="G2822" s="15"/>
      <c r="H2822" s="15"/>
      <c r="I2822" s="15"/>
      <c r="J2822" s="15"/>
      <c r="K2822" s="15"/>
      <c r="L2822" s="15"/>
      <c r="M2822" s="15"/>
      <c r="N2822" s="134"/>
      <c r="BY2822" s="137"/>
      <c r="BZ2822" s="137"/>
      <c r="CA2822" s="138"/>
      <c r="CI2822" s="19"/>
      <c r="CJ2822" s="19"/>
    </row>
    <row r="2823" s="13" customFormat="1" customHeight="1" spans="1:88">
      <c r="A2823" s="15"/>
      <c r="B2823" s="15"/>
      <c r="C2823" s="15"/>
      <c r="D2823" s="15"/>
      <c r="E2823" s="15"/>
      <c r="F2823" s="15"/>
      <c r="G2823" s="15"/>
      <c r="H2823" s="15"/>
      <c r="I2823" s="15"/>
      <c r="J2823" s="15"/>
      <c r="K2823" s="15"/>
      <c r="L2823" s="15"/>
      <c r="M2823" s="15"/>
      <c r="N2823" s="134"/>
      <c r="BY2823" s="137"/>
      <c r="BZ2823" s="137"/>
      <c r="CA2823" s="138"/>
      <c r="CI2823" s="19"/>
      <c r="CJ2823" s="19"/>
    </row>
    <row r="2824" s="13" customFormat="1" customHeight="1" spans="1:88">
      <c r="A2824" s="15"/>
      <c r="B2824" s="15"/>
      <c r="C2824" s="15"/>
      <c r="D2824" s="15"/>
      <c r="E2824" s="15"/>
      <c r="F2824" s="15"/>
      <c r="G2824" s="15"/>
      <c r="H2824" s="15"/>
      <c r="I2824" s="15"/>
      <c r="J2824" s="15"/>
      <c r="K2824" s="15"/>
      <c r="L2824" s="15"/>
      <c r="M2824" s="15"/>
      <c r="N2824" s="134"/>
      <c r="BY2824" s="137"/>
      <c r="BZ2824" s="137"/>
      <c r="CA2824" s="138"/>
      <c r="CI2824" s="19"/>
      <c r="CJ2824" s="19"/>
    </row>
    <row r="2825" s="13" customFormat="1" customHeight="1" spans="1:88">
      <c r="A2825" s="15"/>
      <c r="B2825" s="15"/>
      <c r="C2825" s="15"/>
      <c r="D2825" s="15"/>
      <c r="E2825" s="15"/>
      <c r="F2825" s="15"/>
      <c r="G2825" s="15"/>
      <c r="H2825" s="15"/>
      <c r="I2825" s="15"/>
      <c r="J2825" s="15"/>
      <c r="K2825" s="15"/>
      <c r="L2825" s="15"/>
      <c r="M2825" s="15"/>
      <c r="N2825" s="134"/>
      <c r="BY2825" s="137"/>
      <c r="BZ2825" s="137"/>
      <c r="CA2825" s="138"/>
      <c r="CI2825" s="19"/>
      <c r="CJ2825" s="19"/>
    </row>
    <row r="2826" s="13" customFormat="1" customHeight="1" spans="1:88">
      <c r="A2826" s="15"/>
      <c r="B2826" s="15"/>
      <c r="C2826" s="15"/>
      <c r="D2826" s="15"/>
      <c r="E2826" s="15"/>
      <c r="F2826" s="15"/>
      <c r="G2826" s="15"/>
      <c r="H2826" s="15"/>
      <c r="I2826" s="15"/>
      <c r="J2826" s="15"/>
      <c r="K2826" s="15"/>
      <c r="L2826" s="15"/>
      <c r="M2826" s="15"/>
      <c r="N2826" s="134"/>
      <c r="BY2826" s="137"/>
      <c r="BZ2826" s="137"/>
      <c r="CA2826" s="138"/>
      <c r="CI2826" s="19"/>
      <c r="CJ2826" s="19"/>
    </row>
    <row r="2827" s="13" customFormat="1" customHeight="1" spans="1:88">
      <c r="A2827" s="15"/>
      <c r="B2827" s="15"/>
      <c r="C2827" s="15"/>
      <c r="D2827" s="15"/>
      <c r="E2827" s="15"/>
      <c r="F2827" s="15"/>
      <c r="G2827" s="15"/>
      <c r="H2827" s="15"/>
      <c r="I2827" s="15"/>
      <c r="J2827" s="15"/>
      <c r="K2827" s="15"/>
      <c r="L2827" s="15"/>
      <c r="M2827" s="15"/>
      <c r="N2827" s="134"/>
      <c r="BY2827" s="137"/>
      <c r="BZ2827" s="137"/>
      <c r="CA2827" s="138"/>
      <c r="CI2827" s="19"/>
      <c r="CJ2827" s="19"/>
    </row>
    <row r="2828" s="13" customFormat="1" customHeight="1" spans="1:88">
      <c r="A2828" s="15"/>
      <c r="B2828" s="15"/>
      <c r="C2828" s="15"/>
      <c r="D2828" s="15"/>
      <c r="E2828" s="15"/>
      <c r="F2828" s="15"/>
      <c r="G2828" s="15"/>
      <c r="H2828" s="15"/>
      <c r="I2828" s="15"/>
      <c r="J2828" s="15"/>
      <c r="K2828" s="15"/>
      <c r="L2828" s="15"/>
      <c r="M2828" s="15"/>
      <c r="N2828" s="134"/>
      <c r="BY2828" s="137"/>
      <c r="BZ2828" s="137"/>
      <c r="CA2828" s="138"/>
      <c r="CI2828" s="19"/>
      <c r="CJ2828" s="19"/>
    </row>
    <row r="2829" s="13" customFormat="1" customHeight="1" spans="1:88">
      <c r="A2829" s="15"/>
      <c r="B2829" s="15"/>
      <c r="C2829" s="15"/>
      <c r="D2829" s="15"/>
      <c r="E2829" s="15"/>
      <c r="F2829" s="15"/>
      <c r="G2829" s="15"/>
      <c r="H2829" s="15"/>
      <c r="I2829" s="15"/>
      <c r="J2829" s="15"/>
      <c r="K2829" s="15"/>
      <c r="L2829" s="15"/>
      <c r="M2829" s="15"/>
      <c r="N2829" s="134"/>
      <c r="BY2829" s="137"/>
      <c r="BZ2829" s="137"/>
      <c r="CA2829" s="138"/>
      <c r="CI2829" s="19"/>
      <c r="CJ2829" s="19"/>
    </row>
    <row r="2830" s="13" customFormat="1" customHeight="1" spans="1:88">
      <c r="A2830" s="15"/>
      <c r="B2830" s="15"/>
      <c r="C2830" s="15"/>
      <c r="D2830" s="15"/>
      <c r="E2830" s="15"/>
      <c r="F2830" s="15"/>
      <c r="G2830" s="15"/>
      <c r="H2830" s="15"/>
      <c r="I2830" s="15"/>
      <c r="J2830" s="15"/>
      <c r="K2830" s="15"/>
      <c r="L2830" s="15"/>
      <c r="M2830" s="15"/>
      <c r="N2830" s="134"/>
      <c r="BY2830" s="137"/>
      <c r="BZ2830" s="137"/>
      <c r="CA2830" s="138"/>
      <c r="CI2830" s="19"/>
      <c r="CJ2830" s="19"/>
    </row>
    <row r="2831" s="13" customFormat="1" customHeight="1" spans="1:88">
      <c r="A2831" s="15"/>
      <c r="B2831" s="15"/>
      <c r="C2831" s="15"/>
      <c r="D2831" s="15"/>
      <c r="E2831" s="15"/>
      <c r="F2831" s="15"/>
      <c r="G2831" s="15"/>
      <c r="H2831" s="15"/>
      <c r="I2831" s="15"/>
      <c r="J2831" s="15"/>
      <c r="K2831" s="15"/>
      <c r="L2831" s="15"/>
      <c r="M2831" s="15"/>
      <c r="N2831" s="134"/>
      <c r="BY2831" s="137"/>
      <c r="BZ2831" s="137"/>
      <c r="CA2831" s="138"/>
      <c r="CI2831" s="19"/>
      <c r="CJ2831" s="19"/>
    </row>
    <row r="2832" s="13" customFormat="1" customHeight="1" spans="1:88">
      <c r="A2832" s="15"/>
      <c r="B2832" s="15"/>
      <c r="C2832" s="15"/>
      <c r="D2832" s="15"/>
      <c r="E2832" s="15"/>
      <c r="F2832" s="15"/>
      <c r="G2832" s="15"/>
      <c r="H2832" s="15"/>
      <c r="I2832" s="15"/>
      <c r="J2832" s="15"/>
      <c r="K2832" s="15"/>
      <c r="L2832" s="15"/>
      <c r="M2832" s="15"/>
      <c r="N2832" s="134"/>
      <c r="BY2832" s="137"/>
      <c r="BZ2832" s="137"/>
      <c r="CA2832" s="138"/>
      <c r="CI2832" s="19"/>
      <c r="CJ2832" s="19"/>
    </row>
    <row r="2833" s="13" customFormat="1" customHeight="1" spans="1:88">
      <c r="A2833" s="15"/>
      <c r="B2833" s="15"/>
      <c r="C2833" s="15"/>
      <c r="D2833" s="15"/>
      <c r="E2833" s="15"/>
      <c r="F2833" s="15"/>
      <c r="G2833" s="15"/>
      <c r="H2833" s="15"/>
      <c r="I2833" s="15"/>
      <c r="J2833" s="15"/>
      <c r="K2833" s="15"/>
      <c r="L2833" s="15"/>
      <c r="M2833" s="15"/>
      <c r="N2833" s="134"/>
      <c r="BY2833" s="137"/>
      <c r="BZ2833" s="137"/>
      <c r="CA2833" s="138"/>
      <c r="CI2833" s="19"/>
      <c r="CJ2833" s="19"/>
    </row>
    <row r="2834" s="13" customFormat="1" customHeight="1" spans="1:88">
      <c r="A2834" s="15"/>
      <c r="B2834" s="15"/>
      <c r="C2834" s="15"/>
      <c r="D2834" s="15"/>
      <c r="E2834" s="15"/>
      <c r="F2834" s="15"/>
      <c r="G2834" s="15"/>
      <c r="H2834" s="15"/>
      <c r="I2834" s="15"/>
      <c r="J2834" s="15"/>
      <c r="K2834" s="15"/>
      <c r="L2834" s="15"/>
      <c r="M2834" s="15"/>
      <c r="N2834" s="134"/>
      <c r="BY2834" s="137"/>
      <c r="BZ2834" s="137"/>
      <c r="CA2834" s="138"/>
      <c r="CI2834" s="19"/>
      <c r="CJ2834" s="19"/>
    </row>
    <row r="2835" s="13" customFormat="1" customHeight="1" spans="1:88">
      <c r="A2835" s="15"/>
      <c r="B2835" s="15"/>
      <c r="C2835" s="15"/>
      <c r="D2835" s="15"/>
      <c r="E2835" s="15"/>
      <c r="F2835" s="15"/>
      <c r="G2835" s="15"/>
      <c r="H2835" s="15"/>
      <c r="I2835" s="15"/>
      <c r="J2835" s="15"/>
      <c r="K2835" s="15"/>
      <c r="L2835" s="15"/>
      <c r="M2835" s="15"/>
      <c r="N2835" s="134"/>
      <c r="BY2835" s="137"/>
      <c r="BZ2835" s="137"/>
      <c r="CA2835" s="138"/>
      <c r="CI2835" s="19"/>
      <c r="CJ2835" s="19"/>
    </row>
    <row r="2836" s="13" customFormat="1" customHeight="1" spans="1:88">
      <c r="A2836" s="15"/>
      <c r="B2836" s="15"/>
      <c r="C2836" s="15"/>
      <c r="D2836" s="15"/>
      <c r="E2836" s="15"/>
      <c r="F2836" s="15"/>
      <c r="G2836" s="15"/>
      <c r="H2836" s="15"/>
      <c r="I2836" s="15"/>
      <c r="J2836" s="15"/>
      <c r="K2836" s="15"/>
      <c r="L2836" s="15"/>
      <c r="M2836" s="15"/>
      <c r="N2836" s="134"/>
      <c r="BY2836" s="137"/>
      <c r="BZ2836" s="137"/>
      <c r="CA2836" s="138"/>
      <c r="CI2836" s="19"/>
      <c r="CJ2836" s="19"/>
    </row>
    <row r="2837" s="13" customFormat="1" customHeight="1" spans="1:88">
      <c r="A2837" s="15"/>
      <c r="B2837" s="15"/>
      <c r="C2837" s="15"/>
      <c r="D2837" s="15"/>
      <c r="E2837" s="15"/>
      <c r="F2837" s="15"/>
      <c r="G2837" s="15"/>
      <c r="H2837" s="15"/>
      <c r="I2837" s="15"/>
      <c r="J2837" s="15"/>
      <c r="K2837" s="15"/>
      <c r="L2837" s="15"/>
      <c r="M2837" s="15"/>
      <c r="N2837" s="134"/>
      <c r="BY2837" s="137"/>
      <c r="BZ2837" s="137"/>
      <c r="CA2837" s="138"/>
      <c r="CI2837" s="19"/>
      <c r="CJ2837" s="19"/>
    </row>
    <row r="2838" s="13" customFormat="1" customHeight="1" spans="1:88">
      <c r="A2838" s="15"/>
      <c r="B2838" s="15"/>
      <c r="C2838" s="15"/>
      <c r="D2838" s="15"/>
      <c r="E2838" s="15"/>
      <c r="F2838" s="15"/>
      <c r="G2838" s="15"/>
      <c r="H2838" s="15"/>
      <c r="I2838" s="15"/>
      <c r="J2838" s="15"/>
      <c r="K2838" s="15"/>
      <c r="L2838" s="15"/>
      <c r="M2838" s="15"/>
      <c r="N2838" s="134"/>
      <c r="BY2838" s="137"/>
      <c r="BZ2838" s="137"/>
      <c r="CA2838" s="138"/>
      <c r="CI2838" s="19"/>
      <c r="CJ2838" s="19"/>
    </row>
    <row r="2839" s="13" customFormat="1" customHeight="1" spans="1:88">
      <c r="A2839" s="15"/>
      <c r="B2839" s="15"/>
      <c r="C2839" s="15"/>
      <c r="D2839" s="15"/>
      <c r="E2839" s="15"/>
      <c r="F2839" s="15"/>
      <c r="G2839" s="15"/>
      <c r="H2839" s="15"/>
      <c r="I2839" s="15"/>
      <c r="J2839" s="15"/>
      <c r="K2839" s="15"/>
      <c r="L2839" s="15"/>
      <c r="M2839" s="15"/>
      <c r="N2839" s="134"/>
      <c r="BY2839" s="137"/>
      <c r="BZ2839" s="137"/>
      <c r="CA2839" s="138"/>
      <c r="CI2839" s="19"/>
      <c r="CJ2839" s="19"/>
    </row>
    <row r="2840" s="13" customFormat="1" customHeight="1" spans="1:88">
      <c r="A2840" s="15"/>
      <c r="B2840" s="15"/>
      <c r="C2840" s="15"/>
      <c r="D2840" s="15"/>
      <c r="E2840" s="15"/>
      <c r="F2840" s="15"/>
      <c r="G2840" s="15"/>
      <c r="H2840" s="15"/>
      <c r="I2840" s="15"/>
      <c r="J2840" s="15"/>
      <c r="K2840" s="15"/>
      <c r="L2840" s="15"/>
      <c r="M2840" s="15"/>
      <c r="N2840" s="134"/>
      <c r="BY2840" s="137"/>
      <c r="BZ2840" s="137"/>
      <c r="CA2840" s="138"/>
      <c r="CI2840" s="19"/>
      <c r="CJ2840" s="19"/>
    </row>
    <row r="2841" s="13" customFormat="1" customHeight="1" spans="1:88">
      <c r="A2841" s="15"/>
      <c r="B2841" s="15"/>
      <c r="C2841" s="15"/>
      <c r="D2841" s="15"/>
      <c r="E2841" s="15"/>
      <c r="F2841" s="15"/>
      <c r="G2841" s="15"/>
      <c r="H2841" s="15"/>
      <c r="I2841" s="15"/>
      <c r="J2841" s="15"/>
      <c r="K2841" s="15"/>
      <c r="L2841" s="15"/>
      <c r="M2841" s="15"/>
      <c r="N2841" s="134"/>
      <c r="BY2841" s="137"/>
      <c r="BZ2841" s="137"/>
      <c r="CA2841" s="138"/>
      <c r="CI2841" s="19"/>
      <c r="CJ2841" s="19"/>
    </row>
    <row r="2842" s="13" customFormat="1" customHeight="1" spans="1:88">
      <c r="A2842" s="15"/>
      <c r="B2842" s="15"/>
      <c r="C2842" s="15"/>
      <c r="D2842" s="15"/>
      <c r="E2842" s="15"/>
      <c r="F2842" s="15"/>
      <c r="G2842" s="15"/>
      <c r="H2842" s="15"/>
      <c r="I2842" s="15"/>
      <c r="J2842" s="15"/>
      <c r="K2842" s="15"/>
      <c r="L2842" s="15"/>
      <c r="M2842" s="15"/>
      <c r="N2842" s="134"/>
      <c r="BY2842" s="137"/>
      <c r="BZ2842" s="137"/>
      <c r="CA2842" s="138"/>
      <c r="CI2842" s="19"/>
      <c r="CJ2842" s="19"/>
    </row>
    <row r="2843" s="13" customFormat="1" customHeight="1" spans="1:88">
      <c r="A2843" s="15"/>
      <c r="B2843" s="15"/>
      <c r="C2843" s="15"/>
      <c r="D2843" s="15"/>
      <c r="E2843" s="15"/>
      <c r="F2843" s="15"/>
      <c r="G2843" s="15"/>
      <c r="H2843" s="15"/>
      <c r="I2843" s="15"/>
      <c r="J2843" s="15"/>
      <c r="K2843" s="15"/>
      <c r="L2843" s="15"/>
      <c r="M2843" s="15"/>
      <c r="N2843" s="134"/>
      <c r="BY2843" s="137"/>
      <c r="BZ2843" s="137"/>
      <c r="CA2843" s="138"/>
      <c r="CI2843" s="19"/>
      <c r="CJ2843" s="19"/>
    </row>
    <row r="2844" s="13" customFormat="1" customHeight="1" spans="1:88">
      <c r="A2844" s="15"/>
      <c r="B2844" s="15"/>
      <c r="C2844" s="15"/>
      <c r="D2844" s="15"/>
      <c r="E2844" s="15"/>
      <c r="F2844" s="15"/>
      <c r="G2844" s="15"/>
      <c r="H2844" s="15"/>
      <c r="I2844" s="15"/>
      <c r="J2844" s="15"/>
      <c r="K2844" s="15"/>
      <c r="L2844" s="15"/>
      <c r="M2844" s="15"/>
      <c r="N2844" s="134"/>
      <c r="BY2844" s="137"/>
      <c r="BZ2844" s="137"/>
      <c r="CA2844" s="138"/>
      <c r="CI2844" s="19"/>
      <c r="CJ2844" s="19"/>
    </row>
    <row r="2845" s="13" customFormat="1" customHeight="1" spans="1:88">
      <c r="A2845" s="15"/>
      <c r="B2845" s="15"/>
      <c r="C2845" s="15"/>
      <c r="D2845" s="15"/>
      <c r="E2845" s="15"/>
      <c r="F2845" s="15"/>
      <c r="G2845" s="15"/>
      <c r="H2845" s="15"/>
      <c r="I2845" s="15"/>
      <c r="J2845" s="15"/>
      <c r="K2845" s="15"/>
      <c r="L2845" s="15"/>
      <c r="M2845" s="15"/>
      <c r="N2845" s="134"/>
      <c r="BY2845" s="137"/>
      <c r="BZ2845" s="137"/>
      <c r="CA2845" s="138"/>
      <c r="CI2845" s="19"/>
      <c r="CJ2845" s="19"/>
    </row>
    <row r="2846" s="13" customFormat="1" customHeight="1" spans="1:88">
      <c r="A2846" s="15"/>
      <c r="B2846" s="15"/>
      <c r="C2846" s="15"/>
      <c r="D2846" s="15"/>
      <c r="E2846" s="15"/>
      <c r="F2846" s="15"/>
      <c r="G2846" s="15"/>
      <c r="H2846" s="15"/>
      <c r="I2846" s="15"/>
      <c r="J2846" s="15"/>
      <c r="K2846" s="15"/>
      <c r="L2846" s="15"/>
      <c r="M2846" s="15"/>
      <c r="N2846" s="134"/>
      <c r="BY2846" s="137"/>
      <c r="BZ2846" s="137"/>
      <c r="CA2846" s="138"/>
      <c r="CI2846" s="19"/>
      <c r="CJ2846" s="19"/>
    </row>
    <row r="2847" s="13" customFormat="1" customHeight="1" spans="1:88">
      <c r="A2847" s="15"/>
      <c r="B2847" s="15"/>
      <c r="C2847" s="15"/>
      <c r="D2847" s="15"/>
      <c r="E2847" s="15"/>
      <c r="F2847" s="15"/>
      <c r="G2847" s="15"/>
      <c r="H2847" s="15"/>
      <c r="I2847" s="15"/>
      <c r="J2847" s="15"/>
      <c r="K2847" s="15"/>
      <c r="L2847" s="15"/>
      <c r="M2847" s="15"/>
      <c r="N2847" s="134"/>
      <c r="BY2847" s="137"/>
      <c r="BZ2847" s="137"/>
      <c r="CA2847" s="138"/>
      <c r="CI2847" s="19"/>
      <c r="CJ2847" s="19"/>
    </row>
    <row r="2848" s="13" customFormat="1" customHeight="1" spans="1:88">
      <c r="A2848" s="15"/>
      <c r="B2848" s="15"/>
      <c r="C2848" s="15"/>
      <c r="D2848" s="15"/>
      <c r="E2848" s="15"/>
      <c r="F2848" s="15"/>
      <c r="G2848" s="15"/>
      <c r="H2848" s="15"/>
      <c r="I2848" s="15"/>
      <c r="J2848" s="15"/>
      <c r="K2848" s="15"/>
      <c r="L2848" s="15"/>
      <c r="M2848" s="15"/>
      <c r="N2848" s="134"/>
      <c r="BY2848" s="137"/>
      <c r="BZ2848" s="137"/>
      <c r="CA2848" s="138"/>
      <c r="CI2848" s="19"/>
      <c r="CJ2848" s="19"/>
    </row>
    <row r="2849" s="13" customFormat="1" customHeight="1" spans="1:88">
      <c r="A2849" s="15"/>
      <c r="B2849" s="15"/>
      <c r="C2849" s="15"/>
      <c r="D2849" s="15"/>
      <c r="E2849" s="15"/>
      <c r="F2849" s="15"/>
      <c r="G2849" s="15"/>
      <c r="H2849" s="15"/>
      <c r="I2849" s="15"/>
      <c r="J2849" s="15"/>
      <c r="K2849" s="15"/>
      <c r="L2849" s="15"/>
      <c r="M2849" s="15"/>
      <c r="N2849" s="134"/>
      <c r="BY2849" s="137"/>
      <c r="BZ2849" s="137"/>
      <c r="CA2849" s="138"/>
      <c r="CI2849" s="19"/>
      <c r="CJ2849" s="19"/>
    </row>
    <row r="2850" s="13" customFormat="1" customHeight="1" spans="1:88">
      <c r="A2850" s="15"/>
      <c r="B2850" s="15"/>
      <c r="C2850" s="15"/>
      <c r="D2850" s="15"/>
      <c r="E2850" s="15"/>
      <c r="F2850" s="15"/>
      <c r="G2850" s="15"/>
      <c r="H2850" s="15"/>
      <c r="I2850" s="15"/>
      <c r="J2850" s="15"/>
      <c r="K2850" s="15"/>
      <c r="L2850" s="15"/>
      <c r="M2850" s="15"/>
      <c r="N2850" s="134"/>
      <c r="BY2850" s="137"/>
      <c r="BZ2850" s="137"/>
      <c r="CA2850" s="138"/>
      <c r="CI2850" s="19"/>
      <c r="CJ2850" s="19"/>
    </row>
    <row r="2851" s="13" customFormat="1" customHeight="1" spans="1:88">
      <c r="A2851" s="15"/>
      <c r="B2851" s="15"/>
      <c r="C2851" s="15"/>
      <c r="D2851" s="15"/>
      <c r="E2851" s="15"/>
      <c r="F2851" s="15"/>
      <c r="G2851" s="15"/>
      <c r="H2851" s="15"/>
      <c r="I2851" s="15"/>
      <c r="J2851" s="15"/>
      <c r="K2851" s="15"/>
      <c r="L2851" s="15"/>
      <c r="M2851" s="15"/>
      <c r="N2851" s="134"/>
      <c r="BY2851" s="137"/>
      <c r="BZ2851" s="137"/>
      <c r="CA2851" s="138"/>
      <c r="CI2851" s="19"/>
      <c r="CJ2851" s="19"/>
    </row>
    <row r="2852" s="13" customFormat="1" customHeight="1" spans="1:88">
      <c r="A2852" s="15"/>
      <c r="B2852" s="15"/>
      <c r="C2852" s="15"/>
      <c r="D2852" s="15"/>
      <c r="E2852" s="15"/>
      <c r="F2852" s="15"/>
      <c r="G2852" s="15"/>
      <c r="H2852" s="15"/>
      <c r="I2852" s="15"/>
      <c r="J2852" s="15"/>
      <c r="K2852" s="15"/>
      <c r="L2852" s="15"/>
      <c r="M2852" s="15"/>
      <c r="N2852" s="134"/>
      <c r="BY2852" s="137"/>
      <c r="BZ2852" s="137"/>
      <c r="CA2852" s="138"/>
      <c r="CI2852" s="19"/>
      <c r="CJ2852" s="19"/>
    </row>
    <row r="2853" s="13" customFormat="1" customHeight="1" spans="1:88">
      <c r="A2853" s="15"/>
      <c r="B2853" s="15"/>
      <c r="C2853" s="15"/>
      <c r="D2853" s="15"/>
      <c r="E2853" s="15"/>
      <c r="F2853" s="15"/>
      <c r="G2853" s="15"/>
      <c r="H2853" s="15"/>
      <c r="I2853" s="15"/>
      <c r="J2853" s="15"/>
      <c r="K2853" s="15"/>
      <c r="L2853" s="15"/>
      <c r="M2853" s="15"/>
      <c r="N2853" s="134"/>
      <c r="BY2853" s="137"/>
      <c r="BZ2853" s="137"/>
      <c r="CA2853" s="138"/>
      <c r="CI2853" s="19"/>
      <c r="CJ2853" s="19"/>
    </row>
    <row r="2854" s="13" customFormat="1" customHeight="1" spans="1:88">
      <c r="A2854" s="15"/>
      <c r="B2854" s="15"/>
      <c r="C2854" s="15"/>
      <c r="D2854" s="15"/>
      <c r="E2854" s="15"/>
      <c r="F2854" s="15"/>
      <c r="G2854" s="15"/>
      <c r="H2854" s="15"/>
      <c r="I2854" s="15"/>
      <c r="J2854" s="15"/>
      <c r="K2854" s="15"/>
      <c r="L2854" s="15"/>
      <c r="M2854" s="15"/>
      <c r="N2854" s="134"/>
      <c r="BY2854" s="137"/>
      <c r="BZ2854" s="137"/>
      <c r="CA2854" s="138"/>
      <c r="CI2854" s="19"/>
      <c r="CJ2854" s="19"/>
    </row>
    <row r="2855" s="13" customFormat="1" customHeight="1" spans="1:88">
      <c r="A2855" s="15"/>
      <c r="B2855" s="15"/>
      <c r="C2855" s="15"/>
      <c r="D2855" s="15"/>
      <c r="E2855" s="15"/>
      <c r="F2855" s="15"/>
      <c r="G2855" s="15"/>
      <c r="H2855" s="15"/>
      <c r="I2855" s="15"/>
      <c r="J2855" s="15"/>
      <c r="K2855" s="15"/>
      <c r="L2855" s="15"/>
      <c r="M2855" s="15"/>
      <c r="N2855" s="134"/>
      <c r="BY2855" s="137"/>
      <c r="BZ2855" s="137"/>
      <c r="CA2855" s="138"/>
      <c r="CI2855" s="19"/>
      <c r="CJ2855" s="19"/>
    </row>
    <row r="2856" s="13" customFormat="1" customHeight="1" spans="1:88">
      <c r="A2856" s="15"/>
      <c r="B2856" s="15"/>
      <c r="C2856" s="15"/>
      <c r="D2856" s="15"/>
      <c r="E2856" s="15"/>
      <c r="F2856" s="15"/>
      <c r="G2856" s="15"/>
      <c r="H2856" s="15"/>
      <c r="I2856" s="15"/>
      <c r="J2856" s="15"/>
      <c r="K2856" s="15"/>
      <c r="L2856" s="15"/>
      <c r="M2856" s="15"/>
      <c r="N2856" s="134"/>
      <c r="BY2856" s="137"/>
      <c r="BZ2856" s="137"/>
      <c r="CA2856" s="138"/>
      <c r="CI2856" s="19"/>
      <c r="CJ2856" s="19"/>
    </row>
    <row r="2857" s="13" customFormat="1" customHeight="1" spans="1:88">
      <c r="A2857" s="15"/>
      <c r="B2857" s="15"/>
      <c r="C2857" s="15"/>
      <c r="D2857" s="15"/>
      <c r="E2857" s="15"/>
      <c r="F2857" s="15"/>
      <c r="G2857" s="15"/>
      <c r="H2857" s="15"/>
      <c r="I2857" s="15"/>
      <c r="J2857" s="15"/>
      <c r="K2857" s="15"/>
      <c r="L2857" s="15"/>
      <c r="M2857" s="15"/>
      <c r="N2857" s="134"/>
      <c r="BY2857" s="137"/>
      <c r="BZ2857" s="137"/>
      <c r="CA2857" s="138"/>
      <c r="CI2857" s="19"/>
      <c r="CJ2857" s="19"/>
    </row>
    <row r="2858" s="13" customFormat="1" customHeight="1" spans="1:88">
      <c r="A2858" s="15"/>
      <c r="B2858" s="15"/>
      <c r="C2858" s="15"/>
      <c r="D2858" s="15"/>
      <c r="E2858" s="15"/>
      <c r="F2858" s="15"/>
      <c r="G2858" s="15"/>
      <c r="H2858" s="15"/>
      <c r="I2858" s="15"/>
      <c r="J2858" s="15"/>
      <c r="K2858" s="15"/>
      <c r="L2858" s="15"/>
      <c r="M2858" s="15"/>
      <c r="N2858" s="134"/>
      <c r="BY2858" s="137"/>
      <c r="BZ2858" s="137"/>
      <c r="CA2858" s="138"/>
      <c r="CI2858" s="19"/>
      <c r="CJ2858" s="19"/>
    </row>
    <row r="2859" s="13" customFormat="1" customHeight="1" spans="1:88">
      <c r="A2859" s="15"/>
      <c r="B2859" s="15"/>
      <c r="C2859" s="15"/>
      <c r="D2859" s="15"/>
      <c r="E2859" s="15"/>
      <c r="F2859" s="15"/>
      <c r="G2859" s="15"/>
      <c r="H2859" s="15"/>
      <c r="I2859" s="15"/>
      <c r="J2859" s="15"/>
      <c r="K2859" s="15"/>
      <c r="L2859" s="15"/>
      <c r="M2859" s="15"/>
      <c r="N2859" s="134"/>
      <c r="BY2859" s="137"/>
      <c r="BZ2859" s="137"/>
      <c r="CA2859" s="138"/>
      <c r="CI2859" s="19"/>
      <c r="CJ2859" s="19"/>
    </row>
    <row r="2860" s="13" customFormat="1" customHeight="1" spans="1:88">
      <c r="A2860" s="15"/>
      <c r="B2860" s="15"/>
      <c r="C2860" s="15"/>
      <c r="D2860" s="15"/>
      <c r="E2860" s="15"/>
      <c r="F2860" s="15"/>
      <c r="G2860" s="15"/>
      <c r="H2860" s="15"/>
      <c r="I2860" s="15"/>
      <c r="J2860" s="15"/>
      <c r="K2860" s="15"/>
      <c r="L2860" s="15"/>
      <c r="M2860" s="15"/>
      <c r="N2860" s="134"/>
      <c r="BY2860" s="137"/>
      <c r="BZ2860" s="137"/>
      <c r="CA2860" s="138"/>
      <c r="CI2860" s="19"/>
      <c r="CJ2860" s="19"/>
    </row>
    <row r="2861" s="13" customFormat="1" customHeight="1" spans="1:88">
      <c r="A2861" s="15"/>
      <c r="B2861" s="15"/>
      <c r="C2861" s="15"/>
      <c r="D2861" s="15"/>
      <c r="E2861" s="15"/>
      <c r="F2861" s="15"/>
      <c r="G2861" s="15"/>
      <c r="H2861" s="15"/>
      <c r="I2861" s="15"/>
      <c r="J2861" s="15"/>
      <c r="K2861" s="15"/>
      <c r="L2861" s="15"/>
      <c r="M2861" s="15"/>
      <c r="N2861" s="134"/>
      <c r="BY2861" s="137"/>
      <c r="BZ2861" s="137"/>
      <c r="CA2861" s="138"/>
      <c r="CI2861" s="19"/>
      <c r="CJ2861" s="19"/>
    </row>
    <row r="2862" s="13" customFormat="1" customHeight="1" spans="1:88">
      <c r="A2862" s="15"/>
      <c r="B2862" s="15"/>
      <c r="C2862" s="15"/>
      <c r="D2862" s="15"/>
      <c r="E2862" s="15"/>
      <c r="F2862" s="15"/>
      <c r="G2862" s="15"/>
      <c r="H2862" s="15"/>
      <c r="I2862" s="15"/>
      <c r="J2862" s="15"/>
      <c r="K2862" s="15"/>
      <c r="L2862" s="15"/>
      <c r="M2862" s="15"/>
      <c r="N2862" s="134"/>
      <c r="BY2862" s="137"/>
      <c r="BZ2862" s="137"/>
      <c r="CA2862" s="138"/>
      <c r="CI2862" s="19"/>
      <c r="CJ2862" s="19"/>
    </row>
    <row r="2863" s="13" customFormat="1" customHeight="1" spans="1:88">
      <c r="A2863" s="15"/>
      <c r="B2863" s="15"/>
      <c r="C2863" s="15"/>
      <c r="D2863" s="15"/>
      <c r="E2863" s="15"/>
      <c r="F2863" s="15"/>
      <c r="G2863" s="15"/>
      <c r="H2863" s="15"/>
      <c r="I2863" s="15"/>
      <c r="J2863" s="15"/>
      <c r="K2863" s="15"/>
      <c r="L2863" s="15"/>
      <c r="M2863" s="15"/>
      <c r="N2863" s="134"/>
      <c r="BY2863" s="137"/>
      <c r="BZ2863" s="137"/>
      <c r="CA2863" s="138"/>
      <c r="CI2863" s="19"/>
      <c r="CJ2863" s="19"/>
    </row>
    <row r="2864" s="13" customFormat="1" customHeight="1" spans="1:88">
      <c r="A2864" s="15"/>
      <c r="B2864" s="15"/>
      <c r="C2864" s="15"/>
      <c r="D2864" s="15"/>
      <c r="E2864" s="15"/>
      <c r="F2864" s="15"/>
      <c r="G2864" s="15"/>
      <c r="H2864" s="15"/>
      <c r="I2864" s="15"/>
      <c r="J2864" s="15"/>
      <c r="K2864" s="15"/>
      <c r="L2864" s="15"/>
      <c r="M2864" s="15"/>
      <c r="N2864" s="134"/>
      <c r="BY2864" s="137"/>
      <c r="BZ2864" s="137"/>
      <c r="CA2864" s="138"/>
      <c r="CI2864" s="19"/>
      <c r="CJ2864" s="19"/>
    </row>
    <row r="2865" s="13" customFormat="1" customHeight="1" spans="1:88">
      <c r="A2865" s="15"/>
      <c r="B2865" s="15"/>
      <c r="C2865" s="15"/>
      <c r="D2865" s="15"/>
      <c r="E2865" s="15"/>
      <c r="F2865" s="15"/>
      <c r="G2865" s="15"/>
      <c r="H2865" s="15"/>
      <c r="I2865" s="15"/>
      <c r="J2865" s="15"/>
      <c r="K2865" s="15"/>
      <c r="L2865" s="15"/>
      <c r="M2865" s="15"/>
      <c r="N2865" s="134"/>
      <c r="BY2865" s="137"/>
      <c r="BZ2865" s="137"/>
      <c r="CA2865" s="138"/>
      <c r="CI2865" s="19"/>
      <c r="CJ2865" s="19"/>
    </row>
    <row r="2866" s="13" customFormat="1" customHeight="1" spans="1:88">
      <c r="A2866" s="15"/>
      <c r="B2866" s="15"/>
      <c r="C2866" s="15"/>
      <c r="D2866" s="15"/>
      <c r="E2866" s="15"/>
      <c r="F2866" s="15"/>
      <c r="G2866" s="15"/>
      <c r="H2866" s="15"/>
      <c r="I2866" s="15"/>
      <c r="J2866" s="15"/>
      <c r="K2866" s="15"/>
      <c r="L2866" s="15"/>
      <c r="M2866" s="15"/>
      <c r="N2866" s="134"/>
      <c r="BY2866" s="137"/>
      <c r="BZ2866" s="137"/>
      <c r="CA2866" s="138"/>
      <c r="CI2866" s="19"/>
      <c r="CJ2866" s="19"/>
    </row>
    <row r="2867" s="13" customFormat="1" customHeight="1" spans="1:88">
      <c r="A2867" s="15"/>
      <c r="B2867" s="15"/>
      <c r="C2867" s="15"/>
      <c r="D2867" s="15"/>
      <c r="E2867" s="15"/>
      <c r="F2867" s="15"/>
      <c r="G2867" s="15"/>
      <c r="H2867" s="15"/>
      <c r="I2867" s="15"/>
      <c r="J2867" s="15"/>
      <c r="K2867" s="15"/>
      <c r="L2867" s="15"/>
      <c r="M2867" s="15"/>
      <c r="N2867" s="134"/>
      <c r="BY2867" s="137"/>
      <c r="BZ2867" s="137"/>
      <c r="CA2867" s="138"/>
      <c r="CI2867" s="19"/>
      <c r="CJ2867" s="19"/>
    </row>
    <row r="2868" s="13" customFormat="1" customHeight="1" spans="1:88">
      <c r="A2868" s="15"/>
      <c r="B2868" s="15"/>
      <c r="C2868" s="15"/>
      <c r="D2868" s="15"/>
      <c r="E2868" s="15"/>
      <c r="F2868" s="15"/>
      <c r="G2868" s="15"/>
      <c r="H2868" s="15"/>
      <c r="I2868" s="15"/>
      <c r="J2868" s="15"/>
      <c r="K2868" s="15"/>
      <c r="L2868" s="15"/>
      <c r="M2868" s="15"/>
      <c r="N2868" s="134"/>
      <c r="BY2868" s="137"/>
      <c r="BZ2868" s="137"/>
      <c r="CA2868" s="138"/>
      <c r="CI2868" s="19"/>
      <c r="CJ2868" s="19"/>
    </row>
    <row r="2869" s="13" customFormat="1" customHeight="1" spans="1:88">
      <c r="A2869" s="15"/>
      <c r="B2869" s="15"/>
      <c r="C2869" s="15"/>
      <c r="D2869" s="15"/>
      <c r="E2869" s="15"/>
      <c r="F2869" s="15"/>
      <c r="G2869" s="15"/>
      <c r="H2869" s="15"/>
      <c r="I2869" s="15"/>
      <c r="J2869" s="15"/>
      <c r="K2869" s="15"/>
      <c r="L2869" s="15"/>
      <c r="M2869" s="15"/>
      <c r="N2869" s="134"/>
      <c r="BY2869" s="137"/>
      <c r="BZ2869" s="137"/>
      <c r="CA2869" s="138"/>
      <c r="CI2869" s="19"/>
      <c r="CJ2869" s="19"/>
    </row>
    <row r="2870" s="13" customFormat="1" customHeight="1" spans="1:88">
      <c r="A2870" s="15"/>
      <c r="B2870" s="15"/>
      <c r="C2870" s="15"/>
      <c r="D2870" s="15"/>
      <c r="E2870" s="15"/>
      <c r="F2870" s="15"/>
      <c r="G2870" s="15"/>
      <c r="H2870" s="15"/>
      <c r="I2870" s="15"/>
      <c r="J2870" s="15"/>
      <c r="K2870" s="15"/>
      <c r="L2870" s="15"/>
      <c r="M2870" s="15"/>
      <c r="N2870" s="134"/>
      <c r="BY2870" s="137"/>
      <c r="BZ2870" s="137"/>
      <c r="CA2870" s="138"/>
      <c r="CI2870" s="19"/>
      <c r="CJ2870" s="19"/>
    </row>
    <row r="2871" s="13" customFormat="1" customHeight="1" spans="1:88">
      <c r="A2871" s="15"/>
      <c r="B2871" s="15"/>
      <c r="C2871" s="15"/>
      <c r="D2871" s="15"/>
      <c r="E2871" s="15"/>
      <c r="F2871" s="15"/>
      <c r="G2871" s="15"/>
      <c r="H2871" s="15"/>
      <c r="I2871" s="15"/>
      <c r="J2871" s="15"/>
      <c r="K2871" s="15"/>
      <c r="L2871" s="15"/>
      <c r="M2871" s="15"/>
      <c r="N2871" s="134"/>
      <c r="BY2871" s="137"/>
      <c r="BZ2871" s="137"/>
      <c r="CA2871" s="138"/>
      <c r="CI2871" s="19"/>
      <c r="CJ2871" s="19"/>
    </row>
    <row r="2872" s="13" customFormat="1" customHeight="1" spans="1:88">
      <c r="A2872" s="15"/>
      <c r="B2872" s="15"/>
      <c r="C2872" s="15"/>
      <c r="D2872" s="15"/>
      <c r="E2872" s="15"/>
      <c r="F2872" s="15"/>
      <c r="G2872" s="15"/>
      <c r="H2872" s="15"/>
      <c r="I2872" s="15"/>
      <c r="J2872" s="15"/>
      <c r="K2872" s="15"/>
      <c r="L2872" s="15"/>
      <c r="M2872" s="15"/>
      <c r="N2872" s="134"/>
      <c r="BY2872" s="137"/>
      <c r="BZ2872" s="137"/>
      <c r="CA2872" s="138"/>
      <c r="CI2872" s="19"/>
      <c r="CJ2872" s="19"/>
    </row>
    <row r="2873" s="13" customFormat="1" customHeight="1" spans="1:88">
      <c r="A2873" s="15"/>
      <c r="B2873" s="15"/>
      <c r="C2873" s="15"/>
      <c r="D2873" s="15"/>
      <c r="E2873" s="15"/>
      <c r="F2873" s="15"/>
      <c r="G2873" s="15"/>
      <c r="H2873" s="15"/>
      <c r="I2873" s="15"/>
      <c r="J2873" s="15"/>
      <c r="K2873" s="15"/>
      <c r="L2873" s="15"/>
      <c r="M2873" s="15"/>
      <c r="N2873" s="134"/>
      <c r="BY2873" s="137"/>
      <c r="BZ2873" s="137"/>
      <c r="CA2873" s="138"/>
      <c r="CI2873" s="19"/>
      <c r="CJ2873" s="19"/>
    </row>
    <row r="2874" s="13" customFormat="1" customHeight="1" spans="1:88">
      <c r="A2874" s="15"/>
      <c r="B2874" s="15"/>
      <c r="C2874" s="15"/>
      <c r="D2874" s="15"/>
      <c r="E2874" s="15"/>
      <c r="F2874" s="15"/>
      <c r="G2874" s="15"/>
      <c r="H2874" s="15"/>
      <c r="I2874" s="15"/>
      <c r="J2874" s="15"/>
      <c r="K2874" s="15"/>
      <c r="L2874" s="15"/>
      <c r="M2874" s="15"/>
      <c r="N2874" s="134"/>
      <c r="BY2874" s="137"/>
      <c r="BZ2874" s="137"/>
      <c r="CA2874" s="138"/>
      <c r="CI2874" s="19"/>
      <c r="CJ2874" s="19"/>
    </row>
    <row r="2875" s="13" customFormat="1" customHeight="1" spans="1:88">
      <c r="A2875" s="15"/>
      <c r="B2875" s="15"/>
      <c r="C2875" s="15"/>
      <c r="D2875" s="15"/>
      <c r="E2875" s="15"/>
      <c r="F2875" s="15"/>
      <c r="G2875" s="15"/>
      <c r="H2875" s="15"/>
      <c r="I2875" s="15"/>
      <c r="J2875" s="15"/>
      <c r="K2875" s="15"/>
      <c r="L2875" s="15"/>
      <c r="M2875" s="15"/>
      <c r="N2875" s="134"/>
      <c r="BY2875" s="137"/>
      <c r="BZ2875" s="137"/>
      <c r="CA2875" s="138"/>
      <c r="CI2875" s="19"/>
      <c r="CJ2875" s="19"/>
    </row>
    <row r="2876" s="13" customFormat="1" customHeight="1" spans="1:88">
      <c r="A2876" s="15"/>
      <c r="B2876" s="15"/>
      <c r="C2876" s="15"/>
      <c r="D2876" s="15"/>
      <c r="E2876" s="15"/>
      <c r="F2876" s="15"/>
      <c r="G2876" s="15"/>
      <c r="H2876" s="15"/>
      <c r="I2876" s="15"/>
      <c r="J2876" s="15"/>
      <c r="K2876" s="15"/>
      <c r="L2876" s="15"/>
      <c r="M2876" s="15"/>
      <c r="N2876" s="134"/>
      <c r="BY2876" s="137"/>
      <c r="BZ2876" s="137"/>
      <c r="CA2876" s="138"/>
      <c r="CI2876" s="19"/>
      <c r="CJ2876" s="19"/>
    </row>
    <row r="2877" s="13" customFormat="1" customHeight="1" spans="1:88">
      <c r="A2877" s="15"/>
      <c r="B2877" s="15"/>
      <c r="C2877" s="15"/>
      <c r="D2877" s="15"/>
      <c r="E2877" s="15"/>
      <c r="F2877" s="15"/>
      <c r="G2877" s="15"/>
      <c r="H2877" s="15"/>
      <c r="I2877" s="15"/>
      <c r="J2877" s="15"/>
      <c r="K2877" s="15"/>
      <c r="L2877" s="15"/>
      <c r="M2877" s="15"/>
      <c r="N2877" s="134"/>
      <c r="BY2877" s="137"/>
      <c r="BZ2877" s="137"/>
      <c r="CA2877" s="138"/>
      <c r="CI2877" s="19"/>
      <c r="CJ2877" s="19"/>
    </row>
    <row r="2878" s="13" customFormat="1" customHeight="1" spans="1:88">
      <c r="A2878" s="15"/>
      <c r="B2878" s="15"/>
      <c r="C2878" s="15"/>
      <c r="D2878" s="15"/>
      <c r="E2878" s="15"/>
      <c r="F2878" s="15"/>
      <c r="G2878" s="15"/>
      <c r="H2878" s="15"/>
      <c r="I2878" s="15"/>
      <c r="J2878" s="15"/>
      <c r="K2878" s="15"/>
      <c r="L2878" s="15"/>
      <c r="M2878" s="15"/>
      <c r="N2878" s="134"/>
      <c r="BY2878" s="137"/>
      <c r="BZ2878" s="137"/>
      <c r="CA2878" s="138"/>
      <c r="CI2878" s="19"/>
      <c r="CJ2878" s="19"/>
    </row>
    <row r="2879" s="13" customFormat="1" customHeight="1" spans="1:88">
      <c r="A2879" s="15"/>
      <c r="B2879" s="15"/>
      <c r="C2879" s="15"/>
      <c r="D2879" s="15"/>
      <c r="E2879" s="15"/>
      <c r="F2879" s="15"/>
      <c r="G2879" s="15"/>
      <c r="H2879" s="15"/>
      <c r="I2879" s="15"/>
      <c r="J2879" s="15"/>
      <c r="K2879" s="15"/>
      <c r="L2879" s="15"/>
      <c r="M2879" s="15"/>
      <c r="N2879" s="134"/>
      <c r="BY2879" s="137"/>
      <c r="BZ2879" s="137"/>
      <c r="CA2879" s="138"/>
      <c r="CI2879" s="19"/>
      <c r="CJ2879" s="19"/>
    </row>
    <row r="2880" s="13" customFormat="1" customHeight="1" spans="1:88">
      <c r="A2880" s="15"/>
      <c r="B2880" s="15"/>
      <c r="C2880" s="15"/>
      <c r="D2880" s="15"/>
      <c r="E2880" s="15"/>
      <c r="F2880" s="15"/>
      <c r="G2880" s="15"/>
      <c r="H2880" s="15"/>
      <c r="I2880" s="15"/>
      <c r="J2880" s="15"/>
      <c r="K2880" s="15"/>
      <c r="L2880" s="15"/>
      <c r="M2880" s="15"/>
      <c r="N2880" s="134"/>
      <c r="BY2880" s="137"/>
      <c r="BZ2880" s="137"/>
      <c r="CA2880" s="138"/>
      <c r="CI2880" s="19"/>
      <c r="CJ2880" s="19"/>
    </row>
    <row r="2881" s="13" customFormat="1" customHeight="1" spans="1:88">
      <c r="A2881" s="15"/>
      <c r="B2881" s="15"/>
      <c r="C2881" s="15"/>
      <c r="D2881" s="15"/>
      <c r="E2881" s="15"/>
      <c r="F2881" s="15"/>
      <c r="G2881" s="15"/>
      <c r="H2881" s="15"/>
      <c r="I2881" s="15"/>
      <c r="J2881" s="15"/>
      <c r="K2881" s="15"/>
      <c r="L2881" s="15"/>
      <c r="M2881" s="15"/>
      <c r="N2881" s="134"/>
      <c r="BY2881" s="137"/>
      <c r="BZ2881" s="137"/>
      <c r="CA2881" s="138"/>
      <c r="CI2881" s="19"/>
      <c r="CJ2881" s="19"/>
    </row>
    <row r="2882" s="13" customFormat="1" customHeight="1" spans="1:88">
      <c r="A2882" s="15"/>
      <c r="B2882" s="15"/>
      <c r="C2882" s="15"/>
      <c r="D2882" s="15"/>
      <c r="E2882" s="15"/>
      <c r="F2882" s="15"/>
      <c r="G2882" s="15"/>
      <c r="H2882" s="15"/>
      <c r="I2882" s="15"/>
      <c r="J2882" s="15"/>
      <c r="K2882" s="15"/>
      <c r="L2882" s="15"/>
      <c r="M2882" s="15"/>
      <c r="N2882" s="134"/>
      <c r="BY2882" s="137"/>
      <c r="BZ2882" s="137"/>
      <c r="CA2882" s="138"/>
      <c r="CI2882" s="19"/>
      <c r="CJ2882" s="19"/>
    </row>
    <row r="2883" s="13" customFormat="1" customHeight="1" spans="1:88">
      <c r="A2883" s="15"/>
      <c r="B2883" s="15"/>
      <c r="C2883" s="15"/>
      <c r="D2883" s="15"/>
      <c r="E2883" s="15"/>
      <c r="F2883" s="15"/>
      <c r="G2883" s="15"/>
      <c r="H2883" s="15"/>
      <c r="I2883" s="15"/>
      <c r="J2883" s="15"/>
      <c r="K2883" s="15"/>
      <c r="L2883" s="15"/>
      <c r="M2883" s="15"/>
      <c r="N2883" s="134"/>
      <c r="BY2883" s="137"/>
      <c r="BZ2883" s="137"/>
      <c r="CA2883" s="138"/>
      <c r="CI2883" s="19"/>
      <c r="CJ2883" s="19"/>
    </row>
    <row r="2884" s="13" customFormat="1" customHeight="1" spans="1:88">
      <c r="A2884" s="15"/>
      <c r="B2884" s="15"/>
      <c r="C2884" s="15"/>
      <c r="D2884" s="15"/>
      <c r="E2884" s="15"/>
      <c r="F2884" s="15"/>
      <c r="G2884" s="15"/>
      <c r="H2884" s="15"/>
      <c r="I2884" s="15"/>
      <c r="J2884" s="15"/>
      <c r="K2884" s="15"/>
      <c r="L2884" s="15"/>
      <c r="M2884" s="15"/>
      <c r="N2884" s="134"/>
      <c r="BY2884" s="137"/>
      <c r="BZ2884" s="137"/>
      <c r="CA2884" s="138"/>
      <c r="CI2884" s="19"/>
      <c r="CJ2884" s="19"/>
    </row>
    <row r="2885" s="13" customFormat="1" customHeight="1" spans="1:88">
      <c r="A2885" s="15"/>
      <c r="B2885" s="15"/>
      <c r="C2885" s="15"/>
      <c r="D2885" s="15"/>
      <c r="E2885" s="15"/>
      <c r="F2885" s="15"/>
      <c r="G2885" s="15"/>
      <c r="H2885" s="15"/>
      <c r="I2885" s="15"/>
      <c r="J2885" s="15"/>
      <c r="K2885" s="15"/>
      <c r="L2885" s="15"/>
      <c r="M2885" s="15"/>
      <c r="N2885" s="134"/>
      <c r="BY2885" s="137"/>
      <c r="BZ2885" s="137"/>
      <c r="CA2885" s="138"/>
      <c r="CI2885" s="19"/>
      <c r="CJ2885" s="19"/>
    </row>
    <row r="2886" s="13" customFormat="1" customHeight="1" spans="1:88">
      <c r="A2886" s="15"/>
      <c r="B2886" s="15"/>
      <c r="C2886" s="15"/>
      <c r="D2886" s="15"/>
      <c r="E2886" s="15"/>
      <c r="F2886" s="15"/>
      <c r="G2886" s="15"/>
      <c r="H2886" s="15"/>
      <c r="I2886" s="15"/>
      <c r="J2886" s="15"/>
      <c r="K2886" s="15"/>
      <c r="L2886" s="15"/>
      <c r="M2886" s="15"/>
      <c r="N2886" s="134"/>
      <c r="BY2886" s="137"/>
      <c r="BZ2886" s="137"/>
      <c r="CA2886" s="138"/>
      <c r="CI2886" s="19"/>
      <c r="CJ2886" s="19"/>
    </row>
    <row r="2887" s="13" customFormat="1" customHeight="1" spans="1:88">
      <c r="A2887" s="15"/>
      <c r="B2887" s="15"/>
      <c r="C2887" s="15"/>
      <c r="D2887" s="15"/>
      <c r="E2887" s="15"/>
      <c r="F2887" s="15"/>
      <c r="G2887" s="15"/>
      <c r="H2887" s="15"/>
      <c r="I2887" s="15"/>
      <c r="J2887" s="15"/>
      <c r="K2887" s="15"/>
      <c r="L2887" s="15"/>
      <c r="M2887" s="15"/>
      <c r="N2887" s="134"/>
      <c r="BY2887" s="137"/>
      <c r="BZ2887" s="137"/>
      <c r="CA2887" s="138"/>
      <c r="CI2887" s="19"/>
      <c r="CJ2887" s="19"/>
    </row>
    <row r="2888" s="13" customFormat="1" customHeight="1" spans="1:88">
      <c r="A2888" s="15"/>
      <c r="B2888" s="15"/>
      <c r="C2888" s="15"/>
      <c r="D2888" s="15"/>
      <c r="E2888" s="15"/>
      <c r="F2888" s="15"/>
      <c r="G2888" s="15"/>
      <c r="H2888" s="15"/>
      <c r="I2888" s="15"/>
      <c r="J2888" s="15"/>
      <c r="K2888" s="15"/>
      <c r="L2888" s="15"/>
      <c r="M2888" s="15"/>
      <c r="N2888" s="134"/>
      <c r="BY2888" s="137"/>
      <c r="BZ2888" s="137"/>
      <c r="CA2888" s="138"/>
      <c r="CI2888" s="19"/>
      <c r="CJ2888" s="19"/>
    </row>
    <row r="2889" s="13" customFormat="1" customHeight="1" spans="1:88">
      <c r="A2889" s="15"/>
      <c r="B2889" s="15"/>
      <c r="C2889" s="15"/>
      <c r="D2889" s="15"/>
      <c r="E2889" s="15"/>
      <c r="F2889" s="15"/>
      <c r="G2889" s="15"/>
      <c r="H2889" s="15"/>
      <c r="I2889" s="15"/>
      <c r="J2889" s="15"/>
      <c r="K2889" s="15"/>
      <c r="L2889" s="15"/>
      <c r="M2889" s="15"/>
      <c r="N2889" s="134"/>
      <c r="BY2889" s="137"/>
      <c r="BZ2889" s="137"/>
      <c r="CA2889" s="138"/>
      <c r="CI2889" s="19"/>
      <c r="CJ2889" s="19"/>
    </row>
    <row r="2890" s="13" customFormat="1" customHeight="1" spans="1:88">
      <c r="A2890" s="15"/>
      <c r="B2890" s="15"/>
      <c r="C2890" s="15"/>
      <c r="D2890" s="15"/>
      <c r="E2890" s="15"/>
      <c r="F2890" s="15"/>
      <c r="G2890" s="15"/>
      <c r="H2890" s="15"/>
      <c r="I2890" s="15"/>
      <c r="J2890" s="15"/>
      <c r="K2890" s="15"/>
      <c r="L2890" s="15"/>
      <c r="M2890" s="15"/>
      <c r="N2890" s="134"/>
      <c r="BY2890" s="137"/>
      <c r="BZ2890" s="137"/>
      <c r="CA2890" s="138"/>
      <c r="CI2890" s="19"/>
      <c r="CJ2890" s="19"/>
    </row>
    <row r="2891" s="13" customFormat="1" customHeight="1" spans="1:88">
      <c r="A2891" s="15"/>
      <c r="B2891" s="15"/>
      <c r="C2891" s="15"/>
      <c r="D2891" s="15"/>
      <c r="E2891" s="15"/>
      <c r="F2891" s="15"/>
      <c r="G2891" s="15"/>
      <c r="H2891" s="15"/>
      <c r="I2891" s="15"/>
      <c r="J2891" s="15"/>
      <c r="K2891" s="15"/>
      <c r="L2891" s="15"/>
      <c r="M2891" s="15"/>
      <c r="N2891" s="134"/>
      <c r="BY2891" s="137"/>
      <c r="BZ2891" s="137"/>
      <c r="CA2891" s="138"/>
      <c r="CI2891" s="19"/>
      <c r="CJ2891" s="19"/>
    </row>
    <row r="2892" s="13" customFormat="1" customHeight="1" spans="1:88">
      <c r="A2892" s="15"/>
      <c r="B2892" s="15"/>
      <c r="C2892" s="15"/>
      <c r="D2892" s="15"/>
      <c r="E2892" s="15"/>
      <c r="F2892" s="15"/>
      <c r="G2892" s="15"/>
      <c r="H2892" s="15"/>
      <c r="I2892" s="15"/>
      <c r="J2892" s="15"/>
      <c r="K2892" s="15"/>
      <c r="L2892" s="15"/>
      <c r="M2892" s="15"/>
      <c r="N2892" s="134"/>
      <c r="BY2892" s="137"/>
      <c r="BZ2892" s="137"/>
      <c r="CA2892" s="138"/>
      <c r="CI2892" s="19"/>
      <c r="CJ2892" s="19"/>
    </row>
    <row r="2893" s="13" customFormat="1" customHeight="1" spans="1:88">
      <c r="A2893" s="15"/>
      <c r="B2893" s="15"/>
      <c r="C2893" s="15"/>
      <c r="D2893" s="15"/>
      <c r="E2893" s="15"/>
      <c r="F2893" s="15"/>
      <c r="G2893" s="15"/>
      <c r="H2893" s="15"/>
      <c r="I2893" s="15"/>
      <c r="J2893" s="15"/>
      <c r="K2893" s="15"/>
      <c r="L2893" s="15"/>
      <c r="M2893" s="15"/>
      <c r="N2893" s="134"/>
      <c r="BY2893" s="137"/>
      <c r="BZ2893" s="137"/>
      <c r="CA2893" s="138"/>
      <c r="CI2893" s="19"/>
      <c r="CJ2893" s="19"/>
    </row>
    <row r="2894" s="13" customFormat="1" customHeight="1" spans="1:88">
      <c r="A2894" s="15"/>
      <c r="B2894" s="15"/>
      <c r="C2894" s="15"/>
      <c r="D2894" s="15"/>
      <c r="E2894" s="15"/>
      <c r="F2894" s="15"/>
      <c r="G2894" s="15"/>
      <c r="H2894" s="15"/>
      <c r="I2894" s="15"/>
      <c r="J2894" s="15"/>
      <c r="K2894" s="15"/>
      <c r="L2894" s="15"/>
      <c r="M2894" s="15"/>
      <c r="N2894" s="134"/>
      <c r="BY2894" s="137"/>
      <c r="BZ2894" s="137"/>
      <c r="CA2894" s="138"/>
      <c r="CI2894" s="19"/>
      <c r="CJ2894" s="19"/>
    </row>
    <row r="2895" s="13" customFormat="1" customHeight="1" spans="1:88">
      <c r="A2895" s="15"/>
      <c r="B2895" s="15"/>
      <c r="C2895" s="15"/>
      <c r="D2895" s="15"/>
      <c r="E2895" s="15"/>
      <c r="F2895" s="15"/>
      <c r="G2895" s="15"/>
      <c r="H2895" s="15"/>
      <c r="I2895" s="15"/>
      <c r="J2895" s="15"/>
      <c r="K2895" s="15"/>
      <c r="L2895" s="15"/>
      <c r="M2895" s="15"/>
      <c r="N2895" s="134"/>
      <c r="BY2895" s="137"/>
      <c r="BZ2895" s="137"/>
      <c r="CA2895" s="138"/>
      <c r="CI2895" s="19"/>
      <c r="CJ2895" s="19"/>
    </row>
    <row r="2896" s="13" customFormat="1" customHeight="1" spans="1:88">
      <c r="A2896" s="15"/>
      <c r="B2896" s="15"/>
      <c r="C2896" s="15"/>
      <c r="D2896" s="15"/>
      <c r="E2896" s="15"/>
      <c r="F2896" s="15"/>
      <c r="G2896" s="15"/>
      <c r="H2896" s="15"/>
      <c r="I2896" s="15"/>
      <c r="J2896" s="15"/>
      <c r="K2896" s="15"/>
      <c r="L2896" s="15"/>
      <c r="M2896" s="15"/>
      <c r="N2896" s="134"/>
      <c r="BY2896" s="137"/>
      <c r="BZ2896" s="137"/>
      <c r="CA2896" s="138"/>
      <c r="CI2896" s="19"/>
      <c r="CJ2896" s="19"/>
    </row>
    <row r="2897" s="13" customFormat="1" customHeight="1" spans="1:88">
      <c r="A2897" s="15"/>
      <c r="B2897" s="15"/>
      <c r="C2897" s="15"/>
      <c r="D2897" s="15"/>
      <c r="E2897" s="15"/>
      <c r="F2897" s="15"/>
      <c r="G2897" s="15"/>
      <c r="H2897" s="15"/>
      <c r="I2897" s="15"/>
      <c r="J2897" s="15"/>
      <c r="K2897" s="15"/>
      <c r="L2897" s="15"/>
      <c r="M2897" s="15"/>
      <c r="N2897" s="134"/>
      <c r="BY2897" s="137"/>
      <c r="BZ2897" s="137"/>
      <c r="CA2897" s="138"/>
      <c r="CI2897" s="19"/>
      <c r="CJ2897" s="19"/>
    </row>
    <row r="2898" s="13" customFormat="1" customHeight="1" spans="1:88">
      <c r="A2898" s="15"/>
      <c r="B2898" s="15"/>
      <c r="C2898" s="15"/>
      <c r="D2898" s="15"/>
      <c r="E2898" s="15"/>
      <c r="F2898" s="15"/>
      <c r="G2898" s="15"/>
      <c r="H2898" s="15"/>
      <c r="I2898" s="15"/>
      <c r="J2898" s="15"/>
      <c r="K2898" s="15"/>
      <c r="L2898" s="15"/>
      <c r="M2898" s="15"/>
      <c r="N2898" s="134"/>
      <c r="BY2898" s="137"/>
      <c r="BZ2898" s="137"/>
      <c r="CA2898" s="138"/>
      <c r="CI2898" s="19"/>
      <c r="CJ2898" s="19"/>
    </row>
    <row r="2899" s="13" customFormat="1" customHeight="1" spans="1:88">
      <c r="A2899" s="15"/>
      <c r="B2899" s="15"/>
      <c r="C2899" s="15"/>
      <c r="D2899" s="15"/>
      <c r="E2899" s="15"/>
      <c r="F2899" s="15"/>
      <c r="G2899" s="15"/>
      <c r="H2899" s="15"/>
      <c r="I2899" s="15"/>
      <c r="J2899" s="15"/>
      <c r="K2899" s="15"/>
      <c r="L2899" s="15"/>
      <c r="M2899" s="15"/>
      <c r="N2899" s="134"/>
      <c r="BY2899" s="137"/>
      <c r="BZ2899" s="137"/>
      <c r="CA2899" s="138"/>
      <c r="CI2899" s="19"/>
      <c r="CJ2899" s="19"/>
    </row>
    <row r="2900" s="13" customFormat="1" customHeight="1" spans="1:88">
      <c r="A2900" s="15"/>
      <c r="B2900" s="15"/>
      <c r="C2900" s="15"/>
      <c r="D2900" s="15"/>
      <c r="E2900" s="15"/>
      <c r="F2900" s="15"/>
      <c r="G2900" s="15"/>
      <c r="H2900" s="15"/>
      <c r="I2900" s="15"/>
      <c r="J2900" s="15"/>
      <c r="K2900" s="15"/>
      <c r="L2900" s="15"/>
      <c r="M2900" s="15"/>
      <c r="N2900" s="134"/>
      <c r="BY2900" s="137"/>
      <c r="BZ2900" s="137"/>
      <c r="CA2900" s="138"/>
      <c r="CI2900" s="19"/>
      <c r="CJ2900" s="19"/>
    </row>
    <row r="2901" s="13" customFormat="1" customHeight="1" spans="1:88">
      <c r="A2901" s="15"/>
      <c r="B2901" s="15"/>
      <c r="C2901" s="15"/>
      <c r="D2901" s="15"/>
      <c r="E2901" s="15"/>
      <c r="F2901" s="15"/>
      <c r="G2901" s="15"/>
      <c r="H2901" s="15"/>
      <c r="I2901" s="15"/>
      <c r="J2901" s="15"/>
      <c r="K2901" s="15"/>
      <c r="L2901" s="15"/>
      <c r="M2901" s="15"/>
      <c r="N2901" s="134"/>
      <c r="BY2901" s="137"/>
      <c r="BZ2901" s="137"/>
      <c r="CA2901" s="138"/>
      <c r="CI2901" s="19"/>
      <c r="CJ2901" s="19"/>
    </row>
    <row r="2902" s="13" customFormat="1" customHeight="1" spans="1:88">
      <c r="A2902" s="15"/>
      <c r="B2902" s="15"/>
      <c r="C2902" s="15"/>
      <c r="D2902" s="15"/>
      <c r="E2902" s="15"/>
      <c r="F2902" s="15"/>
      <c r="G2902" s="15"/>
      <c r="H2902" s="15"/>
      <c r="I2902" s="15"/>
      <c r="J2902" s="15"/>
      <c r="K2902" s="15"/>
      <c r="L2902" s="15"/>
      <c r="M2902" s="15"/>
      <c r="N2902" s="134"/>
      <c r="BY2902" s="137"/>
      <c r="BZ2902" s="137"/>
      <c r="CA2902" s="138"/>
      <c r="CI2902" s="19"/>
      <c r="CJ2902" s="19"/>
    </row>
    <row r="2903" s="13" customFormat="1" customHeight="1" spans="1:88">
      <c r="A2903" s="15"/>
      <c r="B2903" s="15"/>
      <c r="C2903" s="15"/>
      <c r="D2903" s="15"/>
      <c r="E2903" s="15"/>
      <c r="F2903" s="15"/>
      <c r="G2903" s="15"/>
      <c r="H2903" s="15"/>
      <c r="I2903" s="15"/>
      <c r="J2903" s="15"/>
      <c r="K2903" s="15"/>
      <c r="L2903" s="15"/>
      <c r="M2903" s="15"/>
      <c r="N2903" s="134"/>
      <c r="BY2903" s="137"/>
      <c r="BZ2903" s="137"/>
      <c r="CA2903" s="138"/>
      <c r="CI2903" s="19"/>
      <c r="CJ2903" s="19"/>
    </row>
    <row r="2904" s="13" customFormat="1" customHeight="1" spans="1:88">
      <c r="A2904" s="15"/>
      <c r="B2904" s="15"/>
      <c r="C2904" s="15"/>
      <c r="D2904" s="15"/>
      <c r="E2904" s="15"/>
      <c r="F2904" s="15"/>
      <c r="G2904" s="15"/>
      <c r="H2904" s="15"/>
      <c r="I2904" s="15"/>
      <c r="J2904" s="15"/>
      <c r="K2904" s="15"/>
      <c r="L2904" s="15"/>
      <c r="M2904" s="15"/>
      <c r="N2904" s="134"/>
      <c r="BY2904" s="137"/>
      <c r="BZ2904" s="137"/>
      <c r="CA2904" s="138"/>
      <c r="CI2904" s="19"/>
      <c r="CJ2904" s="19"/>
    </row>
    <row r="2905" s="13" customFormat="1" customHeight="1" spans="1:88">
      <c r="A2905" s="15"/>
      <c r="B2905" s="15"/>
      <c r="C2905" s="15"/>
      <c r="D2905" s="15"/>
      <c r="E2905" s="15"/>
      <c r="F2905" s="15"/>
      <c r="G2905" s="15"/>
      <c r="H2905" s="15"/>
      <c r="I2905" s="15"/>
      <c r="J2905" s="15"/>
      <c r="K2905" s="15"/>
      <c r="L2905" s="15"/>
      <c r="M2905" s="15"/>
      <c r="N2905" s="134"/>
      <c r="BY2905" s="137"/>
      <c r="BZ2905" s="137"/>
      <c r="CA2905" s="138"/>
      <c r="CI2905" s="19"/>
      <c r="CJ2905" s="19"/>
    </row>
    <row r="2906" s="13" customFormat="1" customHeight="1" spans="1:88">
      <c r="A2906" s="15"/>
      <c r="B2906" s="15"/>
      <c r="C2906" s="15"/>
      <c r="D2906" s="15"/>
      <c r="E2906" s="15"/>
      <c r="F2906" s="15"/>
      <c r="G2906" s="15"/>
      <c r="H2906" s="15"/>
      <c r="I2906" s="15"/>
      <c r="J2906" s="15"/>
      <c r="K2906" s="15"/>
      <c r="L2906" s="15"/>
      <c r="M2906" s="15"/>
      <c r="N2906" s="134"/>
      <c r="BY2906" s="137"/>
      <c r="BZ2906" s="137"/>
      <c r="CA2906" s="138"/>
      <c r="CI2906" s="19"/>
      <c r="CJ2906" s="19"/>
    </row>
    <row r="2907" s="13" customFormat="1" customHeight="1" spans="1:88">
      <c r="A2907" s="15"/>
      <c r="B2907" s="15"/>
      <c r="C2907" s="15"/>
      <c r="D2907" s="15"/>
      <c r="E2907" s="15"/>
      <c r="F2907" s="15"/>
      <c r="G2907" s="15"/>
      <c r="H2907" s="15"/>
      <c r="I2907" s="15"/>
      <c r="J2907" s="15"/>
      <c r="K2907" s="15"/>
      <c r="L2907" s="15"/>
      <c r="M2907" s="15"/>
      <c r="N2907" s="134"/>
      <c r="BY2907" s="137"/>
      <c r="BZ2907" s="137"/>
      <c r="CA2907" s="138"/>
      <c r="CI2907" s="19"/>
      <c r="CJ2907" s="19"/>
    </row>
    <row r="2908" s="13" customFormat="1" customHeight="1" spans="1:88">
      <c r="A2908" s="15"/>
      <c r="B2908" s="15"/>
      <c r="C2908" s="15"/>
      <c r="D2908" s="15"/>
      <c r="E2908" s="15"/>
      <c r="F2908" s="15"/>
      <c r="G2908" s="15"/>
      <c r="H2908" s="15"/>
      <c r="I2908" s="15"/>
      <c r="J2908" s="15"/>
      <c r="K2908" s="15"/>
      <c r="L2908" s="15"/>
      <c r="M2908" s="15"/>
      <c r="N2908" s="134"/>
      <c r="BY2908" s="137"/>
      <c r="BZ2908" s="137"/>
      <c r="CA2908" s="138"/>
      <c r="CI2908" s="19"/>
      <c r="CJ2908" s="19"/>
    </row>
    <row r="2909" s="13" customFormat="1" customHeight="1" spans="1:88">
      <c r="A2909" s="15"/>
      <c r="B2909" s="15"/>
      <c r="C2909" s="15"/>
      <c r="D2909" s="15"/>
      <c r="E2909" s="15"/>
      <c r="F2909" s="15"/>
      <c r="G2909" s="15"/>
      <c r="H2909" s="15"/>
      <c r="I2909" s="15"/>
      <c r="J2909" s="15"/>
      <c r="K2909" s="15"/>
      <c r="L2909" s="15"/>
      <c r="M2909" s="15"/>
      <c r="N2909" s="134"/>
      <c r="BY2909" s="137"/>
      <c r="BZ2909" s="137"/>
      <c r="CA2909" s="138"/>
      <c r="CI2909" s="19"/>
      <c r="CJ2909" s="19"/>
    </row>
    <row r="2910" s="13" customFormat="1" customHeight="1" spans="1:88">
      <c r="A2910" s="15"/>
      <c r="B2910" s="15"/>
      <c r="C2910" s="15"/>
      <c r="D2910" s="15"/>
      <c r="E2910" s="15"/>
      <c r="F2910" s="15"/>
      <c r="G2910" s="15"/>
      <c r="H2910" s="15"/>
      <c r="I2910" s="15"/>
      <c r="J2910" s="15"/>
      <c r="K2910" s="15"/>
      <c r="L2910" s="15"/>
      <c r="M2910" s="15"/>
      <c r="N2910" s="134"/>
      <c r="BY2910" s="137"/>
      <c r="BZ2910" s="137"/>
      <c r="CA2910" s="138"/>
      <c r="CI2910" s="19"/>
      <c r="CJ2910" s="19"/>
    </row>
    <row r="2911" s="13" customFormat="1" customHeight="1" spans="1:88">
      <c r="A2911" s="15"/>
      <c r="B2911" s="15"/>
      <c r="C2911" s="15"/>
      <c r="D2911" s="15"/>
      <c r="E2911" s="15"/>
      <c r="F2911" s="15"/>
      <c r="G2911" s="15"/>
      <c r="H2911" s="15"/>
      <c r="I2911" s="15"/>
      <c r="J2911" s="15"/>
      <c r="K2911" s="15"/>
      <c r="L2911" s="15"/>
      <c r="M2911" s="15"/>
      <c r="N2911" s="134"/>
      <c r="BY2911" s="137"/>
      <c r="BZ2911" s="137"/>
      <c r="CA2911" s="138"/>
      <c r="CI2911" s="19"/>
      <c r="CJ2911" s="19"/>
    </row>
    <row r="2912" s="13" customFormat="1" customHeight="1" spans="1:88">
      <c r="A2912" s="15"/>
      <c r="B2912" s="15"/>
      <c r="C2912" s="15"/>
      <c r="D2912" s="15"/>
      <c r="E2912" s="15"/>
      <c r="F2912" s="15"/>
      <c r="G2912" s="15"/>
      <c r="H2912" s="15"/>
      <c r="I2912" s="15"/>
      <c r="J2912" s="15"/>
      <c r="K2912" s="15"/>
      <c r="L2912" s="15"/>
      <c r="M2912" s="15"/>
      <c r="N2912" s="134"/>
      <c r="BY2912" s="137"/>
      <c r="BZ2912" s="137"/>
      <c r="CA2912" s="138"/>
      <c r="CI2912" s="19"/>
      <c r="CJ2912" s="19"/>
    </row>
    <row r="2913" s="13" customFormat="1" customHeight="1" spans="1:88">
      <c r="A2913" s="15"/>
      <c r="B2913" s="15"/>
      <c r="C2913" s="15"/>
      <c r="D2913" s="15"/>
      <c r="E2913" s="15"/>
      <c r="F2913" s="15"/>
      <c r="G2913" s="15"/>
      <c r="H2913" s="15"/>
      <c r="I2913" s="15"/>
      <c r="J2913" s="15"/>
      <c r="K2913" s="15"/>
      <c r="L2913" s="15"/>
      <c r="M2913" s="15"/>
      <c r="N2913" s="134"/>
      <c r="BY2913" s="137"/>
      <c r="BZ2913" s="137"/>
      <c r="CA2913" s="138"/>
      <c r="CI2913" s="19"/>
      <c r="CJ2913" s="19"/>
    </row>
    <row r="2914" s="13" customFormat="1" customHeight="1" spans="1:88">
      <c r="A2914" s="15"/>
      <c r="B2914" s="15"/>
      <c r="C2914" s="15"/>
      <c r="D2914" s="15"/>
      <c r="E2914" s="15"/>
      <c r="F2914" s="15"/>
      <c r="G2914" s="15"/>
      <c r="H2914" s="15"/>
      <c r="I2914" s="15"/>
      <c r="J2914" s="15"/>
      <c r="K2914" s="15"/>
      <c r="L2914" s="15"/>
      <c r="M2914" s="15"/>
      <c r="N2914" s="134"/>
      <c r="BY2914" s="137"/>
      <c r="BZ2914" s="137"/>
      <c r="CA2914" s="138"/>
      <c r="CI2914" s="19"/>
      <c r="CJ2914" s="19"/>
    </row>
    <row r="2915" s="13" customFormat="1" customHeight="1" spans="1:88">
      <c r="A2915" s="15"/>
      <c r="B2915" s="15"/>
      <c r="C2915" s="15"/>
      <c r="D2915" s="15"/>
      <c r="E2915" s="15"/>
      <c r="F2915" s="15"/>
      <c r="G2915" s="15"/>
      <c r="H2915" s="15"/>
      <c r="I2915" s="15"/>
      <c r="J2915" s="15"/>
      <c r="K2915" s="15"/>
      <c r="L2915" s="15"/>
      <c r="M2915" s="15"/>
      <c r="N2915" s="134"/>
      <c r="BY2915" s="137"/>
      <c r="BZ2915" s="137"/>
      <c r="CA2915" s="138"/>
      <c r="CI2915" s="19"/>
      <c r="CJ2915" s="19"/>
    </row>
    <row r="2916" s="13" customFormat="1" customHeight="1" spans="1:88">
      <c r="A2916" s="15"/>
      <c r="B2916" s="15"/>
      <c r="C2916" s="15"/>
      <c r="D2916" s="15"/>
      <c r="E2916" s="15"/>
      <c r="F2916" s="15"/>
      <c r="G2916" s="15"/>
      <c r="H2916" s="15"/>
      <c r="I2916" s="15"/>
      <c r="J2916" s="15"/>
      <c r="K2916" s="15"/>
      <c r="L2916" s="15"/>
      <c r="M2916" s="15"/>
      <c r="N2916" s="134"/>
      <c r="BY2916" s="137"/>
      <c r="BZ2916" s="137"/>
      <c r="CA2916" s="138"/>
      <c r="CI2916" s="19"/>
      <c r="CJ2916" s="19"/>
    </row>
    <row r="2917" s="13" customFormat="1" customHeight="1" spans="1:88">
      <c r="A2917" s="15"/>
      <c r="B2917" s="15"/>
      <c r="C2917" s="15"/>
      <c r="D2917" s="15"/>
      <c r="E2917" s="15"/>
      <c r="F2917" s="15"/>
      <c r="G2917" s="15"/>
      <c r="H2917" s="15"/>
      <c r="I2917" s="15"/>
      <c r="J2917" s="15"/>
      <c r="K2917" s="15"/>
      <c r="L2917" s="15"/>
      <c r="M2917" s="15"/>
      <c r="N2917" s="134"/>
      <c r="BY2917" s="137"/>
      <c r="BZ2917" s="137"/>
      <c r="CA2917" s="138"/>
      <c r="CI2917" s="19"/>
      <c r="CJ2917" s="19"/>
    </row>
    <row r="2918" s="13" customFormat="1" customHeight="1" spans="1:88">
      <c r="A2918" s="15"/>
      <c r="B2918" s="15"/>
      <c r="C2918" s="15"/>
      <c r="D2918" s="15"/>
      <c r="E2918" s="15"/>
      <c r="F2918" s="15"/>
      <c r="G2918" s="15"/>
      <c r="H2918" s="15"/>
      <c r="I2918" s="15"/>
      <c r="J2918" s="15"/>
      <c r="K2918" s="15"/>
      <c r="L2918" s="15"/>
      <c r="M2918" s="15"/>
      <c r="N2918" s="134"/>
      <c r="BY2918" s="137"/>
      <c r="BZ2918" s="137"/>
      <c r="CA2918" s="138"/>
      <c r="CI2918" s="19"/>
      <c r="CJ2918" s="19"/>
    </row>
    <row r="2919" s="13" customFormat="1" customHeight="1" spans="1:88">
      <c r="A2919" s="15"/>
      <c r="B2919" s="15"/>
      <c r="C2919" s="15"/>
      <c r="D2919" s="15"/>
      <c r="E2919" s="15"/>
      <c r="F2919" s="15"/>
      <c r="G2919" s="15"/>
      <c r="H2919" s="15"/>
      <c r="I2919" s="15"/>
      <c r="J2919" s="15"/>
      <c r="K2919" s="15"/>
      <c r="L2919" s="15"/>
      <c r="M2919" s="15"/>
      <c r="N2919" s="134"/>
      <c r="BY2919" s="137"/>
      <c r="BZ2919" s="137"/>
      <c r="CA2919" s="138"/>
      <c r="CI2919" s="19"/>
      <c r="CJ2919" s="19"/>
    </row>
    <row r="2920" s="13" customFormat="1" customHeight="1" spans="1:88">
      <c r="A2920" s="15"/>
      <c r="B2920" s="15"/>
      <c r="C2920" s="15"/>
      <c r="D2920" s="15"/>
      <c r="E2920" s="15"/>
      <c r="F2920" s="15"/>
      <c r="G2920" s="15"/>
      <c r="H2920" s="15"/>
      <c r="I2920" s="15"/>
      <c r="J2920" s="15"/>
      <c r="K2920" s="15"/>
      <c r="L2920" s="15"/>
      <c r="M2920" s="15"/>
      <c r="N2920" s="134"/>
      <c r="BY2920" s="137"/>
      <c r="BZ2920" s="137"/>
      <c r="CA2920" s="138"/>
      <c r="CI2920" s="19"/>
      <c r="CJ2920" s="19"/>
    </row>
    <row r="2921" s="13" customFormat="1" customHeight="1" spans="1:88">
      <c r="A2921" s="15"/>
      <c r="B2921" s="15"/>
      <c r="C2921" s="15"/>
      <c r="D2921" s="15"/>
      <c r="E2921" s="15"/>
      <c r="F2921" s="15"/>
      <c r="G2921" s="15"/>
      <c r="H2921" s="15"/>
      <c r="I2921" s="15"/>
      <c r="J2921" s="15"/>
      <c r="K2921" s="15"/>
      <c r="L2921" s="15"/>
      <c r="M2921" s="15"/>
      <c r="N2921" s="134"/>
      <c r="BY2921" s="137"/>
      <c r="BZ2921" s="137"/>
      <c r="CA2921" s="138"/>
      <c r="CI2921" s="19"/>
      <c r="CJ2921" s="19"/>
    </row>
    <row r="2922" s="13" customFormat="1" customHeight="1" spans="1:88">
      <c r="A2922" s="15"/>
      <c r="B2922" s="15"/>
      <c r="C2922" s="15"/>
      <c r="D2922" s="15"/>
      <c r="E2922" s="15"/>
      <c r="F2922" s="15"/>
      <c r="G2922" s="15"/>
      <c r="H2922" s="15"/>
      <c r="I2922" s="15"/>
      <c r="J2922" s="15"/>
      <c r="K2922" s="15"/>
      <c r="L2922" s="15"/>
      <c r="M2922" s="15"/>
      <c r="N2922" s="134"/>
      <c r="BY2922" s="137"/>
      <c r="BZ2922" s="137"/>
      <c r="CA2922" s="138"/>
      <c r="CI2922" s="19"/>
      <c r="CJ2922" s="19"/>
    </row>
    <row r="2923" s="13" customFormat="1" customHeight="1" spans="1:88">
      <c r="A2923" s="15"/>
      <c r="B2923" s="15"/>
      <c r="C2923" s="15"/>
      <c r="D2923" s="15"/>
      <c r="E2923" s="15"/>
      <c r="F2923" s="15"/>
      <c r="G2923" s="15"/>
      <c r="H2923" s="15"/>
      <c r="I2923" s="15"/>
      <c r="J2923" s="15"/>
      <c r="K2923" s="15"/>
      <c r="L2923" s="15"/>
      <c r="M2923" s="15"/>
      <c r="N2923" s="134"/>
      <c r="BY2923" s="137"/>
      <c r="BZ2923" s="137"/>
      <c r="CA2923" s="138"/>
      <c r="CI2923" s="19"/>
      <c r="CJ2923" s="19"/>
    </row>
    <row r="2924" s="13" customFormat="1" customHeight="1" spans="1:88">
      <c r="A2924" s="15"/>
      <c r="B2924" s="15"/>
      <c r="C2924" s="15"/>
      <c r="D2924" s="15"/>
      <c r="E2924" s="15"/>
      <c r="F2924" s="15"/>
      <c r="G2924" s="15"/>
      <c r="H2924" s="15"/>
      <c r="I2924" s="15"/>
      <c r="J2924" s="15"/>
      <c r="K2924" s="15"/>
      <c r="L2924" s="15"/>
      <c r="M2924" s="15"/>
      <c r="N2924" s="134"/>
      <c r="BY2924" s="137"/>
      <c r="BZ2924" s="137"/>
      <c r="CA2924" s="138"/>
      <c r="CI2924" s="19"/>
      <c r="CJ2924" s="19"/>
    </row>
    <row r="2925" s="13" customFormat="1" customHeight="1" spans="1:88">
      <c r="A2925" s="15"/>
      <c r="B2925" s="15"/>
      <c r="C2925" s="15"/>
      <c r="D2925" s="15"/>
      <c r="E2925" s="15"/>
      <c r="F2925" s="15"/>
      <c r="G2925" s="15"/>
      <c r="H2925" s="15"/>
      <c r="I2925" s="15"/>
      <c r="J2925" s="15"/>
      <c r="K2925" s="15"/>
      <c r="L2925" s="15"/>
      <c r="M2925" s="15"/>
      <c r="N2925" s="134"/>
      <c r="BY2925" s="137"/>
      <c r="BZ2925" s="137"/>
      <c r="CA2925" s="138"/>
      <c r="CI2925" s="19"/>
      <c r="CJ2925" s="19"/>
    </row>
    <row r="2926" s="13" customFormat="1" customHeight="1" spans="1:88">
      <c r="A2926" s="15"/>
      <c r="B2926" s="15"/>
      <c r="C2926" s="15"/>
      <c r="D2926" s="15"/>
      <c r="E2926" s="15"/>
      <c r="F2926" s="15"/>
      <c r="G2926" s="15"/>
      <c r="H2926" s="15"/>
      <c r="I2926" s="15"/>
      <c r="J2926" s="15"/>
      <c r="K2926" s="15"/>
      <c r="L2926" s="15"/>
      <c r="M2926" s="15"/>
      <c r="N2926" s="134"/>
      <c r="BY2926" s="137"/>
      <c r="BZ2926" s="137"/>
      <c r="CA2926" s="138"/>
      <c r="CI2926" s="19"/>
      <c r="CJ2926" s="19"/>
    </row>
    <row r="2927" s="13" customFormat="1" customHeight="1" spans="1:88">
      <c r="A2927" s="15"/>
      <c r="B2927" s="15"/>
      <c r="C2927" s="15"/>
      <c r="D2927" s="15"/>
      <c r="E2927" s="15"/>
      <c r="F2927" s="15"/>
      <c r="G2927" s="15"/>
      <c r="H2927" s="15"/>
      <c r="I2927" s="15"/>
      <c r="J2927" s="15"/>
      <c r="K2927" s="15"/>
      <c r="L2927" s="15"/>
      <c r="M2927" s="15"/>
      <c r="N2927" s="134"/>
      <c r="BY2927" s="137"/>
      <c r="BZ2927" s="137"/>
      <c r="CA2927" s="138"/>
      <c r="CI2927" s="19"/>
      <c r="CJ2927" s="19"/>
    </row>
    <row r="2928" s="13" customFormat="1" customHeight="1" spans="1:88">
      <c r="A2928" s="15"/>
      <c r="B2928" s="15"/>
      <c r="C2928" s="15"/>
      <c r="D2928" s="15"/>
      <c r="E2928" s="15"/>
      <c r="F2928" s="15"/>
      <c r="G2928" s="15"/>
      <c r="H2928" s="15"/>
      <c r="I2928" s="15"/>
      <c r="J2928" s="15"/>
      <c r="K2928" s="15"/>
      <c r="L2928" s="15"/>
      <c r="M2928" s="15"/>
      <c r="N2928" s="134"/>
      <c r="BY2928" s="137"/>
      <c r="BZ2928" s="137"/>
      <c r="CA2928" s="138"/>
      <c r="CI2928" s="19"/>
      <c r="CJ2928" s="19"/>
    </row>
    <row r="2929" s="13" customFormat="1" customHeight="1" spans="1:88">
      <c r="A2929" s="15"/>
      <c r="B2929" s="15"/>
      <c r="C2929" s="15"/>
      <c r="D2929" s="15"/>
      <c r="E2929" s="15"/>
      <c r="F2929" s="15"/>
      <c r="G2929" s="15"/>
      <c r="H2929" s="15"/>
      <c r="I2929" s="15"/>
      <c r="J2929" s="15"/>
      <c r="K2929" s="15"/>
      <c r="L2929" s="15"/>
      <c r="M2929" s="15"/>
      <c r="N2929" s="134"/>
      <c r="BY2929" s="137"/>
      <c r="BZ2929" s="137"/>
      <c r="CA2929" s="138"/>
      <c r="CI2929" s="19"/>
      <c r="CJ2929" s="19"/>
    </row>
    <row r="2930" s="13" customFormat="1" customHeight="1" spans="1:88">
      <c r="A2930" s="15"/>
      <c r="B2930" s="15"/>
      <c r="C2930" s="15"/>
      <c r="D2930" s="15"/>
      <c r="E2930" s="15"/>
      <c r="F2930" s="15"/>
      <c r="G2930" s="15"/>
      <c r="H2930" s="15"/>
      <c r="I2930" s="15"/>
      <c r="J2930" s="15"/>
      <c r="K2930" s="15"/>
      <c r="L2930" s="15"/>
      <c r="M2930" s="15"/>
      <c r="N2930" s="134"/>
      <c r="BY2930" s="137"/>
      <c r="BZ2930" s="137"/>
      <c r="CA2930" s="138"/>
      <c r="CI2930" s="19"/>
      <c r="CJ2930" s="19"/>
    </row>
    <row r="2931" s="13" customFormat="1" customHeight="1" spans="1:88">
      <c r="A2931" s="15"/>
      <c r="B2931" s="15"/>
      <c r="C2931" s="15"/>
      <c r="D2931" s="15"/>
      <c r="E2931" s="15"/>
      <c r="F2931" s="15"/>
      <c r="G2931" s="15"/>
      <c r="H2931" s="15"/>
      <c r="I2931" s="15"/>
      <c r="J2931" s="15"/>
      <c r="K2931" s="15"/>
      <c r="L2931" s="15"/>
      <c r="M2931" s="15"/>
      <c r="N2931" s="134"/>
      <c r="BY2931" s="137"/>
      <c r="BZ2931" s="137"/>
      <c r="CA2931" s="138"/>
      <c r="CI2931" s="19"/>
      <c r="CJ2931" s="19"/>
    </row>
    <row r="2932" s="13" customFormat="1" customHeight="1" spans="1:88">
      <c r="A2932" s="15"/>
      <c r="B2932" s="15"/>
      <c r="C2932" s="15"/>
      <c r="D2932" s="15"/>
      <c r="E2932" s="15"/>
      <c r="F2932" s="15"/>
      <c r="G2932" s="15"/>
      <c r="H2932" s="15"/>
      <c r="I2932" s="15"/>
      <c r="J2932" s="15"/>
      <c r="K2932" s="15"/>
      <c r="L2932" s="15"/>
      <c r="M2932" s="15"/>
      <c r="N2932" s="134"/>
      <c r="BY2932" s="137"/>
      <c r="BZ2932" s="137"/>
      <c r="CA2932" s="138"/>
      <c r="CI2932" s="19"/>
      <c r="CJ2932" s="19"/>
    </row>
    <row r="2933" s="13" customFormat="1" customHeight="1" spans="1:88">
      <c r="A2933" s="15"/>
      <c r="B2933" s="15"/>
      <c r="C2933" s="15"/>
      <c r="D2933" s="15"/>
      <c r="E2933" s="15"/>
      <c r="F2933" s="15"/>
      <c r="G2933" s="15"/>
      <c r="H2933" s="15"/>
      <c r="I2933" s="15"/>
      <c r="J2933" s="15"/>
      <c r="K2933" s="15"/>
      <c r="L2933" s="15"/>
      <c r="M2933" s="15"/>
      <c r="N2933" s="134"/>
      <c r="BY2933" s="137"/>
      <c r="BZ2933" s="137"/>
      <c r="CA2933" s="138"/>
      <c r="CI2933" s="19"/>
      <c r="CJ2933" s="19"/>
    </row>
    <row r="2934" s="13" customFormat="1" customHeight="1" spans="1:88">
      <c r="A2934" s="15"/>
      <c r="B2934" s="15"/>
      <c r="C2934" s="15"/>
      <c r="D2934" s="15"/>
      <c r="E2934" s="15"/>
      <c r="F2934" s="15"/>
      <c r="G2934" s="15"/>
      <c r="H2934" s="15"/>
      <c r="I2934" s="15"/>
      <c r="J2934" s="15"/>
      <c r="K2934" s="15"/>
      <c r="L2934" s="15"/>
      <c r="M2934" s="15"/>
      <c r="N2934" s="134"/>
      <c r="BY2934" s="137"/>
      <c r="BZ2934" s="137"/>
      <c r="CA2934" s="138"/>
      <c r="CI2934" s="19"/>
      <c r="CJ2934" s="19"/>
    </row>
    <row r="2935" s="13" customFormat="1" customHeight="1" spans="1:88">
      <c r="A2935" s="15"/>
      <c r="B2935" s="15"/>
      <c r="C2935" s="15"/>
      <c r="D2935" s="15"/>
      <c r="E2935" s="15"/>
      <c r="F2935" s="15"/>
      <c r="G2935" s="15"/>
      <c r="H2935" s="15"/>
      <c r="I2935" s="15"/>
      <c r="J2935" s="15"/>
      <c r="K2935" s="15"/>
      <c r="L2935" s="15"/>
      <c r="M2935" s="15"/>
      <c r="N2935" s="134"/>
      <c r="BY2935" s="137"/>
      <c r="BZ2935" s="137"/>
      <c r="CA2935" s="138"/>
      <c r="CI2935" s="19"/>
      <c r="CJ2935" s="19"/>
    </row>
    <row r="2936" s="13" customFormat="1" customHeight="1" spans="1:88">
      <c r="A2936" s="15"/>
      <c r="B2936" s="15"/>
      <c r="C2936" s="15"/>
      <c r="D2936" s="15"/>
      <c r="E2936" s="15"/>
      <c r="F2936" s="15"/>
      <c r="G2936" s="15"/>
      <c r="H2936" s="15"/>
      <c r="I2936" s="15"/>
      <c r="J2936" s="15"/>
      <c r="K2936" s="15"/>
      <c r="L2936" s="15"/>
      <c r="M2936" s="15"/>
      <c r="N2936" s="134"/>
      <c r="BY2936" s="137"/>
      <c r="BZ2936" s="137"/>
      <c r="CA2936" s="138"/>
      <c r="CI2936" s="19"/>
      <c r="CJ2936" s="19"/>
    </row>
    <row r="2937" s="13" customFormat="1" customHeight="1" spans="1:88">
      <c r="A2937" s="15"/>
      <c r="B2937" s="15"/>
      <c r="C2937" s="15"/>
      <c r="D2937" s="15"/>
      <c r="E2937" s="15"/>
      <c r="F2937" s="15"/>
      <c r="G2937" s="15"/>
      <c r="H2937" s="15"/>
      <c r="I2937" s="15"/>
      <c r="J2937" s="15"/>
      <c r="K2937" s="15"/>
      <c r="L2937" s="15"/>
      <c r="M2937" s="15"/>
      <c r="N2937" s="134"/>
      <c r="BY2937" s="137"/>
      <c r="BZ2937" s="137"/>
      <c r="CA2937" s="138"/>
      <c r="CI2937" s="19"/>
      <c r="CJ2937" s="19"/>
    </row>
    <row r="2938" s="13" customFormat="1" customHeight="1" spans="1:88">
      <c r="A2938" s="15"/>
      <c r="B2938" s="15"/>
      <c r="C2938" s="15"/>
      <c r="D2938" s="15"/>
      <c r="E2938" s="15"/>
      <c r="F2938" s="15"/>
      <c r="G2938" s="15"/>
      <c r="H2938" s="15"/>
      <c r="I2938" s="15"/>
      <c r="J2938" s="15"/>
      <c r="K2938" s="15"/>
      <c r="L2938" s="15"/>
      <c r="M2938" s="15"/>
      <c r="N2938" s="134"/>
      <c r="BY2938" s="137"/>
      <c r="BZ2938" s="137"/>
      <c r="CA2938" s="138"/>
      <c r="CI2938" s="19"/>
      <c r="CJ2938" s="19"/>
    </row>
    <row r="2939" s="13" customFormat="1" customHeight="1" spans="1:88">
      <c r="A2939" s="15"/>
      <c r="B2939" s="15"/>
      <c r="C2939" s="15"/>
      <c r="D2939" s="15"/>
      <c r="E2939" s="15"/>
      <c r="F2939" s="15"/>
      <c r="G2939" s="15"/>
      <c r="H2939" s="15"/>
      <c r="I2939" s="15"/>
      <c r="J2939" s="15"/>
      <c r="K2939" s="15"/>
      <c r="L2939" s="15"/>
      <c r="M2939" s="15"/>
      <c r="N2939" s="134"/>
      <c r="BY2939" s="137"/>
      <c r="BZ2939" s="137"/>
      <c r="CA2939" s="138"/>
      <c r="CI2939" s="19"/>
      <c r="CJ2939" s="19"/>
    </row>
    <row r="2940" s="13" customFormat="1" customHeight="1" spans="1:88">
      <c r="A2940" s="15"/>
      <c r="B2940" s="15"/>
      <c r="C2940" s="15"/>
      <c r="D2940" s="15"/>
      <c r="E2940" s="15"/>
      <c r="F2940" s="15"/>
      <c r="G2940" s="15"/>
      <c r="H2940" s="15"/>
      <c r="I2940" s="15"/>
      <c r="J2940" s="15"/>
      <c r="K2940" s="15"/>
      <c r="L2940" s="15"/>
      <c r="M2940" s="15"/>
      <c r="N2940" s="134"/>
      <c r="BY2940" s="137"/>
      <c r="BZ2940" s="137"/>
      <c r="CA2940" s="138"/>
      <c r="CI2940" s="19"/>
      <c r="CJ2940" s="19"/>
    </row>
    <row r="2941" s="13" customFormat="1" customHeight="1" spans="1:88">
      <c r="A2941" s="15"/>
      <c r="B2941" s="15"/>
      <c r="C2941" s="15"/>
      <c r="D2941" s="15"/>
      <c r="E2941" s="15"/>
      <c r="F2941" s="15"/>
      <c r="G2941" s="15"/>
      <c r="H2941" s="15"/>
      <c r="I2941" s="15"/>
      <c r="J2941" s="15"/>
      <c r="K2941" s="15"/>
      <c r="L2941" s="15"/>
      <c r="M2941" s="15"/>
      <c r="N2941" s="134"/>
      <c r="BY2941" s="137"/>
      <c r="BZ2941" s="137"/>
      <c r="CA2941" s="138"/>
      <c r="CI2941" s="19"/>
      <c r="CJ2941" s="19"/>
    </row>
    <row r="2942" s="13" customFormat="1" customHeight="1" spans="1:88">
      <c r="A2942" s="15"/>
      <c r="B2942" s="15"/>
      <c r="C2942" s="15"/>
      <c r="D2942" s="15"/>
      <c r="E2942" s="15"/>
      <c r="F2942" s="15"/>
      <c r="G2942" s="15"/>
      <c r="H2942" s="15"/>
      <c r="I2942" s="15"/>
      <c r="J2942" s="15"/>
      <c r="K2942" s="15"/>
      <c r="L2942" s="15"/>
      <c r="M2942" s="15"/>
      <c r="N2942" s="134"/>
      <c r="BY2942" s="137"/>
      <c r="BZ2942" s="137"/>
      <c r="CA2942" s="138"/>
      <c r="CI2942" s="19"/>
      <c r="CJ2942" s="19"/>
    </row>
    <row r="2943" s="13" customFormat="1" customHeight="1" spans="1:88">
      <c r="A2943" s="15"/>
      <c r="B2943" s="15"/>
      <c r="C2943" s="15"/>
      <c r="D2943" s="15"/>
      <c r="E2943" s="15"/>
      <c r="F2943" s="15"/>
      <c r="G2943" s="15"/>
      <c r="H2943" s="15"/>
      <c r="I2943" s="15"/>
      <c r="J2943" s="15"/>
      <c r="K2943" s="15"/>
      <c r="L2943" s="15"/>
      <c r="M2943" s="15"/>
      <c r="N2943" s="134"/>
      <c r="BY2943" s="137"/>
      <c r="BZ2943" s="137"/>
      <c r="CA2943" s="138"/>
      <c r="CI2943" s="19"/>
      <c r="CJ2943" s="19"/>
    </row>
    <row r="2944" s="13" customFormat="1" customHeight="1" spans="1:88">
      <c r="A2944" s="15"/>
      <c r="B2944" s="15"/>
      <c r="C2944" s="15"/>
      <c r="D2944" s="15"/>
      <c r="E2944" s="15"/>
      <c r="F2944" s="15"/>
      <c r="G2944" s="15"/>
      <c r="H2944" s="15"/>
      <c r="I2944" s="15"/>
      <c r="J2944" s="15"/>
      <c r="K2944" s="15"/>
      <c r="L2944" s="15"/>
      <c r="M2944" s="15"/>
      <c r="N2944" s="134"/>
      <c r="BY2944" s="137"/>
      <c r="BZ2944" s="137"/>
      <c r="CA2944" s="138"/>
      <c r="CI2944" s="19"/>
      <c r="CJ2944" s="19"/>
    </row>
    <row r="2945" s="13" customFormat="1" customHeight="1" spans="1:88">
      <c r="A2945" s="15"/>
      <c r="B2945" s="15"/>
      <c r="C2945" s="15"/>
      <c r="D2945" s="15"/>
      <c r="E2945" s="15"/>
      <c r="F2945" s="15"/>
      <c r="G2945" s="15"/>
      <c r="H2945" s="15"/>
      <c r="I2945" s="15"/>
      <c r="J2945" s="15"/>
      <c r="K2945" s="15"/>
      <c r="L2945" s="15"/>
      <c r="M2945" s="15"/>
      <c r="N2945" s="134"/>
      <c r="BY2945" s="137"/>
      <c r="BZ2945" s="137"/>
      <c r="CA2945" s="138"/>
      <c r="CI2945" s="19"/>
      <c r="CJ2945" s="19"/>
    </row>
    <row r="2946" s="13" customFormat="1" customHeight="1" spans="1:88">
      <c r="A2946" s="15"/>
      <c r="B2946" s="15"/>
      <c r="C2946" s="15"/>
      <c r="D2946" s="15"/>
      <c r="E2946" s="15"/>
      <c r="F2946" s="15"/>
      <c r="G2946" s="15"/>
      <c r="H2946" s="15"/>
      <c r="I2946" s="15"/>
      <c r="J2946" s="15"/>
      <c r="K2946" s="15"/>
      <c r="L2946" s="15"/>
      <c r="M2946" s="15"/>
      <c r="N2946" s="134"/>
      <c r="BY2946" s="137"/>
      <c r="BZ2946" s="137"/>
      <c r="CA2946" s="138"/>
      <c r="CI2946" s="19"/>
      <c r="CJ2946" s="19"/>
    </row>
    <row r="2947" s="13" customFormat="1" customHeight="1" spans="1:88">
      <c r="A2947" s="15"/>
      <c r="B2947" s="15"/>
      <c r="C2947" s="15"/>
      <c r="D2947" s="15"/>
      <c r="E2947" s="15"/>
      <c r="F2947" s="15"/>
      <c r="G2947" s="15"/>
      <c r="H2947" s="15"/>
      <c r="I2947" s="15"/>
      <c r="J2947" s="15"/>
      <c r="K2947" s="15"/>
      <c r="L2947" s="15"/>
      <c r="M2947" s="15"/>
      <c r="N2947" s="134"/>
      <c r="BY2947" s="137"/>
      <c r="BZ2947" s="137"/>
      <c r="CA2947" s="138"/>
      <c r="CI2947" s="19"/>
      <c r="CJ2947" s="19"/>
    </row>
    <row r="2948" s="13" customFormat="1" customHeight="1" spans="1:88">
      <c r="A2948" s="15"/>
      <c r="B2948" s="15"/>
      <c r="C2948" s="15"/>
      <c r="D2948" s="15"/>
      <c r="E2948" s="15"/>
      <c r="F2948" s="15"/>
      <c r="G2948" s="15"/>
      <c r="H2948" s="15"/>
      <c r="I2948" s="15"/>
      <c r="J2948" s="15"/>
      <c r="K2948" s="15"/>
      <c r="L2948" s="15"/>
      <c r="M2948" s="15"/>
      <c r="N2948" s="134"/>
      <c r="BY2948" s="137"/>
      <c r="BZ2948" s="137"/>
      <c r="CA2948" s="138"/>
      <c r="CI2948" s="19"/>
      <c r="CJ2948" s="19"/>
    </row>
    <row r="2949" s="13" customFormat="1" customHeight="1" spans="1:88">
      <c r="A2949" s="15"/>
      <c r="B2949" s="15"/>
      <c r="C2949" s="15"/>
      <c r="D2949" s="15"/>
      <c r="E2949" s="15"/>
      <c r="F2949" s="15"/>
      <c r="G2949" s="15"/>
      <c r="H2949" s="15"/>
      <c r="I2949" s="15"/>
      <c r="J2949" s="15"/>
      <c r="K2949" s="15"/>
      <c r="L2949" s="15"/>
      <c r="M2949" s="15"/>
      <c r="N2949" s="134"/>
      <c r="BY2949" s="137"/>
      <c r="BZ2949" s="137"/>
      <c r="CA2949" s="138"/>
      <c r="CI2949" s="19"/>
      <c r="CJ2949" s="19"/>
    </row>
    <row r="2950" s="13" customFormat="1" customHeight="1" spans="1:88">
      <c r="A2950" s="15"/>
      <c r="B2950" s="15"/>
      <c r="C2950" s="15"/>
      <c r="D2950" s="15"/>
      <c r="E2950" s="15"/>
      <c r="F2950" s="15"/>
      <c r="G2950" s="15"/>
      <c r="H2950" s="15"/>
      <c r="I2950" s="15"/>
      <c r="J2950" s="15"/>
      <c r="K2950" s="15"/>
      <c r="L2950" s="15"/>
      <c r="M2950" s="15"/>
      <c r="N2950" s="134"/>
      <c r="BY2950" s="137"/>
      <c r="BZ2950" s="137"/>
      <c r="CA2950" s="138"/>
      <c r="CI2950" s="19"/>
      <c r="CJ2950" s="19"/>
    </row>
    <row r="2951" s="13" customFormat="1" customHeight="1" spans="1:88">
      <c r="A2951" s="15"/>
      <c r="B2951" s="15"/>
      <c r="C2951" s="15"/>
      <c r="D2951" s="15"/>
      <c r="E2951" s="15"/>
      <c r="F2951" s="15"/>
      <c r="G2951" s="15"/>
      <c r="H2951" s="15"/>
      <c r="I2951" s="15"/>
      <c r="J2951" s="15"/>
      <c r="K2951" s="15"/>
      <c r="L2951" s="15"/>
      <c r="M2951" s="15"/>
      <c r="N2951" s="134"/>
      <c r="BY2951" s="137"/>
      <c r="BZ2951" s="137"/>
      <c r="CA2951" s="138"/>
      <c r="CI2951" s="19"/>
      <c r="CJ2951" s="19"/>
    </row>
    <row r="2952" s="13" customFormat="1" customHeight="1" spans="1:88">
      <c r="A2952" s="15"/>
      <c r="B2952" s="15"/>
      <c r="C2952" s="15"/>
      <c r="D2952" s="15"/>
      <c r="E2952" s="15"/>
      <c r="F2952" s="15"/>
      <c r="G2952" s="15"/>
      <c r="H2952" s="15"/>
      <c r="I2952" s="15"/>
      <c r="J2952" s="15"/>
      <c r="K2952" s="15"/>
      <c r="L2952" s="15"/>
      <c r="M2952" s="15"/>
      <c r="N2952" s="134"/>
      <c r="BY2952" s="137"/>
      <c r="BZ2952" s="137"/>
      <c r="CA2952" s="138"/>
      <c r="CI2952" s="19"/>
      <c r="CJ2952" s="19"/>
    </row>
    <row r="2953" s="13" customFormat="1" customHeight="1" spans="1:88">
      <c r="A2953" s="15"/>
      <c r="B2953" s="15"/>
      <c r="C2953" s="15"/>
      <c r="D2953" s="15"/>
      <c r="E2953" s="15"/>
      <c r="F2953" s="15"/>
      <c r="G2953" s="15"/>
      <c r="H2953" s="15"/>
      <c r="I2953" s="15"/>
      <c r="J2953" s="15"/>
      <c r="K2953" s="15"/>
      <c r="L2953" s="15"/>
      <c r="M2953" s="15"/>
      <c r="N2953" s="134"/>
      <c r="BY2953" s="137"/>
      <c r="BZ2953" s="137"/>
      <c r="CA2953" s="138"/>
      <c r="CI2953" s="19"/>
      <c r="CJ2953" s="19"/>
    </row>
    <row r="2954" s="13" customFormat="1" customHeight="1" spans="1:88">
      <c r="A2954" s="15"/>
      <c r="B2954" s="15"/>
      <c r="C2954" s="15"/>
      <c r="D2954" s="15"/>
      <c r="E2954" s="15"/>
      <c r="F2954" s="15"/>
      <c r="G2954" s="15"/>
      <c r="H2954" s="15"/>
      <c r="I2954" s="15"/>
      <c r="J2954" s="15"/>
      <c r="K2954" s="15"/>
      <c r="L2954" s="15"/>
      <c r="M2954" s="15"/>
      <c r="N2954" s="134"/>
      <c r="BY2954" s="137"/>
      <c r="BZ2954" s="137"/>
      <c r="CA2954" s="138"/>
      <c r="CI2954" s="19"/>
      <c r="CJ2954" s="19"/>
    </row>
    <row r="2955" s="13" customFormat="1" customHeight="1" spans="1:88">
      <c r="A2955" s="15"/>
      <c r="B2955" s="15"/>
      <c r="C2955" s="15"/>
      <c r="D2955" s="15"/>
      <c r="E2955" s="15"/>
      <c r="F2955" s="15"/>
      <c r="G2955" s="15"/>
      <c r="H2955" s="15"/>
      <c r="I2955" s="15"/>
      <c r="J2955" s="15"/>
      <c r="K2955" s="15"/>
      <c r="L2955" s="15"/>
      <c r="M2955" s="15"/>
      <c r="N2955" s="134"/>
      <c r="BY2955" s="137"/>
      <c r="BZ2955" s="137"/>
      <c r="CA2955" s="138"/>
      <c r="CI2955" s="19"/>
      <c r="CJ2955" s="19"/>
    </row>
    <row r="2956" s="13" customFormat="1" customHeight="1" spans="1:88">
      <c r="A2956" s="15"/>
      <c r="B2956" s="15"/>
      <c r="C2956" s="15"/>
      <c r="D2956" s="15"/>
      <c r="E2956" s="15"/>
      <c r="F2956" s="15"/>
      <c r="G2956" s="15"/>
      <c r="H2956" s="15"/>
      <c r="I2956" s="15"/>
      <c r="J2956" s="15"/>
      <c r="K2956" s="15"/>
      <c r="L2956" s="15"/>
      <c r="M2956" s="15"/>
      <c r="N2956" s="134"/>
      <c r="BY2956" s="137"/>
      <c r="BZ2956" s="137"/>
      <c r="CA2956" s="138"/>
      <c r="CI2956" s="19"/>
      <c r="CJ2956" s="19"/>
    </row>
    <row r="2957" s="13" customFormat="1" customHeight="1" spans="1:88">
      <c r="A2957" s="15"/>
      <c r="B2957" s="15"/>
      <c r="C2957" s="15"/>
      <c r="D2957" s="15"/>
      <c r="E2957" s="15"/>
      <c r="F2957" s="15"/>
      <c r="G2957" s="15"/>
      <c r="H2957" s="15"/>
      <c r="I2957" s="15"/>
      <c r="J2957" s="15"/>
      <c r="K2957" s="15"/>
      <c r="L2957" s="15"/>
      <c r="M2957" s="15"/>
      <c r="N2957" s="134"/>
      <c r="BY2957" s="137"/>
      <c r="BZ2957" s="137"/>
      <c r="CA2957" s="138"/>
      <c r="CI2957" s="19"/>
      <c r="CJ2957" s="19"/>
    </row>
    <row r="2958" s="13" customFormat="1" customHeight="1" spans="1:88">
      <c r="A2958" s="15"/>
      <c r="B2958" s="15"/>
      <c r="C2958" s="15"/>
      <c r="D2958" s="15"/>
      <c r="E2958" s="15"/>
      <c r="F2958" s="15"/>
      <c r="G2958" s="15"/>
      <c r="H2958" s="15"/>
      <c r="I2958" s="15"/>
      <c r="J2958" s="15"/>
      <c r="K2958" s="15"/>
      <c r="L2958" s="15"/>
      <c r="M2958" s="15"/>
      <c r="N2958" s="134"/>
      <c r="BY2958" s="137"/>
      <c r="BZ2958" s="137"/>
      <c r="CA2958" s="138"/>
      <c r="CI2958" s="19"/>
      <c r="CJ2958" s="19"/>
    </row>
    <row r="2959" s="13" customFormat="1" customHeight="1" spans="1:88">
      <c r="A2959" s="15"/>
      <c r="B2959" s="15"/>
      <c r="C2959" s="15"/>
      <c r="D2959" s="15"/>
      <c r="E2959" s="15"/>
      <c r="F2959" s="15"/>
      <c r="G2959" s="15"/>
      <c r="H2959" s="15"/>
      <c r="I2959" s="15"/>
      <c r="J2959" s="15"/>
      <c r="K2959" s="15"/>
      <c r="L2959" s="15"/>
      <c r="M2959" s="15"/>
      <c r="N2959" s="134"/>
      <c r="BY2959" s="137"/>
      <c r="BZ2959" s="137"/>
      <c r="CA2959" s="138"/>
      <c r="CI2959" s="19"/>
      <c r="CJ2959" s="19"/>
    </row>
    <row r="2960" s="13" customFormat="1" customHeight="1" spans="1:88">
      <c r="A2960" s="15"/>
      <c r="B2960" s="15"/>
      <c r="C2960" s="15"/>
      <c r="D2960" s="15"/>
      <c r="E2960" s="15"/>
      <c r="F2960" s="15"/>
      <c r="G2960" s="15"/>
      <c r="H2960" s="15"/>
      <c r="I2960" s="15"/>
      <c r="J2960" s="15"/>
      <c r="K2960" s="15"/>
      <c r="L2960" s="15"/>
      <c r="M2960" s="15"/>
      <c r="N2960" s="134"/>
      <c r="BY2960" s="137"/>
      <c r="BZ2960" s="137"/>
      <c r="CA2960" s="138"/>
      <c r="CI2960" s="19"/>
      <c r="CJ2960" s="19"/>
    </row>
    <row r="2961" s="13" customFormat="1" customHeight="1" spans="1:88">
      <c r="A2961" s="15"/>
      <c r="B2961" s="15"/>
      <c r="C2961" s="15"/>
      <c r="D2961" s="15"/>
      <c r="E2961" s="15"/>
      <c r="F2961" s="15"/>
      <c r="G2961" s="15"/>
      <c r="H2961" s="15"/>
      <c r="I2961" s="15"/>
      <c r="J2961" s="15"/>
      <c r="K2961" s="15"/>
      <c r="L2961" s="15"/>
      <c r="M2961" s="15"/>
      <c r="N2961" s="134"/>
      <c r="BY2961" s="137"/>
      <c r="BZ2961" s="137"/>
      <c r="CA2961" s="138"/>
      <c r="CI2961" s="19"/>
      <c r="CJ2961" s="19"/>
    </row>
    <row r="2962" s="13" customFormat="1" customHeight="1" spans="1:88">
      <c r="A2962" s="15"/>
      <c r="B2962" s="15"/>
      <c r="C2962" s="15"/>
      <c r="D2962" s="15"/>
      <c r="E2962" s="15"/>
      <c r="F2962" s="15"/>
      <c r="G2962" s="15"/>
      <c r="H2962" s="15"/>
      <c r="I2962" s="15"/>
      <c r="J2962" s="15"/>
      <c r="K2962" s="15"/>
      <c r="L2962" s="15"/>
      <c r="M2962" s="15"/>
      <c r="N2962" s="134"/>
      <c r="BY2962" s="137"/>
      <c r="BZ2962" s="137"/>
      <c r="CA2962" s="138"/>
      <c r="CI2962" s="19"/>
      <c r="CJ2962" s="19"/>
    </row>
    <row r="2963" s="13" customFormat="1" customHeight="1" spans="1:88">
      <c r="A2963" s="15"/>
      <c r="B2963" s="15"/>
      <c r="C2963" s="15"/>
      <c r="D2963" s="15"/>
      <c r="E2963" s="15"/>
      <c r="F2963" s="15"/>
      <c r="G2963" s="15"/>
      <c r="H2963" s="15"/>
      <c r="I2963" s="15"/>
      <c r="J2963" s="15"/>
      <c r="K2963" s="15"/>
      <c r="L2963" s="15"/>
      <c r="M2963" s="15"/>
      <c r="N2963" s="134"/>
      <c r="BY2963" s="137"/>
      <c r="BZ2963" s="137"/>
      <c r="CA2963" s="138"/>
      <c r="CI2963" s="19"/>
      <c r="CJ2963" s="19"/>
    </row>
    <row r="2964" s="13" customFormat="1" customHeight="1" spans="1:88">
      <c r="A2964" s="15"/>
      <c r="B2964" s="15"/>
      <c r="C2964" s="15"/>
      <c r="D2964" s="15"/>
      <c r="E2964" s="15"/>
      <c r="F2964" s="15"/>
      <c r="G2964" s="15"/>
      <c r="H2964" s="15"/>
      <c r="I2964" s="15"/>
      <c r="J2964" s="15"/>
      <c r="K2964" s="15"/>
      <c r="L2964" s="15"/>
      <c r="M2964" s="15"/>
      <c r="N2964" s="134"/>
      <c r="BY2964" s="137"/>
      <c r="BZ2964" s="137"/>
      <c r="CA2964" s="138"/>
      <c r="CI2964" s="19"/>
      <c r="CJ2964" s="19"/>
    </row>
    <row r="2965" s="13" customFormat="1" customHeight="1" spans="1:88">
      <c r="A2965" s="15"/>
      <c r="B2965" s="15"/>
      <c r="C2965" s="15"/>
      <c r="D2965" s="15"/>
      <c r="E2965" s="15"/>
      <c r="F2965" s="15"/>
      <c r="G2965" s="15"/>
      <c r="H2965" s="15"/>
      <c r="I2965" s="15"/>
      <c r="J2965" s="15"/>
      <c r="K2965" s="15"/>
      <c r="L2965" s="15"/>
      <c r="M2965" s="15"/>
      <c r="N2965" s="134"/>
      <c r="BY2965" s="137"/>
      <c r="BZ2965" s="137"/>
      <c r="CA2965" s="138"/>
      <c r="CI2965" s="19"/>
      <c r="CJ2965" s="19"/>
    </row>
    <row r="2966" s="13" customFormat="1" customHeight="1" spans="1:88">
      <c r="A2966" s="15"/>
      <c r="B2966" s="15"/>
      <c r="C2966" s="15"/>
      <c r="D2966" s="15"/>
      <c r="E2966" s="15"/>
      <c r="F2966" s="15"/>
      <c r="G2966" s="15"/>
      <c r="H2966" s="15"/>
      <c r="I2966" s="15"/>
      <c r="J2966" s="15"/>
      <c r="K2966" s="15"/>
      <c r="L2966" s="15"/>
      <c r="M2966" s="15"/>
      <c r="N2966" s="134"/>
      <c r="BY2966" s="137"/>
      <c r="BZ2966" s="137"/>
      <c r="CA2966" s="138"/>
      <c r="CI2966" s="19"/>
      <c r="CJ2966" s="19"/>
    </row>
    <row r="2967" s="13" customFormat="1" customHeight="1" spans="1:88">
      <c r="A2967" s="15"/>
      <c r="B2967" s="15"/>
      <c r="C2967" s="15"/>
      <c r="D2967" s="15"/>
      <c r="E2967" s="15"/>
      <c r="F2967" s="15"/>
      <c r="G2967" s="15"/>
      <c r="H2967" s="15"/>
      <c r="I2967" s="15"/>
      <c r="J2967" s="15"/>
      <c r="K2967" s="15"/>
      <c r="L2967" s="15"/>
      <c r="M2967" s="15"/>
      <c r="N2967" s="134"/>
      <c r="BY2967" s="137"/>
      <c r="BZ2967" s="137"/>
      <c r="CA2967" s="138"/>
      <c r="CI2967" s="19"/>
      <c r="CJ2967" s="19"/>
    </row>
    <row r="2968" s="13" customFormat="1" customHeight="1" spans="1:88">
      <c r="A2968" s="15"/>
      <c r="B2968" s="15"/>
      <c r="C2968" s="15"/>
      <c r="D2968" s="15"/>
      <c r="E2968" s="15"/>
      <c r="F2968" s="15"/>
      <c r="G2968" s="15"/>
      <c r="H2968" s="15"/>
      <c r="I2968" s="15"/>
      <c r="J2968" s="15"/>
      <c r="K2968" s="15"/>
      <c r="L2968" s="15"/>
      <c r="M2968" s="15"/>
      <c r="N2968" s="134"/>
      <c r="BY2968" s="137"/>
      <c r="BZ2968" s="137"/>
      <c r="CA2968" s="138"/>
      <c r="CI2968" s="19"/>
      <c r="CJ2968" s="19"/>
    </row>
    <row r="2969" s="13" customFormat="1" customHeight="1" spans="1:88">
      <c r="A2969" s="15"/>
      <c r="B2969" s="15"/>
      <c r="C2969" s="15"/>
      <c r="D2969" s="15"/>
      <c r="E2969" s="15"/>
      <c r="F2969" s="15"/>
      <c r="G2969" s="15"/>
      <c r="H2969" s="15"/>
      <c r="I2969" s="15"/>
      <c r="J2969" s="15"/>
      <c r="K2969" s="15"/>
      <c r="L2969" s="15"/>
      <c r="M2969" s="15"/>
      <c r="N2969" s="134"/>
      <c r="BY2969" s="137"/>
      <c r="BZ2969" s="137"/>
      <c r="CA2969" s="138"/>
      <c r="CI2969" s="19"/>
      <c r="CJ2969" s="19"/>
    </row>
    <row r="2970" s="13" customFormat="1" customHeight="1" spans="1:88">
      <c r="A2970" s="15"/>
      <c r="B2970" s="15"/>
      <c r="C2970" s="15"/>
      <c r="D2970" s="15"/>
      <c r="E2970" s="15"/>
      <c r="F2970" s="15"/>
      <c r="G2970" s="15"/>
      <c r="H2970" s="15"/>
      <c r="I2970" s="15"/>
      <c r="J2970" s="15"/>
      <c r="K2970" s="15"/>
      <c r="L2970" s="15"/>
      <c r="M2970" s="15"/>
      <c r="N2970" s="134"/>
      <c r="BY2970" s="137"/>
      <c r="BZ2970" s="137"/>
      <c r="CA2970" s="138"/>
      <c r="CI2970" s="19"/>
      <c r="CJ2970" s="19"/>
    </row>
    <row r="2971" s="13" customFormat="1" customHeight="1" spans="1:88">
      <c r="A2971" s="15"/>
      <c r="B2971" s="15"/>
      <c r="C2971" s="15"/>
      <c r="D2971" s="15"/>
      <c r="E2971" s="15"/>
      <c r="F2971" s="15"/>
      <c r="G2971" s="15"/>
      <c r="H2971" s="15"/>
      <c r="I2971" s="15"/>
      <c r="J2971" s="15"/>
      <c r="K2971" s="15"/>
      <c r="L2971" s="15"/>
      <c r="M2971" s="15"/>
      <c r="N2971" s="134"/>
      <c r="BY2971" s="137"/>
      <c r="BZ2971" s="137"/>
      <c r="CA2971" s="138"/>
      <c r="CI2971" s="19"/>
      <c r="CJ2971" s="19"/>
    </row>
    <row r="2972" s="13" customFormat="1" customHeight="1" spans="1:88">
      <c r="A2972" s="15"/>
      <c r="B2972" s="15"/>
      <c r="C2972" s="15"/>
      <c r="D2972" s="15"/>
      <c r="E2972" s="15"/>
      <c r="F2972" s="15"/>
      <c r="G2972" s="15"/>
      <c r="H2972" s="15"/>
      <c r="I2972" s="15"/>
      <c r="J2972" s="15"/>
      <c r="K2972" s="15"/>
      <c r="L2972" s="15"/>
      <c r="M2972" s="15"/>
      <c r="N2972" s="134"/>
      <c r="BY2972" s="137"/>
      <c r="BZ2972" s="137"/>
      <c r="CA2972" s="138"/>
      <c r="CI2972" s="19"/>
      <c r="CJ2972" s="19"/>
    </row>
    <row r="2973" s="13" customFormat="1" customHeight="1" spans="1:88">
      <c r="A2973" s="15"/>
      <c r="B2973" s="15"/>
      <c r="C2973" s="15"/>
      <c r="D2973" s="15"/>
      <c r="E2973" s="15"/>
      <c r="F2973" s="15"/>
      <c r="G2973" s="15"/>
      <c r="H2973" s="15"/>
      <c r="I2973" s="15"/>
      <c r="J2973" s="15"/>
      <c r="K2973" s="15"/>
      <c r="L2973" s="15"/>
      <c r="M2973" s="15"/>
      <c r="N2973" s="134"/>
      <c r="BY2973" s="137"/>
      <c r="BZ2973" s="137"/>
      <c r="CA2973" s="138"/>
      <c r="CI2973" s="19"/>
      <c r="CJ2973" s="19"/>
    </row>
    <row r="2974" s="13" customFormat="1" customHeight="1" spans="1:88">
      <c r="A2974" s="15"/>
      <c r="B2974" s="15"/>
      <c r="C2974" s="15"/>
      <c r="D2974" s="15"/>
      <c r="E2974" s="15"/>
      <c r="F2974" s="15"/>
      <c r="G2974" s="15"/>
      <c r="H2974" s="15"/>
      <c r="I2974" s="15"/>
      <c r="J2974" s="15"/>
      <c r="K2974" s="15"/>
      <c r="L2974" s="15"/>
      <c r="M2974" s="15"/>
      <c r="N2974" s="134"/>
      <c r="BY2974" s="137"/>
      <c r="BZ2974" s="137"/>
      <c r="CA2974" s="138"/>
      <c r="CI2974" s="19"/>
      <c r="CJ2974" s="19"/>
    </row>
    <row r="2975" s="13" customFormat="1" customHeight="1" spans="1:88">
      <c r="A2975" s="15"/>
      <c r="B2975" s="15"/>
      <c r="C2975" s="15"/>
      <c r="D2975" s="15"/>
      <c r="E2975" s="15"/>
      <c r="F2975" s="15"/>
      <c r="G2975" s="15"/>
      <c r="H2975" s="15"/>
      <c r="I2975" s="15"/>
      <c r="J2975" s="15"/>
      <c r="K2975" s="15"/>
      <c r="L2975" s="15"/>
      <c r="M2975" s="15"/>
      <c r="N2975" s="134"/>
      <c r="BY2975" s="137"/>
      <c r="BZ2975" s="137"/>
      <c r="CA2975" s="138"/>
      <c r="CI2975" s="19"/>
      <c r="CJ2975" s="19"/>
    </row>
    <row r="2976" s="13" customFormat="1" customHeight="1" spans="1:88">
      <c r="A2976" s="15"/>
      <c r="B2976" s="15"/>
      <c r="C2976" s="15"/>
      <c r="D2976" s="15"/>
      <c r="E2976" s="15"/>
      <c r="F2976" s="15"/>
      <c r="G2976" s="15"/>
      <c r="H2976" s="15"/>
      <c r="I2976" s="15"/>
      <c r="J2976" s="15"/>
      <c r="K2976" s="15"/>
      <c r="L2976" s="15"/>
      <c r="M2976" s="15"/>
      <c r="N2976" s="134"/>
      <c r="BY2976" s="137"/>
      <c r="BZ2976" s="137"/>
      <c r="CA2976" s="138"/>
      <c r="CI2976" s="19"/>
      <c r="CJ2976" s="19"/>
    </row>
    <row r="2977" s="13" customFormat="1" customHeight="1" spans="1:88">
      <c r="A2977" s="15"/>
      <c r="B2977" s="15"/>
      <c r="C2977" s="15"/>
      <c r="D2977" s="15"/>
      <c r="E2977" s="15"/>
      <c r="F2977" s="15"/>
      <c r="G2977" s="15"/>
      <c r="H2977" s="15"/>
      <c r="I2977" s="15"/>
      <c r="J2977" s="15"/>
      <c r="K2977" s="15"/>
      <c r="L2977" s="15"/>
      <c r="M2977" s="15"/>
      <c r="N2977" s="134"/>
      <c r="BY2977" s="137"/>
      <c r="BZ2977" s="137"/>
      <c r="CA2977" s="138"/>
      <c r="CI2977" s="19"/>
      <c r="CJ2977" s="19"/>
    </row>
    <row r="2978" s="13" customFormat="1" customHeight="1" spans="1:88">
      <c r="A2978" s="15"/>
      <c r="B2978" s="15"/>
      <c r="C2978" s="15"/>
      <c r="D2978" s="15"/>
      <c r="E2978" s="15"/>
      <c r="F2978" s="15"/>
      <c r="G2978" s="15"/>
      <c r="H2978" s="15"/>
      <c r="I2978" s="15"/>
      <c r="J2978" s="15"/>
      <c r="K2978" s="15"/>
      <c r="L2978" s="15"/>
      <c r="M2978" s="15"/>
      <c r="N2978" s="134"/>
      <c r="BY2978" s="137"/>
      <c r="BZ2978" s="137"/>
      <c r="CA2978" s="138"/>
      <c r="CI2978" s="19"/>
      <c r="CJ2978" s="19"/>
    </row>
    <row r="2979" s="13" customFormat="1" customHeight="1" spans="1:88">
      <c r="A2979" s="15"/>
      <c r="B2979" s="15"/>
      <c r="C2979" s="15"/>
      <c r="D2979" s="15"/>
      <c r="E2979" s="15"/>
      <c r="F2979" s="15"/>
      <c r="G2979" s="15"/>
      <c r="H2979" s="15"/>
      <c r="I2979" s="15"/>
      <c r="J2979" s="15"/>
      <c r="K2979" s="15"/>
      <c r="L2979" s="15"/>
      <c r="M2979" s="15"/>
      <c r="N2979" s="134"/>
      <c r="BY2979" s="137"/>
      <c r="BZ2979" s="137"/>
      <c r="CA2979" s="138"/>
      <c r="CI2979" s="19"/>
      <c r="CJ2979" s="19"/>
    </row>
    <row r="2980" s="13" customFormat="1" customHeight="1" spans="1:88">
      <c r="A2980" s="15"/>
      <c r="B2980" s="15"/>
      <c r="C2980" s="15"/>
      <c r="D2980" s="15"/>
      <c r="E2980" s="15"/>
      <c r="F2980" s="15"/>
      <c r="G2980" s="15"/>
      <c r="H2980" s="15"/>
      <c r="I2980" s="15"/>
      <c r="J2980" s="15"/>
      <c r="K2980" s="15"/>
      <c r="L2980" s="15"/>
      <c r="M2980" s="15"/>
      <c r="N2980" s="134"/>
      <c r="BY2980" s="137"/>
      <c r="BZ2980" s="137"/>
      <c r="CA2980" s="138"/>
      <c r="CI2980" s="19"/>
      <c r="CJ2980" s="19"/>
    </row>
    <row r="2981" s="13" customFormat="1" customHeight="1" spans="1:88">
      <c r="A2981" s="15"/>
      <c r="B2981" s="15"/>
      <c r="C2981" s="15"/>
      <c r="D2981" s="15"/>
      <c r="E2981" s="15"/>
      <c r="F2981" s="15"/>
      <c r="G2981" s="15"/>
      <c r="H2981" s="15"/>
      <c r="I2981" s="15"/>
      <c r="J2981" s="15"/>
      <c r="K2981" s="15"/>
      <c r="L2981" s="15"/>
      <c r="M2981" s="15"/>
      <c r="N2981" s="134"/>
      <c r="BY2981" s="137"/>
      <c r="BZ2981" s="137"/>
      <c r="CA2981" s="138"/>
      <c r="CI2981" s="19"/>
      <c r="CJ2981" s="19"/>
    </row>
    <row r="2982" s="13" customFormat="1" customHeight="1" spans="1:88">
      <c r="A2982" s="15"/>
      <c r="B2982" s="15"/>
      <c r="C2982" s="15"/>
      <c r="D2982" s="15"/>
      <c r="E2982" s="15"/>
      <c r="F2982" s="15"/>
      <c r="G2982" s="15"/>
      <c r="H2982" s="15"/>
      <c r="I2982" s="15"/>
      <c r="J2982" s="15"/>
      <c r="K2982" s="15"/>
      <c r="L2982" s="15"/>
      <c r="M2982" s="15"/>
      <c r="N2982" s="134"/>
      <c r="BY2982" s="137"/>
      <c r="BZ2982" s="137"/>
      <c r="CA2982" s="138"/>
      <c r="CI2982" s="19"/>
      <c r="CJ2982" s="19"/>
    </row>
    <row r="2983" s="13" customFormat="1" customHeight="1" spans="1:88">
      <c r="A2983" s="15"/>
      <c r="B2983" s="15"/>
      <c r="C2983" s="15"/>
      <c r="D2983" s="15"/>
      <c r="E2983" s="15"/>
      <c r="F2983" s="15"/>
      <c r="G2983" s="15"/>
      <c r="H2983" s="15"/>
      <c r="I2983" s="15"/>
      <c r="J2983" s="15"/>
      <c r="K2983" s="15"/>
      <c r="L2983" s="15"/>
      <c r="M2983" s="15"/>
      <c r="N2983" s="134"/>
      <c r="BY2983" s="137"/>
      <c r="BZ2983" s="137"/>
      <c r="CA2983" s="138"/>
      <c r="CI2983" s="19"/>
      <c r="CJ2983" s="19"/>
    </row>
    <row r="2984" s="13" customFormat="1" customHeight="1" spans="1:88">
      <c r="A2984" s="15"/>
      <c r="B2984" s="15"/>
      <c r="C2984" s="15"/>
      <c r="D2984" s="15"/>
      <c r="E2984" s="15"/>
      <c r="F2984" s="15"/>
      <c r="G2984" s="15"/>
      <c r="H2984" s="15"/>
      <c r="I2984" s="15"/>
      <c r="J2984" s="15"/>
      <c r="K2984" s="15"/>
      <c r="L2984" s="15"/>
      <c r="M2984" s="15"/>
      <c r="N2984" s="134"/>
      <c r="BY2984" s="137"/>
      <c r="BZ2984" s="137"/>
      <c r="CA2984" s="138"/>
      <c r="CI2984" s="19"/>
      <c r="CJ2984" s="19"/>
    </row>
    <row r="2985" s="13" customFormat="1" customHeight="1" spans="1:88">
      <c r="A2985" s="15"/>
      <c r="B2985" s="15"/>
      <c r="C2985" s="15"/>
      <c r="D2985" s="15"/>
      <c r="E2985" s="15"/>
      <c r="F2985" s="15"/>
      <c r="G2985" s="15"/>
      <c r="H2985" s="15"/>
      <c r="I2985" s="15"/>
      <c r="J2985" s="15"/>
      <c r="K2985" s="15"/>
      <c r="L2985" s="15"/>
      <c r="M2985" s="15"/>
      <c r="N2985" s="134"/>
      <c r="BY2985" s="137"/>
      <c r="BZ2985" s="137"/>
      <c r="CA2985" s="138"/>
      <c r="CI2985" s="19"/>
      <c r="CJ2985" s="19"/>
    </row>
    <row r="2986" s="13" customFormat="1" customHeight="1" spans="1:88">
      <c r="A2986" s="15"/>
      <c r="B2986" s="15"/>
      <c r="C2986" s="15"/>
      <c r="D2986" s="15"/>
      <c r="E2986" s="15"/>
      <c r="F2986" s="15"/>
      <c r="G2986" s="15"/>
      <c r="H2986" s="15"/>
      <c r="I2986" s="15"/>
      <c r="J2986" s="15"/>
      <c r="K2986" s="15"/>
      <c r="L2986" s="15"/>
      <c r="M2986" s="15"/>
      <c r="N2986" s="134"/>
      <c r="BY2986" s="137"/>
      <c r="BZ2986" s="137"/>
      <c r="CA2986" s="138"/>
      <c r="CI2986" s="19"/>
      <c r="CJ2986" s="19"/>
    </row>
    <row r="2987" s="13" customFormat="1" customHeight="1" spans="1:88">
      <c r="A2987" s="15"/>
      <c r="B2987" s="15"/>
      <c r="C2987" s="15"/>
      <c r="D2987" s="15"/>
      <c r="E2987" s="15"/>
      <c r="F2987" s="15"/>
      <c r="G2987" s="15"/>
      <c r="H2987" s="15"/>
      <c r="I2987" s="15"/>
      <c r="J2987" s="15"/>
      <c r="K2987" s="15"/>
      <c r="L2987" s="15"/>
      <c r="M2987" s="15"/>
      <c r="N2987" s="134"/>
      <c r="BY2987" s="137"/>
      <c r="BZ2987" s="137"/>
      <c r="CA2987" s="138"/>
      <c r="CI2987" s="19"/>
      <c r="CJ2987" s="19"/>
    </row>
    <row r="2988" s="13" customFormat="1" customHeight="1" spans="1:88">
      <c r="A2988" s="15"/>
      <c r="B2988" s="15"/>
      <c r="C2988" s="15"/>
      <c r="D2988" s="15"/>
      <c r="E2988" s="15"/>
      <c r="F2988" s="15"/>
      <c r="G2988" s="15"/>
      <c r="H2988" s="15"/>
      <c r="I2988" s="15"/>
      <c r="J2988" s="15"/>
      <c r="K2988" s="15"/>
      <c r="L2988" s="15"/>
      <c r="M2988" s="15"/>
      <c r="N2988" s="134"/>
      <c r="BY2988" s="137"/>
      <c r="BZ2988" s="137"/>
      <c r="CA2988" s="138"/>
      <c r="CI2988" s="19"/>
      <c r="CJ2988" s="19"/>
    </row>
    <row r="2989" s="13" customFormat="1" customHeight="1" spans="1:88">
      <c r="A2989" s="15"/>
      <c r="B2989" s="15"/>
      <c r="C2989" s="15"/>
      <c r="D2989" s="15"/>
      <c r="E2989" s="15"/>
      <c r="F2989" s="15"/>
      <c r="G2989" s="15"/>
      <c r="H2989" s="15"/>
      <c r="I2989" s="15"/>
      <c r="J2989" s="15"/>
      <c r="K2989" s="15"/>
      <c r="L2989" s="15"/>
      <c r="M2989" s="15"/>
      <c r="N2989" s="134"/>
      <c r="BY2989" s="137"/>
      <c r="BZ2989" s="137"/>
      <c r="CA2989" s="138"/>
      <c r="CI2989" s="19"/>
      <c r="CJ2989" s="19"/>
    </row>
    <row r="2990" s="13" customFormat="1" customHeight="1" spans="1:88">
      <c r="A2990" s="15"/>
      <c r="B2990" s="15"/>
      <c r="C2990" s="15"/>
      <c r="D2990" s="15"/>
      <c r="E2990" s="15"/>
      <c r="F2990" s="15"/>
      <c r="G2990" s="15"/>
      <c r="H2990" s="15"/>
      <c r="I2990" s="15"/>
      <c r="J2990" s="15"/>
      <c r="K2990" s="15"/>
      <c r="L2990" s="15"/>
      <c r="M2990" s="15"/>
      <c r="N2990" s="134"/>
      <c r="BY2990" s="137"/>
      <c r="BZ2990" s="137"/>
      <c r="CA2990" s="138"/>
      <c r="CI2990" s="19"/>
      <c r="CJ2990" s="19"/>
    </row>
    <row r="2991" s="13" customFormat="1" customHeight="1" spans="1:88">
      <c r="A2991" s="15"/>
      <c r="B2991" s="15"/>
      <c r="C2991" s="15"/>
      <c r="D2991" s="15"/>
      <c r="E2991" s="15"/>
      <c r="F2991" s="15"/>
      <c r="G2991" s="15"/>
      <c r="H2991" s="15"/>
      <c r="I2991" s="15"/>
      <c r="J2991" s="15"/>
      <c r="K2991" s="15"/>
      <c r="L2991" s="15"/>
      <c r="M2991" s="15"/>
      <c r="N2991" s="134"/>
      <c r="BY2991" s="137"/>
      <c r="BZ2991" s="137"/>
      <c r="CA2991" s="138"/>
      <c r="CI2991" s="19"/>
      <c r="CJ2991" s="19"/>
    </row>
    <row r="2992" s="13" customFormat="1" customHeight="1" spans="1:88">
      <c r="A2992" s="15"/>
      <c r="B2992" s="15"/>
      <c r="C2992" s="15"/>
      <c r="D2992" s="15"/>
      <c r="E2992" s="15"/>
      <c r="F2992" s="15"/>
      <c r="G2992" s="15"/>
      <c r="H2992" s="15"/>
      <c r="I2992" s="15"/>
      <c r="J2992" s="15"/>
      <c r="K2992" s="15"/>
      <c r="L2992" s="15"/>
      <c r="M2992" s="15"/>
      <c r="N2992" s="134"/>
      <c r="BY2992" s="137"/>
      <c r="BZ2992" s="137"/>
      <c r="CA2992" s="138"/>
      <c r="CI2992" s="19"/>
      <c r="CJ2992" s="19"/>
    </row>
    <row r="2993" s="13" customFormat="1" customHeight="1" spans="1:88">
      <c r="A2993" s="15"/>
      <c r="B2993" s="15"/>
      <c r="C2993" s="15"/>
      <c r="D2993" s="15"/>
      <c r="E2993" s="15"/>
      <c r="F2993" s="15"/>
      <c r="G2993" s="15"/>
      <c r="H2993" s="15"/>
      <c r="I2993" s="15"/>
      <c r="J2993" s="15"/>
      <c r="K2993" s="15"/>
      <c r="L2993" s="15"/>
      <c r="M2993" s="15"/>
      <c r="N2993" s="134"/>
      <c r="BY2993" s="137"/>
      <c r="BZ2993" s="137"/>
      <c r="CA2993" s="138"/>
      <c r="CI2993" s="19"/>
      <c r="CJ2993" s="19"/>
    </row>
    <row r="2994" s="13" customFormat="1" customHeight="1" spans="1:88">
      <c r="A2994" s="15"/>
      <c r="B2994" s="15"/>
      <c r="C2994" s="15"/>
      <c r="D2994" s="15"/>
      <c r="E2994" s="15"/>
      <c r="F2994" s="15"/>
      <c r="G2994" s="15"/>
      <c r="H2994" s="15"/>
      <c r="I2994" s="15"/>
      <c r="J2994" s="15"/>
      <c r="K2994" s="15"/>
      <c r="L2994" s="15"/>
      <c r="M2994" s="15"/>
      <c r="N2994" s="134"/>
      <c r="BY2994" s="137"/>
      <c r="BZ2994" s="137"/>
      <c r="CA2994" s="138"/>
      <c r="CI2994" s="19"/>
      <c r="CJ2994" s="19"/>
    </row>
    <row r="2995" s="13" customFormat="1" customHeight="1" spans="1:88">
      <c r="A2995" s="15"/>
      <c r="B2995" s="15"/>
      <c r="C2995" s="15"/>
      <c r="D2995" s="15"/>
      <c r="E2995" s="15"/>
      <c r="F2995" s="15"/>
      <c r="G2995" s="15"/>
      <c r="H2995" s="15"/>
      <c r="I2995" s="15"/>
      <c r="J2995" s="15"/>
      <c r="K2995" s="15"/>
      <c r="L2995" s="15"/>
      <c r="M2995" s="15"/>
      <c r="N2995" s="134"/>
      <c r="BY2995" s="137"/>
      <c r="BZ2995" s="137"/>
      <c r="CA2995" s="138"/>
      <c r="CI2995" s="19"/>
      <c r="CJ2995" s="19"/>
    </row>
    <row r="2996" s="13" customFormat="1" customHeight="1" spans="1:88">
      <c r="A2996" s="15"/>
      <c r="B2996" s="15"/>
      <c r="C2996" s="15"/>
      <c r="D2996" s="15"/>
      <c r="E2996" s="15"/>
      <c r="F2996" s="15"/>
      <c r="G2996" s="15"/>
      <c r="H2996" s="15"/>
      <c r="I2996" s="15"/>
      <c r="J2996" s="15"/>
      <c r="K2996" s="15"/>
      <c r="L2996" s="15"/>
      <c r="M2996" s="15"/>
      <c r="N2996" s="134"/>
      <c r="BY2996" s="137"/>
      <c r="BZ2996" s="137"/>
      <c r="CA2996" s="138"/>
      <c r="CI2996" s="19"/>
      <c r="CJ2996" s="19"/>
    </row>
    <row r="2997" s="13" customFormat="1" customHeight="1" spans="1:88">
      <c r="A2997" s="15"/>
      <c r="B2997" s="15"/>
      <c r="C2997" s="15"/>
      <c r="D2997" s="15"/>
      <c r="E2997" s="15"/>
      <c r="F2997" s="15"/>
      <c r="G2997" s="15"/>
      <c r="H2997" s="15"/>
      <c r="I2997" s="15"/>
      <c r="J2997" s="15"/>
      <c r="K2997" s="15"/>
      <c r="L2997" s="15"/>
      <c r="M2997" s="15"/>
      <c r="N2997" s="134"/>
      <c r="BY2997" s="137"/>
      <c r="BZ2997" s="137"/>
      <c r="CA2997" s="138"/>
      <c r="CI2997" s="19"/>
      <c r="CJ2997" s="19"/>
    </row>
    <row r="2998" s="13" customFormat="1" customHeight="1" spans="1:88">
      <c r="A2998" s="15"/>
      <c r="B2998" s="15"/>
      <c r="C2998" s="15"/>
      <c r="D2998" s="15"/>
      <c r="E2998" s="15"/>
      <c r="F2998" s="15"/>
      <c r="G2998" s="15"/>
      <c r="H2998" s="15"/>
      <c r="I2998" s="15"/>
      <c r="J2998" s="15"/>
      <c r="K2998" s="15"/>
      <c r="L2998" s="15"/>
      <c r="M2998" s="15"/>
      <c r="N2998" s="134"/>
      <c r="BY2998" s="137"/>
      <c r="BZ2998" s="137"/>
      <c r="CA2998" s="138"/>
      <c r="CI2998" s="19"/>
      <c r="CJ2998" s="19"/>
    </row>
    <row r="2999" s="13" customFormat="1" customHeight="1" spans="1:88">
      <c r="A2999" s="15"/>
      <c r="B2999" s="15"/>
      <c r="C2999" s="15"/>
      <c r="D2999" s="15"/>
      <c r="E2999" s="15"/>
      <c r="F2999" s="15"/>
      <c r="G2999" s="15"/>
      <c r="H2999" s="15"/>
      <c r="I2999" s="15"/>
      <c r="J2999" s="15"/>
      <c r="K2999" s="15"/>
      <c r="L2999" s="15"/>
      <c r="M2999" s="15"/>
      <c r="N2999" s="134"/>
      <c r="BY2999" s="137"/>
      <c r="BZ2999" s="137"/>
      <c r="CA2999" s="138"/>
      <c r="CI2999" s="19"/>
      <c r="CJ2999" s="19"/>
    </row>
    <row r="3000" s="13" customFormat="1" customHeight="1" spans="1:88">
      <c r="A3000" s="15"/>
      <c r="B3000" s="15"/>
      <c r="C3000" s="15"/>
      <c r="D3000" s="15"/>
      <c r="E3000" s="15"/>
      <c r="F3000" s="15"/>
      <c r="G3000" s="15"/>
      <c r="H3000" s="15"/>
      <c r="I3000" s="15"/>
      <c r="J3000" s="15"/>
      <c r="K3000" s="15"/>
      <c r="L3000" s="15"/>
      <c r="M3000" s="15"/>
      <c r="N3000" s="134"/>
      <c r="BY3000" s="137"/>
      <c r="BZ3000" s="137"/>
      <c r="CA3000" s="138"/>
      <c r="CI3000" s="19"/>
      <c r="CJ3000" s="19"/>
    </row>
    <row r="3001" s="13" customFormat="1" customHeight="1" spans="1:88">
      <c r="A3001" s="15"/>
      <c r="B3001" s="15"/>
      <c r="C3001" s="15"/>
      <c r="D3001" s="15"/>
      <c r="E3001" s="15"/>
      <c r="F3001" s="15"/>
      <c r="G3001" s="15"/>
      <c r="H3001" s="15"/>
      <c r="I3001" s="15"/>
      <c r="J3001" s="15"/>
      <c r="K3001" s="15"/>
      <c r="L3001" s="15"/>
      <c r="M3001" s="15"/>
      <c r="N3001" s="134"/>
      <c r="BY3001" s="137"/>
      <c r="BZ3001" s="137"/>
      <c r="CA3001" s="138"/>
      <c r="CI3001" s="19"/>
      <c r="CJ3001" s="19"/>
    </row>
    <row r="3002" s="13" customFormat="1" customHeight="1" spans="1:88">
      <c r="A3002" s="15"/>
      <c r="B3002" s="15"/>
      <c r="C3002" s="15"/>
      <c r="D3002" s="15"/>
      <c r="E3002" s="15"/>
      <c r="F3002" s="15"/>
      <c r="G3002" s="15"/>
      <c r="H3002" s="15"/>
      <c r="I3002" s="15"/>
      <c r="J3002" s="15"/>
      <c r="K3002" s="15"/>
      <c r="L3002" s="15"/>
      <c r="M3002" s="15"/>
      <c r="N3002" s="134"/>
      <c r="BY3002" s="137"/>
      <c r="BZ3002" s="137"/>
      <c r="CA3002" s="138"/>
      <c r="CI3002" s="19"/>
      <c r="CJ3002" s="19"/>
    </row>
    <row r="3003" s="13" customFormat="1" customHeight="1" spans="1:88">
      <c r="A3003" s="15"/>
      <c r="B3003" s="15"/>
      <c r="C3003" s="15"/>
      <c r="D3003" s="15"/>
      <c r="E3003" s="15"/>
      <c r="F3003" s="15"/>
      <c r="G3003" s="15"/>
      <c r="H3003" s="15"/>
      <c r="I3003" s="15"/>
      <c r="J3003" s="15"/>
      <c r="K3003" s="15"/>
      <c r="L3003" s="15"/>
      <c r="M3003" s="15"/>
      <c r="N3003" s="134"/>
      <c r="BY3003" s="137"/>
      <c r="BZ3003" s="137"/>
      <c r="CA3003" s="138"/>
      <c r="CI3003" s="19"/>
      <c r="CJ3003" s="19"/>
    </row>
    <row r="3004" s="13" customFormat="1" customHeight="1" spans="1:88">
      <c r="A3004" s="15"/>
      <c r="B3004" s="15"/>
      <c r="C3004" s="15"/>
      <c r="D3004" s="15"/>
      <c r="E3004" s="15"/>
      <c r="F3004" s="15"/>
      <c r="G3004" s="15"/>
      <c r="H3004" s="15"/>
      <c r="I3004" s="15"/>
      <c r="J3004" s="15"/>
      <c r="K3004" s="15"/>
      <c r="L3004" s="15"/>
      <c r="M3004" s="15"/>
      <c r="N3004" s="134"/>
      <c r="BY3004" s="137"/>
      <c r="BZ3004" s="137"/>
      <c r="CA3004" s="138"/>
      <c r="CI3004" s="19"/>
      <c r="CJ3004" s="19"/>
    </row>
    <row r="3005" s="13" customFormat="1" customHeight="1" spans="1:88">
      <c r="A3005" s="15"/>
      <c r="B3005" s="15"/>
      <c r="C3005" s="15"/>
      <c r="D3005" s="15"/>
      <c r="E3005" s="15"/>
      <c r="F3005" s="15"/>
      <c r="G3005" s="15"/>
      <c r="H3005" s="15"/>
      <c r="I3005" s="15"/>
      <c r="J3005" s="15"/>
      <c r="K3005" s="15"/>
      <c r="L3005" s="15"/>
      <c r="M3005" s="15"/>
      <c r="N3005" s="134"/>
      <c r="BY3005" s="137"/>
      <c r="BZ3005" s="137"/>
      <c r="CA3005" s="138"/>
      <c r="CI3005" s="19"/>
      <c r="CJ3005" s="19"/>
    </row>
    <row r="3006" s="13" customFormat="1" customHeight="1" spans="1:88">
      <c r="A3006" s="15"/>
      <c r="B3006" s="15"/>
      <c r="C3006" s="15"/>
      <c r="D3006" s="15"/>
      <c r="E3006" s="15"/>
      <c r="F3006" s="15"/>
      <c r="G3006" s="15"/>
      <c r="H3006" s="15"/>
      <c r="I3006" s="15"/>
      <c r="J3006" s="15"/>
      <c r="K3006" s="15"/>
      <c r="L3006" s="15"/>
      <c r="M3006" s="15"/>
      <c r="N3006" s="134"/>
      <c r="BY3006" s="137"/>
      <c r="BZ3006" s="137"/>
      <c r="CA3006" s="138"/>
      <c r="CI3006" s="19"/>
      <c r="CJ3006" s="19"/>
    </row>
    <row r="3007" s="13" customFormat="1" customHeight="1" spans="1:88">
      <c r="A3007" s="15"/>
      <c r="B3007" s="15"/>
      <c r="C3007" s="15"/>
      <c r="D3007" s="15"/>
      <c r="E3007" s="15"/>
      <c r="F3007" s="15"/>
      <c r="G3007" s="15"/>
      <c r="H3007" s="15"/>
      <c r="I3007" s="15"/>
      <c r="J3007" s="15"/>
      <c r="K3007" s="15"/>
      <c r="L3007" s="15"/>
      <c r="M3007" s="15"/>
      <c r="N3007" s="134"/>
      <c r="BY3007" s="137"/>
      <c r="BZ3007" s="137"/>
      <c r="CA3007" s="138"/>
      <c r="CI3007" s="19"/>
      <c r="CJ3007" s="19"/>
    </row>
    <row r="3008" s="13" customFormat="1" customHeight="1" spans="1:88">
      <c r="A3008" s="15"/>
      <c r="B3008" s="15"/>
      <c r="C3008" s="15"/>
      <c r="D3008" s="15"/>
      <c r="E3008" s="15"/>
      <c r="F3008" s="15"/>
      <c r="G3008" s="15"/>
      <c r="H3008" s="15"/>
      <c r="I3008" s="15"/>
      <c r="J3008" s="15"/>
      <c r="K3008" s="15"/>
      <c r="L3008" s="15"/>
      <c r="M3008" s="15"/>
      <c r="N3008" s="134"/>
      <c r="BY3008" s="137"/>
      <c r="BZ3008" s="137"/>
      <c r="CA3008" s="138"/>
      <c r="CI3008" s="19"/>
      <c r="CJ3008" s="19"/>
    </row>
    <row r="3009" s="13" customFormat="1" customHeight="1" spans="1:88">
      <c r="A3009" s="15"/>
      <c r="B3009" s="15"/>
      <c r="C3009" s="15"/>
      <c r="D3009" s="15"/>
      <c r="E3009" s="15"/>
      <c r="F3009" s="15"/>
      <c r="G3009" s="15"/>
      <c r="H3009" s="15"/>
      <c r="I3009" s="15"/>
      <c r="J3009" s="15"/>
      <c r="K3009" s="15"/>
      <c r="L3009" s="15"/>
      <c r="M3009" s="15"/>
      <c r="N3009" s="134"/>
      <c r="BY3009" s="137"/>
      <c r="BZ3009" s="137"/>
      <c r="CA3009" s="138"/>
      <c r="CI3009" s="19"/>
      <c r="CJ3009" s="19"/>
    </row>
    <row r="3010" s="13" customFormat="1" customHeight="1" spans="1:88">
      <c r="A3010" s="15"/>
      <c r="B3010" s="15"/>
      <c r="C3010" s="15"/>
      <c r="D3010" s="15"/>
      <c r="E3010" s="15"/>
      <c r="F3010" s="15"/>
      <c r="G3010" s="15"/>
      <c r="H3010" s="15"/>
      <c r="I3010" s="15"/>
      <c r="J3010" s="15"/>
      <c r="K3010" s="15"/>
      <c r="L3010" s="15"/>
      <c r="M3010" s="15"/>
      <c r="N3010" s="134"/>
      <c r="BY3010" s="137"/>
      <c r="BZ3010" s="137"/>
      <c r="CA3010" s="138"/>
      <c r="CI3010" s="19"/>
      <c r="CJ3010" s="19"/>
    </row>
    <row r="3011" s="13" customFormat="1" customHeight="1" spans="1:88">
      <c r="A3011" s="15"/>
      <c r="B3011" s="15"/>
      <c r="C3011" s="15"/>
      <c r="D3011" s="15"/>
      <c r="E3011" s="15"/>
      <c r="F3011" s="15"/>
      <c r="G3011" s="15"/>
      <c r="H3011" s="15"/>
      <c r="I3011" s="15"/>
      <c r="J3011" s="15"/>
      <c r="K3011" s="15"/>
      <c r="L3011" s="15"/>
      <c r="M3011" s="15"/>
      <c r="N3011" s="134"/>
      <c r="BY3011" s="137"/>
      <c r="BZ3011" s="137"/>
      <c r="CA3011" s="138"/>
      <c r="CI3011" s="19"/>
      <c r="CJ3011" s="19"/>
    </row>
    <row r="3012" s="13" customFormat="1" customHeight="1" spans="1:88">
      <c r="A3012" s="15"/>
      <c r="B3012" s="15"/>
      <c r="C3012" s="15"/>
      <c r="D3012" s="15"/>
      <c r="E3012" s="15"/>
      <c r="F3012" s="15"/>
      <c r="G3012" s="15"/>
      <c r="H3012" s="15"/>
      <c r="I3012" s="15"/>
      <c r="J3012" s="15"/>
      <c r="K3012" s="15"/>
      <c r="L3012" s="15"/>
      <c r="M3012" s="15"/>
      <c r="N3012" s="134"/>
      <c r="BY3012" s="137"/>
      <c r="BZ3012" s="137"/>
      <c r="CA3012" s="138"/>
      <c r="CI3012" s="19"/>
      <c r="CJ3012" s="19"/>
    </row>
    <row r="3013" s="13" customFormat="1" customHeight="1" spans="1:88">
      <c r="A3013" s="15"/>
      <c r="B3013" s="15"/>
      <c r="C3013" s="15"/>
      <c r="D3013" s="15"/>
      <c r="E3013" s="15"/>
      <c r="F3013" s="15"/>
      <c r="G3013" s="15"/>
      <c r="H3013" s="15"/>
      <c r="I3013" s="15"/>
      <c r="J3013" s="15"/>
      <c r="K3013" s="15"/>
      <c r="L3013" s="15"/>
      <c r="M3013" s="15"/>
      <c r="N3013" s="134"/>
      <c r="BY3013" s="137"/>
      <c r="BZ3013" s="137"/>
      <c r="CA3013" s="138"/>
      <c r="CI3013" s="19"/>
      <c r="CJ3013" s="19"/>
    </row>
    <row r="3014" s="13" customFormat="1" customHeight="1" spans="1:88">
      <c r="A3014" s="15"/>
      <c r="B3014" s="15"/>
      <c r="C3014" s="15"/>
      <c r="D3014" s="15"/>
      <c r="E3014" s="15"/>
      <c r="F3014" s="15"/>
      <c r="G3014" s="15"/>
      <c r="H3014" s="15"/>
      <c r="I3014" s="15"/>
      <c r="J3014" s="15"/>
      <c r="K3014" s="15"/>
      <c r="L3014" s="15"/>
      <c r="M3014" s="15"/>
      <c r="N3014" s="134"/>
      <c r="BY3014" s="137"/>
      <c r="BZ3014" s="137"/>
      <c r="CA3014" s="138"/>
      <c r="CI3014" s="19"/>
      <c r="CJ3014" s="19"/>
    </row>
    <row r="3015" s="13" customFormat="1" customHeight="1" spans="1:88">
      <c r="A3015" s="15"/>
      <c r="B3015" s="15"/>
      <c r="C3015" s="15"/>
      <c r="D3015" s="15"/>
      <c r="E3015" s="15"/>
      <c r="F3015" s="15"/>
      <c r="G3015" s="15"/>
      <c r="H3015" s="15"/>
      <c r="I3015" s="15"/>
      <c r="J3015" s="15"/>
      <c r="K3015" s="15"/>
      <c r="L3015" s="15"/>
      <c r="M3015" s="15"/>
      <c r="N3015" s="134"/>
      <c r="BY3015" s="137"/>
      <c r="BZ3015" s="137"/>
      <c r="CA3015" s="138"/>
      <c r="CI3015" s="19"/>
      <c r="CJ3015" s="19"/>
    </row>
    <row r="3016" s="13" customFormat="1" customHeight="1" spans="1:88">
      <c r="A3016" s="15"/>
      <c r="B3016" s="15"/>
      <c r="C3016" s="15"/>
      <c r="D3016" s="15"/>
      <c r="E3016" s="15"/>
      <c r="F3016" s="15"/>
      <c r="G3016" s="15"/>
      <c r="H3016" s="15"/>
      <c r="I3016" s="15"/>
      <c r="J3016" s="15"/>
      <c r="K3016" s="15"/>
      <c r="L3016" s="15"/>
      <c r="M3016" s="15"/>
      <c r="N3016" s="134"/>
      <c r="BY3016" s="137"/>
      <c r="BZ3016" s="137"/>
      <c r="CA3016" s="138"/>
      <c r="CI3016" s="19"/>
      <c r="CJ3016" s="19"/>
    </row>
    <row r="3017" s="13" customFormat="1" customHeight="1" spans="1:88">
      <c r="A3017" s="15"/>
      <c r="B3017" s="15"/>
      <c r="C3017" s="15"/>
      <c r="D3017" s="15"/>
      <c r="E3017" s="15"/>
      <c r="F3017" s="15"/>
      <c r="G3017" s="15"/>
      <c r="H3017" s="15"/>
      <c r="I3017" s="15"/>
      <c r="J3017" s="15"/>
      <c r="K3017" s="15"/>
      <c r="L3017" s="15"/>
      <c r="M3017" s="15"/>
      <c r="N3017" s="134"/>
      <c r="BY3017" s="137"/>
      <c r="BZ3017" s="137"/>
      <c r="CA3017" s="138"/>
      <c r="CI3017" s="19"/>
      <c r="CJ3017" s="19"/>
    </row>
    <row r="3018" s="13" customFormat="1" customHeight="1" spans="1:88">
      <c r="A3018" s="15"/>
      <c r="B3018" s="15"/>
      <c r="C3018" s="15"/>
      <c r="D3018" s="15"/>
      <c r="E3018" s="15"/>
      <c r="F3018" s="15"/>
      <c r="G3018" s="15"/>
      <c r="H3018" s="15"/>
      <c r="I3018" s="15"/>
      <c r="J3018" s="15"/>
      <c r="K3018" s="15"/>
      <c r="L3018" s="15"/>
      <c r="M3018" s="15"/>
      <c r="N3018" s="134"/>
      <c r="BY3018" s="137"/>
      <c r="BZ3018" s="137"/>
      <c r="CA3018" s="138"/>
      <c r="CI3018" s="19"/>
      <c r="CJ3018" s="19"/>
    </row>
    <row r="3019" s="13" customFormat="1" customHeight="1" spans="1:88">
      <c r="A3019" s="15"/>
      <c r="B3019" s="15"/>
      <c r="C3019" s="15"/>
      <c r="D3019" s="15"/>
      <c r="E3019" s="15"/>
      <c r="F3019" s="15"/>
      <c r="G3019" s="15"/>
      <c r="H3019" s="15"/>
      <c r="I3019" s="15"/>
      <c r="J3019" s="15"/>
      <c r="K3019" s="15"/>
      <c r="L3019" s="15"/>
      <c r="M3019" s="15"/>
      <c r="N3019" s="134"/>
      <c r="BY3019" s="137"/>
      <c r="BZ3019" s="137"/>
      <c r="CA3019" s="138"/>
      <c r="CI3019" s="19"/>
      <c r="CJ3019" s="19"/>
    </row>
    <row r="3020" s="13" customFormat="1" customHeight="1" spans="1:88">
      <c r="A3020" s="15"/>
      <c r="B3020" s="15"/>
      <c r="C3020" s="15"/>
      <c r="D3020" s="15"/>
      <c r="E3020" s="15"/>
      <c r="F3020" s="15"/>
      <c r="G3020" s="15"/>
      <c r="H3020" s="15"/>
      <c r="I3020" s="15"/>
      <c r="J3020" s="15"/>
      <c r="K3020" s="15"/>
      <c r="L3020" s="15"/>
      <c r="M3020" s="15"/>
      <c r="N3020" s="134"/>
      <c r="BY3020" s="137"/>
      <c r="BZ3020" s="137"/>
      <c r="CA3020" s="138"/>
      <c r="CI3020" s="19"/>
      <c r="CJ3020" s="19"/>
    </row>
    <row r="3021" s="13" customFormat="1" customHeight="1" spans="1:88">
      <c r="A3021" s="15"/>
      <c r="B3021" s="15"/>
      <c r="C3021" s="15"/>
      <c r="D3021" s="15"/>
      <c r="E3021" s="15"/>
      <c r="F3021" s="15"/>
      <c r="G3021" s="15"/>
      <c r="H3021" s="15"/>
      <c r="I3021" s="15"/>
      <c r="J3021" s="15"/>
      <c r="K3021" s="15"/>
      <c r="L3021" s="15"/>
      <c r="M3021" s="15"/>
      <c r="N3021" s="134"/>
      <c r="BY3021" s="137"/>
      <c r="BZ3021" s="137"/>
      <c r="CA3021" s="138"/>
      <c r="CI3021" s="19"/>
      <c r="CJ3021" s="19"/>
    </row>
    <row r="3022" s="13" customFormat="1" customHeight="1" spans="1:88">
      <c r="A3022" s="15"/>
      <c r="B3022" s="15"/>
      <c r="C3022" s="15"/>
      <c r="D3022" s="15"/>
      <c r="E3022" s="15"/>
      <c r="F3022" s="15"/>
      <c r="G3022" s="15"/>
      <c r="H3022" s="15"/>
      <c r="I3022" s="15"/>
      <c r="J3022" s="15"/>
      <c r="K3022" s="15"/>
      <c r="L3022" s="15"/>
      <c r="M3022" s="15"/>
      <c r="N3022" s="134"/>
      <c r="BY3022" s="137"/>
      <c r="BZ3022" s="137"/>
      <c r="CA3022" s="138"/>
      <c r="CI3022" s="19"/>
      <c r="CJ3022" s="19"/>
    </row>
    <row r="3023" s="13" customFormat="1" customHeight="1" spans="1:88">
      <c r="A3023" s="15"/>
      <c r="B3023" s="15"/>
      <c r="C3023" s="15"/>
      <c r="D3023" s="15"/>
      <c r="E3023" s="15"/>
      <c r="F3023" s="15"/>
      <c r="G3023" s="15"/>
      <c r="H3023" s="15"/>
      <c r="I3023" s="15"/>
      <c r="J3023" s="15"/>
      <c r="K3023" s="15"/>
      <c r="L3023" s="15"/>
      <c r="M3023" s="15"/>
      <c r="N3023" s="134"/>
      <c r="BY3023" s="137"/>
      <c r="BZ3023" s="137"/>
      <c r="CA3023" s="138"/>
      <c r="CI3023" s="19"/>
      <c r="CJ3023" s="19"/>
    </row>
    <row r="3024" s="13" customFormat="1" customHeight="1" spans="1:88">
      <c r="A3024" s="15"/>
      <c r="B3024" s="15"/>
      <c r="C3024" s="15"/>
      <c r="D3024" s="15"/>
      <c r="E3024" s="15"/>
      <c r="F3024" s="15"/>
      <c r="G3024" s="15"/>
      <c r="H3024" s="15"/>
      <c r="I3024" s="15"/>
      <c r="J3024" s="15"/>
      <c r="K3024" s="15"/>
      <c r="L3024" s="15"/>
      <c r="M3024" s="15"/>
      <c r="N3024" s="134"/>
      <c r="BY3024" s="137"/>
      <c r="BZ3024" s="137"/>
      <c r="CA3024" s="138"/>
      <c r="CI3024" s="19"/>
      <c r="CJ3024" s="19"/>
    </row>
    <row r="3025" s="13" customFormat="1" customHeight="1" spans="1:88">
      <c r="A3025" s="15"/>
      <c r="B3025" s="15"/>
      <c r="C3025" s="15"/>
      <c r="D3025" s="15"/>
      <c r="E3025" s="15"/>
      <c r="F3025" s="15"/>
      <c r="G3025" s="15"/>
      <c r="H3025" s="15"/>
      <c r="I3025" s="15"/>
      <c r="J3025" s="15"/>
      <c r="K3025" s="15"/>
      <c r="L3025" s="15"/>
      <c r="M3025" s="15"/>
      <c r="N3025" s="134"/>
      <c r="BY3025" s="137"/>
      <c r="BZ3025" s="137"/>
      <c r="CA3025" s="138"/>
      <c r="CI3025" s="19"/>
      <c r="CJ3025" s="19"/>
    </row>
    <row r="3026" s="13" customFormat="1" customHeight="1" spans="1:88">
      <c r="A3026" s="15"/>
      <c r="B3026" s="15"/>
      <c r="C3026" s="15"/>
      <c r="D3026" s="15"/>
      <c r="E3026" s="15"/>
      <c r="F3026" s="15"/>
      <c r="G3026" s="15"/>
      <c r="H3026" s="15"/>
      <c r="I3026" s="15"/>
      <c r="J3026" s="15"/>
      <c r="K3026" s="15"/>
      <c r="L3026" s="15"/>
      <c r="M3026" s="15"/>
      <c r="N3026" s="134"/>
      <c r="BY3026" s="137"/>
      <c r="BZ3026" s="137"/>
      <c r="CA3026" s="138"/>
      <c r="CI3026" s="19"/>
      <c r="CJ3026" s="19"/>
    </row>
    <row r="3027" s="13" customFormat="1" customHeight="1" spans="1:88">
      <c r="A3027" s="15"/>
      <c r="B3027" s="15"/>
      <c r="C3027" s="15"/>
      <c r="D3027" s="15"/>
      <c r="E3027" s="15"/>
      <c r="F3027" s="15"/>
      <c r="G3027" s="15"/>
      <c r="H3027" s="15"/>
      <c r="I3027" s="15"/>
      <c r="J3027" s="15"/>
      <c r="K3027" s="15"/>
      <c r="L3027" s="15"/>
      <c r="M3027" s="15"/>
      <c r="N3027" s="134"/>
      <c r="BY3027" s="137"/>
      <c r="BZ3027" s="137"/>
      <c r="CA3027" s="138"/>
      <c r="CI3027" s="19"/>
      <c r="CJ3027" s="19"/>
    </row>
    <row r="3028" s="13" customFormat="1" customHeight="1" spans="1:88">
      <c r="A3028" s="15"/>
      <c r="B3028" s="15"/>
      <c r="C3028" s="15"/>
      <c r="D3028" s="15"/>
      <c r="E3028" s="15"/>
      <c r="F3028" s="15"/>
      <c r="G3028" s="15"/>
      <c r="H3028" s="15"/>
      <c r="I3028" s="15"/>
      <c r="J3028" s="15"/>
      <c r="K3028" s="15"/>
      <c r="L3028" s="15"/>
      <c r="M3028" s="15"/>
      <c r="N3028" s="134"/>
      <c r="BY3028" s="137"/>
      <c r="BZ3028" s="137"/>
      <c r="CA3028" s="138"/>
      <c r="CI3028" s="19"/>
      <c r="CJ3028" s="19"/>
    </row>
    <row r="3029" s="13" customFormat="1" customHeight="1" spans="1:88">
      <c r="A3029" s="15"/>
      <c r="B3029" s="15"/>
      <c r="C3029" s="15"/>
      <c r="D3029" s="15"/>
      <c r="E3029" s="15"/>
      <c r="F3029" s="15"/>
      <c r="G3029" s="15"/>
      <c r="H3029" s="15"/>
      <c r="I3029" s="15"/>
      <c r="J3029" s="15"/>
      <c r="K3029" s="15"/>
      <c r="L3029" s="15"/>
      <c r="M3029" s="15"/>
      <c r="N3029" s="134"/>
      <c r="BY3029" s="137"/>
      <c r="BZ3029" s="137"/>
      <c r="CA3029" s="138"/>
      <c r="CI3029" s="19"/>
      <c r="CJ3029" s="19"/>
    </row>
    <row r="3030" s="13" customFormat="1" customHeight="1" spans="1:88">
      <c r="A3030" s="15"/>
      <c r="B3030" s="15"/>
      <c r="C3030" s="15"/>
      <c r="D3030" s="15"/>
      <c r="E3030" s="15"/>
      <c r="F3030" s="15"/>
      <c r="G3030" s="15"/>
      <c r="H3030" s="15"/>
      <c r="I3030" s="15"/>
      <c r="J3030" s="15"/>
      <c r="K3030" s="15"/>
      <c r="L3030" s="15"/>
      <c r="M3030" s="15"/>
      <c r="N3030" s="134"/>
      <c r="BY3030" s="137"/>
      <c r="BZ3030" s="137"/>
      <c r="CA3030" s="138"/>
      <c r="CI3030" s="19"/>
      <c r="CJ3030" s="19"/>
    </row>
    <row r="3031" s="13" customFormat="1" customHeight="1" spans="1:88">
      <c r="A3031" s="15"/>
      <c r="B3031" s="15"/>
      <c r="C3031" s="15"/>
      <c r="D3031" s="15"/>
      <c r="E3031" s="15"/>
      <c r="F3031" s="15"/>
      <c r="G3031" s="15"/>
      <c r="H3031" s="15"/>
      <c r="I3031" s="15"/>
      <c r="J3031" s="15"/>
      <c r="K3031" s="15"/>
      <c r="L3031" s="15"/>
      <c r="M3031" s="15"/>
      <c r="N3031" s="134"/>
      <c r="BY3031" s="137"/>
      <c r="BZ3031" s="137"/>
      <c r="CA3031" s="138"/>
      <c r="CI3031" s="19"/>
      <c r="CJ3031" s="19"/>
    </row>
    <row r="3032" s="13" customFormat="1" customHeight="1" spans="1:88">
      <c r="A3032" s="15"/>
      <c r="B3032" s="15"/>
      <c r="C3032" s="15"/>
      <c r="D3032" s="15"/>
      <c r="E3032" s="15"/>
      <c r="F3032" s="15"/>
      <c r="G3032" s="15"/>
      <c r="H3032" s="15"/>
      <c r="I3032" s="15"/>
      <c r="J3032" s="15"/>
      <c r="K3032" s="15"/>
      <c r="L3032" s="15"/>
      <c r="M3032" s="15"/>
      <c r="N3032" s="134"/>
      <c r="BY3032" s="137"/>
      <c r="BZ3032" s="137"/>
      <c r="CA3032" s="138"/>
      <c r="CI3032" s="19"/>
      <c r="CJ3032" s="19"/>
    </row>
    <row r="3033" s="13" customFormat="1" customHeight="1" spans="1:88">
      <c r="A3033" s="15"/>
      <c r="B3033" s="15"/>
      <c r="C3033" s="15"/>
      <c r="D3033" s="15"/>
      <c r="E3033" s="15"/>
      <c r="F3033" s="15"/>
      <c r="G3033" s="15"/>
      <c r="H3033" s="15"/>
      <c r="I3033" s="15"/>
      <c r="J3033" s="15"/>
      <c r="K3033" s="15"/>
      <c r="L3033" s="15"/>
      <c r="M3033" s="15"/>
      <c r="N3033" s="134"/>
      <c r="BY3033" s="137"/>
      <c r="BZ3033" s="137"/>
      <c r="CA3033" s="138"/>
      <c r="CI3033" s="19"/>
      <c r="CJ3033" s="19"/>
    </row>
    <row r="3034" s="13" customFormat="1" customHeight="1" spans="1:88">
      <c r="A3034" s="15"/>
      <c r="B3034" s="15"/>
      <c r="C3034" s="15"/>
      <c r="D3034" s="15"/>
      <c r="E3034" s="15"/>
      <c r="F3034" s="15"/>
      <c r="G3034" s="15"/>
      <c r="H3034" s="15"/>
      <c r="I3034" s="15"/>
      <c r="J3034" s="15"/>
      <c r="K3034" s="15"/>
      <c r="L3034" s="15"/>
      <c r="M3034" s="15"/>
      <c r="N3034" s="134"/>
      <c r="BY3034" s="137"/>
      <c r="BZ3034" s="137"/>
      <c r="CA3034" s="138"/>
      <c r="CI3034" s="19"/>
      <c r="CJ3034" s="19"/>
    </row>
    <row r="3035" s="13" customFormat="1" customHeight="1" spans="1:88">
      <c r="A3035" s="15"/>
      <c r="B3035" s="15"/>
      <c r="C3035" s="15"/>
      <c r="D3035" s="15"/>
      <c r="E3035" s="15"/>
      <c r="F3035" s="15"/>
      <c r="G3035" s="15"/>
      <c r="H3035" s="15"/>
      <c r="I3035" s="15"/>
      <c r="J3035" s="15"/>
      <c r="K3035" s="15"/>
      <c r="L3035" s="15"/>
      <c r="M3035" s="15"/>
      <c r="N3035" s="134"/>
      <c r="BY3035" s="137"/>
      <c r="BZ3035" s="137"/>
      <c r="CA3035" s="138"/>
      <c r="CI3035" s="19"/>
      <c r="CJ3035" s="19"/>
    </row>
    <row r="3036" s="13" customFormat="1" customHeight="1" spans="1:88">
      <c r="A3036" s="15"/>
      <c r="B3036" s="15"/>
      <c r="C3036" s="15"/>
      <c r="D3036" s="15"/>
      <c r="E3036" s="15"/>
      <c r="F3036" s="15"/>
      <c r="G3036" s="15"/>
      <c r="H3036" s="15"/>
      <c r="I3036" s="15"/>
      <c r="J3036" s="15"/>
      <c r="K3036" s="15"/>
      <c r="L3036" s="15"/>
      <c r="M3036" s="15"/>
      <c r="N3036" s="134"/>
      <c r="BY3036" s="137"/>
      <c r="BZ3036" s="137"/>
      <c r="CA3036" s="138"/>
      <c r="CI3036" s="19"/>
      <c r="CJ3036" s="19"/>
    </row>
    <row r="3037" s="13" customFormat="1" customHeight="1" spans="1:88">
      <c r="A3037" s="15"/>
      <c r="B3037" s="15"/>
      <c r="C3037" s="15"/>
      <c r="D3037" s="15"/>
      <c r="E3037" s="15"/>
      <c r="F3037" s="15"/>
      <c r="G3037" s="15"/>
      <c r="H3037" s="15"/>
      <c r="I3037" s="15"/>
      <c r="J3037" s="15"/>
      <c r="K3037" s="15"/>
      <c r="L3037" s="15"/>
      <c r="M3037" s="15"/>
      <c r="N3037" s="134"/>
      <c r="BY3037" s="137"/>
      <c r="BZ3037" s="137"/>
      <c r="CA3037" s="138"/>
      <c r="CI3037" s="19"/>
      <c r="CJ3037" s="19"/>
    </row>
    <row r="3038" s="13" customFormat="1" customHeight="1" spans="1:88">
      <c r="A3038" s="15"/>
      <c r="B3038" s="15"/>
      <c r="C3038" s="15"/>
      <c r="D3038" s="15"/>
      <c r="E3038" s="15"/>
      <c r="F3038" s="15"/>
      <c r="G3038" s="15"/>
      <c r="H3038" s="15"/>
      <c r="I3038" s="15"/>
      <c r="J3038" s="15"/>
      <c r="K3038" s="15"/>
      <c r="L3038" s="15"/>
      <c r="M3038" s="15"/>
      <c r="N3038" s="134"/>
      <c r="BY3038" s="137"/>
      <c r="BZ3038" s="137"/>
      <c r="CA3038" s="138"/>
      <c r="CI3038" s="19"/>
      <c r="CJ3038" s="19"/>
    </row>
    <row r="3039" s="13" customFormat="1" customHeight="1" spans="1:88">
      <c r="A3039" s="15"/>
      <c r="B3039" s="15"/>
      <c r="C3039" s="15"/>
      <c r="D3039" s="15"/>
      <c r="E3039" s="15"/>
      <c r="F3039" s="15"/>
      <c r="G3039" s="15"/>
      <c r="H3039" s="15"/>
      <c r="I3039" s="15"/>
      <c r="J3039" s="15"/>
      <c r="K3039" s="15"/>
      <c r="L3039" s="15"/>
      <c r="M3039" s="15"/>
      <c r="N3039" s="134"/>
      <c r="BY3039" s="137"/>
      <c r="BZ3039" s="137"/>
      <c r="CA3039" s="138"/>
      <c r="CI3039" s="19"/>
      <c r="CJ3039" s="19"/>
    </row>
    <row r="3040" s="13" customFormat="1" customHeight="1" spans="1:88">
      <c r="A3040" s="15"/>
      <c r="B3040" s="15"/>
      <c r="C3040" s="15"/>
      <c r="D3040" s="15"/>
      <c r="E3040" s="15"/>
      <c r="F3040" s="15"/>
      <c r="G3040" s="15"/>
      <c r="H3040" s="15"/>
      <c r="I3040" s="15"/>
      <c r="J3040" s="15"/>
      <c r="K3040" s="15"/>
      <c r="L3040" s="15"/>
      <c r="M3040" s="15"/>
      <c r="N3040" s="134"/>
      <c r="BY3040" s="137"/>
      <c r="BZ3040" s="137"/>
      <c r="CA3040" s="138"/>
      <c r="CI3040" s="19"/>
      <c r="CJ3040" s="19"/>
    </row>
    <row r="3041" s="13" customFormat="1" customHeight="1" spans="1:88">
      <c r="A3041" s="15"/>
      <c r="B3041" s="15"/>
      <c r="C3041" s="15"/>
      <c r="D3041" s="15"/>
      <c r="E3041" s="15"/>
      <c r="F3041" s="15"/>
      <c r="G3041" s="15"/>
      <c r="H3041" s="15"/>
      <c r="I3041" s="15"/>
      <c r="J3041" s="15"/>
      <c r="K3041" s="15"/>
      <c r="L3041" s="15"/>
      <c r="M3041" s="15"/>
      <c r="N3041" s="134"/>
      <c r="BY3041" s="137"/>
      <c r="BZ3041" s="137"/>
      <c r="CA3041" s="138"/>
      <c r="CI3041" s="19"/>
      <c r="CJ3041" s="19"/>
    </row>
    <row r="3042" s="13" customFormat="1" customHeight="1" spans="1:88">
      <c r="A3042" s="15"/>
      <c r="B3042" s="15"/>
      <c r="C3042" s="15"/>
      <c r="D3042" s="15"/>
      <c r="E3042" s="15"/>
      <c r="F3042" s="15"/>
      <c r="G3042" s="15"/>
      <c r="H3042" s="15"/>
      <c r="I3042" s="15"/>
      <c r="J3042" s="15"/>
      <c r="K3042" s="15"/>
      <c r="L3042" s="15"/>
      <c r="M3042" s="15"/>
      <c r="N3042" s="134"/>
      <c r="BY3042" s="137"/>
      <c r="BZ3042" s="137"/>
      <c r="CA3042" s="138"/>
      <c r="CI3042" s="19"/>
      <c r="CJ3042" s="19"/>
    </row>
    <row r="3043" s="13" customFormat="1" customHeight="1" spans="1:88">
      <c r="A3043" s="15"/>
      <c r="B3043" s="15"/>
      <c r="C3043" s="15"/>
      <c r="D3043" s="15"/>
      <c r="E3043" s="15"/>
      <c r="F3043" s="15"/>
      <c r="G3043" s="15"/>
      <c r="H3043" s="15"/>
      <c r="I3043" s="15"/>
      <c r="J3043" s="15"/>
      <c r="K3043" s="15"/>
      <c r="L3043" s="15"/>
      <c r="M3043" s="15"/>
      <c r="N3043" s="134"/>
      <c r="BY3043" s="137"/>
      <c r="BZ3043" s="137"/>
      <c r="CA3043" s="138"/>
      <c r="CI3043" s="19"/>
      <c r="CJ3043" s="19"/>
    </row>
    <row r="3044" s="13" customFormat="1" customHeight="1" spans="1:88">
      <c r="A3044" s="15"/>
      <c r="B3044" s="15"/>
      <c r="C3044" s="15"/>
      <c r="D3044" s="15"/>
      <c r="E3044" s="15"/>
      <c r="F3044" s="15"/>
      <c r="G3044" s="15"/>
      <c r="H3044" s="15"/>
      <c r="I3044" s="15"/>
      <c r="J3044" s="15"/>
      <c r="K3044" s="15"/>
      <c r="L3044" s="15"/>
      <c r="M3044" s="15"/>
      <c r="N3044" s="134"/>
      <c r="BY3044" s="137"/>
      <c r="BZ3044" s="137"/>
      <c r="CA3044" s="138"/>
      <c r="CI3044" s="19"/>
      <c r="CJ3044" s="19"/>
    </row>
    <row r="3045" s="13" customFormat="1" customHeight="1" spans="1:88">
      <c r="A3045" s="15"/>
      <c r="B3045" s="15"/>
      <c r="C3045" s="15"/>
      <c r="D3045" s="15"/>
      <c r="E3045" s="15"/>
      <c r="F3045" s="15"/>
      <c r="G3045" s="15"/>
      <c r="H3045" s="15"/>
      <c r="I3045" s="15"/>
      <c r="J3045" s="15"/>
      <c r="K3045" s="15"/>
      <c r="L3045" s="15"/>
      <c r="M3045" s="15"/>
      <c r="N3045" s="134"/>
      <c r="BY3045" s="137"/>
      <c r="BZ3045" s="137"/>
      <c r="CA3045" s="138"/>
      <c r="CI3045" s="19"/>
      <c r="CJ3045" s="19"/>
    </row>
    <row r="3046" s="13" customFormat="1" customHeight="1" spans="1:88">
      <c r="A3046" s="15"/>
      <c r="B3046" s="15"/>
      <c r="C3046" s="15"/>
      <c r="D3046" s="15"/>
      <c r="E3046" s="15"/>
      <c r="F3046" s="15"/>
      <c r="G3046" s="15"/>
      <c r="H3046" s="15"/>
      <c r="I3046" s="15"/>
      <c r="J3046" s="15"/>
      <c r="K3046" s="15"/>
      <c r="L3046" s="15"/>
      <c r="M3046" s="15"/>
      <c r="N3046" s="134"/>
      <c r="BY3046" s="137"/>
      <c r="BZ3046" s="137"/>
      <c r="CA3046" s="138"/>
      <c r="CI3046" s="19"/>
      <c r="CJ3046" s="19"/>
    </row>
    <row r="3047" s="13" customFormat="1" customHeight="1" spans="1:88">
      <c r="A3047" s="15"/>
      <c r="B3047" s="15"/>
      <c r="C3047" s="15"/>
      <c r="D3047" s="15"/>
      <c r="E3047" s="15"/>
      <c r="F3047" s="15"/>
      <c r="G3047" s="15"/>
      <c r="H3047" s="15"/>
      <c r="I3047" s="15"/>
      <c r="J3047" s="15"/>
      <c r="K3047" s="15"/>
      <c r="L3047" s="15"/>
      <c r="M3047" s="15"/>
      <c r="N3047" s="134"/>
      <c r="BY3047" s="137"/>
      <c r="BZ3047" s="137"/>
      <c r="CA3047" s="138"/>
      <c r="CI3047" s="19"/>
      <c r="CJ3047" s="19"/>
    </row>
    <row r="3048" s="13" customFormat="1" customHeight="1" spans="1:88">
      <c r="A3048" s="15"/>
      <c r="B3048" s="15"/>
      <c r="C3048" s="15"/>
      <c r="D3048" s="15"/>
      <c r="E3048" s="15"/>
      <c r="F3048" s="15"/>
      <c r="G3048" s="15"/>
      <c r="H3048" s="15"/>
      <c r="I3048" s="15"/>
      <c r="J3048" s="15"/>
      <c r="K3048" s="15"/>
      <c r="L3048" s="15"/>
      <c r="M3048" s="15"/>
      <c r="N3048" s="134"/>
      <c r="BY3048" s="137"/>
      <c r="BZ3048" s="137"/>
      <c r="CA3048" s="138"/>
      <c r="CI3048" s="19"/>
      <c r="CJ3048" s="19"/>
    </row>
    <row r="3049" s="13" customFormat="1" customHeight="1" spans="1:88">
      <c r="A3049" s="15"/>
      <c r="B3049" s="15"/>
      <c r="C3049" s="15"/>
      <c r="D3049" s="15"/>
      <c r="E3049" s="15"/>
      <c r="F3049" s="15"/>
      <c r="G3049" s="15"/>
      <c r="H3049" s="15"/>
      <c r="I3049" s="15"/>
      <c r="J3049" s="15"/>
      <c r="K3049" s="15"/>
      <c r="L3049" s="15"/>
      <c r="M3049" s="15"/>
      <c r="N3049" s="134"/>
      <c r="BY3049" s="137"/>
      <c r="BZ3049" s="137"/>
      <c r="CA3049" s="138"/>
      <c r="CI3049" s="19"/>
      <c r="CJ3049" s="19"/>
    </row>
    <row r="3050" s="13" customFormat="1" customHeight="1" spans="1:88">
      <c r="A3050" s="15"/>
      <c r="B3050" s="15"/>
      <c r="C3050" s="15"/>
      <c r="D3050" s="15"/>
      <c r="E3050" s="15"/>
      <c r="F3050" s="15"/>
      <c r="G3050" s="15"/>
      <c r="H3050" s="15"/>
      <c r="I3050" s="15"/>
      <c r="J3050" s="15"/>
      <c r="K3050" s="15"/>
      <c r="L3050" s="15"/>
      <c r="M3050" s="15"/>
      <c r="N3050" s="134"/>
      <c r="BY3050" s="137"/>
      <c r="BZ3050" s="137"/>
      <c r="CA3050" s="138"/>
      <c r="CI3050" s="19"/>
      <c r="CJ3050" s="19"/>
    </row>
    <row r="3051" s="13" customFormat="1" customHeight="1" spans="1:88">
      <c r="A3051" s="15"/>
      <c r="B3051" s="15"/>
      <c r="C3051" s="15"/>
      <c r="D3051" s="15"/>
      <c r="E3051" s="15"/>
      <c r="F3051" s="15"/>
      <c r="G3051" s="15"/>
      <c r="H3051" s="15"/>
      <c r="I3051" s="15"/>
      <c r="J3051" s="15"/>
      <c r="K3051" s="15"/>
      <c r="L3051" s="15"/>
      <c r="M3051" s="15"/>
      <c r="N3051" s="134"/>
      <c r="BY3051" s="137"/>
      <c r="BZ3051" s="137"/>
      <c r="CA3051" s="138"/>
      <c r="CI3051" s="19"/>
      <c r="CJ3051" s="19"/>
    </row>
    <row r="3052" s="13" customFormat="1" customHeight="1" spans="1:88">
      <c r="A3052" s="15"/>
      <c r="B3052" s="15"/>
      <c r="C3052" s="15"/>
      <c r="D3052" s="15"/>
      <c r="E3052" s="15"/>
      <c r="F3052" s="15"/>
      <c r="G3052" s="15"/>
      <c r="H3052" s="15"/>
      <c r="I3052" s="15"/>
      <c r="J3052" s="15"/>
      <c r="K3052" s="15"/>
      <c r="L3052" s="15"/>
      <c r="M3052" s="15"/>
      <c r="N3052" s="134"/>
      <c r="BY3052" s="137"/>
      <c r="BZ3052" s="137"/>
      <c r="CA3052" s="138"/>
      <c r="CI3052" s="19"/>
      <c r="CJ3052" s="19"/>
    </row>
    <row r="3053" s="13" customFormat="1" customHeight="1" spans="1:88">
      <c r="A3053" s="15"/>
      <c r="B3053" s="15"/>
      <c r="C3053" s="15"/>
      <c r="D3053" s="15"/>
      <c r="E3053" s="15"/>
      <c r="F3053" s="15"/>
      <c r="G3053" s="15"/>
      <c r="H3053" s="15"/>
      <c r="I3053" s="15"/>
      <c r="J3053" s="15"/>
      <c r="K3053" s="15"/>
      <c r="L3053" s="15"/>
      <c r="M3053" s="15"/>
      <c r="N3053" s="134"/>
      <c r="BY3053" s="137"/>
      <c r="BZ3053" s="137"/>
      <c r="CA3053" s="138"/>
      <c r="CI3053" s="19"/>
      <c r="CJ3053" s="19"/>
    </row>
    <row r="3054" s="13" customFormat="1" customHeight="1" spans="1:88">
      <c r="A3054" s="15"/>
      <c r="B3054" s="15"/>
      <c r="C3054" s="15"/>
      <c r="D3054" s="15"/>
      <c r="E3054" s="15"/>
      <c r="F3054" s="15"/>
      <c r="G3054" s="15"/>
      <c r="H3054" s="15"/>
      <c r="I3054" s="15"/>
      <c r="J3054" s="15"/>
      <c r="K3054" s="15"/>
      <c r="L3054" s="15"/>
      <c r="M3054" s="15"/>
      <c r="N3054" s="134"/>
      <c r="BY3054" s="137"/>
      <c r="BZ3054" s="137"/>
      <c r="CA3054" s="138"/>
      <c r="CI3054" s="19"/>
      <c r="CJ3054" s="19"/>
    </row>
    <row r="3055" s="13" customFormat="1" customHeight="1" spans="1:88">
      <c r="A3055" s="15"/>
      <c r="B3055" s="15"/>
      <c r="C3055" s="15"/>
      <c r="D3055" s="15"/>
      <c r="E3055" s="15"/>
      <c r="F3055" s="15"/>
      <c r="G3055" s="15"/>
      <c r="H3055" s="15"/>
      <c r="I3055" s="15"/>
      <c r="J3055" s="15"/>
      <c r="K3055" s="15"/>
      <c r="L3055" s="15"/>
      <c r="M3055" s="15"/>
      <c r="N3055" s="134"/>
      <c r="BY3055" s="137"/>
      <c r="BZ3055" s="137"/>
      <c r="CA3055" s="138"/>
      <c r="CI3055" s="19"/>
      <c r="CJ3055" s="19"/>
    </row>
    <row r="3056" s="13" customFormat="1" customHeight="1" spans="1:88">
      <c r="A3056" s="15"/>
      <c r="B3056" s="15"/>
      <c r="C3056" s="15"/>
      <c r="D3056" s="15"/>
      <c r="E3056" s="15"/>
      <c r="F3056" s="15"/>
      <c r="G3056" s="15"/>
      <c r="H3056" s="15"/>
      <c r="I3056" s="15"/>
      <c r="J3056" s="15"/>
      <c r="K3056" s="15"/>
      <c r="L3056" s="15"/>
      <c r="M3056" s="15"/>
      <c r="N3056" s="134"/>
      <c r="BY3056" s="137"/>
      <c r="BZ3056" s="137"/>
      <c r="CA3056" s="138"/>
      <c r="CI3056" s="19"/>
      <c r="CJ3056" s="19"/>
    </row>
    <row r="3057" s="13" customFormat="1" customHeight="1" spans="1:88">
      <c r="A3057" s="15"/>
      <c r="B3057" s="15"/>
      <c r="C3057" s="15"/>
      <c r="D3057" s="15"/>
      <c r="E3057" s="15"/>
      <c r="F3057" s="15"/>
      <c r="G3057" s="15"/>
      <c r="H3057" s="15"/>
      <c r="I3057" s="15"/>
      <c r="J3057" s="15"/>
      <c r="K3057" s="15"/>
      <c r="L3057" s="15"/>
      <c r="M3057" s="15"/>
      <c r="N3057" s="134"/>
      <c r="BY3057" s="137"/>
      <c r="BZ3057" s="137"/>
      <c r="CA3057" s="138"/>
      <c r="CI3057" s="19"/>
      <c r="CJ3057" s="19"/>
    </row>
    <row r="3058" s="13" customFormat="1" customHeight="1" spans="1:88">
      <c r="A3058" s="15"/>
      <c r="B3058" s="15"/>
      <c r="C3058" s="15"/>
      <c r="D3058" s="15"/>
      <c r="E3058" s="15"/>
      <c r="F3058" s="15"/>
      <c r="G3058" s="15"/>
      <c r="H3058" s="15"/>
      <c r="I3058" s="15"/>
      <c r="J3058" s="15"/>
      <c r="K3058" s="15"/>
      <c r="L3058" s="15"/>
      <c r="M3058" s="15"/>
      <c r="N3058" s="134"/>
      <c r="BY3058" s="137"/>
      <c r="BZ3058" s="137"/>
      <c r="CA3058" s="138"/>
      <c r="CI3058" s="19"/>
      <c r="CJ3058" s="19"/>
    </row>
    <row r="3059" s="13" customFormat="1" customHeight="1" spans="1:88">
      <c r="A3059" s="15"/>
      <c r="B3059" s="15"/>
      <c r="C3059" s="15"/>
      <c r="D3059" s="15"/>
      <c r="E3059" s="15"/>
      <c r="F3059" s="15"/>
      <c r="G3059" s="15"/>
      <c r="H3059" s="15"/>
      <c r="I3059" s="15"/>
      <c r="J3059" s="15"/>
      <c r="K3059" s="15"/>
      <c r="L3059" s="15"/>
      <c r="M3059" s="15"/>
      <c r="N3059" s="134"/>
      <c r="BY3059" s="137"/>
      <c r="BZ3059" s="137"/>
      <c r="CA3059" s="138"/>
      <c r="CI3059" s="19"/>
      <c r="CJ3059" s="19"/>
    </row>
    <row r="3060" s="13" customFormat="1" customHeight="1" spans="1:88">
      <c r="A3060" s="15"/>
      <c r="B3060" s="15"/>
      <c r="C3060" s="15"/>
      <c r="D3060" s="15"/>
      <c r="E3060" s="15"/>
      <c r="F3060" s="15"/>
      <c r="G3060" s="15"/>
      <c r="H3060" s="15"/>
      <c r="I3060" s="15"/>
      <c r="J3060" s="15"/>
      <c r="K3060" s="15"/>
      <c r="L3060" s="15"/>
      <c r="M3060" s="15"/>
      <c r="N3060" s="134"/>
      <c r="BY3060" s="137"/>
      <c r="BZ3060" s="137"/>
      <c r="CA3060" s="138"/>
      <c r="CI3060" s="19"/>
      <c r="CJ3060" s="19"/>
    </row>
    <row r="3061" s="13" customFormat="1" customHeight="1" spans="1:88">
      <c r="A3061" s="15"/>
      <c r="B3061" s="15"/>
      <c r="C3061" s="15"/>
      <c r="D3061" s="15"/>
      <c r="E3061" s="15"/>
      <c r="F3061" s="15"/>
      <c r="G3061" s="15"/>
      <c r="H3061" s="15"/>
      <c r="I3061" s="15"/>
      <c r="J3061" s="15"/>
      <c r="K3061" s="15"/>
      <c r="L3061" s="15"/>
      <c r="M3061" s="15"/>
      <c r="N3061" s="134"/>
      <c r="BY3061" s="137"/>
      <c r="BZ3061" s="137"/>
      <c r="CA3061" s="138"/>
      <c r="CI3061" s="19"/>
      <c r="CJ3061" s="19"/>
    </row>
    <row r="3062" s="13" customFormat="1" customHeight="1" spans="1:88">
      <c r="A3062" s="15"/>
      <c r="B3062" s="15"/>
      <c r="C3062" s="15"/>
      <c r="D3062" s="15"/>
      <c r="E3062" s="15"/>
      <c r="F3062" s="15"/>
      <c r="G3062" s="15"/>
      <c r="H3062" s="15"/>
      <c r="I3062" s="15"/>
      <c r="J3062" s="15"/>
      <c r="K3062" s="15"/>
      <c r="L3062" s="15"/>
      <c r="M3062" s="15"/>
      <c r="N3062" s="134"/>
      <c r="BY3062" s="137"/>
      <c r="BZ3062" s="137"/>
      <c r="CA3062" s="138"/>
      <c r="CI3062" s="19"/>
      <c r="CJ3062" s="19"/>
    </row>
    <row r="3063" s="13" customFormat="1" customHeight="1" spans="1:88">
      <c r="A3063" s="15"/>
      <c r="B3063" s="15"/>
      <c r="C3063" s="15"/>
      <c r="D3063" s="15"/>
      <c r="E3063" s="15"/>
      <c r="F3063" s="15"/>
      <c r="G3063" s="15"/>
      <c r="H3063" s="15"/>
      <c r="I3063" s="15"/>
      <c r="J3063" s="15"/>
      <c r="K3063" s="15"/>
      <c r="L3063" s="15"/>
      <c r="M3063" s="15"/>
      <c r="N3063" s="134"/>
      <c r="BY3063" s="137"/>
      <c r="BZ3063" s="137"/>
      <c r="CA3063" s="138"/>
      <c r="CI3063" s="19"/>
      <c r="CJ3063" s="19"/>
    </row>
    <row r="3064" s="13" customFormat="1" customHeight="1" spans="1:88">
      <c r="A3064" s="15"/>
      <c r="B3064" s="15"/>
      <c r="C3064" s="15"/>
      <c r="D3064" s="15"/>
      <c r="E3064" s="15"/>
      <c r="F3064" s="15"/>
      <c r="G3064" s="15"/>
      <c r="H3064" s="15"/>
      <c r="I3064" s="15"/>
      <c r="J3064" s="15"/>
      <c r="K3064" s="15"/>
      <c r="L3064" s="15"/>
      <c r="M3064" s="15"/>
      <c r="N3064" s="134"/>
      <c r="BY3064" s="137"/>
      <c r="BZ3064" s="137"/>
      <c r="CA3064" s="138"/>
      <c r="CI3064" s="19"/>
      <c r="CJ3064" s="19"/>
    </row>
    <row r="3065" s="13" customFormat="1" customHeight="1" spans="1:88">
      <c r="A3065" s="15"/>
      <c r="B3065" s="15"/>
      <c r="C3065" s="15"/>
      <c r="D3065" s="15"/>
      <c r="E3065" s="15"/>
      <c r="F3065" s="15"/>
      <c r="G3065" s="15"/>
      <c r="H3065" s="15"/>
      <c r="I3065" s="15"/>
      <c r="J3065" s="15"/>
      <c r="K3065" s="15"/>
      <c r="L3065" s="15"/>
      <c r="M3065" s="15"/>
      <c r="N3065" s="134"/>
      <c r="BY3065" s="137"/>
      <c r="BZ3065" s="137"/>
      <c r="CA3065" s="138"/>
      <c r="CI3065" s="19"/>
      <c r="CJ3065" s="19"/>
    </row>
    <row r="3066" s="13" customFormat="1" customHeight="1" spans="1:88">
      <c r="A3066" s="15"/>
      <c r="B3066" s="15"/>
      <c r="C3066" s="15"/>
      <c r="D3066" s="15"/>
      <c r="E3066" s="15"/>
      <c r="F3066" s="15"/>
      <c r="G3066" s="15"/>
      <c r="H3066" s="15"/>
      <c r="I3066" s="15"/>
      <c r="J3066" s="15"/>
      <c r="K3066" s="15"/>
      <c r="L3066" s="15"/>
      <c r="M3066" s="15"/>
      <c r="N3066" s="134"/>
      <c r="BY3066" s="137"/>
      <c r="BZ3066" s="137"/>
      <c r="CA3066" s="138"/>
      <c r="CI3066" s="19"/>
      <c r="CJ3066" s="19"/>
    </row>
    <row r="3067" s="13" customFormat="1" customHeight="1" spans="1:88">
      <c r="A3067" s="15"/>
      <c r="B3067" s="15"/>
      <c r="C3067" s="15"/>
      <c r="D3067" s="15"/>
      <c r="E3067" s="15"/>
      <c r="F3067" s="15"/>
      <c r="G3067" s="15"/>
      <c r="H3067" s="15"/>
      <c r="I3067" s="15"/>
      <c r="J3067" s="15"/>
      <c r="K3067" s="15"/>
      <c r="L3067" s="15"/>
      <c r="M3067" s="15"/>
      <c r="N3067" s="134"/>
      <c r="BY3067" s="137"/>
      <c r="BZ3067" s="137"/>
      <c r="CA3067" s="138"/>
      <c r="CI3067" s="19"/>
      <c r="CJ3067" s="19"/>
    </row>
    <row r="3068" s="13" customFormat="1" customHeight="1" spans="1:88">
      <c r="A3068" s="15"/>
      <c r="B3068" s="15"/>
      <c r="C3068" s="15"/>
      <c r="D3068" s="15"/>
      <c r="E3068" s="15"/>
      <c r="F3068" s="15"/>
      <c r="G3068" s="15"/>
      <c r="H3068" s="15"/>
      <c r="I3068" s="15"/>
      <c r="J3068" s="15"/>
      <c r="K3068" s="15"/>
      <c r="L3068" s="15"/>
      <c r="M3068" s="15"/>
      <c r="N3068" s="134"/>
      <c r="BY3068" s="137"/>
      <c r="BZ3068" s="137"/>
      <c r="CA3068" s="138"/>
      <c r="CI3068" s="19"/>
      <c r="CJ3068" s="19"/>
    </row>
    <row r="3069" s="13" customFormat="1" customHeight="1" spans="1:88">
      <c r="A3069" s="15"/>
      <c r="B3069" s="15"/>
      <c r="C3069" s="15"/>
      <c r="D3069" s="15"/>
      <c r="E3069" s="15"/>
      <c r="F3069" s="15"/>
      <c r="G3069" s="15"/>
      <c r="H3069" s="15"/>
      <c r="I3069" s="15"/>
      <c r="J3069" s="15"/>
      <c r="K3069" s="15"/>
      <c r="L3069" s="15"/>
      <c r="M3069" s="15"/>
      <c r="N3069" s="134"/>
      <c r="BY3069" s="137"/>
      <c r="BZ3069" s="137"/>
      <c r="CA3069" s="138"/>
      <c r="CI3069" s="19"/>
      <c r="CJ3069" s="19"/>
    </row>
    <row r="3070" s="13" customFormat="1" customHeight="1" spans="1:88">
      <c r="A3070" s="15"/>
      <c r="B3070" s="15"/>
      <c r="C3070" s="15"/>
      <c r="D3070" s="15"/>
      <c r="E3070" s="15"/>
      <c r="F3070" s="15"/>
      <c r="G3070" s="15"/>
      <c r="H3070" s="15"/>
      <c r="I3070" s="15"/>
      <c r="J3070" s="15"/>
      <c r="K3070" s="15"/>
      <c r="L3070" s="15"/>
      <c r="M3070" s="15"/>
      <c r="N3070" s="134"/>
      <c r="BY3070" s="137"/>
      <c r="BZ3070" s="137"/>
      <c r="CA3070" s="138"/>
      <c r="CI3070" s="19"/>
      <c r="CJ3070" s="19"/>
    </row>
    <row r="3071" s="13" customFormat="1" customHeight="1" spans="1:88">
      <c r="A3071" s="15"/>
      <c r="B3071" s="15"/>
      <c r="C3071" s="15"/>
      <c r="D3071" s="15"/>
      <c r="E3071" s="15"/>
      <c r="F3071" s="15"/>
      <c r="G3071" s="15"/>
      <c r="H3071" s="15"/>
      <c r="I3071" s="15"/>
      <c r="J3071" s="15"/>
      <c r="K3071" s="15"/>
      <c r="L3071" s="15"/>
      <c r="M3071" s="15"/>
      <c r="N3071" s="134"/>
      <c r="BY3071" s="137"/>
      <c r="BZ3071" s="137"/>
      <c r="CA3071" s="138"/>
      <c r="CI3071" s="19"/>
      <c r="CJ3071" s="19"/>
    </row>
    <row r="3072" s="13" customFormat="1" customHeight="1" spans="1:88">
      <c r="A3072" s="15"/>
      <c r="B3072" s="15"/>
      <c r="C3072" s="15"/>
      <c r="D3072" s="15"/>
      <c r="E3072" s="15"/>
      <c r="F3072" s="15"/>
      <c r="G3072" s="15"/>
      <c r="H3072" s="15"/>
      <c r="I3072" s="15"/>
      <c r="J3072" s="15"/>
      <c r="K3072" s="15"/>
      <c r="L3072" s="15"/>
      <c r="M3072" s="15"/>
      <c r="N3072" s="134"/>
      <c r="BY3072" s="137"/>
      <c r="BZ3072" s="137"/>
      <c r="CA3072" s="138"/>
      <c r="CI3072" s="19"/>
      <c r="CJ3072" s="19"/>
    </row>
    <row r="3073" s="13" customFormat="1" customHeight="1" spans="1:88">
      <c r="A3073" s="15"/>
      <c r="B3073" s="15"/>
      <c r="C3073" s="15"/>
      <c r="D3073" s="15"/>
      <c r="E3073" s="15"/>
      <c r="F3073" s="15"/>
      <c r="G3073" s="15"/>
      <c r="H3073" s="15"/>
      <c r="I3073" s="15"/>
      <c r="J3073" s="15"/>
      <c r="K3073" s="15"/>
      <c r="L3073" s="15"/>
      <c r="M3073" s="15"/>
      <c r="N3073" s="134"/>
      <c r="BY3073" s="137"/>
      <c r="BZ3073" s="137"/>
      <c r="CA3073" s="138"/>
      <c r="CI3073" s="19"/>
      <c r="CJ3073" s="19"/>
    </row>
    <row r="3074" s="13" customFormat="1" customHeight="1" spans="1:88">
      <c r="A3074" s="15"/>
      <c r="B3074" s="15"/>
      <c r="C3074" s="15"/>
      <c r="D3074" s="15"/>
      <c r="E3074" s="15"/>
      <c r="F3074" s="15"/>
      <c r="G3074" s="15"/>
      <c r="H3074" s="15"/>
      <c r="I3074" s="15"/>
      <c r="J3074" s="15"/>
      <c r="K3074" s="15"/>
      <c r="L3074" s="15"/>
      <c r="M3074" s="15"/>
      <c r="N3074" s="134"/>
      <c r="BY3074" s="137"/>
      <c r="BZ3074" s="137"/>
      <c r="CA3074" s="138"/>
      <c r="CI3074" s="19"/>
      <c r="CJ3074" s="19"/>
    </row>
    <row r="3075" s="13" customFormat="1" customHeight="1" spans="1:88">
      <c r="A3075" s="15"/>
      <c r="B3075" s="15"/>
      <c r="C3075" s="15"/>
      <c r="D3075" s="15"/>
      <c r="E3075" s="15"/>
      <c r="F3075" s="15"/>
      <c r="G3075" s="15"/>
      <c r="H3075" s="15"/>
      <c r="I3075" s="15"/>
      <c r="J3075" s="15"/>
      <c r="K3075" s="15"/>
      <c r="L3075" s="15"/>
      <c r="M3075" s="15"/>
      <c r="N3075" s="134"/>
      <c r="BY3075" s="137"/>
      <c r="BZ3075" s="137"/>
      <c r="CA3075" s="138"/>
      <c r="CI3075" s="19"/>
      <c r="CJ3075" s="19"/>
    </row>
    <row r="3076" s="13" customFormat="1" customHeight="1" spans="1:88">
      <c r="A3076" s="15"/>
      <c r="B3076" s="15"/>
      <c r="C3076" s="15"/>
      <c r="D3076" s="15"/>
      <c r="E3076" s="15"/>
      <c r="F3076" s="15"/>
      <c r="G3076" s="15"/>
      <c r="H3076" s="15"/>
      <c r="I3076" s="15"/>
      <c r="J3076" s="15"/>
      <c r="K3076" s="15"/>
      <c r="L3076" s="15"/>
      <c r="M3076" s="15"/>
      <c r="N3076" s="134"/>
      <c r="BY3076" s="137"/>
      <c r="BZ3076" s="137"/>
      <c r="CA3076" s="138"/>
      <c r="CI3076" s="19"/>
      <c r="CJ3076" s="19"/>
    </row>
    <row r="3077" s="13" customFormat="1" customHeight="1" spans="1:88">
      <c r="A3077" s="15"/>
      <c r="B3077" s="15"/>
      <c r="C3077" s="15"/>
      <c r="D3077" s="15"/>
      <c r="E3077" s="15"/>
      <c r="F3077" s="15"/>
      <c r="G3077" s="15"/>
      <c r="H3077" s="15"/>
      <c r="I3077" s="15"/>
      <c r="J3077" s="15"/>
      <c r="K3077" s="15"/>
      <c r="L3077" s="15"/>
      <c r="M3077" s="15"/>
      <c r="N3077" s="134"/>
      <c r="BY3077" s="137"/>
      <c r="BZ3077" s="137"/>
      <c r="CA3077" s="138"/>
      <c r="CI3077" s="19"/>
      <c r="CJ3077" s="19"/>
    </row>
    <row r="3078" s="13" customFormat="1" customHeight="1" spans="1:88">
      <c r="A3078" s="15"/>
      <c r="B3078" s="15"/>
      <c r="C3078" s="15"/>
      <c r="D3078" s="15"/>
      <c r="E3078" s="15"/>
      <c r="F3078" s="15"/>
      <c r="G3078" s="15"/>
      <c r="H3078" s="15"/>
      <c r="I3078" s="15"/>
      <c r="J3078" s="15"/>
      <c r="K3078" s="15"/>
      <c r="L3078" s="15"/>
      <c r="M3078" s="15"/>
      <c r="N3078" s="134"/>
      <c r="BY3078" s="137"/>
      <c r="BZ3078" s="137"/>
      <c r="CA3078" s="138"/>
      <c r="CI3078" s="19"/>
      <c r="CJ3078" s="19"/>
    </row>
    <row r="3079" s="13" customFormat="1" customHeight="1" spans="1:88">
      <c r="A3079" s="15"/>
      <c r="B3079" s="15"/>
      <c r="C3079" s="15"/>
      <c r="D3079" s="15"/>
      <c r="E3079" s="15"/>
      <c r="F3079" s="15"/>
      <c r="G3079" s="15"/>
      <c r="H3079" s="15"/>
      <c r="I3079" s="15"/>
      <c r="J3079" s="15"/>
      <c r="K3079" s="15"/>
      <c r="L3079" s="15"/>
      <c r="M3079" s="15"/>
      <c r="N3079" s="134"/>
      <c r="BY3079" s="137"/>
      <c r="BZ3079" s="137"/>
      <c r="CA3079" s="138"/>
      <c r="CI3079" s="19"/>
      <c r="CJ3079" s="19"/>
    </row>
    <row r="3080" s="13" customFormat="1" customHeight="1" spans="1:88">
      <c r="A3080" s="15"/>
      <c r="B3080" s="15"/>
      <c r="C3080" s="15"/>
      <c r="D3080" s="15"/>
      <c r="E3080" s="15"/>
      <c r="F3080" s="15"/>
      <c r="G3080" s="15"/>
      <c r="H3080" s="15"/>
      <c r="I3080" s="15"/>
      <c r="J3080" s="15"/>
      <c r="K3080" s="15"/>
      <c r="L3080" s="15"/>
      <c r="M3080" s="15"/>
      <c r="N3080" s="134"/>
      <c r="BY3080" s="137"/>
      <c r="BZ3080" s="137"/>
      <c r="CA3080" s="138"/>
      <c r="CI3080" s="19"/>
      <c r="CJ3080" s="19"/>
    </row>
    <row r="3081" s="13" customFormat="1" customHeight="1" spans="1:88">
      <c r="A3081" s="15"/>
      <c r="B3081" s="15"/>
      <c r="C3081" s="15"/>
      <c r="D3081" s="15"/>
      <c r="E3081" s="15"/>
      <c r="F3081" s="15"/>
      <c r="G3081" s="15"/>
      <c r="H3081" s="15"/>
      <c r="I3081" s="15"/>
      <c r="J3081" s="15"/>
      <c r="K3081" s="15"/>
      <c r="L3081" s="15"/>
      <c r="M3081" s="15"/>
      <c r="N3081" s="134"/>
      <c r="BY3081" s="137"/>
      <c r="BZ3081" s="137"/>
      <c r="CA3081" s="138"/>
      <c r="CI3081" s="19"/>
      <c r="CJ3081" s="19"/>
    </row>
    <row r="3082" s="13" customFormat="1" customHeight="1" spans="1:88">
      <c r="A3082" s="15"/>
      <c r="B3082" s="15"/>
      <c r="C3082" s="15"/>
      <c r="D3082" s="15"/>
      <c r="E3082" s="15"/>
      <c r="F3082" s="15"/>
      <c r="G3082" s="15"/>
      <c r="H3082" s="15"/>
      <c r="I3082" s="15"/>
      <c r="J3082" s="15"/>
      <c r="K3082" s="15"/>
      <c r="L3082" s="15"/>
      <c r="M3082" s="15"/>
      <c r="N3082" s="134"/>
      <c r="BY3082" s="137"/>
      <c r="BZ3082" s="137"/>
      <c r="CA3082" s="138"/>
      <c r="CI3082" s="19"/>
      <c r="CJ3082" s="19"/>
    </row>
    <row r="3083" s="13" customFormat="1" customHeight="1" spans="1:88">
      <c r="A3083" s="15"/>
      <c r="B3083" s="15"/>
      <c r="C3083" s="15"/>
      <c r="D3083" s="15"/>
      <c r="E3083" s="15"/>
      <c r="F3083" s="15"/>
      <c r="G3083" s="15"/>
      <c r="H3083" s="15"/>
      <c r="I3083" s="15"/>
      <c r="J3083" s="15"/>
      <c r="K3083" s="15"/>
      <c r="L3083" s="15"/>
      <c r="M3083" s="15"/>
      <c r="N3083" s="134"/>
      <c r="BY3083" s="137"/>
      <c r="BZ3083" s="137"/>
      <c r="CA3083" s="138"/>
      <c r="CI3083" s="19"/>
      <c r="CJ3083" s="19"/>
    </row>
    <row r="3084" s="13" customFormat="1" customHeight="1" spans="1:88">
      <c r="A3084" s="15"/>
      <c r="B3084" s="15"/>
      <c r="C3084" s="15"/>
      <c r="D3084" s="15"/>
      <c r="E3084" s="15"/>
      <c r="F3084" s="15"/>
      <c r="G3084" s="15"/>
      <c r="H3084" s="15"/>
      <c r="I3084" s="15"/>
      <c r="J3084" s="15"/>
      <c r="K3084" s="15"/>
      <c r="L3084" s="15"/>
      <c r="M3084" s="15"/>
      <c r="N3084" s="134"/>
      <c r="BY3084" s="137"/>
      <c r="BZ3084" s="137"/>
      <c r="CA3084" s="138"/>
      <c r="CI3084" s="19"/>
      <c r="CJ3084" s="19"/>
    </row>
    <row r="3085" s="13" customFormat="1" customHeight="1" spans="1:88">
      <c r="A3085" s="15"/>
      <c r="B3085" s="15"/>
      <c r="C3085" s="15"/>
      <c r="D3085" s="15"/>
      <c r="E3085" s="15"/>
      <c r="F3085" s="15"/>
      <c r="G3085" s="15"/>
      <c r="H3085" s="15"/>
      <c r="I3085" s="15"/>
      <c r="J3085" s="15"/>
      <c r="K3085" s="15"/>
      <c r="L3085" s="15"/>
      <c r="M3085" s="15"/>
      <c r="N3085" s="134"/>
      <c r="BY3085" s="137"/>
      <c r="BZ3085" s="137"/>
      <c r="CA3085" s="138"/>
      <c r="CI3085" s="19"/>
      <c r="CJ3085" s="19"/>
    </row>
    <row r="3086" s="13" customFormat="1" customHeight="1" spans="1:88">
      <c r="A3086" s="15"/>
      <c r="B3086" s="15"/>
      <c r="C3086" s="15"/>
      <c r="D3086" s="15"/>
      <c r="E3086" s="15"/>
      <c r="F3086" s="15"/>
      <c r="G3086" s="15"/>
      <c r="H3086" s="15"/>
      <c r="I3086" s="15"/>
      <c r="J3086" s="15"/>
      <c r="K3086" s="15"/>
      <c r="L3086" s="15"/>
      <c r="M3086" s="15"/>
      <c r="N3086" s="134"/>
      <c r="BY3086" s="137"/>
      <c r="BZ3086" s="137"/>
      <c r="CA3086" s="138"/>
      <c r="CI3086" s="19"/>
      <c r="CJ3086" s="19"/>
    </row>
    <row r="3087" s="13" customFormat="1" customHeight="1" spans="1:88">
      <c r="A3087" s="15"/>
      <c r="B3087" s="15"/>
      <c r="C3087" s="15"/>
      <c r="D3087" s="15"/>
      <c r="E3087" s="15"/>
      <c r="F3087" s="15"/>
      <c r="G3087" s="15"/>
      <c r="H3087" s="15"/>
      <c r="I3087" s="15"/>
      <c r="J3087" s="15"/>
      <c r="K3087" s="15"/>
      <c r="L3087" s="15"/>
      <c r="M3087" s="15"/>
      <c r="N3087" s="134"/>
      <c r="BY3087" s="137"/>
      <c r="BZ3087" s="137"/>
      <c r="CA3087" s="138"/>
      <c r="CI3087" s="19"/>
      <c r="CJ3087" s="19"/>
    </row>
    <row r="3088" s="13" customFormat="1" customHeight="1" spans="1:88">
      <c r="A3088" s="15"/>
      <c r="B3088" s="15"/>
      <c r="C3088" s="15"/>
      <c r="D3088" s="15"/>
      <c r="E3088" s="15"/>
      <c r="F3088" s="15"/>
      <c r="G3088" s="15"/>
      <c r="H3088" s="15"/>
      <c r="I3088" s="15"/>
      <c r="J3088" s="15"/>
      <c r="K3088" s="15"/>
      <c r="L3088" s="15"/>
      <c r="M3088" s="15"/>
      <c r="N3088" s="134"/>
      <c r="BY3088" s="137"/>
      <c r="BZ3088" s="137"/>
      <c r="CA3088" s="138"/>
      <c r="CI3088" s="19"/>
      <c r="CJ3088" s="19"/>
    </row>
    <row r="3089" s="13" customFormat="1" customHeight="1" spans="1:88">
      <c r="A3089" s="15"/>
      <c r="B3089" s="15"/>
      <c r="C3089" s="15"/>
      <c r="D3089" s="15"/>
      <c r="E3089" s="15"/>
      <c r="F3089" s="15"/>
      <c r="G3089" s="15"/>
      <c r="H3089" s="15"/>
      <c r="I3089" s="15"/>
      <c r="J3089" s="15"/>
      <c r="K3089" s="15"/>
      <c r="L3089" s="15"/>
      <c r="M3089" s="15"/>
      <c r="N3089" s="134"/>
      <c r="BY3089" s="137"/>
      <c r="BZ3089" s="137"/>
      <c r="CA3089" s="138"/>
      <c r="CI3089" s="19"/>
      <c r="CJ3089" s="19"/>
    </row>
    <row r="3090" s="13" customFormat="1" customHeight="1" spans="1:88">
      <c r="A3090" s="15"/>
      <c r="B3090" s="15"/>
      <c r="C3090" s="15"/>
      <c r="D3090" s="15"/>
      <c r="E3090" s="15"/>
      <c r="F3090" s="15"/>
      <c r="G3090" s="15"/>
      <c r="H3090" s="15"/>
      <c r="I3090" s="15"/>
      <c r="J3090" s="15"/>
      <c r="K3090" s="15"/>
      <c r="L3090" s="15"/>
      <c r="M3090" s="15"/>
      <c r="N3090" s="134"/>
      <c r="BY3090" s="137"/>
      <c r="BZ3090" s="137"/>
      <c r="CA3090" s="138"/>
      <c r="CI3090" s="19"/>
      <c r="CJ3090" s="19"/>
    </row>
    <row r="3091" s="13" customFormat="1" customHeight="1" spans="1:88">
      <c r="A3091" s="15"/>
      <c r="B3091" s="15"/>
      <c r="C3091" s="15"/>
      <c r="D3091" s="15"/>
      <c r="E3091" s="15"/>
      <c r="F3091" s="15"/>
      <c r="G3091" s="15"/>
      <c r="H3091" s="15"/>
      <c r="I3091" s="15"/>
      <c r="J3091" s="15"/>
      <c r="K3091" s="15"/>
      <c r="L3091" s="15"/>
      <c r="M3091" s="15"/>
      <c r="N3091" s="134"/>
      <c r="BY3091" s="137"/>
      <c r="BZ3091" s="137"/>
      <c r="CA3091" s="138"/>
      <c r="CI3091" s="19"/>
      <c r="CJ3091" s="19"/>
    </row>
    <row r="3092" s="13" customFormat="1" customHeight="1" spans="1:88">
      <c r="A3092" s="15"/>
      <c r="B3092" s="15"/>
      <c r="C3092" s="15"/>
      <c r="D3092" s="15"/>
      <c r="E3092" s="15"/>
      <c r="F3092" s="15"/>
      <c r="G3092" s="15"/>
      <c r="H3092" s="15"/>
      <c r="I3092" s="15"/>
      <c r="J3092" s="15"/>
      <c r="K3092" s="15"/>
      <c r="L3092" s="15"/>
      <c r="M3092" s="15"/>
      <c r="N3092" s="134"/>
      <c r="BY3092" s="137"/>
      <c r="BZ3092" s="137"/>
      <c r="CA3092" s="138"/>
      <c r="CI3092" s="19"/>
      <c r="CJ3092" s="19"/>
    </row>
    <row r="3093" s="13" customFormat="1" customHeight="1" spans="1:88">
      <c r="A3093" s="15"/>
      <c r="B3093" s="15"/>
      <c r="C3093" s="15"/>
      <c r="D3093" s="15"/>
      <c r="E3093" s="15"/>
      <c r="F3093" s="15"/>
      <c r="G3093" s="15"/>
      <c r="H3093" s="15"/>
      <c r="I3093" s="15"/>
      <c r="J3093" s="15"/>
      <c r="K3093" s="15"/>
      <c r="L3093" s="15"/>
      <c r="M3093" s="15"/>
      <c r="N3093" s="134"/>
      <c r="BY3093" s="137"/>
      <c r="BZ3093" s="137"/>
      <c r="CA3093" s="138"/>
      <c r="CI3093" s="19"/>
      <c r="CJ3093" s="19"/>
    </row>
    <row r="3094" s="13" customFormat="1" customHeight="1" spans="1:88">
      <c r="A3094" s="15"/>
      <c r="B3094" s="15"/>
      <c r="C3094" s="15"/>
      <c r="D3094" s="15"/>
      <c r="E3094" s="15"/>
      <c r="F3094" s="15"/>
      <c r="G3094" s="15"/>
      <c r="H3094" s="15"/>
      <c r="I3094" s="15"/>
      <c r="J3094" s="15"/>
      <c r="K3094" s="15"/>
      <c r="L3094" s="15"/>
      <c r="M3094" s="15"/>
      <c r="N3094" s="134"/>
      <c r="BY3094" s="137"/>
      <c r="BZ3094" s="137"/>
      <c r="CA3094" s="138"/>
      <c r="CI3094" s="19"/>
      <c r="CJ3094" s="19"/>
    </row>
    <row r="3095" s="13" customFormat="1" customHeight="1" spans="1:88">
      <c r="A3095" s="15"/>
      <c r="B3095" s="15"/>
      <c r="C3095" s="15"/>
      <c r="D3095" s="15"/>
      <c r="E3095" s="15"/>
      <c r="F3095" s="15"/>
      <c r="G3095" s="15"/>
      <c r="H3095" s="15"/>
      <c r="I3095" s="15"/>
      <c r="J3095" s="15"/>
      <c r="K3095" s="15"/>
      <c r="L3095" s="15"/>
      <c r="M3095" s="15"/>
      <c r="N3095" s="134"/>
      <c r="BY3095" s="17"/>
      <c r="BZ3095" s="17"/>
      <c r="CA3095" s="18"/>
      <c r="CI3095" s="19"/>
      <c r="CJ3095" s="19"/>
    </row>
    <row r="3096" s="13" customFormat="1" customHeight="1" spans="1:88">
      <c r="A3096" s="15"/>
      <c r="B3096" s="15"/>
      <c r="C3096" s="15"/>
      <c r="D3096" s="15"/>
      <c r="E3096" s="15"/>
      <c r="F3096" s="15"/>
      <c r="G3096" s="15"/>
      <c r="H3096" s="15"/>
      <c r="I3096" s="15"/>
      <c r="J3096" s="15"/>
      <c r="K3096" s="15"/>
      <c r="L3096" s="15"/>
      <c r="M3096" s="15"/>
      <c r="N3096" s="134"/>
      <c r="BY3096" s="17"/>
      <c r="BZ3096" s="17"/>
      <c r="CA3096" s="18"/>
      <c r="CI3096" s="19"/>
      <c r="CJ3096" s="19"/>
    </row>
    <row r="3097" s="13" customFormat="1" customHeight="1" spans="1:88">
      <c r="A3097" s="15"/>
      <c r="B3097" s="15"/>
      <c r="C3097" s="15"/>
      <c r="D3097" s="15"/>
      <c r="E3097" s="15"/>
      <c r="F3097" s="15"/>
      <c r="G3097" s="15"/>
      <c r="H3097" s="15"/>
      <c r="I3097" s="15"/>
      <c r="J3097" s="15"/>
      <c r="K3097" s="15"/>
      <c r="L3097" s="15"/>
      <c r="M3097" s="15"/>
      <c r="N3097" s="134"/>
      <c r="BY3097" s="17"/>
      <c r="BZ3097" s="17"/>
      <c r="CA3097" s="18"/>
      <c r="CI3097" s="19"/>
      <c r="CJ3097" s="19"/>
    </row>
    <row r="3098" s="13" customFormat="1" customHeight="1" spans="1:88">
      <c r="A3098" s="15"/>
      <c r="B3098" s="15"/>
      <c r="C3098" s="15"/>
      <c r="D3098" s="15"/>
      <c r="E3098" s="15"/>
      <c r="F3098" s="15"/>
      <c r="G3098" s="15"/>
      <c r="H3098" s="15"/>
      <c r="I3098" s="15"/>
      <c r="J3098" s="15"/>
      <c r="K3098" s="15"/>
      <c r="L3098" s="15"/>
      <c r="M3098" s="15"/>
      <c r="N3098" s="134"/>
      <c r="BY3098" s="17"/>
      <c r="BZ3098" s="17"/>
      <c r="CA3098" s="18"/>
      <c r="CI3098" s="19"/>
      <c r="CJ3098" s="19"/>
    </row>
    <row r="3099" s="13" customFormat="1" customHeight="1" spans="1:88">
      <c r="A3099" s="15"/>
      <c r="B3099" s="15"/>
      <c r="C3099" s="15"/>
      <c r="D3099" s="15"/>
      <c r="E3099" s="15"/>
      <c r="F3099" s="15"/>
      <c r="G3099" s="15"/>
      <c r="H3099" s="15"/>
      <c r="I3099" s="15"/>
      <c r="J3099" s="15"/>
      <c r="K3099" s="15"/>
      <c r="L3099" s="15"/>
      <c r="M3099" s="15"/>
      <c r="N3099" s="134"/>
      <c r="BY3099" s="17"/>
      <c r="BZ3099" s="17"/>
      <c r="CA3099" s="18"/>
      <c r="CI3099" s="19"/>
      <c r="CJ3099" s="19"/>
    </row>
    <row r="3100" s="13" customFormat="1" customHeight="1" spans="1:88">
      <c r="A3100" s="15"/>
      <c r="B3100" s="15"/>
      <c r="C3100" s="15"/>
      <c r="D3100" s="15"/>
      <c r="E3100" s="15"/>
      <c r="F3100" s="15"/>
      <c r="G3100" s="15"/>
      <c r="H3100" s="15"/>
      <c r="I3100" s="15"/>
      <c r="J3100" s="15"/>
      <c r="K3100" s="15"/>
      <c r="L3100" s="15"/>
      <c r="M3100" s="15"/>
      <c r="N3100" s="134"/>
      <c r="BY3100" s="17"/>
      <c r="BZ3100" s="17"/>
      <c r="CA3100" s="18"/>
      <c r="CI3100" s="19"/>
      <c r="CJ3100" s="19"/>
    </row>
    <row r="3101" s="13" customFormat="1" customHeight="1" spans="1:88">
      <c r="A3101" s="15"/>
      <c r="B3101" s="15"/>
      <c r="C3101" s="15"/>
      <c r="D3101" s="15"/>
      <c r="E3101" s="15"/>
      <c r="F3101" s="15"/>
      <c r="G3101" s="15"/>
      <c r="H3101" s="15"/>
      <c r="I3101" s="15"/>
      <c r="J3101" s="15"/>
      <c r="K3101" s="15"/>
      <c r="L3101" s="15"/>
      <c r="M3101" s="15"/>
      <c r="N3101" s="134"/>
      <c r="BY3101" s="17"/>
      <c r="BZ3101" s="17"/>
      <c r="CA3101" s="18"/>
      <c r="CI3101" s="19"/>
      <c r="CJ3101" s="19"/>
    </row>
    <row r="1048108" s="14" customFormat="1" customHeight="1" spans="1:88">
      <c r="A1048108" s="15"/>
      <c r="B1048108" s="15"/>
      <c r="C1048108" s="15"/>
      <c r="D1048108" s="15"/>
      <c r="E1048108" s="15"/>
      <c r="F1048108" s="15"/>
      <c r="G1048108" s="15"/>
      <c r="H1048108" s="15"/>
      <c r="I1048108" s="15"/>
      <c r="J1048108" s="15"/>
      <c r="K1048108" s="15"/>
      <c r="L1048108" s="15"/>
      <c r="M1048108" s="15"/>
      <c r="N1048108" s="16"/>
      <c r="O1048108" s="14"/>
      <c r="P1048108" s="14"/>
      <c r="Q1048108" s="14"/>
      <c r="R1048108" s="14"/>
      <c r="S1048108" s="14"/>
      <c r="T1048108" s="14"/>
      <c r="U1048108" s="14"/>
      <c r="V1048108" s="14"/>
      <c r="W1048108" s="14"/>
      <c r="X1048108" s="14"/>
      <c r="Y1048108" s="14"/>
      <c r="Z1048108" s="14"/>
      <c r="AA1048108" s="14"/>
      <c r="AB1048108" s="14"/>
      <c r="AC1048108" s="14"/>
      <c r="AD1048108" s="14"/>
      <c r="AE1048108" s="14"/>
      <c r="AF1048108" s="14"/>
      <c r="AG1048108" s="14"/>
      <c r="AH1048108" s="14"/>
      <c r="AI1048108" s="14"/>
      <c r="AJ1048108" s="14"/>
      <c r="AK1048108" s="14"/>
      <c r="AL1048108" s="14"/>
      <c r="AM1048108" s="14"/>
      <c r="AN1048108" s="14"/>
      <c r="AO1048108" s="14"/>
      <c r="AP1048108" s="14"/>
      <c r="AQ1048108" s="14"/>
      <c r="AR1048108" s="14"/>
      <c r="AS1048108" s="14"/>
      <c r="AT1048108" s="14"/>
      <c r="AU1048108" s="14"/>
      <c r="AV1048108" s="14"/>
      <c r="AW1048108" s="14"/>
      <c r="AX1048108" s="14"/>
      <c r="AY1048108" s="14"/>
      <c r="AZ1048108" s="14"/>
      <c r="BA1048108" s="14"/>
      <c r="BB1048108" s="14"/>
      <c r="BC1048108" s="14"/>
      <c r="BD1048108" s="14"/>
      <c r="BE1048108" s="14"/>
      <c r="BF1048108" s="14"/>
      <c r="BG1048108" s="14"/>
      <c r="BH1048108" s="14"/>
      <c r="BI1048108" s="14"/>
      <c r="BJ1048108" s="14"/>
      <c r="BK1048108" s="14"/>
      <c r="BL1048108" s="14"/>
      <c r="BM1048108" s="14"/>
      <c r="BN1048108" s="14"/>
      <c r="BO1048108" s="14"/>
      <c r="BP1048108" s="14"/>
      <c r="BQ1048108" s="14"/>
      <c r="BR1048108" s="14"/>
      <c r="BS1048108" s="14"/>
      <c r="BT1048108" s="14"/>
      <c r="BU1048108" s="14"/>
      <c r="BV1048108" s="14"/>
      <c r="BW1048108" s="14"/>
      <c r="BX1048108" s="14"/>
      <c r="BY1048108" s="17"/>
      <c r="BZ1048108" s="17"/>
      <c r="CA1048108" s="18"/>
      <c r="CB1048108" s="14"/>
      <c r="CC1048108" s="14"/>
      <c r="CD1048108" s="14"/>
      <c r="CE1048108" s="14"/>
      <c r="CF1048108" s="14"/>
      <c r="CG1048108" s="14"/>
      <c r="CH1048108" s="14"/>
      <c r="CI1048108" s="19"/>
      <c r="CJ1048108" s="19"/>
    </row>
    <row r="1048109" s="14" customFormat="1" customHeight="1" spans="1:88">
      <c r="A1048109" s="15"/>
      <c r="B1048109" s="15"/>
      <c r="C1048109" s="15"/>
      <c r="D1048109" s="15"/>
      <c r="E1048109" s="15"/>
      <c r="F1048109" s="15"/>
      <c r="G1048109" s="15"/>
      <c r="H1048109" s="15"/>
      <c r="I1048109" s="15"/>
      <c r="J1048109" s="15"/>
      <c r="K1048109" s="15"/>
      <c r="L1048109" s="15"/>
      <c r="M1048109" s="15"/>
      <c r="N1048109" s="16"/>
      <c r="O1048109" s="14"/>
      <c r="P1048109" s="14"/>
      <c r="Q1048109" s="14"/>
      <c r="R1048109" s="14"/>
      <c r="S1048109" s="14"/>
      <c r="T1048109" s="14"/>
      <c r="U1048109" s="14"/>
      <c r="V1048109" s="14"/>
      <c r="W1048109" s="14"/>
      <c r="X1048109" s="14"/>
      <c r="Y1048109" s="14"/>
      <c r="Z1048109" s="14"/>
      <c r="AA1048109" s="14"/>
      <c r="AB1048109" s="14"/>
      <c r="AC1048109" s="14"/>
      <c r="AD1048109" s="14"/>
      <c r="AE1048109" s="14"/>
      <c r="AF1048109" s="14"/>
      <c r="AG1048109" s="14"/>
      <c r="AH1048109" s="14"/>
      <c r="AI1048109" s="14"/>
      <c r="AJ1048109" s="14"/>
      <c r="AK1048109" s="14"/>
      <c r="AL1048109" s="14"/>
      <c r="AM1048109" s="14"/>
      <c r="AN1048109" s="14"/>
      <c r="AO1048109" s="14"/>
      <c r="AP1048109" s="14"/>
      <c r="AQ1048109" s="14"/>
      <c r="AR1048109" s="14"/>
      <c r="AS1048109" s="14"/>
      <c r="AT1048109" s="14"/>
      <c r="AU1048109" s="14"/>
      <c r="AV1048109" s="14"/>
      <c r="AW1048109" s="14"/>
      <c r="AX1048109" s="14"/>
      <c r="AY1048109" s="14"/>
      <c r="AZ1048109" s="14"/>
      <c r="BA1048109" s="14"/>
      <c r="BB1048109" s="14"/>
      <c r="BC1048109" s="14"/>
      <c r="BD1048109" s="14"/>
      <c r="BE1048109" s="14"/>
      <c r="BF1048109" s="14"/>
      <c r="BG1048109" s="14"/>
      <c r="BH1048109" s="14"/>
      <c r="BI1048109" s="14"/>
      <c r="BJ1048109" s="14"/>
      <c r="BK1048109" s="14"/>
      <c r="BL1048109" s="14"/>
      <c r="BM1048109" s="14"/>
      <c r="BN1048109" s="14"/>
      <c r="BO1048109" s="14"/>
      <c r="BP1048109" s="14"/>
      <c r="BQ1048109" s="14"/>
      <c r="BR1048109" s="14"/>
      <c r="BS1048109" s="14"/>
      <c r="BT1048109" s="14"/>
      <c r="BU1048109" s="14"/>
      <c r="BV1048109" s="14"/>
      <c r="BW1048109" s="14"/>
      <c r="BX1048109" s="14"/>
      <c r="BY1048109" s="17"/>
      <c r="BZ1048109" s="17"/>
      <c r="CA1048109" s="18"/>
      <c r="CB1048109" s="14"/>
      <c r="CC1048109" s="14"/>
      <c r="CD1048109" s="14"/>
      <c r="CE1048109" s="14"/>
      <c r="CF1048109" s="14"/>
      <c r="CG1048109" s="14"/>
      <c r="CH1048109" s="14"/>
      <c r="CI1048109" s="19"/>
      <c r="CJ1048109" s="19"/>
    </row>
    <row r="1048110" s="14" customFormat="1" customHeight="1" spans="1:88">
      <c r="A1048110" s="15"/>
      <c r="B1048110" s="15"/>
      <c r="C1048110" s="15"/>
      <c r="D1048110" s="15"/>
      <c r="E1048110" s="15"/>
      <c r="F1048110" s="15"/>
      <c r="G1048110" s="15"/>
      <c r="H1048110" s="15"/>
      <c r="I1048110" s="15"/>
      <c r="J1048110" s="15"/>
      <c r="K1048110" s="15"/>
      <c r="L1048110" s="15"/>
      <c r="M1048110" s="15"/>
      <c r="N1048110" s="16"/>
      <c r="O1048110" s="14"/>
      <c r="P1048110" s="14"/>
      <c r="Q1048110" s="14"/>
      <c r="R1048110" s="14"/>
      <c r="S1048110" s="14"/>
      <c r="T1048110" s="14"/>
      <c r="U1048110" s="14"/>
      <c r="V1048110" s="14"/>
      <c r="W1048110" s="14"/>
      <c r="X1048110" s="14"/>
      <c r="Y1048110" s="14"/>
      <c r="Z1048110" s="14"/>
      <c r="AA1048110" s="14"/>
      <c r="AB1048110" s="14"/>
      <c r="AC1048110" s="14"/>
      <c r="AD1048110" s="14"/>
      <c r="AE1048110" s="14"/>
      <c r="AF1048110" s="14"/>
      <c r="AG1048110" s="14"/>
      <c r="AH1048110" s="14"/>
      <c r="AI1048110" s="14"/>
      <c r="AJ1048110" s="14"/>
      <c r="AK1048110" s="14"/>
      <c r="AL1048110" s="14"/>
      <c r="AM1048110" s="14"/>
      <c r="AN1048110" s="14"/>
      <c r="AO1048110" s="14"/>
      <c r="AP1048110" s="14"/>
      <c r="AQ1048110" s="14"/>
      <c r="AR1048110" s="14"/>
      <c r="AS1048110" s="14"/>
      <c r="AT1048110" s="14"/>
      <c r="AU1048110" s="14"/>
      <c r="AV1048110" s="14"/>
      <c r="AW1048110" s="14"/>
      <c r="AX1048110" s="14"/>
      <c r="AY1048110" s="14"/>
      <c r="AZ1048110" s="14"/>
      <c r="BA1048110" s="14"/>
      <c r="BB1048110" s="14"/>
      <c r="BC1048110" s="14"/>
      <c r="BD1048110" s="14"/>
      <c r="BE1048110" s="14"/>
      <c r="BF1048110" s="14"/>
      <c r="BG1048110" s="14"/>
      <c r="BH1048110" s="14"/>
      <c r="BI1048110" s="14"/>
      <c r="BJ1048110" s="14"/>
      <c r="BK1048110" s="14"/>
      <c r="BL1048110" s="14"/>
      <c r="BM1048110" s="14"/>
      <c r="BN1048110" s="14"/>
      <c r="BO1048110" s="14"/>
      <c r="BP1048110" s="14"/>
      <c r="BQ1048110" s="14"/>
      <c r="BR1048110" s="14"/>
      <c r="BS1048110" s="14"/>
      <c r="BT1048110" s="14"/>
      <c r="BU1048110" s="14"/>
      <c r="BV1048110" s="14"/>
      <c r="BW1048110" s="14"/>
      <c r="BX1048110" s="14"/>
      <c r="BY1048110" s="17"/>
      <c r="BZ1048110" s="17"/>
      <c r="CA1048110" s="18"/>
      <c r="CB1048110" s="14"/>
      <c r="CC1048110" s="14"/>
      <c r="CD1048110" s="14"/>
      <c r="CE1048110" s="14"/>
      <c r="CF1048110" s="14"/>
      <c r="CG1048110" s="14"/>
      <c r="CH1048110" s="14"/>
      <c r="CI1048110" s="19"/>
      <c r="CJ1048110" s="19"/>
    </row>
    <row r="1048111" s="14" customFormat="1" customHeight="1" spans="1:88">
      <c r="A1048111" s="15"/>
      <c r="B1048111" s="15"/>
      <c r="C1048111" s="15"/>
      <c r="D1048111" s="15"/>
      <c r="E1048111" s="15"/>
      <c r="F1048111" s="15"/>
      <c r="G1048111" s="15"/>
      <c r="H1048111" s="15"/>
      <c r="I1048111" s="15"/>
      <c r="J1048111" s="15"/>
      <c r="K1048111" s="15"/>
      <c r="L1048111" s="15"/>
      <c r="M1048111" s="15"/>
      <c r="N1048111" s="16"/>
      <c r="O1048111" s="14"/>
      <c r="P1048111" s="14"/>
      <c r="Q1048111" s="14"/>
      <c r="R1048111" s="14"/>
      <c r="S1048111" s="14"/>
      <c r="T1048111" s="14"/>
      <c r="U1048111" s="14"/>
      <c r="V1048111" s="14"/>
      <c r="W1048111" s="14"/>
      <c r="X1048111" s="14"/>
      <c r="Y1048111" s="14"/>
      <c r="Z1048111" s="14"/>
      <c r="AA1048111" s="14"/>
      <c r="AB1048111" s="14"/>
      <c r="AC1048111" s="14"/>
      <c r="AD1048111" s="14"/>
      <c r="AE1048111" s="14"/>
      <c r="AF1048111" s="14"/>
      <c r="AG1048111" s="14"/>
      <c r="AH1048111" s="14"/>
      <c r="AI1048111" s="14"/>
      <c r="AJ1048111" s="14"/>
      <c r="AK1048111" s="14"/>
      <c r="AL1048111" s="14"/>
      <c r="AM1048111" s="14"/>
      <c r="AN1048111" s="14"/>
      <c r="AO1048111" s="14"/>
      <c r="AP1048111" s="14"/>
      <c r="AQ1048111" s="14"/>
      <c r="AR1048111" s="14"/>
      <c r="AS1048111" s="14"/>
      <c r="AT1048111" s="14"/>
      <c r="AU1048111" s="14"/>
      <c r="AV1048111" s="14"/>
      <c r="AW1048111" s="14"/>
      <c r="AX1048111" s="14"/>
      <c r="AY1048111" s="14"/>
      <c r="AZ1048111" s="14"/>
      <c r="BA1048111" s="14"/>
      <c r="BB1048111" s="14"/>
      <c r="BC1048111" s="14"/>
      <c r="BD1048111" s="14"/>
      <c r="BE1048111" s="14"/>
      <c r="BF1048111" s="14"/>
      <c r="BG1048111" s="14"/>
      <c r="BH1048111" s="14"/>
      <c r="BI1048111" s="14"/>
      <c r="BJ1048111" s="14"/>
      <c r="BK1048111" s="14"/>
      <c r="BL1048111" s="14"/>
      <c r="BM1048111" s="14"/>
      <c r="BN1048111" s="14"/>
      <c r="BO1048111" s="14"/>
      <c r="BP1048111" s="14"/>
      <c r="BQ1048111" s="14"/>
      <c r="BR1048111" s="14"/>
      <c r="BS1048111" s="14"/>
      <c r="BT1048111" s="14"/>
      <c r="BU1048111" s="14"/>
      <c r="BV1048111" s="14"/>
      <c r="BW1048111" s="14"/>
      <c r="BX1048111" s="14"/>
      <c r="BY1048111" s="17"/>
      <c r="BZ1048111" s="17"/>
      <c r="CA1048111" s="18"/>
      <c r="CB1048111" s="14"/>
      <c r="CC1048111" s="14"/>
      <c r="CD1048111" s="14"/>
      <c r="CE1048111" s="14"/>
      <c r="CF1048111" s="14"/>
      <c r="CG1048111" s="14"/>
      <c r="CH1048111" s="14"/>
      <c r="CI1048111" s="19"/>
      <c r="CJ1048111" s="19"/>
    </row>
    <row r="1048112" s="14" customFormat="1" customHeight="1" spans="1:88">
      <c r="A1048112" s="15"/>
      <c r="B1048112" s="15"/>
      <c r="C1048112" s="15"/>
      <c r="D1048112" s="15"/>
      <c r="E1048112" s="15"/>
      <c r="F1048112" s="15"/>
      <c r="G1048112" s="15"/>
      <c r="H1048112" s="15"/>
      <c r="I1048112" s="15"/>
      <c r="J1048112" s="15"/>
      <c r="K1048112" s="15"/>
      <c r="L1048112" s="15"/>
      <c r="M1048112" s="15"/>
      <c r="N1048112" s="16"/>
      <c r="O1048112" s="14"/>
      <c r="P1048112" s="14"/>
      <c r="Q1048112" s="14"/>
      <c r="R1048112" s="14"/>
      <c r="S1048112" s="14"/>
      <c r="T1048112" s="14"/>
      <c r="U1048112" s="14"/>
      <c r="V1048112" s="14"/>
      <c r="W1048112" s="14"/>
      <c r="X1048112" s="14"/>
      <c r="Y1048112" s="14"/>
      <c r="Z1048112" s="14"/>
      <c r="AA1048112" s="14"/>
      <c r="AB1048112" s="14"/>
      <c r="AC1048112" s="14"/>
      <c r="AD1048112" s="14"/>
      <c r="AE1048112" s="14"/>
      <c r="AF1048112" s="14"/>
      <c r="AG1048112" s="14"/>
      <c r="AH1048112" s="14"/>
      <c r="AI1048112" s="14"/>
      <c r="AJ1048112" s="14"/>
      <c r="AK1048112" s="14"/>
      <c r="AL1048112" s="14"/>
      <c r="AM1048112" s="14"/>
      <c r="AN1048112" s="14"/>
      <c r="AO1048112" s="14"/>
      <c r="AP1048112" s="14"/>
      <c r="AQ1048112" s="14"/>
      <c r="AR1048112" s="14"/>
      <c r="AS1048112" s="14"/>
      <c r="AT1048112" s="14"/>
      <c r="AU1048112" s="14"/>
      <c r="AV1048112" s="14"/>
      <c r="AW1048112" s="14"/>
      <c r="AX1048112" s="14"/>
      <c r="AY1048112" s="14"/>
      <c r="AZ1048112" s="14"/>
      <c r="BA1048112" s="14"/>
      <c r="BB1048112" s="14"/>
      <c r="BC1048112" s="14"/>
      <c r="BD1048112" s="14"/>
      <c r="BE1048112" s="14"/>
      <c r="BF1048112" s="14"/>
      <c r="BG1048112" s="14"/>
      <c r="BH1048112" s="14"/>
      <c r="BI1048112" s="14"/>
      <c r="BJ1048112" s="14"/>
      <c r="BK1048112" s="14"/>
      <c r="BL1048112" s="14"/>
      <c r="BM1048112" s="14"/>
      <c r="BN1048112" s="14"/>
      <c r="BO1048112" s="14"/>
      <c r="BP1048112" s="14"/>
      <c r="BQ1048112" s="14"/>
      <c r="BR1048112" s="14"/>
      <c r="BS1048112" s="14"/>
      <c r="BT1048112" s="14"/>
      <c r="BU1048112" s="14"/>
      <c r="BV1048112" s="14"/>
      <c r="BW1048112" s="14"/>
      <c r="BX1048112" s="14"/>
      <c r="BY1048112" s="17"/>
      <c r="BZ1048112" s="17"/>
      <c r="CA1048112" s="18"/>
      <c r="CB1048112" s="14"/>
      <c r="CC1048112" s="14"/>
      <c r="CD1048112" s="14"/>
      <c r="CE1048112" s="14"/>
      <c r="CF1048112" s="14"/>
      <c r="CG1048112" s="14"/>
      <c r="CH1048112" s="14"/>
      <c r="CI1048112" s="19"/>
      <c r="CJ1048112" s="19"/>
    </row>
    <row r="1048113" s="14" customFormat="1" customHeight="1" spans="1:88">
      <c r="A1048113" s="15"/>
      <c r="B1048113" s="15"/>
      <c r="C1048113" s="15"/>
      <c r="D1048113" s="15"/>
      <c r="E1048113" s="15"/>
      <c r="F1048113" s="15"/>
      <c r="G1048113" s="15"/>
      <c r="H1048113" s="15"/>
      <c r="I1048113" s="15"/>
      <c r="J1048113" s="15"/>
      <c r="K1048113" s="15"/>
      <c r="L1048113" s="15"/>
      <c r="M1048113" s="15"/>
      <c r="N1048113" s="16"/>
      <c r="O1048113" s="14"/>
      <c r="P1048113" s="14"/>
      <c r="Q1048113" s="14"/>
      <c r="R1048113" s="14"/>
      <c r="S1048113" s="14"/>
      <c r="T1048113" s="14"/>
      <c r="U1048113" s="14"/>
      <c r="V1048113" s="14"/>
      <c r="W1048113" s="14"/>
      <c r="X1048113" s="14"/>
      <c r="Y1048113" s="14"/>
      <c r="Z1048113" s="14"/>
      <c r="AA1048113" s="14"/>
      <c r="AB1048113" s="14"/>
      <c r="AC1048113" s="14"/>
      <c r="AD1048113" s="14"/>
      <c r="AE1048113" s="14"/>
      <c r="AF1048113" s="14"/>
      <c r="AG1048113" s="14"/>
      <c r="AH1048113" s="14"/>
      <c r="AI1048113" s="14"/>
      <c r="AJ1048113" s="14"/>
      <c r="AK1048113" s="14"/>
      <c r="AL1048113" s="14"/>
      <c r="AM1048113" s="14"/>
      <c r="AN1048113" s="14"/>
      <c r="AO1048113" s="14"/>
      <c r="AP1048113" s="14"/>
      <c r="AQ1048113" s="14"/>
      <c r="AR1048113" s="14"/>
      <c r="AS1048113" s="14"/>
      <c r="AT1048113" s="14"/>
      <c r="AU1048113" s="14"/>
      <c r="AV1048113" s="14"/>
      <c r="AW1048113" s="14"/>
      <c r="AX1048113" s="14"/>
      <c r="AY1048113" s="14"/>
      <c r="AZ1048113" s="14"/>
      <c r="BA1048113" s="14"/>
      <c r="BB1048113" s="14"/>
      <c r="BC1048113" s="14"/>
      <c r="BD1048113" s="14"/>
      <c r="BE1048113" s="14"/>
      <c r="BF1048113" s="14"/>
      <c r="BG1048113" s="14"/>
      <c r="BH1048113" s="14"/>
      <c r="BI1048113" s="14"/>
      <c r="BJ1048113" s="14"/>
      <c r="BK1048113" s="14"/>
      <c r="BL1048113" s="14"/>
      <c r="BM1048113" s="14"/>
      <c r="BN1048113" s="14"/>
      <c r="BO1048113" s="14"/>
      <c r="BP1048113" s="14"/>
      <c r="BQ1048113" s="14"/>
      <c r="BR1048113" s="14"/>
      <c r="BS1048113" s="14"/>
      <c r="BT1048113" s="14"/>
      <c r="BU1048113" s="14"/>
      <c r="BV1048113" s="14"/>
      <c r="BW1048113" s="14"/>
      <c r="BX1048113" s="14"/>
      <c r="BY1048113" s="17"/>
      <c r="BZ1048113" s="17"/>
      <c r="CA1048113" s="18"/>
      <c r="CB1048113" s="14"/>
      <c r="CC1048113" s="14"/>
      <c r="CD1048113" s="14"/>
      <c r="CE1048113" s="14"/>
      <c r="CF1048113" s="14"/>
      <c r="CG1048113" s="14"/>
      <c r="CH1048113" s="14"/>
      <c r="CI1048113" s="19"/>
      <c r="CJ1048113" s="19"/>
    </row>
    <row r="1048114" s="14" customFormat="1" customHeight="1" spans="1:88">
      <c r="A1048114" s="15"/>
      <c r="B1048114" s="15"/>
      <c r="C1048114" s="15"/>
      <c r="D1048114" s="15"/>
      <c r="E1048114" s="15"/>
      <c r="F1048114" s="15"/>
      <c r="G1048114" s="15"/>
      <c r="H1048114" s="15"/>
      <c r="I1048114" s="15"/>
      <c r="J1048114" s="15"/>
      <c r="K1048114" s="15"/>
      <c r="L1048114" s="15"/>
      <c r="M1048114" s="15"/>
      <c r="N1048114" s="16"/>
      <c r="O1048114" s="14"/>
      <c r="P1048114" s="14"/>
      <c r="Q1048114" s="14"/>
      <c r="R1048114" s="14"/>
      <c r="S1048114" s="14"/>
      <c r="T1048114" s="14"/>
      <c r="U1048114" s="14"/>
      <c r="V1048114" s="14"/>
      <c r="W1048114" s="14"/>
      <c r="X1048114" s="14"/>
      <c r="Y1048114" s="14"/>
      <c r="Z1048114" s="14"/>
      <c r="AA1048114" s="14"/>
      <c r="AB1048114" s="14"/>
      <c r="AC1048114" s="14"/>
      <c r="AD1048114" s="14"/>
      <c r="AE1048114" s="14"/>
      <c r="AF1048114" s="14"/>
      <c r="AG1048114" s="14"/>
      <c r="AH1048114" s="14"/>
      <c r="AI1048114" s="14"/>
      <c r="AJ1048114" s="14"/>
      <c r="AK1048114" s="14"/>
      <c r="AL1048114" s="14"/>
      <c r="AM1048114" s="14"/>
      <c r="AN1048114" s="14"/>
      <c r="AO1048114" s="14"/>
      <c r="AP1048114" s="14"/>
      <c r="AQ1048114" s="14"/>
      <c r="AR1048114" s="14"/>
      <c r="AS1048114" s="14"/>
      <c r="AT1048114" s="14"/>
      <c r="AU1048114" s="14"/>
      <c r="AV1048114" s="14"/>
      <c r="AW1048114" s="14"/>
      <c r="AX1048114" s="14"/>
      <c r="AY1048114" s="14"/>
      <c r="AZ1048114" s="14"/>
      <c r="BA1048114" s="14"/>
      <c r="BB1048114" s="14"/>
      <c r="BC1048114" s="14"/>
      <c r="BD1048114" s="14"/>
      <c r="BE1048114" s="14"/>
      <c r="BF1048114" s="14"/>
      <c r="BG1048114" s="14"/>
      <c r="BH1048114" s="14"/>
      <c r="BI1048114" s="14"/>
      <c r="BJ1048114" s="14"/>
      <c r="BK1048114" s="14"/>
      <c r="BL1048114" s="14"/>
      <c r="BM1048114" s="14"/>
      <c r="BN1048114" s="14"/>
      <c r="BO1048114" s="14"/>
      <c r="BP1048114" s="14"/>
      <c r="BQ1048114" s="14"/>
      <c r="BR1048114" s="14"/>
      <c r="BS1048114" s="14"/>
      <c r="BT1048114" s="14"/>
      <c r="BU1048114" s="14"/>
      <c r="BV1048114" s="14"/>
      <c r="BW1048114" s="14"/>
      <c r="BX1048114" s="14"/>
      <c r="BY1048114" s="17"/>
      <c r="BZ1048114" s="17"/>
      <c r="CA1048114" s="18"/>
      <c r="CB1048114" s="14"/>
      <c r="CC1048114" s="14"/>
      <c r="CD1048114" s="14"/>
      <c r="CE1048114" s="14"/>
      <c r="CF1048114" s="14"/>
      <c r="CG1048114" s="14"/>
      <c r="CH1048114" s="14"/>
      <c r="CI1048114" s="19"/>
      <c r="CJ1048114" s="19"/>
    </row>
    <row r="1048115" s="14" customFormat="1" customHeight="1" spans="1:88">
      <c r="A1048115" s="15"/>
      <c r="B1048115" s="15"/>
      <c r="C1048115" s="15"/>
      <c r="D1048115" s="15"/>
      <c r="E1048115" s="15"/>
      <c r="F1048115" s="15"/>
      <c r="G1048115" s="15"/>
      <c r="H1048115" s="15"/>
      <c r="I1048115" s="15"/>
      <c r="J1048115" s="15"/>
      <c r="K1048115" s="15"/>
      <c r="L1048115" s="15"/>
      <c r="M1048115" s="15"/>
      <c r="N1048115" s="16"/>
      <c r="O1048115" s="14"/>
      <c r="P1048115" s="14"/>
      <c r="Q1048115" s="14"/>
      <c r="R1048115" s="14"/>
      <c r="S1048115" s="14"/>
      <c r="T1048115" s="14"/>
      <c r="U1048115" s="14"/>
      <c r="V1048115" s="14"/>
      <c r="W1048115" s="14"/>
      <c r="X1048115" s="14"/>
      <c r="Y1048115" s="14"/>
      <c r="Z1048115" s="14"/>
      <c r="AA1048115" s="14"/>
      <c r="AB1048115" s="14"/>
      <c r="AC1048115" s="14"/>
      <c r="AD1048115" s="14"/>
      <c r="AE1048115" s="14"/>
      <c r="AF1048115" s="14"/>
      <c r="AG1048115" s="14"/>
      <c r="AH1048115" s="14"/>
      <c r="AI1048115" s="14"/>
      <c r="AJ1048115" s="14"/>
      <c r="AK1048115" s="14"/>
      <c r="AL1048115" s="14"/>
      <c r="AM1048115" s="14"/>
      <c r="AN1048115" s="14"/>
      <c r="AO1048115" s="14"/>
      <c r="AP1048115" s="14"/>
      <c r="AQ1048115" s="14"/>
      <c r="AR1048115" s="14"/>
      <c r="AS1048115" s="14"/>
      <c r="AT1048115" s="14"/>
      <c r="AU1048115" s="14"/>
      <c r="AV1048115" s="14"/>
      <c r="AW1048115" s="14"/>
      <c r="AX1048115" s="14"/>
      <c r="AY1048115" s="14"/>
      <c r="AZ1048115" s="14"/>
      <c r="BA1048115" s="14"/>
      <c r="BB1048115" s="14"/>
      <c r="BC1048115" s="14"/>
      <c r="BD1048115" s="14"/>
      <c r="BE1048115" s="14"/>
      <c r="BF1048115" s="14"/>
      <c r="BG1048115" s="14"/>
      <c r="BH1048115" s="14"/>
      <c r="BI1048115" s="14"/>
      <c r="BJ1048115" s="14"/>
      <c r="BK1048115" s="14"/>
      <c r="BL1048115" s="14"/>
      <c r="BM1048115" s="14"/>
      <c r="BN1048115" s="14"/>
      <c r="BO1048115" s="14"/>
      <c r="BP1048115" s="14"/>
      <c r="BQ1048115" s="14"/>
      <c r="BR1048115" s="14"/>
      <c r="BS1048115" s="14"/>
      <c r="BT1048115" s="14"/>
      <c r="BU1048115" s="14"/>
      <c r="BV1048115" s="14"/>
      <c r="BW1048115" s="14"/>
      <c r="BX1048115" s="14"/>
      <c r="BY1048115" s="17"/>
      <c r="BZ1048115" s="17"/>
      <c r="CA1048115" s="18"/>
      <c r="CB1048115" s="14"/>
      <c r="CC1048115" s="14"/>
      <c r="CD1048115" s="14"/>
      <c r="CE1048115" s="14"/>
      <c r="CF1048115" s="14"/>
      <c r="CG1048115" s="14"/>
      <c r="CH1048115" s="14"/>
      <c r="CI1048115" s="19"/>
      <c r="CJ1048115" s="19"/>
    </row>
    <row r="1048116" s="14" customFormat="1" customHeight="1" spans="1:88">
      <c r="A1048116" s="15"/>
      <c r="B1048116" s="15"/>
      <c r="C1048116" s="15"/>
      <c r="D1048116" s="15"/>
      <c r="E1048116" s="15"/>
      <c r="F1048116" s="15"/>
      <c r="G1048116" s="15"/>
      <c r="H1048116" s="15"/>
      <c r="I1048116" s="15"/>
      <c r="J1048116" s="15"/>
      <c r="K1048116" s="15"/>
      <c r="L1048116" s="15"/>
      <c r="M1048116" s="15"/>
      <c r="N1048116" s="16"/>
      <c r="O1048116" s="14"/>
      <c r="P1048116" s="14"/>
      <c r="Q1048116" s="14"/>
      <c r="R1048116" s="14"/>
      <c r="S1048116" s="14"/>
      <c r="T1048116" s="14"/>
      <c r="U1048116" s="14"/>
      <c r="V1048116" s="14"/>
      <c r="W1048116" s="14"/>
      <c r="X1048116" s="14"/>
      <c r="Y1048116" s="14"/>
      <c r="Z1048116" s="14"/>
      <c r="AA1048116" s="14"/>
      <c r="AB1048116" s="14"/>
      <c r="AC1048116" s="14"/>
      <c r="AD1048116" s="14"/>
      <c r="AE1048116" s="14"/>
      <c r="AF1048116" s="14"/>
      <c r="AG1048116" s="14"/>
      <c r="AH1048116" s="14"/>
      <c r="AI1048116" s="14"/>
      <c r="AJ1048116" s="14"/>
      <c r="AK1048116" s="14"/>
      <c r="AL1048116" s="14"/>
      <c r="AM1048116" s="14"/>
      <c r="AN1048116" s="14"/>
      <c r="AO1048116" s="14"/>
      <c r="AP1048116" s="14"/>
      <c r="AQ1048116" s="14"/>
      <c r="AR1048116" s="14"/>
      <c r="AS1048116" s="14"/>
      <c r="AT1048116" s="14"/>
      <c r="AU1048116" s="14"/>
      <c r="AV1048116" s="14"/>
      <c r="AW1048116" s="14"/>
      <c r="AX1048116" s="14"/>
      <c r="AY1048116" s="14"/>
      <c r="AZ1048116" s="14"/>
      <c r="BA1048116" s="14"/>
      <c r="BB1048116" s="14"/>
      <c r="BC1048116" s="14"/>
      <c r="BD1048116" s="14"/>
      <c r="BE1048116" s="14"/>
      <c r="BF1048116" s="14"/>
      <c r="BG1048116" s="14"/>
      <c r="BH1048116" s="14"/>
      <c r="BI1048116" s="14"/>
      <c r="BJ1048116" s="14"/>
      <c r="BK1048116" s="14"/>
      <c r="BL1048116" s="14"/>
      <c r="BM1048116" s="14"/>
      <c r="BN1048116" s="14"/>
      <c r="BO1048116" s="14"/>
      <c r="BP1048116" s="14"/>
      <c r="BQ1048116" s="14"/>
      <c r="BR1048116" s="14"/>
      <c r="BS1048116" s="14"/>
      <c r="BT1048116" s="14"/>
      <c r="BU1048116" s="14"/>
      <c r="BV1048116" s="14"/>
      <c r="BW1048116" s="14"/>
      <c r="BX1048116" s="14"/>
      <c r="BY1048116" s="17"/>
      <c r="BZ1048116" s="17"/>
      <c r="CA1048116" s="18"/>
      <c r="CB1048116" s="14"/>
      <c r="CC1048116" s="14"/>
      <c r="CD1048116" s="14"/>
      <c r="CE1048116" s="14"/>
      <c r="CF1048116" s="14"/>
      <c r="CG1048116" s="14"/>
      <c r="CH1048116" s="14"/>
      <c r="CI1048116" s="19"/>
      <c r="CJ1048116" s="19"/>
    </row>
    <row r="1048117" s="14" customFormat="1" customHeight="1" spans="1:88">
      <c r="A1048117" s="15"/>
      <c r="B1048117" s="15"/>
      <c r="C1048117" s="15"/>
      <c r="D1048117" s="15"/>
      <c r="E1048117" s="15"/>
      <c r="F1048117" s="15"/>
      <c r="G1048117" s="15"/>
      <c r="H1048117" s="15"/>
      <c r="I1048117" s="15"/>
      <c r="J1048117" s="15"/>
      <c r="K1048117" s="15"/>
      <c r="L1048117" s="15"/>
      <c r="M1048117" s="15"/>
      <c r="N1048117" s="16"/>
      <c r="O1048117" s="14"/>
      <c r="P1048117" s="14"/>
      <c r="Q1048117" s="14"/>
      <c r="R1048117" s="14"/>
      <c r="S1048117" s="14"/>
      <c r="T1048117" s="14"/>
      <c r="U1048117" s="14"/>
      <c r="V1048117" s="14"/>
      <c r="W1048117" s="14"/>
      <c r="X1048117" s="14"/>
      <c r="Y1048117" s="14"/>
      <c r="Z1048117" s="14"/>
      <c r="AA1048117" s="14"/>
      <c r="AB1048117" s="14"/>
      <c r="AC1048117" s="14"/>
      <c r="AD1048117" s="14"/>
      <c r="AE1048117" s="14"/>
      <c r="AF1048117" s="14"/>
      <c r="AG1048117" s="14"/>
      <c r="AH1048117" s="14"/>
      <c r="AI1048117" s="14"/>
      <c r="AJ1048117" s="14"/>
      <c r="AK1048117" s="14"/>
      <c r="AL1048117" s="14"/>
      <c r="AM1048117" s="14"/>
      <c r="AN1048117" s="14"/>
      <c r="AO1048117" s="14"/>
      <c r="AP1048117" s="14"/>
      <c r="AQ1048117" s="14"/>
      <c r="AR1048117" s="14"/>
      <c r="AS1048117" s="14"/>
      <c r="AT1048117" s="14"/>
      <c r="AU1048117" s="14"/>
      <c r="AV1048117" s="14"/>
      <c r="AW1048117" s="14"/>
      <c r="AX1048117" s="14"/>
      <c r="AY1048117" s="14"/>
      <c r="AZ1048117" s="14"/>
      <c r="BA1048117" s="14"/>
      <c r="BB1048117" s="14"/>
      <c r="BC1048117" s="14"/>
      <c r="BD1048117" s="14"/>
      <c r="BE1048117" s="14"/>
      <c r="BF1048117" s="14"/>
      <c r="BG1048117" s="14"/>
      <c r="BH1048117" s="14"/>
      <c r="BI1048117" s="14"/>
      <c r="BJ1048117" s="14"/>
      <c r="BK1048117" s="14"/>
      <c r="BL1048117" s="14"/>
      <c r="BM1048117" s="14"/>
      <c r="BN1048117" s="14"/>
      <c r="BO1048117" s="14"/>
      <c r="BP1048117" s="14"/>
      <c r="BQ1048117" s="14"/>
      <c r="BR1048117" s="14"/>
      <c r="BS1048117" s="14"/>
      <c r="BT1048117" s="14"/>
      <c r="BU1048117" s="14"/>
      <c r="BV1048117" s="14"/>
      <c r="BW1048117" s="14"/>
      <c r="BX1048117" s="14"/>
      <c r="BY1048117" s="17"/>
      <c r="BZ1048117" s="17"/>
      <c r="CA1048117" s="18"/>
      <c r="CB1048117" s="14"/>
      <c r="CC1048117" s="14"/>
      <c r="CD1048117" s="14"/>
      <c r="CE1048117" s="14"/>
      <c r="CF1048117" s="14"/>
      <c r="CG1048117" s="14"/>
      <c r="CH1048117" s="14"/>
      <c r="CI1048117" s="19"/>
      <c r="CJ1048117" s="19"/>
    </row>
    <row r="1048118" s="14" customFormat="1" customHeight="1" spans="1:88">
      <c r="A1048118" s="15"/>
      <c r="B1048118" s="15"/>
      <c r="C1048118" s="15"/>
      <c r="D1048118" s="15"/>
      <c r="E1048118" s="15"/>
      <c r="F1048118" s="15"/>
      <c r="G1048118" s="15"/>
      <c r="H1048118" s="15"/>
      <c r="I1048118" s="15"/>
      <c r="J1048118" s="15"/>
      <c r="K1048118" s="15"/>
      <c r="L1048118" s="15"/>
      <c r="M1048118" s="15"/>
      <c r="N1048118" s="16"/>
      <c r="O1048118" s="14"/>
      <c r="P1048118" s="14"/>
      <c r="Q1048118" s="14"/>
      <c r="R1048118" s="14"/>
      <c r="S1048118" s="14"/>
      <c r="T1048118" s="14"/>
      <c r="U1048118" s="14"/>
      <c r="V1048118" s="14"/>
      <c r="W1048118" s="14"/>
      <c r="X1048118" s="14"/>
      <c r="Y1048118" s="14"/>
      <c r="Z1048118" s="14"/>
      <c r="AA1048118" s="14"/>
      <c r="AB1048118" s="14"/>
      <c r="AC1048118" s="14"/>
      <c r="AD1048118" s="14"/>
      <c r="AE1048118" s="14"/>
      <c r="AF1048118" s="14"/>
      <c r="AG1048118" s="14"/>
      <c r="AH1048118" s="14"/>
      <c r="AI1048118" s="14"/>
      <c r="AJ1048118" s="14"/>
      <c r="AK1048118" s="14"/>
      <c r="AL1048118" s="14"/>
      <c r="AM1048118" s="14"/>
      <c r="AN1048118" s="14"/>
      <c r="AO1048118" s="14"/>
      <c r="AP1048118" s="14"/>
      <c r="AQ1048118" s="14"/>
      <c r="AR1048118" s="14"/>
      <c r="AS1048118" s="14"/>
      <c r="AT1048118" s="14"/>
      <c r="AU1048118" s="14"/>
      <c r="AV1048118" s="14"/>
      <c r="AW1048118" s="14"/>
      <c r="AX1048118" s="14"/>
      <c r="AY1048118" s="14"/>
      <c r="AZ1048118" s="14"/>
      <c r="BA1048118" s="14"/>
      <c r="BB1048118" s="14"/>
      <c r="BC1048118" s="14"/>
      <c r="BD1048118" s="14"/>
      <c r="BE1048118" s="14"/>
      <c r="BF1048118" s="14"/>
      <c r="BG1048118" s="14"/>
      <c r="BH1048118" s="14"/>
      <c r="BI1048118" s="14"/>
      <c r="BJ1048118" s="14"/>
      <c r="BK1048118" s="14"/>
      <c r="BL1048118" s="14"/>
      <c r="BM1048118" s="14"/>
      <c r="BN1048118" s="14"/>
      <c r="BO1048118" s="14"/>
      <c r="BP1048118" s="14"/>
      <c r="BQ1048118" s="14"/>
      <c r="BR1048118" s="14"/>
      <c r="BS1048118" s="14"/>
      <c r="BT1048118" s="14"/>
      <c r="BU1048118" s="14"/>
      <c r="BV1048118" s="14"/>
      <c r="BW1048118" s="14"/>
      <c r="BX1048118" s="14"/>
      <c r="BY1048118" s="17"/>
      <c r="BZ1048118" s="17"/>
      <c r="CA1048118" s="18"/>
      <c r="CB1048118" s="14"/>
      <c r="CC1048118" s="14"/>
      <c r="CD1048118" s="14"/>
      <c r="CE1048118" s="14"/>
      <c r="CF1048118" s="14"/>
      <c r="CG1048118" s="14"/>
      <c r="CH1048118" s="14"/>
      <c r="CI1048118" s="19"/>
      <c r="CJ1048118" s="19"/>
    </row>
    <row r="1048119" s="14" customFormat="1" customHeight="1" spans="1:88">
      <c r="A1048119" s="15"/>
      <c r="B1048119" s="15"/>
      <c r="C1048119" s="15"/>
      <c r="D1048119" s="15"/>
      <c r="E1048119" s="15"/>
      <c r="F1048119" s="15"/>
      <c r="G1048119" s="15"/>
      <c r="H1048119" s="15"/>
      <c r="I1048119" s="15"/>
      <c r="J1048119" s="15"/>
      <c r="K1048119" s="15"/>
      <c r="L1048119" s="15"/>
      <c r="M1048119" s="15"/>
      <c r="N1048119" s="16"/>
      <c r="O1048119" s="14"/>
      <c r="P1048119" s="14"/>
      <c r="Q1048119" s="14"/>
      <c r="R1048119" s="14"/>
      <c r="S1048119" s="14"/>
      <c r="T1048119" s="14"/>
      <c r="U1048119" s="14"/>
      <c r="V1048119" s="14"/>
      <c r="W1048119" s="14"/>
      <c r="X1048119" s="14"/>
      <c r="Y1048119" s="14"/>
      <c r="Z1048119" s="14"/>
      <c r="AA1048119" s="14"/>
      <c r="AB1048119" s="14"/>
      <c r="AC1048119" s="14"/>
      <c r="AD1048119" s="14"/>
      <c r="AE1048119" s="14"/>
      <c r="AF1048119" s="14"/>
      <c r="AG1048119" s="14"/>
      <c r="AH1048119" s="14"/>
      <c r="AI1048119" s="14"/>
      <c r="AJ1048119" s="14"/>
      <c r="AK1048119" s="14"/>
      <c r="AL1048119" s="14"/>
      <c r="AM1048119" s="14"/>
      <c r="AN1048119" s="14"/>
      <c r="AO1048119" s="14"/>
      <c r="AP1048119" s="14"/>
      <c r="AQ1048119" s="14"/>
      <c r="AR1048119" s="14"/>
      <c r="AS1048119" s="14"/>
      <c r="AT1048119" s="14"/>
      <c r="AU1048119" s="14"/>
      <c r="AV1048119" s="14"/>
      <c r="AW1048119" s="14"/>
      <c r="AX1048119" s="14"/>
      <c r="AY1048119" s="14"/>
      <c r="AZ1048119" s="14"/>
      <c r="BA1048119" s="14"/>
      <c r="BB1048119" s="14"/>
      <c r="BC1048119" s="14"/>
      <c r="BD1048119" s="14"/>
      <c r="BE1048119" s="14"/>
      <c r="BF1048119" s="14"/>
      <c r="BG1048119" s="14"/>
      <c r="BH1048119" s="14"/>
      <c r="BI1048119" s="14"/>
      <c r="BJ1048119" s="14"/>
      <c r="BK1048119" s="14"/>
      <c r="BL1048119" s="14"/>
      <c r="BM1048119" s="14"/>
      <c r="BN1048119" s="14"/>
      <c r="BO1048119" s="14"/>
      <c r="BP1048119" s="14"/>
      <c r="BQ1048119" s="14"/>
      <c r="BR1048119" s="14"/>
      <c r="BS1048119" s="14"/>
      <c r="BT1048119" s="14"/>
      <c r="BU1048119" s="14"/>
      <c r="BV1048119" s="14"/>
      <c r="BW1048119" s="14"/>
      <c r="BX1048119" s="14"/>
      <c r="BY1048119" s="17"/>
      <c r="BZ1048119" s="17"/>
      <c r="CA1048119" s="18"/>
      <c r="CB1048119" s="14"/>
      <c r="CC1048119" s="14"/>
      <c r="CD1048119" s="14"/>
      <c r="CE1048119" s="14"/>
      <c r="CF1048119" s="14"/>
      <c r="CG1048119" s="14"/>
      <c r="CH1048119" s="14"/>
      <c r="CI1048119" s="19"/>
      <c r="CJ1048119" s="19"/>
    </row>
    <row r="1048120" s="14" customFormat="1" customHeight="1" spans="1:88">
      <c r="A1048120" s="15"/>
      <c r="B1048120" s="15"/>
      <c r="C1048120" s="15"/>
      <c r="D1048120" s="15"/>
      <c r="E1048120" s="15"/>
      <c r="F1048120" s="15"/>
      <c r="G1048120" s="15"/>
      <c r="H1048120" s="15"/>
      <c r="I1048120" s="15"/>
      <c r="J1048120" s="15"/>
      <c r="K1048120" s="15"/>
      <c r="L1048120" s="15"/>
      <c r="M1048120" s="15"/>
      <c r="N1048120" s="16"/>
      <c r="O1048120" s="14"/>
      <c r="P1048120" s="14"/>
      <c r="Q1048120" s="14"/>
      <c r="R1048120" s="14"/>
      <c r="S1048120" s="14"/>
      <c r="T1048120" s="14"/>
      <c r="U1048120" s="14"/>
      <c r="V1048120" s="14"/>
      <c r="W1048120" s="14"/>
      <c r="X1048120" s="14"/>
      <c r="Y1048120" s="14"/>
      <c r="Z1048120" s="14"/>
      <c r="AA1048120" s="14"/>
      <c r="AB1048120" s="14"/>
      <c r="AC1048120" s="14"/>
      <c r="AD1048120" s="14"/>
      <c r="AE1048120" s="14"/>
      <c r="AF1048120" s="14"/>
      <c r="AG1048120" s="14"/>
      <c r="AH1048120" s="14"/>
      <c r="AI1048120" s="14"/>
      <c r="AJ1048120" s="14"/>
      <c r="AK1048120" s="14"/>
      <c r="AL1048120" s="14"/>
      <c r="AM1048120" s="14"/>
      <c r="AN1048120" s="14"/>
      <c r="AO1048120" s="14"/>
      <c r="AP1048120" s="14"/>
      <c r="AQ1048120" s="14"/>
      <c r="AR1048120" s="14"/>
      <c r="AS1048120" s="14"/>
      <c r="AT1048120" s="14"/>
      <c r="AU1048120" s="14"/>
      <c r="AV1048120" s="14"/>
      <c r="AW1048120" s="14"/>
      <c r="AX1048120" s="14"/>
      <c r="AY1048120" s="14"/>
      <c r="AZ1048120" s="14"/>
      <c r="BA1048120" s="14"/>
      <c r="BB1048120" s="14"/>
      <c r="BC1048120" s="14"/>
      <c r="BD1048120" s="14"/>
      <c r="BE1048120" s="14"/>
      <c r="BF1048120" s="14"/>
      <c r="BG1048120" s="14"/>
      <c r="BH1048120" s="14"/>
      <c r="BI1048120" s="14"/>
      <c r="BJ1048120" s="14"/>
      <c r="BK1048120" s="14"/>
      <c r="BL1048120" s="14"/>
      <c r="BM1048120" s="14"/>
      <c r="BN1048120" s="14"/>
      <c r="BO1048120" s="14"/>
      <c r="BP1048120" s="14"/>
      <c r="BQ1048120" s="14"/>
      <c r="BR1048120" s="14"/>
      <c r="BS1048120" s="14"/>
      <c r="BT1048120" s="14"/>
      <c r="BU1048120" s="14"/>
      <c r="BV1048120" s="14"/>
      <c r="BW1048120" s="14"/>
      <c r="BX1048120" s="14"/>
      <c r="BY1048120" s="17"/>
      <c r="BZ1048120" s="17"/>
      <c r="CA1048120" s="18"/>
      <c r="CB1048120" s="14"/>
      <c r="CC1048120" s="14"/>
      <c r="CD1048120" s="14"/>
      <c r="CE1048120" s="14"/>
      <c r="CF1048120" s="14"/>
      <c r="CG1048120" s="14"/>
      <c r="CH1048120" s="14"/>
      <c r="CI1048120" s="19"/>
      <c r="CJ1048120" s="19"/>
    </row>
    <row r="1048121" s="14" customFormat="1" customHeight="1" spans="1:88">
      <c r="A1048121" s="15"/>
      <c r="B1048121" s="15"/>
      <c r="C1048121" s="15"/>
      <c r="D1048121" s="15"/>
      <c r="E1048121" s="15"/>
      <c r="F1048121" s="15"/>
      <c r="G1048121" s="15"/>
      <c r="H1048121" s="15"/>
      <c r="I1048121" s="15"/>
      <c r="J1048121" s="15"/>
      <c r="K1048121" s="15"/>
      <c r="L1048121" s="15"/>
      <c r="M1048121" s="15"/>
      <c r="N1048121" s="16"/>
      <c r="O1048121" s="14"/>
      <c r="P1048121" s="14"/>
      <c r="Q1048121" s="14"/>
      <c r="R1048121" s="14"/>
      <c r="S1048121" s="14"/>
      <c r="T1048121" s="14"/>
      <c r="U1048121" s="14"/>
      <c r="V1048121" s="14"/>
      <c r="W1048121" s="14"/>
      <c r="X1048121" s="14"/>
      <c r="Y1048121" s="14"/>
      <c r="Z1048121" s="14"/>
      <c r="AA1048121" s="14"/>
      <c r="AB1048121" s="14"/>
      <c r="AC1048121" s="14"/>
      <c r="AD1048121" s="14"/>
      <c r="AE1048121" s="14"/>
      <c r="AF1048121" s="14"/>
      <c r="AG1048121" s="14"/>
      <c r="AH1048121" s="14"/>
      <c r="AI1048121" s="14"/>
      <c r="AJ1048121" s="14"/>
      <c r="AK1048121" s="14"/>
      <c r="AL1048121" s="14"/>
      <c r="AM1048121" s="14"/>
      <c r="AN1048121" s="14"/>
      <c r="AO1048121" s="14"/>
      <c r="AP1048121" s="14"/>
      <c r="AQ1048121" s="14"/>
      <c r="AR1048121" s="14"/>
      <c r="AS1048121" s="14"/>
      <c r="AT1048121" s="14"/>
      <c r="AU1048121" s="14"/>
      <c r="AV1048121" s="14"/>
      <c r="AW1048121" s="14"/>
      <c r="AX1048121" s="14"/>
      <c r="AY1048121" s="14"/>
      <c r="AZ1048121" s="14"/>
      <c r="BA1048121" s="14"/>
      <c r="BB1048121" s="14"/>
      <c r="BC1048121" s="14"/>
      <c r="BD1048121" s="14"/>
      <c r="BE1048121" s="14"/>
      <c r="BF1048121" s="14"/>
      <c r="BG1048121" s="14"/>
      <c r="BH1048121" s="14"/>
      <c r="BI1048121" s="14"/>
      <c r="BJ1048121" s="14"/>
      <c r="BK1048121" s="14"/>
      <c r="BL1048121" s="14"/>
      <c r="BM1048121" s="14"/>
      <c r="BN1048121" s="14"/>
      <c r="BO1048121" s="14"/>
      <c r="BP1048121" s="14"/>
      <c r="BQ1048121" s="14"/>
      <c r="BR1048121" s="14"/>
      <c r="BS1048121" s="14"/>
      <c r="BT1048121" s="14"/>
      <c r="BU1048121" s="14"/>
      <c r="BV1048121" s="14"/>
      <c r="BW1048121" s="14"/>
      <c r="BX1048121" s="14"/>
      <c r="BY1048121" s="17"/>
      <c r="BZ1048121" s="17"/>
      <c r="CA1048121" s="18"/>
      <c r="CB1048121" s="14"/>
      <c r="CC1048121" s="14"/>
      <c r="CD1048121" s="14"/>
      <c r="CE1048121" s="14"/>
      <c r="CF1048121" s="14"/>
      <c r="CG1048121" s="14"/>
      <c r="CH1048121" s="14"/>
      <c r="CI1048121" s="19"/>
      <c r="CJ1048121" s="19"/>
    </row>
    <row r="1048122" s="14" customFormat="1" customHeight="1" spans="1:88">
      <c r="A1048122" s="15"/>
      <c r="B1048122" s="15"/>
      <c r="C1048122" s="15"/>
      <c r="D1048122" s="15"/>
      <c r="E1048122" s="15"/>
      <c r="F1048122" s="15"/>
      <c r="G1048122" s="15"/>
      <c r="H1048122" s="15"/>
      <c r="I1048122" s="15"/>
      <c r="J1048122" s="15"/>
      <c r="K1048122" s="15"/>
      <c r="L1048122" s="15"/>
      <c r="M1048122" s="15"/>
      <c r="N1048122" s="16"/>
      <c r="O1048122" s="14"/>
      <c r="P1048122" s="14"/>
      <c r="Q1048122" s="14"/>
      <c r="R1048122" s="14"/>
      <c r="S1048122" s="14"/>
      <c r="T1048122" s="14"/>
      <c r="U1048122" s="14"/>
      <c r="V1048122" s="14"/>
      <c r="W1048122" s="14"/>
      <c r="X1048122" s="14"/>
      <c r="Y1048122" s="14"/>
      <c r="Z1048122" s="14"/>
      <c r="AA1048122" s="14"/>
      <c r="AB1048122" s="14"/>
      <c r="AC1048122" s="14"/>
      <c r="AD1048122" s="14"/>
      <c r="AE1048122" s="14"/>
      <c r="AF1048122" s="14"/>
      <c r="AG1048122" s="14"/>
      <c r="AH1048122" s="14"/>
      <c r="AI1048122" s="14"/>
      <c r="AJ1048122" s="14"/>
      <c r="AK1048122" s="14"/>
      <c r="AL1048122" s="14"/>
      <c r="AM1048122" s="14"/>
      <c r="AN1048122" s="14"/>
      <c r="AO1048122" s="14"/>
      <c r="AP1048122" s="14"/>
      <c r="AQ1048122" s="14"/>
      <c r="AR1048122" s="14"/>
      <c r="AS1048122" s="14"/>
      <c r="AT1048122" s="14"/>
      <c r="AU1048122" s="14"/>
      <c r="AV1048122" s="14"/>
      <c r="AW1048122" s="14"/>
      <c r="AX1048122" s="14"/>
      <c r="AY1048122" s="14"/>
      <c r="AZ1048122" s="14"/>
      <c r="BA1048122" s="14"/>
      <c r="BB1048122" s="14"/>
      <c r="BC1048122" s="14"/>
      <c r="BD1048122" s="14"/>
      <c r="BE1048122" s="14"/>
      <c r="BF1048122" s="14"/>
      <c r="BG1048122" s="14"/>
      <c r="BH1048122" s="14"/>
      <c r="BI1048122" s="14"/>
      <c r="BJ1048122" s="14"/>
      <c r="BK1048122" s="14"/>
      <c r="BL1048122" s="14"/>
      <c r="BM1048122" s="14"/>
      <c r="BN1048122" s="14"/>
      <c r="BO1048122" s="14"/>
      <c r="BP1048122" s="14"/>
      <c r="BQ1048122" s="14"/>
      <c r="BR1048122" s="14"/>
      <c r="BS1048122" s="14"/>
      <c r="BT1048122" s="14"/>
      <c r="BU1048122" s="14"/>
      <c r="BV1048122" s="14"/>
      <c r="BW1048122" s="14"/>
      <c r="BX1048122" s="14"/>
      <c r="BY1048122" s="17"/>
      <c r="BZ1048122" s="17"/>
      <c r="CA1048122" s="18"/>
      <c r="CB1048122" s="14"/>
      <c r="CC1048122" s="14"/>
      <c r="CD1048122" s="14"/>
      <c r="CE1048122" s="14"/>
      <c r="CF1048122" s="14"/>
      <c r="CG1048122" s="14"/>
      <c r="CH1048122" s="14"/>
      <c r="CI1048122" s="19"/>
      <c r="CJ1048122" s="19"/>
    </row>
    <row r="1048123" s="14" customFormat="1" customHeight="1" spans="1:88">
      <c r="A1048123" s="15"/>
      <c r="B1048123" s="15"/>
      <c r="C1048123" s="15"/>
      <c r="D1048123" s="15"/>
      <c r="E1048123" s="15"/>
      <c r="F1048123" s="15"/>
      <c r="G1048123" s="15"/>
      <c r="H1048123" s="15"/>
      <c r="I1048123" s="15"/>
      <c r="J1048123" s="15"/>
      <c r="K1048123" s="15"/>
      <c r="L1048123" s="15"/>
      <c r="M1048123" s="15"/>
      <c r="N1048123" s="16"/>
      <c r="O1048123" s="14"/>
      <c r="P1048123" s="14"/>
      <c r="Q1048123" s="14"/>
      <c r="R1048123" s="14"/>
      <c r="S1048123" s="14"/>
      <c r="T1048123" s="14"/>
      <c r="U1048123" s="14"/>
      <c r="V1048123" s="14"/>
      <c r="W1048123" s="14"/>
      <c r="X1048123" s="14"/>
      <c r="Y1048123" s="14"/>
      <c r="Z1048123" s="14"/>
      <c r="AA1048123" s="14"/>
      <c r="AB1048123" s="14"/>
      <c r="AC1048123" s="14"/>
      <c r="AD1048123" s="14"/>
      <c r="AE1048123" s="14"/>
      <c r="AF1048123" s="14"/>
      <c r="AG1048123" s="14"/>
      <c r="AH1048123" s="14"/>
      <c r="AI1048123" s="14"/>
      <c r="AJ1048123" s="14"/>
      <c r="AK1048123" s="14"/>
      <c r="AL1048123" s="14"/>
      <c r="AM1048123" s="14"/>
      <c r="AN1048123" s="14"/>
      <c r="AO1048123" s="14"/>
      <c r="AP1048123" s="14"/>
      <c r="AQ1048123" s="14"/>
      <c r="AR1048123" s="14"/>
      <c r="AS1048123" s="14"/>
      <c r="AT1048123" s="14"/>
      <c r="AU1048123" s="14"/>
      <c r="AV1048123" s="14"/>
      <c r="AW1048123" s="14"/>
      <c r="AX1048123" s="14"/>
      <c r="AY1048123" s="14"/>
      <c r="AZ1048123" s="14"/>
      <c r="BA1048123" s="14"/>
      <c r="BB1048123" s="14"/>
      <c r="BC1048123" s="14"/>
      <c r="BD1048123" s="14"/>
      <c r="BE1048123" s="14"/>
      <c r="BF1048123" s="14"/>
      <c r="BG1048123" s="14"/>
      <c r="BH1048123" s="14"/>
      <c r="BI1048123" s="14"/>
      <c r="BJ1048123" s="14"/>
      <c r="BK1048123" s="14"/>
      <c r="BL1048123" s="14"/>
      <c r="BM1048123" s="14"/>
      <c r="BN1048123" s="14"/>
      <c r="BO1048123" s="14"/>
      <c r="BP1048123" s="14"/>
      <c r="BQ1048123" s="14"/>
      <c r="BR1048123" s="14"/>
      <c r="BS1048123" s="14"/>
      <c r="BT1048123" s="14"/>
      <c r="BU1048123" s="14"/>
      <c r="BV1048123" s="14"/>
      <c r="BW1048123" s="14"/>
      <c r="BX1048123" s="14"/>
      <c r="BY1048123" s="17"/>
      <c r="BZ1048123" s="17"/>
      <c r="CA1048123" s="18"/>
      <c r="CB1048123" s="14"/>
      <c r="CC1048123" s="14"/>
      <c r="CD1048123" s="14"/>
      <c r="CE1048123" s="14"/>
      <c r="CF1048123" s="14"/>
      <c r="CG1048123" s="14"/>
      <c r="CH1048123" s="14"/>
      <c r="CI1048123" s="19"/>
      <c r="CJ1048123" s="19"/>
    </row>
    <row r="1048124" s="14" customFormat="1" customHeight="1" spans="1:88">
      <c r="A1048124" s="15"/>
      <c r="B1048124" s="15"/>
      <c r="C1048124" s="15"/>
      <c r="D1048124" s="15"/>
      <c r="E1048124" s="15"/>
      <c r="F1048124" s="15"/>
      <c r="G1048124" s="15"/>
      <c r="H1048124" s="15"/>
      <c r="I1048124" s="15"/>
      <c r="J1048124" s="15"/>
      <c r="K1048124" s="15"/>
      <c r="L1048124" s="15"/>
      <c r="M1048124" s="15"/>
      <c r="N1048124" s="16"/>
      <c r="O1048124" s="14"/>
      <c r="P1048124" s="14"/>
      <c r="Q1048124" s="14"/>
      <c r="R1048124" s="14"/>
      <c r="S1048124" s="14"/>
      <c r="T1048124" s="14"/>
      <c r="U1048124" s="14"/>
      <c r="V1048124" s="14"/>
      <c r="W1048124" s="14"/>
      <c r="X1048124" s="14"/>
      <c r="Y1048124" s="14"/>
      <c r="Z1048124" s="14"/>
      <c r="AA1048124" s="14"/>
      <c r="AB1048124" s="14"/>
      <c r="AC1048124" s="14"/>
      <c r="AD1048124" s="14"/>
      <c r="AE1048124" s="14"/>
      <c r="AF1048124" s="14"/>
      <c r="AG1048124" s="14"/>
      <c r="AH1048124" s="14"/>
      <c r="AI1048124" s="14"/>
      <c r="AJ1048124" s="14"/>
      <c r="AK1048124" s="14"/>
      <c r="AL1048124" s="14"/>
      <c r="AM1048124" s="14"/>
      <c r="AN1048124" s="14"/>
      <c r="AO1048124" s="14"/>
      <c r="AP1048124" s="14"/>
      <c r="AQ1048124" s="14"/>
      <c r="AR1048124" s="14"/>
      <c r="AS1048124" s="14"/>
      <c r="AT1048124" s="14"/>
      <c r="AU1048124" s="14"/>
      <c r="AV1048124" s="14"/>
      <c r="AW1048124" s="14"/>
      <c r="AX1048124" s="14"/>
      <c r="AY1048124" s="14"/>
      <c r="AZ1048124" s="14"/>
      <c r="BA1048124" s="14"/>
      <c r="BB1048124" s="14"/>
      <c r="BC1048124" s="14"/>
      <c r="BD1048124" s="14"/>
      <c r="BE1048124" s="14"/>
      <c r="BF1048124" s="14"/>
      <c r="BG1048124" s="14"/>
      <c r="BH1048124" s="14"/>
      <c r="BI1048124" s="14"/>
      <c r="BJ1048124" s="14"/>
      <c r="BK1048124" s="14"/>
      <c r="BL1048124" s="14"/>
      <c r="BM1048124" s="14"/>
      <c r="BN1048124" s="14"/>
      <c r="BO1048124" s="14"/>
      <c r="BP1048124" s="14"/>
      <c r="BQ1048124" s="14"/>
      <c r="BR1048124" s="14"/>
      <c r="BS1048124" s="14"/>
      <c r="BT1048124" s="14"/>
      <c r="BU1048124" s="14"/>
      <c r="BV1048124" s="14"/>
      <c r="BW1048124" s="14"/>
      <c r="BX1048124" s="14"/>
      <c r="BY1048124" s="17"/>
      <c r="BZ1048124" s="17"/>
      <c r="CA1048124" s="18"/>
      <c r="CB1048124" s="14"/>
      <c r="CC1048124" s="14"/>
      <c r="CD1048124" s="14"/>
      <c r="CE1048124" s="14"/>
      <c r="CF1048124" s="14"/>
      <c r="CG1048124" s="14"/>
      <c r="CH1048124" s="14"/>
      <c r="CI1048124" s="19"/>
      <c r="CJ1048124" s="19"/>
    </row>
    <row r="1048125" s="14" customFormat="1" customHeight="1" spans="1:88">
      <c r="A1048125" s="15"/>
      <c r="B1048125" s="15"/>
      <c r="C1048125" s="15"/>
      <c r="D1048125" s="15"/>
      <c r="E1048125" s="15"/>
      <c r="F1048125" s="15"/>
      <c r="G1048125" s="15"/>
      <c r="H1048125" s="15"/>
      <c r="I1048125" s="15"/>
      <c r="J1048125" s="15"/>
      <c r="K1048125" s="15"/>
      <c r="L1048125" s="15"/>
      <c r="M1048125" s="15"/>
      <c r="N1048125" s="16"/>
      <c r="O1048125" s="14"/>
      <c r="P1048125" s="14"/>
      <c r="Q1048125" s="14"/>
      <c r="R1048125" s="14"/>
      <c r="S1048125" s="14"/>
      <c r="T1048125" s="14"/>
      <c r="U1048125" s="14"/>
      <c r="V1048125" s="14"/>
      <c r="W1048125" s="14"/>
      <c r="X1048125" s="14"/>
      <c r="Y1048125" s="14"/>
      <c r="Z1048125" s="14"/>
      <c r="AA1048125" s="14"/>
      <c r="AB1048125" s="14"/>
      <c r="AC1048125" s="14"/>
      <c r="AD1048125" s="14"/>
      <c r="AE1048125" s="14"/>
      <c r="AF1048125" s="14"/>
      <c r="AG1048125" s="14"/>
      <c r="AH1048125" s="14"/>
      <c r="AI1048125" s="14"/>
      <c r="AJ1048125" s="14"/>
      <c r="AK1048125" s="14"/>
      <c r="AL1048125" s="14"/>
      <c r="AM1048125" s="14"/>
      <c r="AN1048125" s="14"/>
      <c r="AO1048125" s="14"/>
      <c r="AP1048125" s="14"/>
      <c r="AQ1048125" s="14"/>
      <c r="AR1048125" s="14"/>
      <c r="AS1048125" s="14"/>
      <c r="AT1048125" s="14"/>
      <c r="AU1048125" s="14"/>
      <c r="AV1048125" s="14"/>
      <c r="AW1048125" s="14"/>
      <c r="AX1048125" s="14"/>
      <c r="AY1048125" s="14"/>
      <c r="AZ1048125" s="14"/>
      <c r="BA1048125" s="14"/>
      <c r="BB1048125" s="14"/>
      <c r="BC1048125" s="14"/>
      <c r="BD1048125" s="14"/>
      <c r="BE1048125" s="14"/>
      <c r="BF1048125" s="14"/>
      <c r="BG1048125" s="14"/>
      <c r="BH1048125" s="14"/>
      <c r="BI1048125" s="14"/>
      <c r="BJ1048125" s="14"/>
      <c r="BK1048125" s="14"/>
      <c r="BL1048125" s="14"/>
      <c r="BM1048125" s="14"/>
      <c r="BN1048125" s="14"/>
      <c r="BO1048125" s="14"/>
      <c r="BP1048125" s="14"/>
      <c r="BQ1048125" s="14"/>
      <c r="BR1048125" s="14"/>
      <c r="BS1048125" s="14"/>
      <c r="BT1048125" s="14"/>
      <c r="BU1048125" s="14"/>
      <c r="BV1048125" s="14"/>
      <c r="BW1048125" s="14"/>
      <c r="BX1048125" s="14"/>
      <c r="BY1048125" s="17"/>
      <c r="BZ1048125" s="17"/>
      <c r="CA1048125" s="18"/>
      <c r="CB1048125" s="14"/>
      <c r="CC1048125" s="14"/>
      <c r="CD1048125" s="14"/>
      <c r="CE1048125" s="14"/>
      <c r="CF1048125" s="14"/>
      <c r="CG1048125" s="14"/>
      <c r="CH1048125" s="14"/>
      <c r="CI1048125" s="19"/>
      <c r="CJ1048125" s="19"/>
    </row>
    <row r="1048126" s="14" customFormat="1" customHeight="1" spans="1:88">
      <c r="A1048126" s="15"/>
      <c r="B1048126" s="15"/>
      <c r="C1048126" s="15"/>
      <c r="D1048126" s="15"/>
      <c r="E1048126" s="15"/>
      <c r="F1048126" s="15"/>
      <c r="G1048126" s="15"/>
      <c r="H1048126" s="15"/>
      <c r="I1048126" s="15"/>
      <c r="J1048126" s="15"/>
      <c r="K1048126" s="15"/>
      <c r="L1048126" s="15"/>
      <c r="M1048126" s="15"/>
      <c r="N1048126" s="16"/>
      <c r="O1048126" s="14"/>
      <c r="P1048126" s="14"/>
      <c r="Q1048126" s="14"/>
      <c r="R1048126" s="14"/>
      <c r="S1048126" s="14"/>
      <c r="T1048126" s="14"/>
      <c r="U1048126" s="14"/>
      <c r="V1048126" s="14"/>
      <c r="W1048126" s="14"/>
      <c r="X1048126" s="14"/>
      <c r="Y1048126" s="14"/>
      <c r="Z1048126" s="14"/>
      <c r="AA1048126" s="14"/>
      <c r="AB1048126" s="14"/>
      <c r="AC1048126" s="14"/>
      <c r="AD1048126" s="14"/>
      <c r="AE1048126" s="14"/>
      <c r="AF1048126" s="14"/>
      <c r="AG1048126" s="14"/>
      <c r="AH1048126" s="14"/>
      <c r="AI1048126" s="14"/>
      <c r="AJ1048126" s="14"/>
      <c r="AK1048126" s="14"/>
      <c r="AL1048126" s="14"/>
      <c r="AM1048126" s="14"/>
      <c r="AN1048126" s="14"/>
      <c r="AO1048126" s="14"/>
      <c r="AP1048126" s="14"/>
      <c r="AQ1048126" s="14"/>
      <c r="AR1048126" s="14"/>
      <c r="AS1048126" s="14"/>
      <c r="AT1048126" s="14"/>
      <c r="AU1048126" s="14"/>
      <c r="AV1048126" s="14"/>
      <c r="AW1048126" s="14"/>
      <c r="AX1048126" s="14"/>
      <c r="AY1048126" s="14"/>
      <c r="AZ1048126" s="14"/>
      <c r="BA1048126" s="14"/>
      <c r="BB1048126" s="14"/>
      <c r="BC1048126" s="14"/>
      <c r="BD1048126" s="14"/>
      <c r="BE1048126" s="14"/>
      <c r="BF1048126" s="14"/>
      <c r="BG1048126" s="14"/>
      <c r="BH1048126" s="14"/>
      <c r="BI1048126" s="14"/>
      <c r="BJ1048126" s="14"/>
      <c r="BK1048126" s="14"/>
      <c r="BL1048126" s="14"/>
      <c r="BM1048126" s="14"/>
      <c r="BN1048126" s="14"/>
      <c r="BO1048126" s="14"/>
      <c r="BP1048126" s="14"/>
      <c r="BQ1048126" s="14"/>
      <c r="BR1048126" s="14"/>
      <c r="BS1048126" s="14"/>
      <c r="BT1048126" s="14"/>
      <c r="BU1048126" s="14"/>
      <c r="BV1048126" s="14"/>
      <c r="BW1048126" s="14"/>
      <c r="BX1048126" s="14"/>
      <c r="BY1048126" s="17"/>
      <c r="BZ1048126" s="17"/>
      <c r="CA1048126" s="18"/>
      <c r="CB1048126" s="14"/>
      <c r="CC1048126" s="14"/>
      <c r="CD1048126" s="14"/>
      <c r="CE1048126" s="14"/>
      <c r="CF1048126" s="14"/>
      <c r="CG1048126" s="14"/>
      <c r="CH1048126" s="14"/>
      <c r="CI1048126" s="19"/>
      <c r="CJ1048126" s="19"/>
    </row>
    <row r="1048127" s="14" customFormat="1" customHeight="1" spans="1:88">
      <c r="A1048127" s="15"/>
      <c r="B1048127" s="15"/>
      <c r="C1048127" s="15"/>
      <c r="D1048127" s="15"/>
      <c r="E1048127" s="15"/>
      <c r="F1048127" s="15"/>
      <c r="G1048127" s="15"/>
      <c r="H1048127" s="15"/>
      <c r="I1048127" s="15"/>
      <c r="J1048127" s="15"/>
      <c r="K1048127" s="15"/>
      <c r="L1048127" s="15"/>
      <c r="M1048127" s="15"/>
      <c r="N1048127" s="16"/>
      <c r="O1048127" s="14"/>
      <c r="P1048127" s="14"/>
      <c r="Q1048127" s="14"/>
      <c r="R1048127" s="14"/>
      <c r="S1048127" s="14"/>
      <c r="T1048127" s="14"/>
      <c r="U1048127" s="14"/>
      <c r="V1048127" s="14"/>
      <c r="W1048127" s="14"/>
      <c r="X1048127" s="14"/>
      <c r="Y1048127" s="14"/>
      <c r="Z1048127" s="14"/>
      <c r="AA1048127" s="14"/>
      <c r="AB1048127" s="14"/>
      <c r="AC1048127" s="14"/>
      <c r="AD1048127" s="14"/>
      <c r="AE1048127" s="14"/>
      <c r="AF1048127" s="14"/>
      <c r="AG1048127" s="14"/>
      <c r="AH1048127" s="14"/>
      <c r="AI1048127" s="14"/>
      <c r="AJ1048127" s="14"/>
      <c r="AK1048127" s="14"/>
      <c r="AL1048127" s="14"/>
      <c r="AM1048127" s="14"/>
      <c r="AN1048127" s="14"/>
      <c r="AO1048127" s="14"/>
      <c r="AP1048127" s="14"/>
      <c r="AQ1048127" s="14"/>
      <c r="AR1048127" s="14"/>
      <c r="AS1048127" s="14"/>
      <c r="AT1048127" s="14"/>
      <c r="AU1048127" s="14"/>
      <c r="AV1048127" s="14"/>
      <c r="AW1048127" s="14"/>
      <c r="AX1048127" s="14"/>
      <c r="AY1048127" s="14"/>
      <c r="AZ1048127" s="14"/>
      <c r="BA1048127" s="14"/>
      <c r="BB1048127" s="14"/>
      <c r="BC1048127" s="14"/>
      <c r="BD1048127" s="14"/>
      <c r="BE1048127" s="14"/>
      <c r="BF1048127" s="14"/>
      <c r="BG1048127" s="14"/>
      <c r="BH1048127" s="14"/>
      <c r="BI1048127" s="14"/>
      <c r="BJ1048127" s="14"/>
      <c r="BK1048127" s="14"/>
      <c r="BL1048127" s="14"/>
      <c r="BM1048127" s="14"/>
      <c r="BN1048127" s="14"/>
      <c r="BO1048127" s="14"/>
      <c r="BP1048127" s="14"/>
      <c r="BQ1048127" s="14"/>
      <c r="BR1048127" s="14"/>
      <c r="BS1048127" s="14"/>
      <c r="BT1048127" s="14"/>
      <c r="BU1048127" s="14"/>
      <c r="BV1048127" s="14"/>
      <c r="BW1048127" s="14"/>
      <c r="BX1048127" s="14"/>
      <c r="BY1048127" s="17"/>
      <c r="BZ1048127" s="17"/>
      <c r="CA1048127" s="18"/>
      <c r="CB1048127" s="14"/>
      <c r="CC1048127" s="14"/>
      <c r="CD1048127" s="14"/>
      <c r="CE1048127" s="14"/>
      <c r="CF1048127" s="14"/>
      <c r="CG1048127" s="14"/>
      <c r="CH1048127" s="14"/>
      <c r="CI1048127" s="19"/>
      <c r="CJ1048127" s="19"/>
    </row>
    <row r="1048128" s="14" customFormat="1" customHeight="1" spans="1:88">
      <c r="A1048128" s="15"/>
      <c r="B1048128" s="15"/>
      <c r="C1048128" s="15"/>
      <c r="D1048128" s="15"/>
      <c r="E1048128" s="15"/>
      <c r="F1048128" s="15"/>
      <c r="G1048128" s="15"/>
      <c r="H1048128" s="15"/>
      <c r="I1048128" s="15"/>
      <c r="J1048128" s="15"/>
      <c r="K1048128" s="15"/>
      <c r="L1048128" s="15"/>
      <c r="M1048128" s="15"/>
      <c r="N1048128" s="16"/>
      <c r="O1048128" s="14"/>
      <c r="P1048128" s="14"/>
      <c r="Q1048128" s="14"/>
      <c r="R1048128" s="14"/>
      <c r="S1048128" s="14"/>
      <c r="T1048128" s="14"/>
      <c r="U1048128" s="14"/>
      <c r="V1048128" s="14"/>
      <c r="W1048128" s="14"/>
      <c r="X1048128" s="14"/>
      <c r="Y1048128" s="14"/>
      <c r="Z1048128" s="14"/>
      <c r="AA1048128" s="14"/>
      <c r="AB1048128" s="14"/>
      <c r="AC1048128" s="14"/>
      <c r="AD1048128" s="14"/>
      <c r="AE1048128" s="14"/>
      <c r="AF1048128" s="14"/>
      <c r="AG1048128" s="14"/>
      <c r="AH1048128" s="14"/>
      <c r="AI1048128" s="14"/>
      <c r="AJ1048128" s="14"/>
      <c r="AK1048128" s="14"/>
      <c r="AL1048128" s="14"/>
      <c r="AM1048128" s="14"/>
      <c r="AN1048128" s="14"/>
      <c r="AO1048128" s="14"/>
      <c r="AP1048128" s="14"/>
      <c r="AQ1048128" s="14"/>
      <c r="AR1048128" s="14"/>
      <c r="AS1048128" s="14"/>
      <c r="AT1048128" s="14"/>
      <c r="AU1048128" s="14"/>
      <c r="AV1048128" s="14"/>
      <c r="AW1048128" s="14"/>
      <c r="AX1048128" s="14"/>
      <c r="AY1048128" s="14"/>
      <c r="AZ1048128" s="14"/>
      <c r="BA1048128" s="14"/>
      <c r="BB1048128" s="14"/>
      <c r="BC1048128" s="14"/>
      <c r="BD1048128" s="14"/>
      <c r="BE1048128" s="14"/>
      <c r="BF1048128" s="14"/>
      <c r="BG1048128" s="14"/>
      <c r="BH1048128" s="14"/>
      <c r="BI1048128" s="14"/>
      <c r="BJ1048128" s="14"/>
      <c r="BK1048128" s="14"/>
      <c r="BL1048128" s="14"/>
      <c r="BM1048128" s="14"/>
      <c r="BN1048128" s="14"/>
      <c r="BO1048128" s="14"/>
      <c r="BP1048128" s="14"/>
      <c r="BQ1048128" s="14"/>
      <c r="BR1048128" s="14"/>
      <c r="BS1048128" s="14"/>
      <c r="BT1048128" s="14"/>
      <c r="BU1048128" s="14"/>
      <c r="BV1048128" s="14"/>
      <c r="BW1048128" s="14"/>
      <c r="BX1048128" s="14"/>
      <c r="BY1048128" s="17"/>
      <c r="BZ1048128" s="17"/>
      <c r="CA1048128" s="18"/>
      <c r="CB1048128" s="14"/>
      <c r="CC1048128" s="14"/>
      <c r="CD1048128" s="14"/>
      <c r="CE1048128" s="14"/>
      <c r="CF1048128" s="14"/>
      <c r="CG1048128" s="14"/>
      <c r="CH1048128" s="14"/>
      <c r="CI1048128" s="19"/>
      <c r="CJ1048128" s="19"/>
    </row>
    <row r="1048129" s="14" customFormat="1" customHeight="1" spans="1:88">
      <c r="A1048129" s="15"/>
      <c r="B1048129" s="15"/>
      <c r="C1048129" s="15"/>
      <c r="D1048129" s="15"/>
      <c r="E1048129" s="15"/>
      <c r="F1048129" s="15"/>
      <c r="G1048129" s="15"/>
      <c r="H1048129" s="15"/>
      <c r="I1048129" s="15"/>
      <c r="J1048129" s="15"/>
      <c r="K1048129" s="15"/>
      <c r="L1048129" s="15"/>
      <c r="M1048129" s="15"/>
      <c r="N1048129" s="16"/>
      <c r="O1048129" s="14"/>
      <c r="P1048129" s="14"/>
      <c r="Q1048129" s="14"/>
      <c r="R1048129" s="14"/>
      <c r="S1048129" s="14"/>
      <c r="T1048129" s="14"/>
      <c r="U1048129" s="14"/>
      <c r="V1048129" s="14"/>
      <c r="W1048129" s="14"/>
      <c r="X1048129" s="14"/>
      <c r="Y1048129" s="14"/>
      <c r="Z1048129" s="14"/>
      <c r="AA1048129" s="14"/>
      <c r="AB1048129" s="14"/>
      <c r="AC1048129" s="14"/>
      <c r="AD1048129" s="14"/>
      <c r="AE1048129" s="14"/>
      <c r="AF1048129" s="14"/>
      <c r="AG1048129" s="14"/>
      <c r="AH1048129" s="14"/>
      <c r="AI1048129" s="14"/>
      <c r="AJ1048129" s="14"/>
      <c r="AK1048129" s="14"/>
      <c r="AL1048129" s="14"/>
      <c r="AM1048129" s="14"/>
      <c r="AN1048129" s="14"/>
      <c r="AO1048129" s="14"/>
      <c r="AP1048129" s="14"/>
      <c r="AQ1048129" s="14"/>
      <c r="AR1048129" s="14"/>
      <c r="AS1048129" s="14"/>
      <c r="AT1048129" s="14"/>
      <c r="AU1048129" s="14"/>
      <c r="AV1048129" s="14"/>
      <c r="AW1048129" s="14"/>
      <c r="AX1048129" s="14"/>
      <c r="AY1048129" s="14"/>
      <c r="AZ1048129" s="14"/>
      <c r="BA1048129" s="14"/>
      <c r="BB1048129" s="14"/>
      <c r="BC1048129" s="14"/>
      <c r="BD1048129" s="14"/>
      <c r="BE1048129" s="14"/>
      <c r="BF1048129" s="14"/>
      <c r="BG1048129" s="14"/>
      <c r="BH1048129" s="14"/>
      <c r="BI1048129" s="14"/>
      <c r="BJ1048129" s="14"/>
      <c r="BK1048129" s="14"/>
      <c r="BL1048129" s="14"/>
      <c r="BM1048129" s="14"/>
      <c r="BN1048129" s="14"/>
      <c r="BO1048129" s="14"/>
      <c r="BP1048129" s="14"/>
      <c r="BQ1048129" s="14"/>
      <c r="BR1048129" s="14"/>
      <c r="BS1048129" s="14"/>
      <c r="BT1048129" s="14"/>
      <c r="BU1048129" s="14"/>
      <c r="BV1048129" s="14"/>
      <c r="BW1048129" s="14"/>
      <c r="BX1048129" s="14"/>
      <c r="BY1048129" s="17"/>
      <c r="BZ1048129" s="17"/>
      <c r="CA1048129" s="18"/>
      <c r="CB1048129" s="14"/>
      <c r="CC1048129" s="14"/>
      <c r="CD1048129" s="14"/>
      <c r="CE1048129" s="14"/>
      <c r="CF1048129" s="14"/>
      <c r="CG1048129" s="14"/>
      <c r="CH1048129" s="14"/>
      <c r="CI1048129" s="19"/>
      <c r="CJ1048129" s="19"/>
    </row>
    <row r="1048130" s="14" customFormat="1" customHeight="1" spans="1:88">
      <c r="A1048130" s="15"/>
      <c r="B1048130" s="15"/>
      <c r="C1048130" s="15"/>
      <c r="D1048130" s="15"/>
      <c r="E1048130" s="15"/>
      <c r="F1048130" s="15"/>
      <c r="G1048130" s="15"/>
      <c r="H1048130" s="15"/>
      <c r="I1048130" s="15"/>
      <c r="J1048130" s="15"/>
      <c r="K1048130" s="15"/>
      <c r="L1048130" s="15"/>
      <c r="M1048130" s="15"/>
      <c r="N1048130" s="16"/>
      <c r="O1048130" s="14"/>
      <c r="P1048130" s="14"/>
      <c r="Q1048130" s="14"/>
      <c r="R1048130" s="14"/>
      <c r="S1048130" s="14"/>
      <c r="T1048130" s="14"/>
      <c r="U1048130" s="14"/>
      <c r="V1048130" s="14"/>
      <c r="W1048130" s="14"/>
      <c r="X1048130" s="14"/>
      <c r="Y1048130" s="14"/>
      <c r="Z1048130" s="14"/>
      <c r="AA1048130" s="14"/>
      <c r="AB1048130" s="14"/>
      <c r="AC1048130" s="14"/>
      <c r="AD1048130" s="14"/>
      <c r="AE1048130" s="14"/>
      <c r="AF1048130" s="14"/>
      <c r="AG1048130" s="14"/>
      <c r="AH1048130" s="14"/>
      <c r="AI1048130" s="14"/>
      <c r="AJ1048130" s="14"/>
      <c r="AK1048130" s="14"/>
      <c r="AL1048130" s="14"/>
      <c r="AM1048130" s="14"/>
      <c r="AN1048130" s="14"/>
      <c r="AO1048130" s="14"/>
      <c r="AP1048130" s="14"/>
      <c r="AQ1048130" s="14"/>
      <c r="AR1048130" s="14"/>
      <c r="AS1048130" s="14"/>
      <c r="AT1048130" s="14"/>
      <c r="AU1048130" s="14"/>
      <c r="AV1048130" s="14"/>
      <c r="AW1048130" s="14"/>
      <c r="AX1048130" s="14"/>
      <c r="AY1048130" s="14"/>
      <c r="AZ1048130" s="14"/>
      <c r="BA1048130" s="14"/>
      <c r="BB1048130" s="14"/>
      <c r="BC1048130" s="14"/>
      <c r="BD1048130" s="14"/>
      <c r="BE1048130" s="14"/>
      <c r="BF1048130" s="14"/>
      <c r="BG1048130" s="14"/>
      <c r="BH1048130" s="14"/>
      <c r="BI1048130" s="14"/>
      <c r="BJ1048130" s="14"/>
      <c r="BK1048130" s="14"/>
      <c r="BL1048130" s="14"/>
      <c r="BM1048130" s="14"/>
      <c r="BN1048130" s="14"/>
      <c r="BO1048130" s="14"/>
      <c r="BP1048130" s="14"/>
      <c r="BQ1048130" s="14"/>
      <c r="BR1048130" s="14"/>
      <c r="BS1048130" s="14"/>
      <c r="BT1048130" s="14"/>
      <c r="BU1048130" s="14"/>
      <c r="BV1048130" s="14"/>
      <c r="BW1048130" s="14"/>
      <c r="BX1048130" s="14"/>
      <c r="BY1048130" s="17"/>
      <c r="BZ1048130" s="17"/>
      <c r="CA1048130" s="18"/>
      <c r="CB1048130" s="14"/>
      <c r="CC1048130" s="14"/>
      <c r="CD1048130" s="14"/>
      <c r="CE1048130" s="14"/>
      <c r="CF1048130" s="14"/>
      <c r="CG1048130" s="14"/>
      <c r="CH1048130" s="14"/>
      <c r="CI1048130" s="19"/>
      <c r="CJ1048130" s="19"/>
    </row>
    <row r="1048131" s="14" customFormat="1" customHeight="1" spans="1:88">
      <c r="A1048131" s="15"/>
      <c r="B1048131" s="15"/>
      <c r="C1048131" s="15"/>
      <c r="D1048131" s="15"/>
      <c r="E1048131" s="15"/>
      <c r="F1048131" s="15"/>
      <c r="G1048131" s="15"/>
      <c r="H1048131" s="15"/>
      <c r="I1048131" s="15"/>
      <c r="J1048131" s="15"/>
      <c r="K1048131" s="15"/>
      <c r="L1048131" s="15"/>
      <c r="M1048131" s="15"/>
      <c r="N1048131" s="16"/>
      <c r="O1048131" s="14"/>
      <c r="P1048131" s="14"/>
      <c r="Q1048131" s="14"/>
      <c r="R1048131" s="14"/>
      <c r="S1048131" s="14"/>
      <c r="T1048131" s="14"/>
      <c r="U1048131" s="14"/>
      <c r="V1048131" s="14"/>
      <c r="W1048131" s="14"/>
      <c r="X1048131" s="14"/>
      <c r="Y1048131" s="14"/>
      <c r="Z1048131" s="14"/>
      <c r="AA1048131" s="14"/>
      <c r="AB1048131" s="14"/>
      <c r="AC1048131" s="14"/>
      <c r="AD1048131" s="14"/>
      <c r="AE1048131" s="14"/>
      <c r="AF1048131" s="14"/>
      <c r="AG1048131" s="14"/>
      <c r="AH1048131" s="14"/>
      <c r="AI1048131" s="14"/>
      <c r="AJ1048131" s="14"/>
      <c r="AK1048131" s="14"/>
      <c r="AL1048131" s="14"/>
      <c r="AM1048131" s="14"/>
      <c r="AN1048131" s="14"/>
      <c r="AO1048131" s="14"/>
      <c r="AP1048131" s="14"/>
      <c r="AQ1048131" s="14"/>
      <c r="AR1048131" s="14"/>
      <c r="AS1048131" s="14"/>
      <c r="AT1048131" s="14"/>
      <c r="AU1048131" s="14"/>
      <c r="AV1048131" s="14"/>
      <c r="AW1048131" s="14"/>
      <c r="AX1048131" s="14"/>
      <c r="AY1048131" s="14"/>
      <c r="AZ1048131" s="14"/>
      <c r="BA1048131" s="14"/>
      <c r="BB1048131" s="14"/>
      <c r="BC1048131" s="14"/>
      <c r="BD1048131" s="14"/>
      <c r="BE1048131" s="14"/>
      <c r="BF1048131" s="14"/>
      <c r="BG1048131" s="14"/>
      <c r="BH1048131" s="14"/>
      <c r="BI1048131" s="14"/>
      <c r="BJ1048131" s="14"/>
      <c r="BK1048131" s="14"/>
      <c r="BL1048131" s="14"/>
      <c r="BM1048131" s="14"/>
      <c r="BN1048131" s="14"/>
      <c r="BO1048131" s="14"/>
      <c r="BP1048131" s="14"/>
      <c r="BQ1048131" s="14"/>
      <c r="BR1048131" s="14"/>
      <c r="BS1048131" s="14"/>
      <c r="BT1048131" s="14"/>
      <c r="BU1048131" s="14"/>
      <c r="BV1048131" s="14"/>
      <c r="BW1048131" s="14"/>
      <c r="BX1048131" s="14"/>
      <c r="BY1048131" s="17"/>
      <c r="BZ1048131" s="17"/>
      <c r="CA1048131" s="18"/>
      <c r="CB1048131" s="14"/>
      <c r="CC1048131" s="14"/>
      <c r="CD1048131" s="14"/>
      <c r="CE1048131" s="14"/>
      <c r="CF1048131" s="14"/>
      <c r="CG1048131" s="14"/>
      <c r="CH1048131" s="14"/>
      <c r="CI1048131" s="19"/>
      <c r="CJ1048131" s="19"/>
    </row>
    <row r="1048132" s="14" customFormat="1" customHeight="1" spans="1:88">
      <c r="A1048132" s="15"/>
      <c r="B1048132" s="15"/>
      <c r="C1048132" s="15"/>
      <c r="D1048132" s="15"/>
      <c r="E1048132" s="15"/>
      <c r="F1048132" s="15"/>
      <c r="G1048132" s="15"/>
      <c r="H1048132" s="15"/>
      <c r="I1048132" s="15"/>
      <c r="J1048132" s="15"/>
      <c r="K1048132" s="15"/>
      <c r="L1048132" s="15"/>
      <c r="M1048132" s="15"/>
      <c r="N1048132" s="16"/>
      <c r="O1048132" s="14"/>
      <c r="P1048132" s="14"/>
      <c r="Q1048132" s="14"/>
      <c r="R1048132" s="14"/>
      <c r="S1048132" s="14"/>
      <c r="T1048132" s="14"/>
      <c r="U1048132" s="14"/>
      <c r="V1048132" s="14"/>
      <c r="W1048132" s="14"/>
      <c r="X1048132" s="14"/>
      <c r="Y1048132" s="14"/>
      <c r="Z1048132" s="14"/>
      <c r="AA1048132" s="14"/>
      <c r="AB1048132" s="14"/>
      <c r="AC1048132" s="14"/>
      <c r="AD1048132" s="14"/>
      <c r="AE1048132" s="14"/>
      <c r="AF1048132" s="14"/>
      <c r="AG1048132" s="14"/>
      <c r="AH1048132" s="14"/>
      <c r="AI1048132" s="14"/>
      <c r="AJ1048132" s="14"/>
      <c r="AK1048132" s="14"/>
      <c r="AL1048132" s="14"/>
      <c r="AM1048132" s="14"/>
      <c r="AN1048132" s="14"/>
      <c r="AO1048132" s="14"/>
      <c r="AP1048132" s="14"/>
      <c r="AQ1048132" s="14"/>
      <c r="AR1048132" s="14"/>
      <c r="AS1048132" s="14"/>
      <c r="AT1048132" s="14"/>
      <c r="AU1048132" s="14"/>
      <c r="AV1048132" s="14"/>
      <c r="AW1048132" s="14"/>
      <c r="AX1048132" s="14"/>
      <c r="AY1048132" s="14"/>
      <c r="AZ1048132" s="14"/>
      <c r="BA1048132" s="14"/>
      <c r="BB1048132" s="14"/>
      <c r="BC1048132" s="14"/>
      <c r="BD1048132" s="14"/>
      <c r="BE1048132" s="14"/>
      <c r="BF1048132" s="14"/>
      <c r="BG1048132" s="14"/>
      <c r="BH1048132" s="14"/>
      <c r="BI1048132" s="14"/>
      <c r="BJ1048132" s="14"/>
      <c r="BK1048132" s="14"/>
      <c r="BL1048132" s="14"/>
      <c r="BM1048132" s="14"/>
      <c r="BN1048132" s="14"/>
      <c r="BO1048132" s="14"/>
      <c r="BP1048132" s="14"/>
      <c r="BQ1048132" s="14"/>
      <c r="BR1048132" s="14"/>
      <c r="BS1048132" s="14"/>
      <c r="BT1048132" s="14"/>
      <c r="BU1048132" s="14"/>
      <c r="BV1048132" s="14"/>
      <c r="BW1048132" s="14"/>
      <c r="BX1048132" s="14"/>
      <c r="BY1048132" s="17"/>
      <c r="BZ1048132" s="17"/>
      <c r="CA1048132" s="18"/>
      <c r="CB1048132" s="14"/>
      <c r="CC1048132" s="14"/>
      <c r="CD1048132" s="14"/>
      <c r="CE1048132" s="14"/>
      <c r="CF1048132" s="14"/>
      <c r="CG1048132" s="14"/>
      <c r="CH1048132" s="14"/>
      <c r="CI1048132" s="19"/>
      <c r="CJ1048132" s="19"/>
    </row>
    <row r="1048133" s="14" customFormat="1" customHeight="1" spans="1:88">
      <c r="A1048133" s="15"/>
      <c r="B1048133" s="15"/>
      <c r="C1048133" s="15"/>
      <c r="D1048133" s="15"/>
      <c r="E1048133" s="15"/>
      <c r="F1048133" s="15"/>
      <c r="G1048133" s="15"/>
      <c r="H1048133" s="15"/>
      <c r="I1048133" s="15"/>
      <c r="J1048133" s="15"/>
      <c r="K1048133" s="15"/>
      <c r="L1048133" s="15"/>
      <c r="M1048133" s="15"/>
      <c r="N1048133" s="16"/>
      <c r="O1048133" s="14"/>
      <c r="P1048133" s="14"/>
      <c r="Q1048133" s="14"/>
      <c r="R1048133" s="14"/>
      <c r="S1048133" s="14"/>
      <c r="T1048133" s="14"/>
      <c r="U1048133" s="14"/>
      <c r="V1048133" s="14"/>
      <c r="W1048133" s="14"/>
      <c r="X1048133" s="14"/>
      <c r="Y1048133" s="14"/>
      <c r="Z1048133" s="14"/>
      <c r="AA1048133" s="14"/>
      <c r="AB1048133" s="14"/>
      <c r="AC1048133" s="14"/>
      <c r="AD1048133" s="14"/>
      <c r="AE1048133" s="14"/>
      <c r="AF1048133" s="14"/>
      <c r="AG1048133" s="14"/>
      <c r="AH1048133" s="14"/>
      <c r="AI1048133" s="14"/>
      <c r="AJ1048133" s="14"/>
      <c r="AK1048133" s="14"/>
      <c r="AL1048133" s="14"/>
      <c r="AM1048133" s="14"/>
      <c r="AN1048133" s="14"/>
      <c r="AO1048133" s="14"/>
      <c r="AP1048133" s="14"/>
      <c r="AQ1048133" s="14"/>
      <c r="AR1048133" s="14"/>
      <c r="AS1048133" s="14"/>
      <c r="AT1048133" s="14"/>
      <c r="AU1048133" s="14"/>
      <c r="AV1048133" s="14"/>
      <c r="AW1048133" s="14"/>
      <c r="AX1048133" s="14"/>
      <c r="AY1048133" s="14"/>
      <c r="AZ1048133" s="14"/>
      <c r="BA1048133" s="14"/>
      <c r="BB1048133" s="14"/>
      <c r="BC1048133" s="14"/>
      <c r="BD1048133" s="14"/>
      <c r="BE1048133" s="14"/>
      <c r="BF1048133" s="14"/>
      <c r="BG1048133" s="14"/>
      <c r="BH1048133" s="14"/>
      <c r="BI1048133" s="14"/>
      <c r="BJ1048133" s="14"/>
      <c r="BK1048133" s="14"/>
      <c r="BL1048133" s="14"/>
      <c r="BM1048133" s="14"/>
      <c r="BN1048133" s="14"/>
      <c r="BO1048133" s="14"/>
      <c r="BP1048133" s="14"/>
      <c r="BQ1048133" s="14"/>
      <c r="BR1048133" s="14"/>
      <c r="BS1048133" s="14"/>
      <c r="BT1048133" s="14"/>
      <c r="BU1048133" s="14"/>
      <c r="BV1048133" s="14"/>
      <c r="BW1048133" s="14"/>
      <c r="BX1048133" s="14"/>
      <c r="BY1048133" s="17"/>
      <c r="BZ1048133" s="17"/>
      <c r="CA1048133" s="18"/>
      <c r="CB1048133" s="14"/>
      <c r="CC1048133" s="14"/>
      <c r="CD1048133" s="14"/>
      <c r="CE1048133" s="14"/>
      <c r="CF1048133" s="14"/>
      <c r="CG1048133" s="14"/>
      <c r="CH1048133" s="14"/>
      <c r="CI1048133" s="19"/>
      <c r="CJ1048133" s="19"/>
    </row>
    <row r="1048134" s="14" customFormat="1" customHeight="1" spans="1:88">
      <c r="A1048134" s="15"/>
      <c r="B1048134" s="15"/>
      <c r="C1048134" s="15"/>
      <c r="D1048134" s="15"/>
      <c r="E1048134" s="15"/>
      <c r="F1048134" s="15"/>
      <c r="G1048134" s="15"/>
      <c r="H1048134" s="15"/>
      <c r="I1048134" s="15"/>
      <c r="J1048134" s="15"/>
      <c r="K1048134" s="15"/>
      <c r="L1048134" s="15"/>
      <c r="M1048134" s="15"/>
      <c r="N1048134" s="16"/>
      <c r="O1048134" s="14"/>
      <c r="P1048134" s="14"/>
      <c r="Q1048134" s="14"/>
      <c r="R1048134" s="14"/>
      <c r="S1048134" s="14"/>
      <c r="T1048134" s="14"/>
      <c r="U1048134" s="14"/>
      <c r="V1048134" s="14"/>
      <c r="W1048134" s="14"/>
      <c r="X1048134" s="14"/>
      <c r="Y1048134" s="14"/>
      <c r="Z1048134" s="14"/>
      <c r="AA1048134" s="14"/>
      <c r="AB1048134" s="14"/>
      <c r="AC1048134" s="14"/>
      <c r="AD1048134" s="14"/>
      <c r="AE1048134" s="14"/>
      <c r="AF1048134" s="14"/>
      <c r="AG1048134" s="14"/>
      <c r="AH1048134" s="14"/>
      <c r="AI1048134" s="14"/>
      <c r="AJ1048134" s="14"/>
      <c r="AK1048134" s="14"/>
      <c r="AL1048134" s="14"/>
      <c r="AM1048134" s="14"/>
      <c r="AN1048134" s="14"/>
      <c r="AO1048134" s="14"/>
      <c r="AP1048134" s="14"/>
      <c r="AQ1048134" s="14"/>
      <c r="AR1048134" s="14"/>
      <c r="AS1048134" s="14"/>
      <c r="AT1048134" s="14"/>
      <c r="AU1048134" s="14"/>
      <c r="AV1048134" s="14"/>
      <c r="AW1048134" s="14"/>
      <c r="AX1048134" s="14"/>
      <c r="AY1048134" s="14"/>
      <c r="AZ1048134" s="14"/>
      <c r="BA1048134" s="14"/>
      <c r="BB1048134" s="14"/>
      <c r="BC1048134" s="14"/>
      <c r="BD1048134" s="14"/>
      <c r="BE1048134" s="14"/>
      <c r="BF1048134" s="14"/>
      <c r="BG1048134" s="14"/>
      <c r="BH1048134" s="14"/>
      <c r="BI1048134" s="14"/>
      <c r="BJ1048134" s="14"/>
      <c r="BK1048134" s="14"/>
      <c r="BL1048134" s="14"/>
      <c r="BM1048134" s="14"/>
      <c r="BN1048134" s="14"/>
      <c r="BO1048134" s="14"/>
      <c r="BP1048134" s="14"/>
      <c r="BQ1048134" s="14"/>
      <c r="BR1048134" s="14"/>
      <c r="BS1048134" s="14"/>
      <c r="BT1048134" s="14"/>
      <c r="BU1048134" s="14"/>
      <c r="BV1048134" s="14"/>
      <c r="BW1048134" s="14"/>
      <c r="BX1048134" s="14"/>
      <c r="BY1048134" s="17"/>
      <c r="BZ1048134" s="17"/>
      <c r="CA1048134" s="18"/>
      <c r="CB1048134" s="14"/>
      <c r="CC1048134" s="14"/>
      <c r="CD1048134" s="14"/>
      <c r="CE1048134" s="14"/>
      <c r="CF1048134" s="14"/>
      <c r="CG1048134" s="14"/>
      <c r="CH1048134" s="14"/>
      <c r="CI1048134" s="19"/>
      <c r="CJ1048134" s="19"/>
    </row>
    <row r="1048135" s="14" customFormat="1" customHeight="1" spans="1:88">
      <c r="A1048135" s="15"/>
      <c r="B1048135" s="15"/>
      <c r="C1048135" s="15"/>
      <c r="D1048135" s="15"/>
      <c r="E1048135" s="15"/>
      <c r="F1048135" s="15"/>
      <c r="G1048135" s="15"/>
      <c r="H1048135" s="15"/>
      <c r="I1048135" s="15"/>
      <c r="J1048135" s="15"/>
      <c r="K1048135" s="15"/>
      <c r="L1048135" s="15"/>
      <c r="M1048135" s="15"/>
      <c r="N1048135" s="16"/>
      <c r="O1048135" s="14"/>
      <c r="P1048135" s="14"/>
      <c r="Q1048135" s="14"/>
      <c r="R1048135" s="14"/>
      <c r="S1048135" s="14"/>
      <c r="T1048135" s="14"/>
      <c r="U1048135" s="14"/>
      <c r="V1048135" s="14"/>
      <c r="W1048135" s="14"/>
      <c r="X1048135" s="14"/>
      <c r="Y1048135" s="14"/>
      <c r="Z1048135" s="14"/>
      <c r="AA1048135" s="14"/>
      <c r="AB1048135" s="14"/>
      <c r="AC1048135" s="14"/>
      <c r="AD1048135" s="14"/>
      <c r="AE1048135" s="14"/>
      <c r="AF1048135" s="14"/>
      <c r="AG1048135" s="14"/>
      <c r="AH1048135" s="14"/>
      <c r="AI1048135" s="14"/>
      <c r="AJ1048135" s="14"/>
      <c r="AK1048135" s="14"/>
      <c r="AL1048135" s="14"/>
      <c r="AM1048135" s="14"/>
      <c r="AN1048135" s="14"/>
      <c r="AO1048135" s="14"/>
      <c r="AP1048135" s="14"/>
      <c r="AQ1048135" s="14"/>
      <c r="AR1048135" s="14"/>
      <c r="AS1048135" s="14"/>
      <c r="AT1048135" s="14"/>
      <c r="AU1048135" s="14"/>
      <c r="AV1048135" s="14"/>
      <c r="AW1048135" s="14"/>
      <c r="AX1048135" s="14"/>
      <c r="AY1048135" s="14"/>
      <c r="AZ1048135" s="14"/>
      <c r="BA1048135" s="14"/>
      <c r="BB1048135" s="14"/>
      <c r="BC1048135" s="14"/>
      <c r="BD1048135" s="14"/>
      <c r="BE1048135" s="14"/>
      <c r="BF1048135" s="14"/>
      <c r="BG1048135" s="14"/>
      <c r="BH1048135" s="14"/>
      <c r="BI1048135" s="14"/>
      <c r="BJ1048135" s="14"/>
      <c r="BK1048135" s="14"/>
      <c r="BL1048135" s="14"/>
      <c r="BM1048135" s="14"/>
      <c r="BN1048135" s="14"/>
      <c r="BO1048135" s="14"/>
      <c r="BP1048135" s="14"/>
      <c r="BQ1048135" s="14"/>
      <c r="BR1048135" s="14"/>
      <c r="BS1048135" s="14"/>
      <c r="BT1048135" s="14"/>
      <c r="BU1048135" s="14"/>
      <c r="BV1048135" s="14"/>
      <c r="BW1048135" s="14"/>
      <c r="BX1048135" s="14"/>
      <c r="BY1048135" s="17"/>
      <c r="BZ1048135" s="17"/>
      <c r="CA1048135" s="18"/>
      <c r="CB1048135" s="14"/>
      <c r="CC1048135" s="14"/>
      <c r="CD1048135" s="14"/>
      <c r="CE1048135" s="14"/>
      <c r="CF1048135" s="14"/>
      <c r="CG1048135" s="14"/>
      <c r="CH1048135" s="14"/>
      <c r="CI1048135" s="19"/>
      <c r="CJ1048135" s="19"/>
    </row>
    <row r="1048136" s="14" customFormat="1" customHeight="1" spans="1:88">
      <c r="A1048136" s="15"/>
      <c r="B1048136" s="15"/>
      <c r="C1048136" s="15"/>
      <c r="D1048136" s="15"/>
      <c r="E1048136" s="15"/>
      <c r="F1048136" s="15"/>
      <c r="G1048136" s="15"/>
      <c r="H1048136" s="15"/>
      <c r="I1048136" s="15"/>
      <c r="J1048136" s="15"/>
      <c r="K1048136" s="15"/>
      <c r="L1048136" s="15"/>
      <c r="M1048136" s="15"/>
      <c r="N1048136" s="16"/>
      <c r="O1048136" s="14"/>
      <c r="P1048136" s="14"/>
      <c r="Q1048136" s="14"/>
      <c r="R1048136" s="14"/>
      <c r="S1048136" s="14"/>
      <c r="T1048136" s="14"/>
      <c r="U1048136" s="14"/>
      <c r="V1048136" s="14"/>
      <c r="W1048136" s="14"/>
      <c r="X1048136" s="14"/>
      <c r="Y1048136" s="14"/>
      <c r="Z1048136" s="14"/>
      <c r="AA1048136" s="14"/>
      <c r="AB1048136" s="14"/>
      <c r="AC1048136" s="14"/>
      <c r="AD1048136" s="14"/>
      <c r="AE1048136" s="14"/>
      <c r="AF1048136" s="14"/>
      <c r="AG1048136" s="14"/>
      <c r="AH1048136" s="14"/>
      <c r="AI1048136" s="14"/>
      <c r="AJ1048136" s="14"/>
      <c r="AK1048136" s="14"/>
      <c r="AL1048136" s="14"/>
      <c r="AM1048136" s="14"/>
      <c r="AN1048136" s="14"/>
      <c r="AO1048136" s="14"/>
      <c r="AP1048136" s="14"/>
      <c r="AQ1048136" s="14"/>
      <c r="AR1048136" s="14"/>
      <c r="AS1048136" s="14"/>
      <c r="AT1048136" s="14"/>
      <c r="AU1048136" s="14"/>
      <c r="AV1048136" s="14"/>
      <c r="AW1048136" s="14"/>
      <c r="AX1048136" s="14"/>
      <c r="AY1048136" s="14"/>
      <c r="AZ1048136" s="14"/>
      <c r="BA1048136" s="14"/>
      <c r="BB1048136" s="14"/>
      <c r="BC1048136" s="14"/>
      <c r="BD1048136" s="14"/>
      <c r="BE1048136" s="14"/>
      <c r="BF1048136" s="14"/>
      <c r="BG1048136" s="14"/>
      <c r="BH1048136" s="14"/>
      <c r="BI1048136" s="14"/>
      <c r="BJ1048136" s="14"/>
      <c r="BK1048136" s="14"/>
      <c r="BL1048136" s="14"/>
      <c r="BM1048136" s="14"/>
      <c r="BN1048136" s="14"/>
      <c r="BO1048136" s="14"/>
      <c r="BP1048136" s="14"/>
      <c r="BQ1048136" s="14"/>
      <c r="BR1048136" s="14"/>
      <c r="BS1048136" s="14"/>
      <c r="BT1048136" s="14"/>
      <c r="BU1048136" s="14"/>
      <c r="BV1048136" s="14"/>
      <c r="BW1048136" s="14"/>
      <c r="BX1048136" s="14"/>
      <c r="BY1048136" s="17"/>
      <c r="BZ1048136" s="17"/>
      <c r="CA1048136" s="18"/>
      <c r="CB1048136" s="14"/>
      <c r="CC1048136" s="14"/>
      <c r="CD1048136" s="14"/>
      <c r="CE1048136" s="14"/>
      <c r="CF1048136" s="14"/>
      <c r="CG1048136" s="14"/>
      <c r="CH1048136" s="14"/>
      <c r="CI1048136" s="19"/>
      <c r="CJ1048136" s="19"/>
    </row>
    <row r="1048137" s="14" customFormat="1" customHeight="1" spans="1:88">
      <c r="A1048137" s="15"/>
      <c r="B1048137" s="15"/>
      <c r="C1048137" s="15"/>
      <c r="D1048137" s="15"/>
      <c r="E1048137" s="15"/>
      <c r="F1048137" s="15"/>
      <c r="G1048137" s="15"/>
      <c r="H1048137" s="15"/>
      <c r="I1048137" s="15"/>
      <c r="J1048137" s="15"/>
      <c r="K1048137" s="15"/>
      <c r="L1048137" s="15"/>
      <c r="M1048137" s="15"/>
      <c r="N1048137" s="16"/>
      <c r="O1048137" s="14"/>
      <c r="P1048137" s="14"/>
      <c r="Q1048137" s="14"/>
      <c r="R1048137" s="14"/>
      <c r="S1048137" s="14"/>
      <c r="T1048137" s="14"/>
      <c r="U1048137" s="14"/>
      <c r="V1048137" s="14"/>
      <c r="W1048137" s="14"/>
      <c r="X1048137" s="14"/>
      <c r="Y1048137" s="14"/>
      <c r="Z1048137" s="14"/>
      <c r="AA1048137" s="14"/>
      <c r="AB1048137" s="14"/>
      <c r="AC1048137" s="14"/>
      <c r="AD1048137" s="14"/>
      <c r="AE1048137" s="14"/>
      <c r="AF1048137" s="14"/>
      <c r="AG1048137" s="14"/>
      <c r="AH1048137" s="14"/>
      <c r="AI1048137" s="14"/>
      <c r="AJ1048137" s="14"/>
      <c r="AK1048137" s="14"/>
      <c r="AL1048137" s="14"/>
      <c r="AM1048137" s="14"/>
      <c r="AN1048137" s="14"/>
      <c r="AO1048137" s="14"/>
      <c r="AP1048137" s="14"/>
      <c r="AQ1048137" s="14"/>
      <c r="AR1048137" s="14"/>
      <c r="AS1048137" s="14"/>
      <c r="AT1048137" s="14"/>
      <c r="AU1048137" s="14"/>
      <c r="AV1048137" s="14"/>
      <c r="AW1048137" s="14"/>
      <c r="AX1048137" s="14"/>
      <c r="AY1048137" s="14"/>
      <c r="AZ1048137" s="14"/>
      <c r="BA1048137" s="14"/>
      <c r="BB1048137" s="14"/>
      <c r="BC1048137" s="14"/>
      <c r="BD1048137" s="14"/>
      <c r="BE1048137" s="14"/>
      <c r="BF1048137" s="14"/>
      <c r="BG1048137" s="14"/>
      <c r="BH1048137" s="14"/>
      <c r="BI1048137" s="14"/>
      <c r="BJ1048137" s="14"/>
      <c r="BK1048137" s="14"/>
      <c r="BL1048137" s="14"/>
      <c r="BM1048137" s="14"/>
      <c r="BN1048137" s="14"/>
      <c r="BO1048137" s="14"/>
      <c r="BP1048137" s="14"/>
      <c r="BQ1048137" s="14"/>
      <c r="BR1048137" s="14"/>
      <c r="BS1048137" s="14"/>
      <c r="BT1048137" s="14"/>
      <c r="BU1048137" s="14"/>
      <c r="BV1048137" s="14"/>
      <c r="BW1048137" s="14"/>
      <c r="BX1048137" s="14"/>
      <c r="BY1048137" s="17"/>
      <c r="BZ1048137" s="17"/>
      <c r="CA1048137" s="18"/>
      <c r="CB1048137" s="14"/>
      <c r="CC1048137" s="14"/>
      <c r="CD1048137" s="14"/>
      <c r="CE1048137" s="14"/>
      <c r="CF1048137" s="14"/>
      <c r="CG1048137" s="14"/>
      <c r="CH1048137" s="14"/>
      <c r="CI1048137" s="19"/>
      <c r="CJ1048137" s="19"/>
    </row>
    <row r="1048138" s="14" customFormat="1" customHeight="1" spans="1:88">
      <c r="A1048138" s="15"/>
      <c r="B1048138" s="15"/>
      <c r="C1048138" s="15"/>
      <c r="D1048138" s="15"/>
      <c r="E1048138" s="15"/>
      <c r="F1048138" s="15"/>
      <c r="G1048138" s="15"/>
      <c r="H1048138" s="15"/>
      <c r="I1048138" s="15"/>
      <c r="J1048138" s="15"/>
      <c r="K1048138" s="15"/>
      <c r="L1048138" s="15"/>
      <c r="M1048138" s="15"/>
      <c r="N1048138" s="16"/>
      <c r="O1048138" s="14"/>
      <c r="P1048138" s="14"/>
      <c r="Q1048138" s="14"/>
      <c r="R1048138" s="14"/>
      <c r="S1048138" s="14"/>
      <c r="T1048138" s="14"/>
      <c r="U1048138" s="14"/>
      <c r="V1048138" s="14"/>
      <c r="W1048138" s="14"/>
      <c r="X1048138" s="14"/>
      <c r="Y1048138" s="14"/>
      <c r="Z1048138" s="14"/>
      <c r="AA1048138" s="14"/>
      <c r="AB1048138" s="14"/>
      <c r="AC1048138" s="14"/>
      <c r="AD1048138" s="14"/>
      <c r="AE1048138" s="14"/>
      <c r="AF1048138" s="14"/>
      <c r="AG1048138" s="14"/>
      <c r="AH1048138" s="14"/>
      <c r="AI1048138" s="14"/>
      <c r="AJ1048138" s="14"/>
      <c r="AK1048138" s="14"/>
      <c r="AL1048138" s="14"/>
      <c r="AM1048138" s="14"/>
      <c r="AN1048138" s="14"/>
      <c r="AO1048138" s="14"/>
      <c r="AP1048138" s="14"/>
      <c r="AQ1048138" s="14"/>
      <c r="AR1048138" s="14"/>
      <c r="AS1048138" s="14"/>
      <c r="AT1048138" s="14"/>
      <c r="AU1048138" s="14"/>
      <c r="AV1048138" s="14"/>
      <c r="AW1048138" s="14"/>
      <c r="AX1048138" s="14"/>
      <c r="AY1048138" s="14"/>
      <c r="AZ1048138" s="14"/>
      <c r="BA1048138" s="14"/>
      <c r="BB1048138" s="14"/>
      <c r="BC1048138" s="14"/>
      <c r="BD1048138" s="14"/>
      <c r="BE1048138" s="14"/>
      <c r="BF1048138" s="14"/>
      <c r="BG1048138" s="14"/>
      <c r="BH1048138" s="14"/>
      <c r="BI1048138" s="14"/>
      <c r="BJ1048138" s="14"/>
      <c r="BK1048138" s="14"/>
      <c r="BL1048138" s="14"/>
      <c r="BM1048138" s="14"/>
      <c r="BN1048138" s="14"/>
      <c r="BO1048138" s="14"/>
      <c r="BP1048138" s="14"/>
      <c r="BQ1048138" s="14"/>
      <c r="BR1048138" s="14"/>
      <c r="BS1048138" s="14"/>
      <c r="BT1048138" s="14"/>
      <c r="BU1048138" s="14"/>
      <c r="BV1048138" s="14"/>
      <c r="BW1048138" s="14"/>
      <c r="BX1048138" s="14"/>
      <c r="BY1048138" s="17"/>
      <c r="BZ1048138" s="17"/>
      <c r="CA1048138" s="18"/>
      <c r="CB1048138" s="14"/>
      <c r="CC1048138" s="14"/>
      <c r="CD1048138" s="14"/>
      <c r="CE1048138" s="14"/>
      <c r="CF1048138" s="14"/>
      <c r="CG1048138" s="14"/>
      <c r="CH1048138" s="14"/>
      <c r="CI1048138" s="19"/>
      <c r="CJ1048138" s="19"/>
    </row>
    <row r="1048139" s="14" customFormat="1" customHeight="1" spans="1:88">
      <c r="A1048139" s="15"/>
      <c r="B1048139" s="15"/>
      <c r="C1048139" s="15"/>
      <c r="D1048139" s="15"/>
      <c r="E1048139" s="15"/>
      <c r="F1048139" s="15"/>
      <c r="G1048139" s="15"/>
      <c r="H1048139" s="15"/>
      <c r="I1048139" s="15"/>
      <c r="J1048139" s="15"/>
      <c r="K1048139" s="15"/>
      <c r="L1048139" s="15"/>
      <c r="M1048139" s="15"/>
      <c r="N1048139" s="16"/>
      <c r="O1048139" s="14"/>
      <c r="P1048139" s="14"/>
      <c r="Q1048139" s="14"/>
      <c r="R1048139" s="14"/>
      <c r="S1048139" s="14"/>
      <c r="T1048139" s="14"/>
      <c r="U1048139" s="14"/>
      <c r="V1048139" s="14"/>
      <c r="W1048139" s="14"/>
      <c r="X1048139" s="14"/>
      <c r="Y1048139" s="14"/>
      <c r="Z1048139" s="14"/>
      <c r="AA1048139" s="14"/>
      <c r="AB1048139" s="14"/>
      <c r="AC1048139" s="14"/>
      <c r="AD1048139" s="14"/>
      <c r="AE1048139" s="14"/>
      <c r="AF1048139" s="14"/>
      <c r="AG1048139" s="14"/>
      <c r="AH1048139" s="14"/>
      <c r="AI1048139" s="14"/>
      <c r="AJ1048139" s="14"/>
      <c r="AK1048139" s="14"/>
      <c r="AL1048139" s="14"/>
      <c r="AM1048139" s="14"/>
      <c r="AN1048139" s="14"/>
      <c r="AO1048139" s="14"/>
      <c r="AP1048139" s="14"/>
      <c r="AQ1048139" s="14"/>
      <c r="AR1048139" s="14"/>
      <c r="AS1048139" s="14"/>
      <c r="AT1048139" s="14"/>
      <c r="AU1048139" s="14"/>
      <c r="AV1048139" s="14"/>
      <c r="AW1048139" s="14"/>
      <c r="AX1048139" s="14"/>
      <c r="AY1048139" s="14"/>
      <c r="AZ1048139" s="14"/>
      <c r="BA1048139" s="14"/>
      <c r="BB1048139" s="14"/>
      <c r="BC1048139" s="14"/>
      <c r="BD1048139" s="14"/>
      <c r="BE1048139" s="14"/>
      <c r="BF1048139" s="14"/>
      <c r="BG1048139" s="14"/>
      <c r="BH1048139" s="14"/>
      <c r="BI1048139" s="14"/>
      <c r="BJ1048139" s="14"/>
      <c r="BK1048139" s="14"/>
      <c r="BL1048139" s="14"/>
      <c r="BM1048139" s="14"/>
      <c r="BN1048139" s="14"/>
      <c r="BO1048139" s="14"/>
      <c r="BP1048139" s="14"/>
      <c r="BQ1048139" s="14"/>
      <c r="BR1048139" s="14"/>
      <c r="BS1048139" s="14"/>
      <c r="BT1048139" s="14"/>
      <c r="BU1048139" s="14"/>
      <c r="BV1048139" s="14"/>
      <c r="BW1048139" s="14"/>
      <c r="BX1048139" s="14"/>
      <c r="BY1048139" s="17"/>
      <c r="BZ1048139" s="17"/>
      <c r="CA1048139" s="18"/>
      <c r="CB1048139" s="14"/>
      <c r="CC1048139" s="14"/>
      <c r="CD1048139" s="14"/>
      <c r="CE1048139" s="14"/>
      <c r="CF1048139" s="14"/>
      <c r="CG1048139" s="14"/>
      <c r="CH1048139" s="14"/>
      <c r="CI1048139" s="19"/>
      <c r="CJ1048139" s="19"/>
    </row>
    <row r="1048140" s="14" customFormat="1" customHeight="1" spans="1:88">
      <c r="A1048140" s="15"/>
      <c r="B1048140" s="15"/>
      <c r="C1048140" s="15"/>
      <c r="D1048140" s="15"/>
      <c r="E1048140" s="15"/>
      <c r="F1048140" s="15"/>
      <c r="G1048140" s="15"/>
      <c r="H1048140" s="15"/>
      <c r="I1048140" s="15"/>
      <c r="J1048140" s="15"/>
      <c r="K1048140" s="15"/>
      <c r="L1048140" s="15"/>
      <c r="M1048140" s="15"/>
      <c r="N1048140" s="16"/>
      <c r="O1048140" s="14"/>
      <c r="P1048140" s="14"/>
      <c r="Q1048140" s="14"/>
      <c r="R1048140" s="14"/>
      <c r="S1048140" s="14"/>
      <c r="T1048140" s="14"/>
      <c r="U1048140" s="14"/>
      <c r="V1048140" s="14"/>
      <c r="W1048140" s="14"/>
      <c r="X1048140" s="14"/>
      <c r="Y1048140" s="14"/>
      <c r="Z1048140" s="14"/>
      <c r="AA1048140" s="14"/>
      <c r="AB1048140" s="14"/>
      <c r="AC1048140" s="14"/>
      <c r="AD1048140" s="14"/>
      <c r="AE1048140" s="14"/>
      <c r="AF1048140" s="14"/>
      <c r="AG1048140" s="14"/>
      <c r="AH1048140" s="14"/>
      <c r="AI1048140" s="14"/>
      <c r="AJ1048140" s="14"/>
      <c r="AK1048140" s="14"/>
      <c r="AL1048140" s="14"/>
      <c r="AM1048140" s="14"/>
      <c r="AN1048140" s="14"/>
      <c r="AO1048140" s="14"/>
      <c r="AP1048140" s="14"/>
      <c r="AQ1048140" s="14"/>
      <c r="AR1048140" s="14"/>
      <c r="AS1048140" s="14"/>
      <c r="AT1048140" s="14"/>
      <c r="AU1048140" s="14"/>
      <c r="AV1048140" s="14"/>
      <c r="AW1048140" s="14"/>
      <c r="AX1048140" s="14"/>
      <c r="AY1048140" s="14"/>
      <c r="AZ1048140" s="14"/>
      <c r="BA1048140" s="14"/>
      <c r="BB1048140" s="14"/>
      <c r="BC1048140" s="14"/>
      <c r="BD1048140" s="14"/>
      <c r="BE1048140" s="14"/>
      <c r="BF1048140" s="14"/>
      <c r="BG1048140" s="14"/>
      <c r="BH1048140" s="14"/>
      <c r="BI1048140" s="14"/>
      <c r="BJ1048140" s="14"/>
      <c r="BK1048140" s="14"/>
      <c r="BL1048140" s="14"/>
      <c r="BM1048140" s="14"/>
      <c r="BN1048140" s="14"/>
      <c r="BO1048140" s="14"/>
      <c r="BP1048140" s="14"/>
      <c r="BQ1048140" s="14"/>
      <c r="BR1048140" s="14"/>
      <c r="BS1048140" s="14"/>
      <c r="BT1048140" s="14"/>
      <c r="BU1048140" s="14"/>
      <c r="BV1048140" s="14"/>
      <c r="BW1048140" s="14"/>
      <c r="BX1048140" s="14"/>
      <c r="BY1048140" s="17"/>
      <c r="BZ1048140" s="17"/>
      <c r="CA1048140" s="18"/>
      <c r="CB1048140" s="14"/>
      <c r="CC1048140" s="14"/>
      <c r="CD1048140" s="14"/>
      <c r="CE1048140" s="14"/>
      <c r="CF1048140" s="14"/>
      <c r="CG1048140" s="14"/>
      <c r="CH1048140" s="14"/>
      <c r="CI1048140" s="19"/>
      <c r="CJ1048140" s="19"/>
    </row>
    <row r="1048141" s="14" customFormat="1" customHeight="1" spans="1:88">
      <c r="A1048141" s="15"/>
      <c r="B1048141" s="15"/>
      <c r="C1048141" s="15"/>
      <c r="D1048141" s="15"/>
      <c r="E1048141" s="15"/>
      <c r="F1048141" s="15"/>
      <c r="G1048141" s="15"/>
      <c r="H1048141" s="15"/>
      <c r="I1048141" s="15"/>
      <c r="J1048141" s="15"/>
      <c r="K1048141" s="15"/>
      <c r="L1048141" s="15"/>
      <c r="M1048141" s="15"/>
      <c r="N1048141" s="16"/>
      <c r="O1048141" s="14"/>
      <c r="P1048141" s="14"/>
      <c r="Q1048141" s="14"/>
      <c r="R1048141" s="14"/>
      <c r="S1048141" s="14"/>
      <c r="T1048141" s="14"/>
      <c r="U1048141" s="14"/>
      <c r="V1048141" s="14"/>
      <c r="W1048141" s="14"/>
      <c r="X1048141" s="14"/>
      <c r="Y1048141" s="14"/>
      <c r="Z1048141" s="14"/>
      <c r="AA1048141" s="14"/>
      <c r="AB1048141" s="14"/>
      <c r="AC1048141" s="14"/>
      <c r="AD1048141" s="14"/>
      <c r="AE1048141" s="14"/>
      <c r="AF1048141" s="14"/>
      <c r="AG1048141" s="14"/>
      <c r="AH1048141" s="14"/>
      <c r="AI1048141" s="14"/>
      <c r="AJ1048141" s="14"/>
      <c r="AK1048141" s="14"/>
      <c r="AL1048141" s="14"/>
      <c r="AM1048141" s="14"/>
      <c r="AN1048141" s="14"/>
      <c r="AO1048141" s="14"/>
      <c r="AP1048141" s="14"/>
      <c r="AQ1048141" s="14"/>
      <c r="AR1048141" s="14"/>
      <c r="AS1048141" s="14"/>
      <c r="AT1048141" s="14"/>
      <c r="AU1048141" s="14"/>
      <c r="AV1048141" s="14"/>
      <c r="AW1048141" s="14"/>
      <c r="AX1048141" s="14"/>
      <c r="AY1048141" s="14"/>
      <c r="AZ1048141" s="14"/>
      <c r="BA1048141" s="14"/>
      <c r="BB1048141" s="14"/>
      <c r="BC1048141" s="14"/>
      <c r="BD1048141" s="14"/>
      <c r="BE1048141" s="14"/>
      <c r="BF1048141" s="14"/>
      <c r="BG1048141" s="14"/>
      <c r="BH1048141" s="14"/>
      <c r="BI1048141" s="14"/>
      <c r="BJ1048141" s="14"/>
      <c r="BK1048141" s="14"/>
      <c r="BL1048141" s="14"/>
      <c r="BM1048141" s="14"/>
      <c r="BN1048141" s="14"/>
      <c r="BO1048141" s="14"/>
      <c r="BP1048141" s="14"/>
      <c r="BQ1048141" s="14"/>
      <c r="BR1048141" s="14"/>
      <c r="BS1048141" s="14"/>
      <c r="BT1048141" s="14"/>
      <c r="BU1048141" s="14"/>
      <c r="BV1048141" s="14"/>
      <c r="BW1048141" s="14"/>
      <c r="BX1048141" s="14"/>
      <c r="BY1048141" s="17"/>
      <c r="BZ1048141" s="17"/>
      <c r="CA1048141" s="18"/>
      <c r="CB1048141" s="14"/>
      <c r="CC1048141" s="14"/>
      <c r="CD1048141" s="14"/>
      <c r="CE1048141" s="14"/>
      <c r="CF1048141" s="14"/>
      <c r="CG1048141" s="14"/>
      <c r="CH1048141" s="14"/>
      <c r="CI1048141" s="19"/>
      <c r="CJ1048141" s="19"/>
    </row>
    <row r="1048142" s="14" customFormat="1" customHeight="1" spans="1:88">
      <c r="A1048142" s="15"/>
      <c r="B1048142" s="15"/>
      <c r="C1048142" s="15"/>
      <c r="D1048142" s="15"/>
      <c r="E1048142" s="15"/>
      <c r="F1048142" s="15"/>
      <c r="G1048142" s="15"/>
      <c r="H1048142" s="15"/>
      <c r="I1048142" s="15"/>
      <c r="J1048142" s="15"/>
      <c r="K1048142" s="15"/>
      <c r="L1048142" s="15"/>
      <c r="M1048142" s="15"/>
      <c r="N1048142" s="16"/>
      <c r="O1048142" s="14"/>
      <c r="P1048142" s="14"/>
      <c r="Q1048142" s="14"/>
      <c r="R1048142" s="14"/>
      <c r="S1048142" s="14"/>
      <c r="T1048142" s="14"/>
      <c r="U1048142" s="14"/>
      <c r="V1048142" s="14"/>
      <c r="W1048142" s="14"/>
      <c r="X1048142" s="14"/>
      <c r="Y1048142" s="14"/>
      <c r="Z1048142" s="14"/>
      <c r="AA1048142" s="14"/>
      <c r="AB1048142" s="14"/>
      <c r="AC1048142" s="14"/>
      <c r="AD1048142" s="14"/>
      <c r="AE1048142" s="14"/>
      <c r="AF1048142" s="14"/>
      <c r="AG1048142" s="14"/>
      <c r="AH1048142" s="14"/>
      <c r="AI1048142" s="14"/>
      <c r="AJ1048142" s="14"/>
      <c r="AK1048142" s="14"/>
      <c r="AL1048142" s="14"/>
      <c r="AM1048142" s="14"/>
      <c r="AN1048142" s="14"/>
      <c r="AO1048142" s="14"/>
      <c r="AP1048142" s="14"/>
      <c r="AQ1048142" s="14"/>
      <c r="AR1048142" s="14"/>
      <c r="AS1048142" s="14"/>
      <c r="AT1048142" s="14"/>
      <c r="AU1048142" s="14"/>
      <c r="AV1048142" s="14"/>
      <c r="AW1048142" s="14"/>
      <c r="AX1048142" s="14"/>
      <c r="AY1048142" s="14"/>
      <c r="AZ1048142" s="14"/>
      <c r="BA1048142" s="14"/>
      <c r="BB1048142" s="14"/>
      <c r="BC1048142" s="14"/>
      <c r="BD1048142" s="14"/>
      <c r="BE1048142" s="14"/>
      <c r="BF1048142" s="14"/>
      <c r="BG1048142" s="14"/>
      <c r="BH1048142" s="14"/>
      <c r="BI1048142" s="14"/>
      <c r="BJ1048142" s="14"/>
      <c r="BK1048142" s="14"/>
      <c r="BL1048142" s="14"/>
      <c r="BM1048142" s="14"/>
      <c r="BN1048142" s="14"/>
      <c r="BO1048142" s="14"/>
      <c r="BP1048142" s="14"/>
      <c r="BQ1048142" s="14"/>
      <c r="BR1048142" s="14"/>
      <c r="BS1048142" s="14"/>
      <c r="BT1048142" s="14"/>
      <c r="BU1048142" s="14"/>
      <c r="BV1048142" s="14"/>
      <c r="BW1048142" s="14"/>
      <c r="BX1048142" s="14"/>
      <c r="BY1048142" s="17"/>
      <c r="BZ1048142" s="17"/>
      <c r="CA1048142" s="18"/>
      <c r="CB1048142" s="14"/>
      <c r="CC1048142" s="14"/>
      <c r="CD1048142" s="14"/>
      <c r="CE1048142" s="14"/>
      <c r="CF1048142" s="14"/>
      <c r="CG1048142" s="14"/>
      <c r="CH1048142" s="14"/>
      <c r="CI1048142" s="19"/>
      <c r="CJ1048142" s="19"/>
    </row>
    <row r="1048143" s="14" customFormat="1" customHeight="1" spans="1:88">
      <c r="A1048143" s="15"/>
      <c r="B1048143" s="15"/>
      <c r="C1048143" s="15"/>
      <c r="D1048143" s="15"/>
      <c r="E1048143" s="15"/>
      <c r="F1048143" s="15"/>
      <c r="G1048143" s="15"/>
      <c r="H1048143" s="15"/>
      <c r="I1048143" s="15"/>
      <c r="J1048143" s="15"/>
      <c r="K1048143" s="15"/>
      <c r="L1048143" s="15"/>
      <c r="M1048143" s="15"/>
      <c r="N1048143" s="16"/>
      <c r="O1048143" s="14"/>
      <c r="P1048143" s="14"/>
      <c r="Q1048143" s="14"/>
      <c r="R1048143" s="14"/>
      <c r="S1048143" s="14"/>
      <c r="T1048143" s="14"/>
      <c r="U1048143" s="14"/>
      <c r="V1048143" s="14"/>
      <c r="W1048143" s="14"/>
      <c r="X1048143" s="14"/>
      <c r="Y1048143" s="14"/>
      <c r="Z1048143" s="14"/>
      <c r="AA1048143" s="14"/>
      <c r="AB1048143" s="14"/>
      <c r="AC1048143" s="14"/>
      <c r="AD1048143" s="14"/>
      <c r="AE1048143" s="14"/>
      <c r="AF1048143" s="14"/>
      <c r="AG1048143" s="14"/>
      <c r="AH1048143" s="14"/>
      <c r="AI1048143" s="14"/>
      <c r="AJ1048143" s="14"/>
      <c r="AK1048143" s="14"/>
      <c r="AL1048143" s="14"/>
      <c r="AM1048143" s="14"/>
      <c r="AN1048143" s="14"/>
      <c r="AO1048143" s="14"/>
      <c r="AP1048143" s="14"/>
      <c r="AQ1048143" s="14"/>
      <c r="AR1048143" s="14"/>
      <c r="AS1048143" s="14"/>
      <c r="AT1048143" s="14"/>
      <c r="AU1048143" s="14"/>
      <c r="AV1048143" s="14"/>
      <c r="AW1048143" s="14"/>
      <c r="AX1048143" s="14"/>
      <c r="AY1048143" s="14"/>
      <c r="AZ1048143" s="14"/>
      <c r="BA1048143" s="14"/>
      <c r="BB1048143" s="14"/>
      <c r="BC1048143" s="14"/>
      <c r="BD1048143" s="14"/>
      <c r="BE1048143" s="14"/>
      <c r="BF1048143" s="14"/>
      <c r="BG1048143" s="14"/>
      <c r="BH1048143" s="14"/>
      <c r="BI1048143" s="14"/>
      <c r="BJ1048143" s="14"/>
      <c r="BK1048143" s="14"/>
      <c r="BL1048143" s="14"/>
      <c r="BM1048143" s="14"/>
      <c r="BN1048143" s="14"/>
      <c r="BO1048143" s="14"/>
      <c r="BP1048143" s="14"/>
      <c r="BQ1048143" s="14"/>
      <c r="BR1048143" s="14"/>
      <c r="BS1048143" s="14"/>
      <c r="BT1048143" s="14"/>
      <c r="BU1048143" s="14"/>
      <c r="BV1048143" s="14"/>
      <c r="BW1048143" s="14"/>
      <c r="BX1048143" s="14"/>
      <c r="BY1048143" s="17"/>
      <c r="BZ1048143" s="17"/>
      <c r="CA1048143" s="18"/>
      <c r="CB1048143" s="14"/>
      <c r="CC1048143" s="14"/>
      <c r="CD1048143" s="14"/>
      <c r="CE1048143" s="14"/>
      <c r="CF1048143" s="14"/>
      <c r="CG1048143" s="14"/>
      <c r="CH1048143" s="14"/>
      <c r="CI1048143" s="19"/>
      <c r="CJ1048143" s="19"/>
    </row>
    <row r="1048144" s="14" customFormat="1" customHeight="1" spans="1:88">
      <c r="A1048144" s="15"/>
      <c r="B1048144" s="15"/>
      <c r="C1048144" s="15"/>
      <c r="D1048144" s="15"/>
      <c r="E1048144" s="15"/>
      <c r="F1048144" s="15"/>
      <c r="G1048144" s="15"/>
      <c r="H1048144" s="15"/>
      <c r="I1048144" s="15"/>
      <c r="J1048144" s="15"/>
      <c r="K1048144" s="15"/>
      <c r="L1048144" s="15"/>
      <c r="M1048144" s="15"/>
      <c r="N1048144" s="16"/>
      <c r="O1048144" s="14"/>
      <c r="P1048144" s="14"/>
      <c r="Q1048144" s="14"/>
      <c r="R1048144" s="14"/>
      <c r="S1048144" s="14"/>
      <c r="T1048144" s="14"/>
      <c r="U1048144" s="14"/>
      <c r="V1048144" s="14"/>
      <c r="W1048144" s="14"/>
      <c r="X1048144" s="14"/>
      <c r="Y1048144" s="14"/>
      <c r="Z1048144" s="14"/>
      <c r="AA1048144" s="14"/>
      <c r="AB1048144" s="14"/>
      <c r="AC1048144" s="14"/>
      <c r="AD1048144" s="14"/>
      <c r="AE1048144" s="14"/>
      <c r="AF1048144" s="14"/>
      <c r="AG1048144" s="14"/>
      <c r="AH1048144" s="14"/>
      <c r="AI1048144" s="14"/>
      <c r="AJ1048144" s="14"/>
      <c r="AK1048144" s="14"/>
      <c r="AL1048144" s="14"/>
      <c r="AM1048144" s="14"/>
      <c r="AN1048144" s="14"/>
      <c r="AO1048144" s="14"/>
      <c r="AP1048144" s="14"/>
      <c r="AQ1048144" s="14"/>
      <c r="AR1048144" s="14"/>
      <c r="AS1048144" s="14"/>
      <c r="AT1048144" s="14"/>
      <c r="AU1048144" s="14"/>
      <c r="AV1048144" s="14"/>
      <c r="AW1048144" s="14"/>
      <c r="AX1048144" s="14"/>
      <c r="AY1048144" s="14"/>
      <c r="AZ1048144" s="14"/>
      <c r="BA1048144" s="14"/>
      <c r="BB1048144" s="14"/>
      <c r="BC1048144" s="14"/>
      <c r="BD1048144" s="14"/>
      <c r="BE1048144" s="14"/>
      <c r="BF1048144" s="14"/>
      <c r="BG1048144" s="14"/>
      <c r="BH1048144" s="14"/>
      <c r="BI1048144" s="14"/>
      <c r="BJ1048144" s="14"/>
      <c r="BK1048144" s="14"/>
      <c r="BL1048144" s="14"/>
      <c r="BM1048144" s="14"/>
      <c r="BN1048144" s="14"/>
      <c r="BO1048144" s="14"/>
      <c r="BP1048144" s="14"/>
      <c r="BQ1048144" s="14"/>
      <c r="BR1048144" s="14"/>
      <c r="BS1048144" s="14"/>
      <c r="BT1048144" s="14"/>
      <c r="BU1048144" s="14"/>
      <c r="BV1048144" s="14"/>
      <c r="BW1048144" s="14"/>
      <c r="BX1048144" s="14"/>
      <c r="BY1048144" s="17"/>
      <c r="BZ1048144" s="17"/>
      <c r="CA1048144" s="18"/>
      <c r="CB1048144" s="14"/>
      <c r="CC1048144" s="14"/>
      <c r="CD1048144" s="14"/>
      <c r="CE1048144" s="14"/>
      <c r="CF1048144" s="14"/>
      <c r="CG1048144" s="14"/>
      <c r="CH1048144" s="14"/>
      <c r="CI1048144" s="19"/>
      <c r="CJ1048144" s="19"/>
    </row>
    <row r="1048145" s="14" customFormat="1" customHeight="1" spans="1:88">
      <c r="A1048145" s="15"/>
      <c r="B1048145" s="15"/>
      <c r="C1048145" s="15"/>
      <c r="D1048145" s="15"/>
      <c r="E1048145" s="15"/>
      <c r="F1048145" s="15"/>
      <c r="G1048145" s="15"/>
      <c r="H1048145" s="15"/>
      <c r="I1048145" s="15"/>
      <c r="J1048145" s="15"/>
      <c r="K1048145" s="15"/>
      <c r="L1048145" s="15"/>
      <c r="M1048145" s="15"/>
      <c r="N1048145" s="16"/>
      <c r="O1048145" s="14"/>
      <c r="P1048145" s="14"/>
      <c r="Q1048145" s="14"/>
      <c r="R1048145" s="14"/>
      <c r="S1048145" s="14"/>
      <c r="T1048145" s="14"/>
      <c r="U1048145" s="14"/>
      <c r="V1048145" s="14"/>
      <c r="W1048145" s="14"/>
      <c r="X1048145" s="14"/>
      <c r="Y1048145" s="14"/>
      <c r="Z1048145" s="14"/>
      <c r="AA1048145" s="14"/>
      <c r="AB1048145" s="14"/>
      <c r="AC1048145" s="14"/>
      <c r="AD1048145" s="14"/>
      <c r="AE1048145" s="14"/>
      <c r="AF1048145" s="14"/>
      <c r="AG1048145" s="14"/>
      <c r="AH1048145" s="14"/>
      <c r="AI1048145" s="14"/>
      <c r="AJ1048145" s="14"/>
      <c r="AK1048145" s="14"/>
      <c r="AL1048145" s="14"/>
      <c r="AM1048145" s="14"/>
      <c r="AN1048145" s="14"/>
      <c r="AO1048145" s="14"/>
      <c r="AP1048145" s="14"/>
      <c r="AQ1048145" s="14"/>
      <c r="AR1048145" s="14"/>
      <c r="AS1048145" s="14"/>
      <c r="AT1048145" s="14"/>
      <c r="AU1048145" s="14"/>
      <c r="AV1048145" s="14"/>
      <c r="AW1048145" s="14"/>
      <c r="AX1048145" s="14"/>
      <c r="AY1048145" s="14"/>
      <c r="AZ1048145" s="14"/>
      <c r="BA1048145" s="14"/>
      <c r="BB1048145" s="14"/>
      <c r="BC1048145" s="14"/>
      <c r="BD1048145" s="14"/>
      <c r="BE1048145" s="14"/>
      <c r="BF1048145" s="14"/>
      <c r="BG1048145" s="14"/>
      <c r="BH1048145" s="14"/>
      <c r="BI1048145" s="14"/>
      <c r="BJ1048145" s="14"/>
      <c r="BK1048145" s="14"/>
      <c r="BL1048145" s="14"/>
      <c r="BM1048145" s="14"/>
      <c r="BN1048145" s="14"/>
      <c r="BO1048145" s="14"/>
      <c r="BP1048145" s="14"/>
      <c r="BQ1048145" s="14"/>
      <c r="BR1048145" s="14"/>
      <c r="BS1048145" s="14"/>
      <c r="BT1048145" s="14"/>
      <c r="BU1048145" s="14"/>
      <c r="BV1048145" s="14"/>
      <c r="BW1048145" s="14"/>
      <c r="BX1048145" s="14"/>
      <c r="BY1048145" s="17"/>
      <c r="BZ1048145" s="17"/>
      <c r="CA1048145" s="18"/>
      <c r="CB1048145" s="14"/>
      <c r="CC1048145" s="14"/>
      <c r="CD1048145" s="14"/>
      <c r="CE1048145" s="14"/>
      <c r="CF1048145" s="14"/>
      <c r="CG1048145" s="14"/>
      <c r="CH1048145" s="14"/>
      <c r="CI1048145" s="19"/>
      <c r="CJ1048145" s="19"/>
    </row>
    <row r="1048146" s="14" customFormat="1" customHeight="1" spans="1:88">
      <c r="A1048146" s="15"/>
      <c r="B1048146" s="15"/>
      <c r="C1048146" s="15"/>
      <c r="D1048146" s="15"/>
      <c r="E1048146" s="15"/>
      <c r="F1048146" s="15"/>
      <c r="G1048146" s="15"/>
      <c r="H1048146" s="15"/>
      <c r="I1048146" s="15"/>
      <c r="J1048146" s="15"/>
      <c r="K1048146" s="15"/>
      <c r="L1048146" s="15"/>
      <c r="M1048146" s="15"/>
      <c r="N1048146" s="16"/>
      <c r="O1048146" s="14"/>
      <c r="P1048146" s="14"/>
      <c r="Q1048146" s="14"/>
      <c r="R1048146" s="14"/>
      <c r="S1048146" s="14"/>
      <c r="T1048146" s="14"/>
      <c r="U1048146" s="14"/>
      <c r="V1048146" s="14"/>
      <c r="W1048146" s="14"/>
      <c r="X1048146" s="14"/>
      <c r="Y1048146" s="14"/>
      <c r="Z1048146" s="14"/>
      <c r="AA1048146" s="14"/>
      <c r="AB1048146" s="14"/>
      <c r="AC1048146" s="14"/>
      <c r="AD1048146" s="14"/>
      <c r="AE1048146" s="14"/>
      <c r="AF1048146" s="14"/>
      <c r="AG1048146" s="14"/>
      <c r="AH1048146" s="14"/>
      <c r="AI1048146" s="14"/>
      <c r="AJ1048146" s="14"/>
      <c r="AK1048146" s="14"/>
      <c r="AL1048146" s="14"/>
      <c r="AM1048146" s="14"/>
      <c r="AN1048146" s="14"/>
      <c r="AO1048146" s="14"/>
      <c r="AP1048146" s="14"/>
      <c r="AQ1048146" s="14"/>
      <c r="AR1048146" s="14"/>
      <c r="AS1048146" s="14"/>
      <c r="AT1048146" s="14"/>
      <c r="AU1048146" s="14"/>
      <c r="AV1048146" s="14"/>
      <c r="AW1048146" s="14"/>
      <c r="AX1048146" s="14"/>
      <c r="AY1048146" s="14"/>
      <c r="AZ1048146" s="14"/>
      <c r="BA1048146" s="14"/>
      <c r="BB1048146" s="14"/>
      <c r="BC1048146" s="14"/>
      <c r="BD1048146" s="14"/>
      <c r="BE1048146" s="14"/>
      <c r="BF1048146" s="14"/>
      <c r="BG1048146" s="14"/>
      <c r="BH1048146" s="14"/>
      <c r="BI1048146" s="14"/>
      <c r="BJ1048146" s="14"/>
      <c r="BK1048146" s="14"/>
      <c r="BL1048146" s="14"/>
      <c r="BM1048146" s="14"/>
      <c r="BN1048146" s="14"/>
      <c r="BO1048146" s="14"/>
      <c r="BP1048146" s="14"/>
      <c r="BQ1048146" s="14"/>
      <c r="BR1048146" s="14"/>
      <c r="BS1048146" s="14"/>
      <c r="BT1048146" s="14"/>
      <c r="BU1048146" s="14"/>
      <c r="BV1048146" s="14"/>
      <c r="BW1048146" s="14"/>
      <c r="BX1048146" s="14"/>
      <c r="BY1048146" s="17"/>
      <c r="BZ1048146" s="17"/>
      <c r="CA1048146" s="18"/>
      <c r="CB1048146" s="14"/>
      <c r="CC1048146" s="14"/>
      <c r="CD1048146" s="14"/>
      <c r="CE1048146" s="14"/>
      <c r="CF1048146" s="14"/>
      <c r="CG1048146" s="14"/>
      <c r="CH1048146" s="14"/>
      <c r="CI1048146" s="19"/>
      <c r="CJ1048146" s="19"/>
    </row>
    <row r="1048147" s="14" customFormat="1" customHeight="1" spans="1:88">
      <c r="A1048147" s="15"/>
      <c r="B1048147" s="15"/>
      <c r="C1048147" s="15"/>
      <c r="D1048147" s="15"/>
      <c r="E1048147" s="15"/>
      <c r="F1048147" s="15"/>
      <c r="G1048147" s="15"/>
      <c r="H1048147" s="15"/>
      <c r="I1048147" s="15"/>
      <c r="J1048147" s="15"/>
      <c r="K1048147" s="15"/>
      <c r="L1048147" s="15"/>
      <c r="M1048147" s="15"/>
      <c r="N1048147" s="16"/>
      <c r="O1048147" s="14"/>
      <c r="P1048147" s="14"/>
      <c r="Q1048147" s="14"/>
      <c r="R1048147" s="14"/>
      <c r="S1048147" s="14"/>
      <c r="T1048147" s="14"/>
      <c r="U1048147" s="14"/>
      <c r="V1048147" s="14"/>
      <c r="W1048147" s="14"/>
      <c r="X1048147" s="14"/>
      <c r="Y1048147" s="14"/>
      <c r="Z1048147" s="14"/>
      <c r="AA1048147" s="14"/>
      <c r="AB1048147" s="14"/>
      <c r="AC1048147" s="14"/>
      <c r="AD1048147" s="14"/>
      <c r="AE1048147" s="14"/>
      <c r="AF1048147" s="14"/>
      <c r="AG1048147" s="14"/>
      <c r="AH1048147" s="14"/>
      <c r="AI1048147" s="14"/>
      <c r="AJ1048147" s="14"/>
      <c r="AK1048147" s="14"/>
      <c r="AL1048147" s="14"/>
      <c r="AM1048147" s="14"/>
      <c r="AN1048147" s="14"/>
      <c r="AO1048147" s="14"/>
      <c r="AP1048147" s="14"/>
      <c r="AQ1048147" s="14"/>
      <c r="AR1048147" s="14"/>
      <c r="AS1048147" s="14"/>
      <c r="AT1048147" s="14"/>
      <c r="AU1048147" s="14"/>
      <c r="AV1048147" s="14"/>
      <c r="AW1048147" s="14"/>
      <c r="AX1048147" s="14"/>
      <c r="AY1048147" s="14"/>
      <c r="AZ1048147" s="14"/>
      <c r="BA1048147" s="14"/>
      <c r="BB1048147" s="14"/>
      <c r="BC1048147" s="14"/>
      <c r="BD1048147" s="14"/>
      <c r="BE1048147" s="14"/>
      <c r="BF1048147" s="14"/>
      <c r="BG1048147" s="14"/>
      <c r="BH1048147" s="14"/>
      <c r="BI1048147" s="14"/>
      <c r="BJ1048147" s="14"/>
      <c r="BK1048147" s="14"/>
      <c r="BL1048147" s="14"/>
      <c r="BM1048147" s="14"/>
      <c r="BN1048147" s="14"/>
      <c r="BO1048147" s="14"/>
      <c r="BP1048147" s="14"/>
      <c r="BQ1048147" s="14"/>
      <c r="BR1048147" s="14"/>
      <c r="BS1048147" s="14"/>
      <c r="BT1048147" s="14"/>
      <c r="BU1048147" s="14"/>
      <c r="BV1048147" s="14"/>
      <c r="BW1048147" s="14"/>
      <c r="BX1048147" s="14"/>
      <c r="BY1048147" s="17"/>
      <c r="BZ1048147" s="17"/>
      <c r="CA1048147" s="18"/>
      <c r="CB1048147" s="14"/>
      <c r="CC1048147" s="14"/>
      <c r="CD1048147" s="14"/>
      <c r="CE1048147" s="14"/>
      <c r="CF1048147" s="14"/>
      <c r="CG1048147" s="14"/>
      <c r="CH1048147" s="14"/>
      <c r="CI1048147" s="19"/>
      <c r="CJ1048147" s="19"/>
    </row>
    <row r="1048148" s="14" customFormat="1" customHeight="1" spans="1:88">
      <c r="A1048148" s="15"/>
      <c r="B1048148" s="15"/>
      <c r="C1048148" s="15"/>
      <c r="D1048148" s="15"/>
      <c r="E1048148" s="15"/>
      <c r="F1048148" s="15"/>
      <c r="G1048148" s="15"/>
      <c r="H1048148" s="15"/>
      <c r="I1048148" s="15"/>
      <c r="J1048148" s="15"/>
      <c r="K1048148" s="15"/>
      <c r="L1048148" s="15"/>
      <c r="M1048148" s="15"/>
      <c r="N1048148" s="16"/>
      <c r="O1048148" s="14"/>
      <c r="P1048148" s="14"/>
      <c r="Q1048148" s="14"/>
      <c r="R1048148" s="14"/>
      <c r="S1048148" s="14"/>
      <c r="T1048148" s="14"/>
      <c r="U1048148" s="14"/>
      <c r="V1048148" s="14"/>
      <c r="W1048148" s="14"/>
      <c r="X1048148" s="14"/>
      <c r="Y1048148" s="14"/>
      <c r="Z1048148" s="14"/>
      <c r="AA1048148" s="14"/>
      <c r="AB1048148" s="14"/>
      <c r="AC1048148" s="14"/>
      <c r="AD1048148" s="14"/>
      <c r="AE1048148" s="14"/>
      <c r="AF1048148" s="14"/>
      <c r="AG1048148" s="14"/>
      <c r="AH1048148" s="14"/>
      <c r="AI1048148" s="14"/>
      <c r="AJ1048148" s="14"/>
      <c r="AK1048148" s="14"/>
      <c r="AL1048148" s="14"/>
      <c r="AM1048148" s="14"/>
      <c r="AN1048148" s="14"/>
      <c r="AO1048148" s="14"/>
      <c r="AP1048148" s="14"/>
      <c r="AQ1048148" s="14"/>
      <c r="AR1048148" s="14"/>
      <c r="AS1048148" s="14"/>
      <c r="AT1048148" s="14"/>
      <c r="AU1048148" s="14"/>
      <c r="AV1048148" s="14"/>
      <c r="AW1048148" s="14"/>
      <c r="AX1048148" s="14"/>
      <c r="AY1048148" s="14"/>
      <c r="AZ1048148" s="14"/>
      <c r="BA1048148" s="14"/>
      <c r="BB1048148" s="14"/>
      <c r="BC1048148" s="14"/>
      <c r="BD1048148" s="14"/>
      <c r="BE1048148" s="14"/>
      <c r="BF1048148" s="14"/>
      <c r="BG1048148" s="14"/>
      <c r="BH1048148" s="14"/>
      <c r="BI1048148" s="14"/>
      <c r="BJ1048148" s="14"/>
      <c r="BK1048148" s="14"/>
      <c r="BL1048148" s="14"/>
      <c r="BM1048148" s="14"/>
      <c r="BN1048148" s="14"/>
      <c r="BO1048148" s="14"/>
      <c r="BP1048148" s="14"/>
      <c r="BQ1048148" s="14"/>
      <c r="BR1048148" s="14"/>
      <c r="BS1048148" s="14"/>
      <c r="BT1048148" s="14"/>
      <c r="BU1048148" s="14"/>
      <c r="BV1048148" s="14"/>
      <c r="BW1048148" s="14"/>
      <c r="BX1048148" s="14"/>
      <c r="BY1048148" s="17"/>
      <c r="BZ1048148" s="17"/>
      <c r="CA1048148" s="18"/>
      <c r="CB1048148" s="14"/>
      <c r="CC1048148" s="14"/>
      <c r="CD1048148" s="14"/>
      <c r="CE1048148" s="14"/>
      <c r="CF1048148" s="14"/>
      <c r="CG1048148" s="14"/>
      <c r="CH1048148" s="14"/>
      <c r="CI1048148" s="19"/>
      <c r="CJ1048148" s="19"/>
    </row>
    <row r="1048149" s="14" customFormat="1" customHeight="1" spans="1:88">
      <c r="A1048149" s="15"/>
      <c r="B1048149" s="15"/>
      <c r="C1048149" s="15"/>
      <c r="D1048149" s="15"/>
      <c r="E1048149" s="15"/>
      <c r="F1048149" s="15"/>
      <c r="G1048149" s="15"/>
      <c r="H1048149" s="15"/>
      <c r="I1048149" s="15"/>
      <c r="J1048149" s="15"/>
      <c r="K1048149" s="15"/>
      <c r="L1048149" s="15"/>
      <c r="M1048149" s="15"/>
      <c r="N1048149" s="16"/>
      <c r="O1048149" s="14"/>
      <c r="P1048149" s="14"/>
      <c r="Q1048149" s="14"/>
      <c r="R1048149" s="14"/>
      <c r="S1048149" s="14"/>
      <c r="T1048149" s="14"/>
      <c r="U1048149" s="14"/>
      <c r="V1048149" s="14"/>
      <c r="W1048149" s="14"/>
      <c r="X1048149" s="14"/>
      <c r="Y1048149" s="14"/>
      <c r="Z1048149" s="14"/>
      <c r="AA1048149" s="14"/>
      <c r="AB1048149" s="14"/>
      <c r="AC1048149" s="14"/>
      <c r="AD1048149" s="14"/>
      <c r="AE1048149" s="14"/>
      <c r="AF1048149" s="14"/>
      <c r="AG1048149" s="14"/>
      <c r="AH1048149" s="14"/>
      <c r="AI1048149" s="14"/>
      <c r="AJ1048149" s="14"/>
      <c r="AK1048149" s="14"/>
      <c r="AL1048149" s="14"/>
      <c r="AM1048149" s="14"/>
      <c r="AN1048149" s="14"/>
      <c r="AO1048149" s="14"/>
      <c r="AP1048149" s="14"/>
      <c r="AQ1048149" s="14"/>
      <c r="AR1048149" s="14"/>
      <c r="AS1048149" s="14"/>
      <c r="AT1048149" s="14"/>
      <c r="AU1048149" s="14"/>
      <c r="AV1048149" s="14"/>
      <c r="AW1048149" s="14"/>
      <c r="AX1048149" s="14"/>
      <c r="AY1048149" s="14"/>
      <c r="AZ1048149" s="14"/>
      <c r="BA1048149" s="14"/>
      <c r="BB1048149" s="14"/>
      <c r="BC1048149" s="14"/>
      <c r="BD1048149" s="14"/>
      <c r="BE1048149" s="14"/>
      <c r="BF1048149" s="14"/>
      <c r="BG1048149" s="14"/>
      <c r="BH1048149" s="14"/>
      <c r="BI1048149" s="14"/>
      <c r="BJ1048149" s="14"/>
      <c r="BK1048149" s="14"/>
      <c r="BL1048149" s="14"/>
      <c r="BM1048149" s="14"/>
      <c r="BN1048149" s="14"/>
      <c r="BO1048149" s="14"/>
      <c r="BP1048149" s="14"/>
      <c r="BQ1048149" s="14"/>
      <c r="BR1048149" s="14"/>
      <c r="BS1048149" s="14"/>
      <c r="BT1048149" s="14"/>
      <c r="BU1048149" s="14"/>
      <c r="BV1048149" s="14"/>
      <c r="BW1048149" s="14"/>
      <c r="BX1048149" s="14"/>
      <c r="BY1048149" s="17"/>
      <c r="BZ1048149" s="17"/>
      <c r="CA1048149" s="18"/>
      <c r="CB1048149" s="14"/>
      <c r="CC1048149" s="14"/>
      <c r="CD1048149" s="14"/>
      <c r="CE1048149" s="14"/>
      <c r="CF1048149" s="14"/>
      <c r="CG1048149" s="14"/>
      <c r="CH1048149" s="14"/>
      <c r="CI1048149" s="19"/>
      <c r="CJ1048149" s="19"/>
    </row>
    <row r="1048150" s="14" customFormat="1" customHeight="1" spans="1:88">
      <c r="A1048150" s="15"/>
      <c r="B1048150" s="15"/>
      <c r="C1048150" s="15"/>
      <c r="D1048150" s="15"/>
      <c r="E1048150" s="15"/>
      <c r="F1048150" s="15"/>
      <c r="G1048150" s="15"/>
      <c r="H1048150" s="15"/>
      <c r="I1048150" s="15"/>
      <c r="J1048150" s="15"/>
      <c r="K1048150" s="15"/>
      <c r="L1048150" s="15"/>
      <c r="M1048150" s="15"/>
      <c r="N1048150" s="16"/>
      <c r="O1048150" s="14"/>
      <c r="P1048150" s="14"/>
      <c r="Q1048150" s="14"/>
      <c r="R1048150" s="14"/>
      <c r="S1048150" s="14"/>
      <c r="T1048150" s="14"/>
      <c r="U1048150" s="14"/>
      <c r="V1048150" s="14"/>
      <c r="W1048150" s="14"/>
      <c r="X1048150" s="14"/>
      <c r="Y1048150" s="14"/>
      <c r="Z1048150" s="14"/>
      <c r="AA1048150" s="14"/>
      <c r="AB1048150" s="14"/>
      <c r="AC1048150" s="14"/>
      <c r="AD1048150" s="14"/>
      <c r="AE1048150" s="14"/>
      <c r="AF1048150" s="14"/>
      <c r="AG1048150" s="14"/>
      <c r="AH1048150" s="14"/>
      <c r="AI1048150" s="14"/>
      <c r="AJ1048150" s="14"/>
      <c r="AK1048150" s="14"/>
      <c r="AL1048150" s="14"/>
      <c r="AM1048150" s="14"/>
      <c r="AN1048150" s="14"/>
      <c r="AO1048150" s="14"/>
      <c r="AP1048150" s="14"/>
      <c r="AQ1048150" s="14"/>
      <c r="AR1048150" s="14"/>
      <c r="AS1048150" s="14"/>
      <c r="AT1048150" s="14"/>
      <c r="AU1048150" s="14"/>
      <c r="AV1048150" s="14"/>
      <c r="AW1048150" s="14"/>
      <c r="AX1048150" s="14"/>
      <c r="AY1048150" s="14"/>
      <c r="AZ1048150" s="14"/>
      <c r="BA1048150" s="14"/>
      <c r="BB1048150" s="14"/>
      <c r="BC1048150" s="14"/>
      <c r="BD1048150" s="14"/>
      <c r="BE1048150" s="14"/>
      <c r="BF1048150" s="14"/>
      <c r="BG1048150" s="14"/>
      <c r="BH1048150" s="14"/>
      <c r="BI1048150" s="14"/>
      <c r="BJ1048150" s="14"/>
      <c r="BK1048150" s="14"/>
      <c r="BL1048150" s="14"/>
      <c r="BM1048150" s="14"/>
      <c r="BN1048150" s="14"/>
      <c r="BO1048150" s="14"/>
      <c r="BP1048150" s="14"/>
      <c r="BQ1048150" s="14"/>
      <c r="BR1048150" s="14"/>
      <c r="BS1048150" s="14"/>
      <c r="BT1048150" s="14"/>
      <c r="BU1048150" s="14"/>
      <c r="BV1048150" s="14"/>
      <c r="BW1048150" s="14"/>
      <c r="BX1048150" s="14"/>
      <c r="BY1048150" s="17"/>
      <c r="BZ1048150" s="17"/>
      <c r="CA1048150" s="18"/>
      <c r="CB1048150" s="14"/>
      <c r="CC1048150" s="14"/>
      <c r="CD1048150" s="14"/>
      <c r="CE1048150" s="14"/>
      <c r="CF1048150" s="14"/>
      <c r="CG1048150" s="14"/>
      <c r="CH1048150" s="14"/>
      <c r="CI1048150" s="19"/>
      <c r="CJ1048150" s="19"/>
    </row>
    <row r="1048151" s="14" customFormat="1" customHeight="1" spans="1:88">
      <c r="A1048151" s="15"/>
      <c r="B1048151" s="15"/>
      <c r="C1048151" s="15"/>
      <c r="D1048151" s="15"/>
      <c r="E1048151" s="15"/>
      <c r="F1048151" s="15"/>
      <c r="G1048151" s="15"/>
      <c r="H1048151" s="15"/>
      <c r="I1048151" s="15"/>
      <c r="J1048151" s="15"/>
      <c r="K1048151" s="15"/>
      <c r="L1048151" s="15"/>
      <c r="M1048151" s="15"/>
      <c r="N1048151" s="16"/>
      <c r="O1048151" s="14"/>
      <c r="P1048151" s="14"/>
      <c r="Q1048151" s="14"/>
      <c r="R1048151" s="14"/>
      <c r="S1048151" s="14"/>
      <c r="T1048151" s="14"/>
      <c r="U1048151" s="14"/>
      <c r="V1048151" s="14"/>
      <c r="W1048151" s="14"/>
      <c r="X1048151" s="14"/>
      <c r="Y1048151" s="14"/>
      <c r="Z1048151" s="14"/>
      <c r="AA1048151" s="14"/>
      <c r="AB1048151" s="14"/>
      <c r="AC1048151" s="14"/>
      <c r="AD1048151" s="14"/>
      <c r="AE1048151" s="14"/>
      <c r="AF1048151" s="14"/>
      <c r="AG1048151" s="14"/>
      <c r="AH1048151" s="14"/>
      <c r="AI1048151" s="14"/>
      <c r="AJ1048151" s="14"/>
      <c r="AK1048151" s="14"/>
      <c r="AL1048151" s="14"/>
      <c r="AM1048151" s="14"/>
      <c r="AN1048151" s="14"/>
      <c r="AO1048151" s="14"/>
      <c r="AP1048151" s="14"/>
      <c r="AQ1048151" s="14"/>
      <c r="AR1048151" s="14"/>
      <c r="AS1048151" s="14"/>
      <c r="AT1048151" s="14"/>
      <c r="AU1048151" s="14"/>
      <c r="AV1048151" s="14"/>
      <c r="AW1048151" s="14"/>
      <c r="AX1048151" s="14"/>
      <c r="AY1048151" s="14"/>
      <c r="AZ1048151" s="14"/>
      <c r="BA1048151" s="14"/>
      <c r="BB1048151" s="14"/>
      <c r="BC1048151" s="14"/>
      <c r="BD1048151" s="14"/>
      <c r="BE1048151" s="14"/>
      <c r="BF1048151" s="14"/>
      <c r="BG1048151" s="14"/>
      <c r="BH1048151" s="14"/>
      <c r="BI1048151" s="14"/>
      <c r="BJ1048151" s="14"/>
      <c r="BK1048151" s="14"/>
      <c r="BL1048151" s="14"/>
      <c r="BM1048151" s="14"/>
      <c r="BN1048151" s="14"/>
      <c r="BO1048151" s="14"/>
      <c r="BP1048151" s="14"/>
      <c r="BQ1048151" s="14"/>
      <c r="BR1048151" s="14"/>
      <c r="BS1048151" s="14"/>
      <c r="BT1048151" s="14"/>
      <c r="BU1048151" s="14"/>
      <c r="BV1048151" s="14"/>
      <c r="BW1048151" s="14"/>
      <c r="BX1048151" s="14"/>
      <c r="BY1048151" s="17"/>
      <c r="BZ1048151" s="17"/>
      <c r="CA1048151" s="18"/>
      <c r="CB1048151" s="14"/>
      <c r="CC1048151" s="14"/>
      <c r="CD1048151" s="14"/>
      <c r="CE1048151" s="14"/>
      <c r="CF1048151" s="14"/>
      <c r="CG1048151" s="14"/>
      <c r="CH1048151" s="14"/>
      <c r="CI1048151" s="19"/>
      <c r="CJ1048151" s="19"/>
    </row>
    <row r="1048152" s="14" customFormat="1" customHeight="1" spans="1:88">
      <c r="A1048152" s="15"/>
      <c r="B1048152" s="15"/>
      <c r="C1048152" s="15"/>
      <c r="D1048152" s="15"/>
      <c r="E1048152" s="15"/>
      <c r="F1048152" s="15"/>
      <c r="G1048152" s="15"/>
      <c r="H1048152" s="15"/>
      <c r="I1048152" s="15"/>
      <c r="J1048152" s="15"/>
      <c r="K1048152" s="15"/>
      <c r="L1048152" s="15"/>
      <c r="M1048152" s="15"/>
      <c r="N1048152" s="16"/>
      <c r="O1048152" s="14"/>
      <c r="P1048152" s="14"/>
      <c r="Q1048152" s="14"/>
      <c r="R1048152" s="14"/>
      <c r="S1048152" s="14"/>
      <c r="T1048152" s="14"/>
      <c r="U1048152" s="14"/>
      <c r="V1048152" s="14"/>
      <c r="W1048152" s="14"/>
      <c r="X1048152" s="14"/>
      <c r="Y1048152" s="14"/>
      <c r="Z1048152" s="14"/>
      <c r="AA1048152" s="14"/>
      <c r="AB1048152" s="14"/>
      <c r="AC1048152" s="14"/>
      <c r="AD1048152" s="14"/>
      <c r="AE1048152" s="14"/>
      <c r="AF1048152" s="14"/>
      <c r="AG1048152" s="14"/>
      <c r="AH1048152" s="14"/>
      <c r="AI1048152" s="14"/>
      <c r="AJ1048152" s="14"/>
      <c r="AK1048152" s="14"/>
      <c r="AL1048152" s="14"/>
      <c r="AM1048152" s="14"/>
      <c r="AN1048152" s="14"/>
      <c r="AO1048152" s="14"/>
      <c r="AP1048152" s="14"/>
      <c r="AQ1048152" s="14"/>
      <c r="AR1048152" s="14"/>
      <c r="AS1048152" s="14"/>
      <c r="AT1048152" s="14"/>
      <c r="AU1048152" s="14"/>
      <c r="AV1048152" s="14"/>
      <c r="AW1048152" s="14"/>
      <c r="AX1048152" s="14"/>
      <c r="AY1048152" s="14"/>
      <c r="AZ1048152" s="14"/>
      <c r="BA1048152" s="14"/>
      <c r="BB1048152" s="14"/>
      <c r="BC1048152" s="14"/>
      <c r="BD1048152" s="14"/>
      <c r="BE1048152" s="14"/>
      <c r="BF1048152" s="14"/>
      <c r="BG1048152" s="14"/>
      <c r="BH1048152" s="14"/>
      <c r="BI1048152" s="14"/>
      <c r="BJ1048152" s="14"/>
      <c r="BK1048152" s="14"/>
      <c r="BL1048152" s="14"/>
      <c r="BM1048152" s="14"/>
      <c r="BN1048152" s="14"/>
      <c r="BO1048152" s="14"/>
      <c r="BP1048152" s="14"/>
      <c r="BQ1048152" s="14"/>
      <c r="BR1048152" s="14"/>
      <c r="BS1048152" s="14"/>
      <c r="BT1048152" s="14"/>
      <c r="BU1048152" s="14"/>
      <c r="BV1048152" s="14"/>
      <c r="BW1048152" s="14"/>
      <c r="BX1048152" s="14"/>
      <c r="BY1048152" s="17"/>
      <c r="BZ1048152" s="17"/>
      <c r="CA1048152" s="18"/>
      <c r="CB1048152" s="14"/>
      <c r="CC1048152" s="14"/>
      <c r="CD1048152" s="14"/>
      <c r="CE1048152" s="14"/>
      <c r="CF1048152" s="14"/>
      <c r="CG1048152" s="14"/>
      <c r="CH1048152" s="14"/>
      <c r="CI1048152" s="19"/>
      <c r="CJ1048152" s="19"/>
    </row>
    <row r="1048153" s="14" customFormat="1" customHeight="1" spans="1:88">
      <c r="A1048153" s="15"/>
      <c r="B1048153" s="15"/>
      <c r="C1048153" s="15"/>
      <c r="D1048153" s="15"/>
      <c r="E1048153" s="15"/>
      <c r="F1048153" s="15"/>
      <c r="G1048153" s="15"/>
      <c r="H1048153" s="15"/>
      <c r="I1048153" s="15"/>
      <c r="J1048153" s="15"/>
      <c r="K1048153" s="15"/>
      <c r="L1048153" s="15"/>
      <c r="M1048153" s="15"/>
      <c r="N1048153" s="16"/>
      <c r="O1048153" s="14"/>
      <c r="P1048153" s="14"/>
      <c r="Q1048153" s="14"/>
      <c r="R1048153" s="14"/>
      <c r="S1048153" s="14"/>
      <c r="T1048153" s="14"/>
      <c r="U1048153" s="14"/>
      <c r="V1048153" s="14"/>
      <c r="W1048153" s="14"/>
      <c r="X1048153" s="14"/>
      <c r="Y1048153" s="14"/>
      <c r="Z1048153" s="14"/>
      <c r="AA1048153" s="14"/>
      <c r="AB1048153" s="14"/>
      <c r="AC1048153" s="14"/>
      <c r="AD1048153" s="14"/>
      <c r="AE1048153" s="14"/>
      <c r="AF1048153" s="14"/>
      <c r="AG1048153" s="14"/>
      <c r="AH1048153" s="14"/>
      <c r="AI1048153" s="14"/>
      <c r="AJ1048153" s="14"/>
      <c r="AK1048153" s="14"/>
      <c r="AL1048153" s="14"/>
      <c r="AM1048153" s="14"/>
      <c r="AN1048153" s="14"/>
      <c r="AO1048153" s="14"/>
      <c r="AP1048153" s="14"/>
      <c r="AQ1048153" s="14"/>
      <c r="AR1048153" s="14"/>
      <c r="AS1048153" s="14"/>
      <c r="AT1048153" s="14"/>
      <c r="AU1048153" s="14"/>
      <c r="AV1048153" s="14"/>
      <c r="AW1048153" s="14"/>
      <c r="AX1048153" s="14"/>
      <c r="AY1048153" s="14"/>
      <c r="AZ1048153" s="14"/>
      <c r="BA1048153" s="14"/>
      <c r="BB1048153" s="14"/>
      <c r="BC1048153" s="14"/>
      <c r="BD1048153" s="14"/>
      <c r="BE1048153" s="14"/>
      <c r="BF1048153" s="14"/>
      <c r="BG1048153" s="14"/>
      <c r="BH1048153" s="14"/>
      <c r="BI1048153" s="14"/>
      <c r="BJ1048153" s="14"/>
      <c r="BK1048153" s="14"/>
      <c r="BL1048153" s="14"/>
      <c r="BM1048153" s="14"/>
      <c r="BN1048153" s="14"/>
      <c r="BO1048153" s="14"/>
      <c r="BP1048153" s="14"/>
      <c r="BQ1048153" s="14"/>
      <c r="BR1048153" s="14"/>
      <c r="BS1048153" s="14"/>
      <c r="BT1048153" s="14"/>
      <c r="BU1048153" s="14"/>
      <c r="BV1048153" s="14"/>
      <c r="BW1048153" s="14"/>
      <c r="BX1048153" s="14"/>
      <c r="BY1048153" s="17"/>
      <c r="BZ1048153" s="17"/>
      <c r="CA1048153" s="18"/>
      <c r="CB1048153" s="14"/>
      <c r="CC1048153" s="14"/>
      <c r="CD1048153" s="14"/>
      <c r="CE1048153" s="14"/>
      <c r="CF1048153" s="14"/>
      <c r="CG1048153" s="14"/>
      <c r="CH1048153" s="14"/>
      <c r="CI1048153" s="19"/>
      <c r="CJ1048153" s="19"/>
    </row>
    <row r="1048154" s="14" customFormat="1" customHeight="1" spans="1:88">
      <c r="A1048154" s="15"/>
      <c r="B1048154" s="15"/>
      <c r="C1048154" s="15"/>
      <c r="D1048154" s="15"/>
      <c r="E1048154" s="15"/>
      <c r="F1048154" s="15"/>
      <c r="G1048154" s="15"/>
      <c r="H1048154" s="15"/>
      <c r="I1048154" s="15"/>
      <c r="J1048154" s="15"/>
      <c r="K1048154" s="15"/>
      <c r="L1048154" s="15"/>
      <c r="M1048154" s="15"/>
      <c r="N1048154" s="16"/>
      <c r="O1048154" s="14"/>
      <c r="P1048154" s="14"/>
      <c r="Q1048154" s="14"/>
      <c r="R1048154" s="14"/>
      <c r="S1048154" s="14"/>
      <c r="T1048154" s="14"/>
      <c r="U1048154" s="14"/>
      <c r="V1048154" s="14"/>
      <c r="W1048154" s="14"/>
      <c r="X1048154" s="14"/>
      <c r="Y1048154" s="14"/>
      <c r="Z1048154" s="14"/>
      <c r="AA1048154" s="14"/>
      <c r="AB1048154" s="14"/>
      <c r="AC1048154" s="14"/>
      <c r="AD1048154" s="14"/>
      <c r="AE1048154" s="14"/>
      <c r="AF1048154" s="14"/>
      <c r="AG1048154" s="14"/>
      <c r="AH1048154" s="14"/>
      <c r="AI1048154" s="14"/>
      <c r="AJ1048154" s="14"/>
      <c r="AK1048154" s="14"/>
      <c r="AL1048154" s="14"/>
      <c r="AM1048154" s="14"/>
      <c r="AN1048154" s="14"/>
      <c r="AO1048154" s="14"/>
      <c r="AP1048154" s="14"/>
      <c r="AQ1048154" s="14"/>
      <c r="AR1048154" s="14"/>
      <c r="AS1048154" s="14"/>
      <c r="AT1048154" s="14"/>
      <c r="AU1048154" s="14"/>
      <c r="AV1048154" s="14"/>
      <c r="AW1048154" s="14"/>
      <c r="AX1048154" s="14"/>
      <c r="AY1048154" s="14"/>
      <c r="AZ1048154" s="14"/>
      <c r="BA1048154" s="14"/>
      <c r="BB1048154" s="14"/>
      <c r="BC1048154" s="14"/>
      <c r="BD1048154" s="14"/>
      <c r="BE1048154" s="14"/>
      <c r="BF1048154" s="14"/>
      <c r="BG1048154" s="14"/>
      <c r="BH1048154" s="14"/>
      <c r="BI1048154" s="14"/>
      <c r="BJ1048154" s="14"/>
      <c r="BK1048154" s="14"/>
      <c r="BL1048154" s="14"/>
      <c r="BM1048154" s="14"/>
      <c r="BN1048154" s="14"/>
      <c r="BO1048154" s="14"/>
      <c r="BP1048154" s="14"/>
      <c r="BQ1048154" s="14"/>
      <c r="BR1048154" s="14"/>
      <c r="BS1048154" s="14"/>
      <c r="BT1048154" s="14"/>
      <c r="BU1048154" s="14"/>
      <c r="BV1048154" s="14"/>
      <c r="BW1048154" s="14"/>
      <c r="BX1048154" s="14"/>
      <c r="BY1048154" s="17"/>
      <c r="BZ1048154" s="17"/>
      <c r="CA1048154" s="18"/>
      <c r="CB1048154" s="14"/>
      <c r="CC1048154" s="14"/>
      <c r="CD1048154" s="14"/>
      <c r="CE1048154" s="14"/>
      <c r="CF1048154" s="14"/>
      <c r="CG1048154" s="14"/>
      <c r="CH1048154" s="14"/>
      <c r="CI1048154" s="19"/>
      <c r="CJ1048154" s="19"/>
    </row>
    <row r="1048155" s="14" customFormat="1" customHeight="1" spans="1:88">
      <c r="A1048155" s="15"/>
      <c r="B1048155" s="15"/>
      <c r="C1048155" s="15"/>
      <c r="D1048155" s="15"/>
      <c r="E1048155" s="15"/>
      <c r="F1048155" s="15"/>
      <c r="G1048155" s="15"/>
      <c r="H1048155" s="15"/>
      <c r="I1048155" s="15"/>
      <c r="J1048155" s="15"/>
      <c r="K1048155" s="15"/>
      <c r="L1048155" s="15"/>
      <c r="M1048155" s="15"/>
      <c r="N1048155" s="16"/>
      <c r="O1048155" s="14"/>
      <c r="P1048155" s="14"/>
      <c r="Q1048155" s="14"/>
      <c r="R1048155" s="14"/>
      <c r="S1048155" s="14"/>
      <c r="T1048155" s="14"/>
      <c r="U1048155" s="14"/>
      <c r="V1048155" s="14"/>
      <c r="W1048155" s="14"/>
      <c r="X1048155" s="14"/>
      <c r="Y1048155" s="14"/>
      <c r="Z1048155" s="14"/>
      <c r="AA1048155" s="14"/>
      <c r="AB1048155" s="14"/>
      <c r="AC1048155" s="14"/>
      <c r="AD1048155" s="14"/>
      <c r="AE1048155" s="14"/>
      <c r="AF1048155" s="14"/>
      <c r="AG1048155" s="14"/>
      <c r="AH1048155" s="14"/>
      <c r="AI1048155" s="14"/>
      <c r="AJ1048155" s="14"/>
      <c r="AK1048155" s="14"/>
      <c r="AL1048155" s="14"/>
      <c r="AM1048155" s="14"/>
      <c r="AN1048155" s="14"/>
      <c r="AO1048155" s="14"/>
      <c r="AP1048155" s="14"/>
      <c r="AQ1048155" s="14"/>
      <c r="AR1048155" s="14"/>
      <c r="AS1048155" s="14"/>
      <c r="AT1048155" s="14"/>
      <c r="AU1048155" s="14"/>
      <c r="AV1048155" s="14"/>
      <c r="AW1048155" s="14"/>
      <c r="AX1048155" s="14"/>
      <c r="AY1048155" s="14"/>
      <c r="AZ1048155" s="14"/>
      <c r="BA1048155" s="14"/>
      <c r="BB1048155" s="14"/>
      <c r="BC1048155" s="14"/>
      <c r="BD1048155" s="14"/>
      <c r="BE1048155" s="14"/>
      <c r="BF1048155" s="14"/>
      <c r="BG1048155" s="14"/>
      <c r="BH1048155" s="14"/>
      <c r="BI1048155" s="14"/>
      <c r="BJ1048155" s="14"/>
      <c r="BK1048155" s="14"/>
      <c r="BL1048155" s="14"/>
      <c r="BM1048155" s="14"/>
      <c r="BN1048155" s="14"/>
      <c r="BO1048155" s="14"/>
      <c r="BP1048155" s="14"/>
      <c r="BQ1048155" s="14"/>
      <c r="BR1048155" s="14"/>
      <c r="BS1048155" s="14"/>
      <c r="BT1048155" s="14"/>
      <c r="BU1048155" s="14"/>
      <c r="BV1048155" s="14"/>
      <c r="BW1048155" s="14"/>
      <c r="BX1048155" s="14"/>
      <c r="BY1048155" s="17"/>
      <c r="BZ1048155" s="17"/>
      <c r="CA1048155" s="18"/>
      <c r="CB1048155" s="14"/>
      <c r="CC1048155" s="14"/>
      <c r="CD1048155" s="14"/>
      <c r="CE1048155" s="14"/>
      <c r="CF1048155" s="14"/>
      <c r="CG1048155" s="14"/>
      <c r="CH1048155" s="14"/>
      <c r="CI1048155" s="19"/>
      <c r="CJ1048155" s="19"/>
    </row>
    <row r="1048156" s="14" customFormat="1" customHeight="1" spans="1:88">
      <c r="A1048156" s="15"/>
      <c r="B1048156" s="15"/>
      <c r="C1048156" s="15"/>
      <c r="D1048156" s="15"/>
      <c r="E1048156" s="15"/>
      <c r="F1048156" s="15"/>
      <c r="G1048156" s="15"/>
      <c r="H1048156" s="15"/>
      <c r="I1048156" s="15"/>
      <c r="J1048156" s="15"/>
      <c r="K1048156" s="15"/>
      <c r="L1048156" s="15"/>
      <c r="M1048156" s="15"/>
      <c r="N1048156" s="16"/>
      <c r="O1048156" s="14"/>
      <c r="P1048156" s="14"/>
      <c r="Q1048156" s="14"/>
      <c r="R1048156" s="14"/>
      <c r="S1048156" s="14"/>
      <c r="T1048156" s="14"/>
      <c r="U1048156" s="14"/>
      <c r="V1048156" s="14"/>
      <c r="W1048156" s="14"/>
      <c r="X1048156" s="14"/>
      <c r="Y1048156" s="14"/>
      <c r="Z1048156" s="14"/>
      <c r="AA1048156" s="14"/>
      <c r="AB1048156" s="14"/>
      <c r="AC1048156" s="14"/>
      <c r="AD1048156" s="14"/>
      <c r="AE1048156" s="14"/>
      <c r="AF1048156" s="14"/>
      <c r="AG1048156" s="14"/>
      <c r="AH1048156" s="14"/>
      <c r="AI1048156" s="14"/>
      <c r="AJ1048156" s="14"/>
      <c r="AK1048156" s="14"/>
      <c r="AL1048156" s="14"/>
      <c r="AM1048156" s="14"/>
      <c r="AN1048156" s="14"/>
      <c r="AO1048156" s="14"/>
      <c r="AP1048156" s="14"/>
      <c r="AQ1048156" s="14"/>
      <c r="AR1048156" s="14"/>
      <c r="AS1048156" s="14"/>
      <c r="AT1048156" s="14"/>
      <c r="AU1048156" s="14"/>
      <c r="AV1048156" s="14"/>
      <c r="AW1048156" s="14"/>
      <c r="AX1048156" s="14"/>
      <c r="AY1048156" s="14"/>
      <c r="AZ1048156" s="14"/>
      <c r="BA1048156" s="14"/>
      <c r="BB1048156" s="14"/>
      <c r="BC1048156" s="14"/>
      <c r="BD1048156" s="14"/>
      <c r="BE1048156" s="14"/>
      <c r="BF1048156" s="14"/>
      <c r="BG1048156" s="14"/>
      <c r="BH1048156" s="14"/>
      <c r="BI1048156" s="14"/>
      <c r="BJ1048156" s="14"/>
      <c r="BK1048156" s="14"/>
      <c r="BL1048156" s="14"/>
      <c r="BM1048156" s="14"/>
      <c r="BN1048156" s="14"/>
      <c r="BO1048156" s="14"/>
      <c r="BP1048156" s="14"/>
      <c r="BQ1048156" s="14"/>
      <c r="BR1048156" s="14"/>
      <c r="BS1048156" s="14"/>
      <c r="BT1048156" s="14"/>
      <c r="BU1048156" s="14"/>
      <c r="BV1048156" s="14"/>
      <c r="BW1048156" s="14"/>
      <c r="BX1048156" s="14"/>
      <c r="BY1048156" s="17"/>
      <c r="BZ1048156" s="17"/>
      <c r="CA1048156" s="18"/>
      <c r="CB1048156" s="14"/>
      <c r="CC1048156" s="14"/>
      <c r="CD1048156" s="14"/>
      <c r="CE1048156" s="14"/>
      <c r="CF1048156" s="14"/>
      <c r="CG1048156" s="14"/>
      <c r="CH1048156" s="14"/>
      <c r="CI1048156" s="19"/>
      <c r="CJ1048156" s="19"/>
    </row>
    <row r="1048157" s="14" customFormat="1" customHeight="1" spans="1:88">
      <c r="A1048157" s="15"/>
      <c r="B1048157" s="15"/>
      <c r="C1048157" s="15"/>
      <c r="D1048157" s="15"/>
      <c r="E1048157" s="15"/>
      <c r="F1048157" s="15"/>
      <c r="G1048157" s="15"/>
      <c r="H1048157" s="15"/>
      <c r="I1048157" s="15"/>
      <c r="J1048157" s="15"/>
      <c r="K1048157" s="15"/>
      <c r="L1048157" s="15"/>
      <c r="M1048157" s="15"/>
      <c r="N1048157" s="16"/>
      <c r="O1048157" s="14"/>
      <c r="P1048157" s="14"/>
      <c r="Q1048157" s="14"/>
      <c r="R1048157" s="14"/>
      <c r="S1048157" s="14"/>
      <c r="T1048157" s="14"/>
      <c r="U1048157" s="14"/>
      <c r="V1048157" s="14"/>
      <c r="W1048157" s="14"/>
      <c r="X1048157" s="14"/>
      <c r="Y1048157" s="14"/>
      <c r="Z1048157" s="14"/>
      <c r="AA1048157" s="14"/>
      <c r="AB1048157" s="14"/>
      <c r="AC1048157" s="14"/>
      <c r="AD1048157" s="14"/>
      <c r="AE1048157" s="14"/>
      <c r="AF1048157" s="14"/>
      <c r="AG1048157" s="14"/>
      <c r="AH1048157" s="14"/>
      <c r="AI1048157" s="14"/>
      <c r="AJ1048157" s="14"/>
      <c r="AK1048157" s="14"/>
      <c r="AL1048157" s="14"/>
      <c r="AM1048157" s="14"/>
      <c r="AN1048157" s="14"/>
      <c r="AO1048157" s="14"/>
      <c r="AP1048157" s="14"/>
      <c r="AQ1048157" s="14"/>
      <c r="AR1048157" s="14"/>
      <c r="AS1048157" s="14"/>
      <c r="AT1048157" s="14"/>
      <c r="AU1048157" s="14"/>
      <c r="AV1048157" s="14"/>
      <c r="AW1048157" s="14"/>
      <c r="AX1048157" s="14"/>
      <c r="AY1048157" s="14"/>
      <c r="AZ1048157" s="14"/>
      <c r="BA1048157" s="14"/>
      <c r="BB1048157" s="14"/>
      <c r="BC1048157" s="14"/>
      <c r="BD1048157" s="14"/>
      <c r="BE1048157" s="14"/>
      <c r="BF1048157" s="14"/>
      <c r="BG1048157" s="14"/>
      <c r="BH1048157" s="14"/>
      <c r="BI1048157" s="14"/>
      <c r="BJ1048157" s="14"/>
      <c r="BK1048157" s="14"/>
      <c r="BL1048157" s="14"/>
      <c r="BM1048157" s="14"/>
      <c r="BN1048157" s="14"/>
      <c r="BO1048157" s="14"/>
      <c r="BP1048157" s="14"/>
      <c r="BQ1048157" s="14"/>
      <c r="BR1048157" s="14"/>
      <c r="BS1048157" s="14"/>
      <c r="BT1048157" s="14"/>
      <c r="BU1048157" s="14"/>
      <c r="BV1048157" s="14"/>
      <c r="BW1048157" s="14"/>
      <c r="BX1048157" s="14"/>
      <c r="BY1048157" s="17"/>
      <c r="BZ1048157" s="17"/>
      <c r="CA1048157" s="18"/>
      <c r="CB1048157" s="14"/>
      <c r="CC1048157" s="14"/>
      <c r="CD1048157" s="14"/>
      <c r="CE1048157" s="14"/>
      <c r="CF1048157" s="14"/>
      <c r="CG1048157" s="14"/>
      <c r="CH1048157" s="14"/>
      <c r="CI1048157" s="19"/>
      <c r="CJ1048157" s="19"/>
    </row>
    <row r="1048158" s="14" customFormat="1" customHeight="1" spans="1:88">
      <c r="A1048158" s="15"/>
      <c r="B1048158" s="15"/>
      <c r="C1048158" s="15"/>
      <c r="D1048158" s="15"/>
      <c r="E1048158" s="15"/>
      <c r="F1048158" s="15"/>
      <c r="G1048158" s="15"/>
      <c r="H1048158" s="15"/>
      <c r="I1048158" s="15"/>
      <c r="J1048158" s="15"/>
      <c r="K1048158" s="15"/>
      <c r="L1048158" s="15"/>
      <c r="M1048158" s="15"/>
      <c r="N1048158" s="16"/>
      <c r="O1048158" s="14"/>
      <c r="P1048158" s="14"/>
      <c r="Q1048158" s="14"/>
      <c r="R1048158" s="14"/>
      <c r="S1048158" s="14"/>
      <c r="T1048158" s="14"/>
      <c r="U1048158" s="14"/>
      <c r="V1048158" s="14"/>
      <c r="W1048158" s="14"/>
      <c r="X1048158" s="14"/>
      <c r="Y1048158" s="14"/>
      <c r="Z1048158" s="14"/>
      <c r="AA1048158" s="14"/>
      <c r="AB1048158" s="14"/>
      <c r="AC1048158" s="14"/>
      <c r="AD1048158" s="14"/>
      <c r="AE1048158" s="14"/>
      <c r="AF1048158" s="14"/>
      <c r="AG1048158" s="14"/>
      <c r="AH1048158" s="14"/>
      <c r="AI1048158" s="14"/>
      <c r="AJ1048158" s="14"/>
      <c r="AK1048158" s="14"/>
      <c r="AL1048158" s="14"/>
      <c r="AM1048158" s="14"/>
      <c r="AN1048158" s="14"/>
      <c r="AO1048158" s="14"/>
      <c r="AP1048158" s="14"/>
      <c r="AQ1048158" s="14"/>
      <c r="AR1048158" s="14"/>
      <c r="AS1048158" s="14"/>
      <c r="AT1048158" s="14"/>
      <c r="AU1048158" s="14"/>
      <c r="AV1048158" s="14"/>
      <c r="AW1048158" s="14"/>
      <c r="AX1048158" s="14"/>
      <c r="AY1048158" s="14"/>
      <c r="AZ1048158" s="14"/>
      <c r="BA1048158" s="14"/>
      <c r="BB1048158" s="14"/>
      <c r="BC1048158" s="14"/>
      <c r="BD1048158" s="14"/>
      <c r="BE1048158" s="14"/>
      <c r="BF1048158" s="14"/>
      <c r="BG1048158" s="14"/>
      <c r="BH1048158" s="14"/>
      <c r="BI1048158" s="14"/>
      <c r="BJ1048158" s="14"/>
      <c r="BK1048158" s="14"/>
      <c r="BL1048158" s="14"/>
      <c r="BM1048158" s="14"/>
      <c r="BN1048158" s="14"/>
      <c r="BO1048158" s="14"/>
      <c r="BP1048158" s="14"/>
      <c r="BQ1048158" s="14"/>
      <c r="BR1048158" s="14"/>
      <c r="BS1048158" s="14"/>
      <c r="BT1048158" s="14"/>
      <c r="BU1048158" s="14"/>
      <c r="BV1048158" s="14"/>
      <c r="BW1048158" s="14"/>
      <c r="BX1048158" s="14"/>
      <c r="BY1048158" s="17"/>
      <c r="BZ1048158" s="17"/>
      <c r="CA1048158" s="18"/>
      <c r="CB1048158" s="14"/>
      <c r="CC1048158" s="14"/>
      <c r="CD1048158" s="14"/>
      <c r="CE1048158" s="14"/>
      <c r="CF1048158" s="14"/>
      <c r="CG1048158" s="14"/>
      <c r="CH1048158" s="14"/>
      <c r="CI1048158" s="19"/>
      <c r="CJ1048158" s="19"/>
    </row>
    <row r="1048159" s="14" customFormat="1" customHeight="1" spans="1:88">
      <c r="A1048159" s="15"/>
      <c r="B1048159" s="15"/>
      <c r="C1048159" s="15"/>
      <c r="D1048159" s="15"/>
      <c r="E1048159" s="15"/>
      <c r="F1048159" s="15"/>
      <c r="G1048159" s="15"/>
      <c r="H1048159" s="15"/>
      <c r="I1048159" s="15"/>
      <c r="J1048159" s="15"/>
      <c r="K1048159" s="15"/>
      <c r="L1048159" s="15"/>
      <c r="M1048159" s="15"/>
      <c r="N1048159" s="16"/>
      <c r="O1048159" s="14"/>
      <c r="P1048159" s="14"/>
      <c r="Q1048159" s="14"/>
      <c r="R1048159" s="14"/>
      <c r="S1048159" s="14"/>
      <c r="T1048159" s="14"/>
      <c r="U1048159" s="14"/>
      <c r="V1048159" s="14"/>
      <c r="W1048159" s="14"/>
      <c r="X1048159" s="14"/>
      <c r="Y1048159" s="14"/>
      <c r="Z1048159" s="14"/>
      <c r="AA1048159" s="14"/>
      <c r="AB1048159" s="14"/>
      <c r="AC1048159" s="14"/>
      <c r="AD1048159" s="14"/>
      <c r="AE1048159" s="14"/>
      <c r="AF1048159" s="14"/>
      <c r="AG1048159" s="14"/>
      <c r="AH1048159" s="14"/>
      <c r="AI1048159" s="14"/>
      <c r="AJ1048159" s="14"/>
      <c r="AK1048159" s="14"/>
      <c r="AL1048159" s="14"/>
      <c r="AM1048159" s="14"/>
      <c r="AN1048159" s="14"/>
      <c r="AO1048159" s="14"/>
      <c r="AP1048159" s="14"/>
      <c r="AQ1048159" s="14"/>
      <c r="AR1048159" s="14"/>
      <c r="AS1048159" s="14"/>
      <c r="AT1048159" s="14"/>
      <c r="AU1048159" s="14"/>
      <c r="AV1048159" s="14"/>
      <c r="AW1048159" s="14"/>
      <c r="AX1048159" s="14"/>
      <c r="AY1048159" s="14"/>
      <c r="AZ1048159" s="14"/>
      <c r="BA1048159" s="14"/>
      <c r="BB1048159" s="14"/>
      <c r="BC1048159" s="14"/>
      <c r="BD1048159" s="14"/>
      <c r="BE1048159" s="14"/>
      <c r="BF1048159" s="14"/>
      <c r="BG1048159" s="14"/>
      <c r="BH1048159" s="14"/>
      <c r="BI1048159" s="14"/>
      <c r="BJ1048159" s="14"/>
      <c r="BK1048159" s="14"/>
      <c r="BL1048159" s="14"/>
      <c r="BM1048159" s="14"/>
      <c r="BN1048159" s="14"/>
      <c r="BO1048159" s="14"/>
      <c r="BP1048159" s="14"/>
      <c r="BQ1048159" s="14"/>
      <c r="BR1048159" s="14"/>
      <c r="BS1048159" s="14"/>
      <c r="BT1048159" s="14"/>
      <c r="BU1048159" s="14"/>
      <c r="BV1048159" s="14"/>
      <c r="BW1048159" s="14"/>
      <c r="BX1048159" s="14"/>
      <c r="BY1048159" s="17"/>
      <c r="BZ1048159" s="17"/>
      <c r="CA1048159" s="18"/>
      <c r="CB1048159" s="14"/>
      <c r="CC1048159" s="14"/>
      <c r="CD1048159" s="14"/>
      <c r="CE1048159" s="14"/>
      <c r="CF1048159" s="14"/>
      <c r="CG1048159" s="14"/>
      <c r="CH1048159" s="14"/>
      <c r="CI1048159" s="19"/>
      <c r="CJ1048159" s="19"/>
    </row>
    <row r="1048160" s="14" customFormat="1" customHeight="1" spans="1:88">
      <c r="A1048160" s="15"/>
      <c r="B1048160" s="15"/>
      <c r="C1048160" s="15"/>
      <c r="D1048160" s="15"/>
      <c r="E1048160" s="15"/>
      <c r="F1048160" s="15"/>
      <c r="G1048160" s="15"/>
      <c r="H1048160" s="15"/>
      <c r="I1048160" s="15"/>
      <c r="J1048160" s="15"/>
      <c r="K1048160" s="15"/>
      <c r="L1048160" s="15"/>
      <c r="M1048160" s="15"/>
      <c r="N1048160" s="16"/>
      <c r="O1048160" s="14"/>
      <c r="P1048160" s="14"/>
      <c r="Q1048160" s="14"/>
      <c r="R1048160" s="14"/>
      <c r="S1048160" s="14"/>
      <c r="T1048160" s="14"/>
      <c r="U1048160" s="14"/>
      <c r="V1048160" s="14"/>
      <c r="W1048160" s="14"/>
      <c r="X1048160" s="14"/>
      <c r="Y1048160" s="14"/>
      <c r="Z1048160" s="14"/>
      <c r="AA1048160" s="14"/>
      <c r="AB1048160" s="14"/>
      <c r="AC1048160" s="14"/>
      <c r="AD1048160" s="14"/>
      <c r="AE1048160" s="14"/>
      <c r="AF1048160" s="14"/>
      <c r="AG1048160" s="14"/>
      <c r="AH1048160" s="14"/>
      <c r="AI1048160" s="14"/>
      <c r="AJ1048160" s="14"/>
      <c r="AK1048160" s="14"/>
      <c r="AL1048160" s="14"/>
      <c r="AM1048160" s="14"/>
      <c r="AN1048160" s="14"/>
      <c r="AO1048160" s="14"/>
      <c r="AP1048160" s="14"/>
      <c r="AQ1048160" s="14"/>
      <c r="AR1048160" s="14"/>
      <c r="AS1048160" s="14"/>
      <c r="AT1048160" s="14"/>
      <c r="AU1048160" s="14"/>
      <c r="AV1048160" s="14"/>
      <c r="AW1048160" s="14"/>
      <c r="AX1048160" s="14"/>
      <c r="AY1048160" s="14"/>
      <c r="AZ1048160" s="14"/>
      <c r="BA1048160" s="14"/>
      <c r="BB1048160" s="14"/>
      <c r="BC1048160" s="14"/>
      <c r="BD1048160" s="14"/>
      <c r="BE1048160" s="14"/>
      <c r="BF1048160" s="14"/>
      <c r="BG1048160" s="14"/>
      <c r="BH1048160" s="14"/>
      <c r="BI1048160" s="14"/>
      <c r="BJ1048160" s="14"/>
      <c r="BK1048160" s="14"/>
      <c r="BL1048160" s="14"/>
      <c r="BM1048160" s="14"/>
      <c r="BN1048160" s="14"/>
      <c r="BO1048160" s="14"/>
      <c r="BP1048160" s="14"/>
      <c r="BQ1048160" s="14"/>
      <c r="BR1048160" s="14"/>
      <c r="BS1048160" s="14"/>
      <c r="BT1048160" s="14"/>
      <c r="BU1048160" s="14"/>
      <c r="BV1048160" s="14"/>
      <c r="BW1048160" s="14"/>
      <c r="BX1048160" s="14"/>
      <c r="BY1048160" s="17"/>
      <c r="BZ1048160" s="17"/>
      <c r="CA1048160" s="18"/>
      <c r="CB1048160" s="14"/>
      <c r="CC1048160" s="14"/>
      <c r="CD1048160" s="14"/>
      <c r="CE1048160" s="14"/>
      <c r="CF1048160" s="14"/>
      <c r="CG1048160" s="14"/>
      <c r="CH1048160" s="14"/>
      <c r="CI1048160" s="19"/>
      <c r="CJ1048160" s="19"/>
    </row>
    <row r="1048161" s="14" customFormat="1" customHeight="1" spans="1:88">
      <c r="A1048161" s="15"/>
      <c r="B1048161" s="15"/>
      <c r="C1048161" s="15"/>
      <c r="D1048161" s="15"/>
      <c r="E1048161" s="15"/>
      <c r="F1048161" s="15"/>
      <c r="G1048161" s="15"/>
      <c r="H1048161" s="15"/>
      <c r="I1048161" s="15"/>
      <c r="J1048161" s="15"/>
      <c r="K1048161" s="15"/>
      <c r="L1048161" s="15"/>
      <c r="M1048161" s="15"/>
      <c r="N1048161" s="16"/>
      <c r="O1048161" s="14"/>
      <c r="P1048161" s="14"/>
      <c r="Q1048161" s="14"/>
      <c r="R1048161" s="14"/>
      <c r="S1048161" s="14"/>
      <c r="T1048161" s="14"/>
      <c r="U1048161" s="14"/>
      <c r="V1048161" s="14"/>
      <c r="W1048161" s="14"/>
      <c r="X1048161" s="14"/>
      <c r="Y1048161" s="14"/>
      <c r="Z1048161" s="14"/>
      <c r="AA1048161" s="14"/>
      <c r="AB1048161" s="14"/>
      <c r="AC1048161" s="14"/>
      <c r="AD1048161" s="14"/>
      <c r="AE1048161" s="14"/>
      <c r="AF1048161" s="14"/>
      <c r="AG1048161" s="14"/>
      <c r="AH1048161" s="14"/>
      <c r="AI1048161" s="14"/>
      <c r="AJ1048161" s="14"/>
      <c r="AK1048161" s="14"/>
      <c r="AL1048161" s="14"/>
      <c r="AM1048161" s="14"/>
      <c r="AN1048161" s="14"/>
      <c r="AO1048161" s="14"/>
      <c r="AP1048161" s="14"/>
      <c r="AQ1048161" s="14"/>
      <c r="AR1048161" s="14"/>
      <c r="AS1048161" s="14"/>
      <c r="AT1048161" s="14"/>
      <c r="AU1048161" s="14"/>
      <c r="AV1048161" s="14"/>
      <c r="AW1048161" s="14"/>
      <c r="AX1048161" s="14"/>
      <c r="AY1048161" s="14"/>
      <c r="AZ1048161" s="14"/>
      <c r="BA1048161" s="14"/>
      <c r="BB1048161" s="14"/>
      <c r="BC1048161" s="14"/>
      <c r="BD1048161" s="14"/>
      <c r="BE1048161" s="14"/>
      <c r="BF1048161" s="14"/>
      <c r="BG1048161" s="14"/>
      <c r="BH1048161" s="14"/>
      <c r="BI1048161" s="14"/>
      <c r="BJ1048161" s="14"/>
      <c r="BK1048161" s="14"/>
      <c r="BL1048161" s="14"/>
      <c r="BM1048161" s="14"/>
      <c r="BN1048161" s="14"/>
      <c r="BO1048161" s="14"/>
      <c r="BP1048161" s="14"/>
      <c r="BQ1048161" s="14"/>
      <c r="BR1048161" s="14"/>
      <c r="BS1048161" s="14"/>
      <c r="BT1048161" s="14"/>
      <c r="BU1048161" s="14"/>
      <c r="BV1048161" s="14"/>
      <c r="BW1048161" s="14"/>
      <c r="BX1048161" s="14"/>
      <c r="BY1048161" s="17"/>
      <c r="BZ1048161" s="17"/>
      <c r="CA1048161" s="18"/>
      <c r="CB1048161" s="14"/>
      <c r="CC1048161" s="14"/>
      <c r="CD1048161" s="14"/>
      <c r="CE1048161" s="14"/>
      <c r="CF1048161" s="14"/>
      <c r="CG1048161" s="14"/>
      <c r="CH1048161" s="14"/>
      <c r="CI1048161" s="19"/>
      <c r="CJ1048161" s="19"/>
    </row>
    <row r="1048162" s="14" customFormat="1" customHeight="1" spans="1:88">
      <c r="A1048162" s="15"/>
      <c r="B1048162" s="15"/>
      <c r="C1048162" s="15"/>
      <c r="D1048162" s="15"/>
      <c r="E1048162" s="15"/>
      <c r="F1048162" s="15"/>
      <c r="G1048162" s="15"/>
      <c r="H1048162" s="15"/>
      <c r="I1048162" s="15"/>
      <c r="J1048162" s="15"/>
      <c r="K1048162" s="15"/>
      <c r="L1048162" s="15"/>
      <c r="M1048162" s="15"/>
      <c r="N1048162" s="16"/>
      <c r="O1048162" s="14"/>
      <c r="P1048162" s="14"/>
      <c r="Q1048162" s="14"/>
      <c r="R1048162" s="14"/>
      <c r="S1048162" s="14"/>
      <c r="T1048162" s="14"/>
      <c r="U1048162" s="14"/>
      <c r="V1048162" s="14"/>
      <c r="W1048162" s="14"/>
      <c r="X1048162" s="14"/>
      <c r="Y1048162" s="14"/>
      <c r="Z1048162" s="14"/>
      <c r="AA1048162" s="14"/>
      <c r="AB1048162" s="14"/>
      <c r="AC1048162" s="14"/>
      <c r="AD1048162" s="14"/>
      <c r="AE1048162" s="14"/>
      <c r="AF1048162" s="14"/>
      <c r="AG1048162" s="14"/>
      <c r="AH1048162" s="14"/>
      <c r="AI1048162" s="14"/>
      <c r="AJ1048162" s="14"/>
      <c r="AK1048162" s="14"/>
      <c r="AL1048162" s="14"/>
      <c r="AM1048162" s="14"/>
      <c r="AN1048162" s="14"/>
      <c r="AO1048162" s="14"/>
      <c r="AP1048162" s="14"/>
      <c r="AQ1048162" s="14"/>
      <c r="AR1048162" s="14"/>
      <c r="AS1048162" s="14"/>
      <c r="AT1048162" s="14"/>
      <c r="AU1048162" s="14"/>
      <c r="AV1048162" s="14"/>
      <c r="AW1048162" s="14"/>
      <c r="AX1048162" s="14"/>
      <c r="AY1048162" s="14"/>
      <c r="AZ1048162" s="14"/>
      <c r="BA1048162" s="14"/>
      <c r="BB1048162" s="14"/>
      <c r="BC1048162" s="14"/>
      <c r="BD1048162" s="14"/>
      <c r="BE1048162" s="14"/>
      <c r="BF1048162" s="14"/>
      <c r="BG1048162" s="14"/>
      <c r="BH1048162" s="14"/>
      <c r="BI1048162" s="14"/>
      <c r="BJ1048162" s="14"/>
      <c r="BK1048162" s="14"/>
      <c r="BL1048162" s="14"/>
      <c r="BM1048162" s="14"/>
      <c r="BN1048162" s="14"/>
      <c r="BO1048162" s="14"/>
      <c r="BP1048162" s="14"/>
      <c r="BQ1048162" s="14"/>
      <c r="BR1048162" s="14"/>
      <c r="BS1048162" s="14"/>
      <c r="BT1048162" s="14"/>
      <c r="BU1048162" s="14"/>
      <c r="BV1048162" s="14"/>
      <c r="BW1048162" s="14"/>
      <c r="BX1048162" s="14"/>
      <c r="BY1048162" s="17"/>
      <c r="BZ1048162" s="17"/>
      <c r="CA1048162" s="18"/>
      <c r="CB1048162" s="14"/>
      <c r="CC1048162" s="14"/>
      <c r="CD1048162" s="14"/>
      <c r="CE1048162" s="14"/>
      <c r="CF1048162" s="14"/>
      <c r="CG1048162" s="14"/>
      <c r="CH1048162" s="14"/>
      <c r="CI1048162" s="19"/>
      <c r="CJ1048162" s="19"/>
    </row>
    <row r="1048163" s="14" customFormat="1" customHeight="1" spans="1:88">
      <c r="A1048163" s="15"/>
      <c r="B1048163" s="15"/>
      <c r="C1048163" s="15"/>
      <c r="D1048163" s="15"/>
      <c r="E1048163" s="15"/>
      <c r="F1048163" s="15"/>
      <c r="G1048163" s="15"/>
      <c r="H1048163" s="15"/>
      <c r="I1048163" s="15"/>
      <c r="J1048163" s="15"/>
      <c r="K1048163" s="15"/>
      <c r="L1048163" s="15"/>
      <c r="M1048163" s="15"/>
      <c r="N1048163" s="16"/>
      <c r="O1048163" s="14"/>
      <c r="P1048163" s="14"/>
      <c r="Q1048163" s="14"/>
      <c r="R1048163" s="14"/>
      <c r="S1048163" s="14"/>
      <c r="T1048163" s="14"/>
      <c r="U1048163" s="14"/>
      <c r="V1048163" s="14"/>
      <c r="W1048163" s="14"/>
      <c r="X1048163" s="14"/>
      <c r="Y1048163" s="14"/>
      <c r="Z1048163" s="14"/>
      <c r="AA1048163" s="14"/>
      <c r="AB1048163" s="14"/>
      <c r="AC1048163" s="14"/>
      <c r="AD1048163" s="14"/>
      <c r="AE1048163" s="14"/>
      <c r="AF1048163" s="14"/>
      <c r="AG1048163" s="14"/>
      <c r="AH1048163" s="14"/>
      <c r="AI1048163" s="14"/>
      <c r="AJ1048163" s="14"/>
      <c r="AK1048163" s="14"/>
      <c r="AL1048163" s="14"/>
      <c r="AM1048163" s="14"/>
      <c r="AN1048163" s="14"/>
      <c r="AO1048163" s="14"/>
      <c r="AP1048163" s="14"/>
      <c r="AQ1048163" s="14"/>
      <c r="AR1048163" s="14"/>
      <c r="AS1048163" s="14"/>
      <c r="AT1048163" s="14"/>
      <c r="AU1048163" s="14"/>
      <c r="AV1048163" s="14"/>
      <c r="AW1048163" s="14"/>
      <c r="AX1048163" s="14"/>
      <c r="AY1048163" s="14"/>
      <c r="AZ1048163" s="14"/>
      <c r="BA1048163" s="14"/>
      <c r="BB1048163" s="14"/>
      <c r="BC1048163" s="14"/>
      <c r="BD1048163" s="14"/>
      <c r="BE1048163" s="14"/>
      <c r="BF1048163" s="14"/>
      <c r="BG1048163" s="14"/>
      <c r="BH1048163" s="14"/>
      <c r="BI1048163" s="14"/>
      <c r="BJ1048163" s="14"/>
      <c r="BK1048163" s="14"/>
      <c r="BL1048163" s="14"/>
      <c r="BM1048163" s="14"/>
      <c r="BN1048163" s="14"/>
      <c r="BO1048163" s="14"/>
      <c r="BP1048163" s="14"/>
      <c r="BQ1048163" s="14"/>
      <c r="BR1048163" s="14"/>
      <c r="BS1048163" s="14"/>
      <c r="BT1048163" s="14"/>
      <c r="BU1048163" s="14"/>
      <c r="BV1048163" s="14"/>
      <c r="BW1048163" s="14"/>
      <c r="BX1048163" s="14"/>
      <c r="BY1048163" s="17"/>
      <c r="BZ1048163" s="17"/>
      <c r="CA1048163" s="18"/>
      <c r="CB1048163" s="14"/>
      <c r="CC1048163" s="14"/>
      <c r="CD1048163" s="14"/>
      <c r="CE1048163" s="14"/>
      <c r="CF1048163" s="14"/>
      <c r="CG1048163" s="14"/>
      <c r="CH1048163" s="14"/>
      <c r="CI1048163" s="19"/>
      <c r="CJ1048163" s="19"/>
    </row>
    <row r="1048164" s="14" customFormat="1" customHeight="1" spans="1:88">
      <c r="A1048164" s="15"/>
      <c r="B1048164" s="15"/>
      <c r="C1048164" s="15"/>
      <c r="D1048164" s="15"/>
      <c r="E1048164" s="15"/>
      <c r="F1048164" s="15"/>
      <c r="G1048164" s="15"/>
      <c r="H1048164" s="15"/>
      <c r="I1048164" s="15"/>
      <c r="J1048164" s="15"/>
      <c r="K1048164" s="15"/>
      <c r="L1048164" s="15"/>
      <c r="M1048164" s="15"/>
      <c r="N1048164" s="16"/>
      <c r="O1048164" s="14"/>
      <c r="P1048164" s="14"/>
      <c r="Q1048164" s="14"/>
      <c r="R1048164" s="14"/>
      <c r="S1048164" s="14"/>
      <c r="T1048164" s="14"/>
      <c r="U1048164" s="14"/>
      <c r="V1048164" s="14"/>
      <c r="W1048164" s="14"/>
      <c r="X1048164" s="14"/>
      <c r="Y1048164" s="14"/>
      <c r="Z1048164" s="14"/>
      <c r="AA1048164" s="14"/>
      <c r="AB1048164" s="14"/>
      <c r="AC1048164" s="14"/>
      <c r="AD1048164" s="14"/>
      <c r="AE1048164" s="14"/>
      <c r="AF1048164" s="14"/>
      <c r="AG1048164" s="14"/>
      <c r="AH1048164" s="14"/>
      <c r="AI1048164" s="14"/>
      <c r="AJ1048164" s="14"/>
      <c r="AK1048164" s="14"/>
      <c r="AL1048164" s="14"/>
      <c r="AM1048164" s="14"/>
      <c r="AN1048164" s="14"/>
      <c r="AO1048164" s="14"/>
      <c r="AP1048164" s="14"/>
      <c r="AQ1048164" s="14"/>
      <c r="AR1048164" s="14"/>
      <c r="AS1048164" s="14"/>
      <c r="AT1048164" s="14"/>
      <c r="AU1048164" s="14"/>
      <c r="AV1048164" s="14"/>
      <c r="AW1048164" s="14"/>
      <c r="AX1048164" s="14"/>
      <c r="AY1048164" s="14"/>
      <c r="AZ1048164" s="14"/>
      <c r="BA1048164" s="14"/>
      <c r="BB1048164" s="14"/>
      <c r="BC1048164" s="14"/>
      <c r="BD1048164" s="14"/>
      <c r="BE1048164" s="14"/>
      <c r="BF1048164" s="14"/>
      <c r="BG1048164" s="14"/>
      <c r="BH1048164" s="14"/>
      <c r="BI1048164" s="14"/>
      <c r="BJ1048164" s="14"/>
      <c r="BK1048164" s="14"/>
      <c r="BL1048164" s="14"/>
      <c r="BM1048164" s="14"/>
      <c r="BN1048164" s="14"/>
      <c r="BO1048164" s="14"/>
      <c r="BP1048164" s="14"/>
      <c r="BQ1048164" s="14"/>
      <c r="BR1048164" s="14"/>
      <c r="BS1048164" s="14"/>
      <c r="BT1048164" s="14"/>
      <c r="BU1048164" s="14"/>
      <c r="BV1048164" s="14"/>
      <c r="BW1048164" s="14"/>
      <c r="BX1048164" s="14"/>
      <c r="BY1048164" s="17"/>
      <c r="BZ1048164" s="17"/>
      <c r="CA1048164" s="18"/>
      <c r="CB1048164" s="14"/>
      <c r="CC1048164" s="14"/>
      <c r="CD1048164" s="14"/>
      <c r="CE1048164" s="14"/>
      <c r="CF1048164" s="14"/>
      <c r="CG1048164" s="14"/>
      <c r="CH1048164" s="14"/>
      <c r="CI1048164" s="19"/>
      <c r="CJ1048164" s="19"/>
    </row>
    <row r="1048165" s="14" customFormat="1" customHeight="1" spans="1:88">
      <c r="A1048165" s="15"/>
      <c r="B1048165" s="15"/>
      <c r="C1048165" s="15"/>
      <c r="D1048165" s="15"/>
      <c r="E1048165" s="15"/>
      <c r="F1048165" s="15"/>
      <c r="G1048165" s="15"/>
      <c r="H1048165" s="15"/>
      <c r="I1048165" s="15"/>
      <c r="J1048165" s="15"/>
      <c r="K1048165" s="15"/>
      <c r="L1048165" s="15"/>
      <c r="M1048165" s="15"/>
      <c r="N1048165" s="16"/>
      <c r="O1048165" s="14"/>
      <c r="P1048165" s="14"/>
      <c r="Q1048165" s="14"/>
      <c r="R1048165" s="14"/>
      <c r="S1048165" s="14"/>
      <c r="T1048165" s="14"/>
      <c r="U1048165" s="14"/>
      <c r="V1048165" s="14"/>
      <c r="W1048165" s="14"/>
      <c r="X1048165" s="14"/>
      <c r="Y1048165" s="14"/>
      <c r="Z1048165" s="14"/>
      <c r="AA1048165" s="14"/>
      <c r="AB1048165" s="14"/>
      <c r="AC1048165" s="14"/>
      <c r="AD1048165" s="14"/>
      <c r="AE1048165" s="14"/>
      <c r="AF1048165" s="14"/>
      <c r="AG1048165" s="14"/>
      <c r="AH1048165" s="14"/>
      <c r="AI1048165" s="14"/>
      <c r="AJ1048165" s="14"/>
      <c r="AK1048165" s="14"/>
      <c r="AL1048165" s="14"/>
      <c r="AM1048165" s="14"/>
      <c r="AN1048165" s="14"/>
      <c r="AO1048165" s="14"/>
      <c r="AP1048165" s="14"/>
      <c r="AQ1048165" s="14"/>
      <c r="AR1048165" s="14"/>
      <c r="AS1048165" s="14"/>
      <c r="AT1048165" s="14"/>
      <c r="AU1048165" s="14"/>
      <c r="AV1048165" s="14"/>
      <c r="AW1048165" s="14"/>
      <c r="AX1048165" s="14"/>
      <c r="AY1048165" s="14"/>
      <c r="AZ1048165" s="14"/>
      <c r="BA1048165" s="14"/>
      <c r="BB1048165" s="14"/>
      <c r="BC1048165" s="14"/>
      <c r="BD1048165" s="14"/>
      <c r="BE1048165" s="14"/>
      <c r="BF1048165" s="14"/>
      <c r="BG1048165" s="14"/>
      <c r="BH1048165" s="14"/>
      <c r="BI1048165" s="14"/>
      <c r="BJ1048165" s="14"/>
      <c r="BK1048165" s="14"/>
      <c r="BL1048165" s="14"/>
      <c r="BM1048165" s="14"/>
      <c r="BN1048165" s="14"/>
      <c r="BO1048165" s="14"/>
      <c r="BP1048165" s="14"/>
      <c r="BQ1048165" s="14"/>
      <c r="BR1048165" s="14"/>
      <c r="BS1048165" s="14"/>
      <c r="BT1048165" s="14"/>
      <c r="BU1048165" s="14"/>
      <c r="BV1048165" s="14"/>
      <c r="BW1048165" s="14"/>
      <c r="BX1048165" s="14"/>
      <c r="BY1048165" s="17"/>
      <c r="BZ1048165" s="17"/>
      <c r="CA1048165" s="18"/>
      <c r="CB1048165" s="14"/>
      <c r="CC1048165" s="14"/>
      <c r="CD1048165" s="14"/>
      <c r="CE1048165" s="14"/>
      <c r="CF1048165" s="14"/>
      <c r="CG1048165" s="14"/>
      <c r="CH1048165" s="14"/>
      <c r="CI1048165" s="19"/>
      <c r="CJ1048165" s="19"/>
    </row>
    <row r="1048166" s="14" customFormat="1" customHeight="1" spans="1:88">
      <c r="A1048166" s="15"/>
      <c r="B1048166" s="15"/>
      <c r="C1048166" s="15"/>
      <c r="D1048166" s="15"/>
      <c r="E1048166" s="15"/>
      <c r="F1048166" s="15"/>
      <c r="G1048166" s="15"/>
      <c r="H1048166" s="15"/>
      <c r="I1048166" s="15"/>
      <c r="J1048166" s="15"/>
      <c r="K1048166" s="15"/>
      <c r="L1048166" s="15"/>
      <c r="M1048166" s="15"/>
      <c r="N1048166" s="16"/>
      <c r="O1048166" s="14"/>
      <c r="P1048166" s="14"/>
      <c r="Q1048166" s="14"/>
      <c r="R1048166" s="14"/>
      <c r="S1048166" s="14"/>
      <c r="T1048166" s="14"/>
      <c r="U1048166" s="14"/>
      <c r="V1048166" s="14"/>
      <c r="W1048166" s="14"/>
      <c r="X1048166" s="14"/>
      <c r="Y1048166" s="14"/>
      <c r="Z1048166" s="14"/>
      <c r="AA1048166" s="14"/>
      <c r="AB1048166" s="14"/>
      <c r="AC1048166" s="14"/>
      <c r="AD1048166" s="14"/>
      <c r="AE1048166" s="14"/>
      <c r="AF1048166" s="14"/>
      <c r="AG1048166" s="14"/>
      <c r="AH1048166" s="14"/>
      <c r="AI1048166" s="14"/>
      <c r="AJ1048166" s="14"/>
      <c r="AK1048166" s="14"/>
      <c r="AL1048166" s="14"/>
      <c r="AM1048166" s="14"/>
      <c r="AN1048166" s="14"/>
      <c r="AO1048166" s="14"/>
      <c r="AP1048166" s="14"/>
      <c r="AQ1048166" s="14"/>
      <c r="AR1048166" s="14"/>
      <c r="AS1048166" s="14"/>
      <c r="AT1048166" s="14"/>
      <c r="AU1048166" s="14"/>
      <c r="AV1048166" s="14"/>
      <c r="AW1048166" s="14"/>
      <c r="AX1048166" s="14"/>
      <c r="AY1048166" s="14"/>
      <c r="AZ1048166" s="14"/>
      <c r="BA1048166" s="14"/>
      <c r="BB1048166" s="14"/>
      <c r="BC1048166" s="14"/>
      <c r="BD1048166" s="14"/>
      <c r="BE1048166" s="14"/>
      <c r="BF1048166" s="14"/>
      <c r="BG1048166" s="14"/>
      <c r="BH1048166" s="14"/>
      <c r="BI1048166" s="14"/>
      <c r="BJ1048166" s="14"/>
      <c r="BK1048166" s="14"/>
      <c r="BL1048166" s="14"/>
      <c r="BM1048166" s="14"/>
      <c r="BN1048166" s="14"/>
      <c r="BO1048166" s="14"/>
      <c r="BP1048166" s="14"/>
      <c r="BQ1048166" s="14"/>
      <c r="BR1048166" s="14"/>
      <c r="BS1048166" s="14"/>
      <c r="BT1048166" s="14"/>
      <c r="BU1048166" s="14"/>
      <c r="BV1048166" s="14"/>
      <c r="BW1048166" s="14"/>
      <c r="BX1048166" s="14"/>
      <c r="BY1048166" s="17"/>
      <c r="BZ1048166" s="17"/>
      <c r="CA1048166" s="18"/>
      <c r="CB1048166" s="14"/>
      <c r="CC1048166" s="14"/>
      <c r="CD1048166" s="14"/>
      <c r="CE1048166" s="14"/>
      <c r="CF1048166" s="14"/>
      <c r="CG1048166" s="14"/>
      <c r="CH1048166" s="14"/>
      <c r="CI1048166" s="19"/>
      <c r="CJ1048166" s="19"/>
    </row>
    <row r="1048167" s="14" customFormat="1" customHeight="1" spans="1:88">
      <c r="A1048167" s="15"/>
      <c r="B1048167" s="15"/>
      <c r="C1048167" s="15"/>
      <c r="D1048167" s="15"/>
      <c r="E1048167" s="15"/>
      <c r="F1048167" s="15"/>
      <c r="G1048167" s="15"/>
      <c r="H1048167" s="15"/>
      <c r="I1048167" s="15"/>
      <c r="J1048167" s="15"/>
      <c r="K1048167" s="15"/>
      <c r="L1048167" s="15"/>
      <c r="M1048167" s="15"/>
      <c r="N1048167" s="16"/>
      <c r="O1048167" s="14"/>
      <c r="P1048167" s="14"/>
      <c r="Q1048167" s="14"/>
      <c r="R1048167" s="14"/>
      <c r="S1048167" s="14"/>
      <c r="T1048167" s="14"/>
      <c r="U1048167" s="14"/>
      <c r="V1048167" s="14"/>
      <c r="W1048167" s="14"/>
      <c r="X1048167" s="14"/>
      <c r="Y1048167" s="14"/>
      <c r="Z1048167" s="14"/>
      <c r="AA1048167" s="14"/>
      <c r="AB1048167" s="14"/>
      <c r="AC1048167" s="14"/>
      <c r="AD1048167" s="14"/>
      <c r="AE1048167" s="14"/>
      <c r="AF1048167" s="14"/>
      <c r="AG1048167" s="14"/>
      <c r="AH1048167" s="14"/>
      <c r="AI1048167" s="14"/>
      <c r="AJ1048167" s="14"/>
      <c r="AK1048167" s="14"/>
      <c r="AL1048167" s="14"/>
      <c r="AM1048167" s="14"/>
      <c r="AN1048167" s="14"/>
      <c r="AO1048167" s="14"/>
      <c r="AP1048167" s="14"/>
      <c r="AQ1048167" s="14"/>
      <c r="AR1048167" s="14"/>
      <c r="AS1048167" s="14"/>
      <c r="AT1048167" s="14"/>
      <c r="AU1048167" s="14"/>
      <c r="AV1048167" s="14"/>
      <c r="AW1048167" s="14"/>
      <c r="AX1048167" s="14"/>
      <c r="AY1048167" s="14"/>
      <c r="AZ1048167" s="14"/>
      <c r="BA1048167" s="14"/>
      <c r="BB1048167" s="14"/>
      <c r="BC1048167" s="14"/>
      <c r="BD1048167" s="14"/>
      <c r="BE1048167" s="14"/>
      <c r="BF1048167" s="14"/>
      <c r="BG1048167" s="14"/>
      <c r="BH1048167" s="14"/>
      <c r="BI1048167" s="14"/>
      <c r="BJ1048167" s="14"/>
      <c r="BK1048167" s="14"/>
      <c r="BL1048167" s="14"/>
      <c r="BM1048167" s="14"/>
      <c r="BN1048167" s="14"/>
      <c r="BO1048167" s="14"/>
      <c r="BP1048167" s="14"/>
      <c r="BQ1048167" s="14"/>
      <c r="BR1048167" s="14"/>
      <c r="BS1048167" s="14"/>
      <c r="BT1048167" s="14"/>
      <c r="BU1048167" s="14"/>
      <c r="BV1048167" s="14"/>
      <c r="BW1048167" s="14"/>
      <c r="BX1048167" s="14"/>
      <c r="BY1048167" s="17"/>
      <c r="BZ1048167" s="17"/>
      <c r="CA1048167" s="18"/>
      <c r="CB1048167" s="14"/>
      <c r="CC1048167" s="14"/>
      <c r="CD1048167" s="14"/>
      <c r="CE1048167" s="14"/>
      <c r="CF1048167" s="14"/>
      <c r="CG1048167" s="14"/>
      <c r="CH1048167" s="14"/>
      <c r="CI1048167" s="19"/>
      <c r="CJ1048167" s="19"/>
    </row>
    <row r="1048168" s="14" customFormat="1" customHeight="1" spans="1:88">
      <c r="A1048168" s="15"/>
      <c r="B1048168" s="15"/>
      <c r="C1048168" s="15"/>
      <c r="D1048168" s="15"/>
      <c r="E1048168" s="15"/>
      <c r="F1048168" s="15"/>
      <c r="G1048168" s="15"/>
      <c r="H1048168" s="15"/>
      <c r="I1048168" s="15"/>
      <c r="J1048168" s="15"/>
      <c r="K1048168" s="15"/>
      <c r="L1048168" s="15"/>
      <c r="M1048168" s="15"/>
      <c r="N1048168" s="16"/>
      <c r="O1048168" s="14"/>
      <c r="P1048168" s="14"/>
      <c r="Q1048168" s="14"/>
      <c r="R1048168" s="14"/>
      <c r="S1048168" s="14"/>
      <c r="T1048168" s="14"/>
      <c r="U1048168" s="14"/>
      <c r="V1048168" s="14"/>
      <c r="W1048168" s="14"/>
      <c r="X1048168" s="14"/>
      <c r="Y1048168" s="14"/>
      <c r="Z1048168" s="14"/>
      <c r="AA1048168" s="14"/>
      <c r="AB1048168" s="14"/>
      <c r="AC1048168" s="14"/>
      <c r="AD1048168" s="14"/>
      <c r="AE1048168" s="14"/>
      <c r="AF1048168" s="14"/>
      <c r="AG1048168" s="14"/>
      <c r="AH1048168" s="14"/>
      <c r="AI1048168" s="14"/>
      <c r="AJ1048168" s="14"/>
      <c r="AK1048168" s="14"/>
      <c r="AL1048168" s="14"/>
      <c r="AM1048168" s="14"/>
      <c r="AN1048168" s="14"/>
      <c r="AO1048168" s="14"/>
      <c r="AP1048168" s="14"/>
      <c r="AQ1048168" s="14"/>
      <c r="AR1048168" s="14"/>
      <c r="AS1048168" s="14"/>
      <c r="AT1048168" s="14"/>
      <c r="AU1048168" s="14"/>
      <c r="AV1048168" s="14"/>
      <c r="AW1048168" s="14"/>
      <c r="AX1048168" s="14"/>
      <c r="AY1048168" s="14"/>
      <c r="AZ1048168" s="14"/>
      <c r="BA1048168" s="14"/>
      <c r="BB1048168" s="14"/>
      <c r="BC1048168" s="14"/>
      <c r="BD1048168" s="14"/>
      <c r="BE1048168" s="14"/>
      <c r="BF1048168" s="14"/>
      <c r="BG1048168" s="14"/>
      <c r="BH1048168" s="14"/>
      <c r="BI1048168" s="14"/>
      <c r="BJ1048168" s="14"/>
      <c r="BK1048168" s="14"/>
      <c r="BL1048168" s="14"/>
      <c r="BM1048168" s="14"/>
      <c r="BN1048168" s="14"/>
      <c r="BO1048168" s="14"/>
      <c r="BP1048168" s="14"/>
      <c r="BQ1048168" s="14"/>
      <c r="BR1048168" s="14"/>
      <c r="BS1048168" s="14"/>
      <c r="BT1048168" s="14"/>
      <c r="BU1048168" s="14"/>
      <c r="BV1048168" s="14"/>
      <c r="BW1048168" s="14"/>
      <c r="BX1048168" s="14"/>
      <c r="BY1048168" s="17"/>
      <c r="BZ1048168" s="17"/>
      <c r="CA1048168" s="18"/>
      <c r="CB1048168" s="14"/>
      <c r="CC1048168" s="14"/>
      <c r="CD1048168" s="14"/>
      <c r="CE1048168" s="14"/>
      <c r="CF1048168" s="14"/>
      <c r="CG1048168" s="14"/>
      <c r="CH1048168" s="14"/>
      <c r="CI1048168" s="19"/>
      <c r="CJ1048168" s="19"/>
    </row>
    <row r="1048169" s="14" customFormat="1" customHeight="1" spans="1:88">
      <c r="A1048169" s="15"/>
      <c r="B1048169" s="15"/>
      <c r="C1048169" s="15"/>
      <c r="D1048169" s="15"/>
      <c r="E1048169" s="15"/>
      <c r="F1048169" s="15"/>
      <c r="G1048169" s="15"/>
      <c r="H1048169" s="15"/>
      <c r="I1048169" s="15"/>
      <c r="J1048169" s="15"/>
      <c r="K1048169" s="15"/>
      <c r="L1048169" s="15"/>
      <c r="M1048169" s="15"/>
      <c r="N1048169" s="16"/>
      <c r="O1048169" s="14"/>
      <c r="P1048169" s="14"/>
      <c r="Q1048169" s="14"/>
      <c r="R1048169" s="14"/>
      <c r="S1048169" s="14"/>
      <c r="T1048169" s="14"/>
      <c r="U1048169" s="14"/>
      <c r="V1048169" s="14"/>
      <c r="W1048169" s="14"/>
      <c r="X1048169" s="14"/>
      <c r="Y1048169" s="14"/>
      <c r="Z1048169" s="14"/>
      <c r="AA1048169" s="14"/>
      <c r="AB1048169" s="14"/>
      <c r="AC1048169" s="14"/>
      <c r="AD1048169" s="14"/>
      <c r="AE1048169" s="14"/>
      <c r="AF1048169" s="14"/>
      <c r="AG1048169" s="14"/>
      <c r="AH1048169" s="14"/>
      <c r="AI1048169" s="14"/>
      <c r="AJ1048169" s="14"/>
      <c r="AK1048169" s="14"/>
      <c r="AL1048169" s="14"/>
      <c r="AM1048169" s="14"/>
      <c r="AN1048169" s="14"/>
      <c r="AO1048169" s="14"/>
      <c r="AP1048169" s="14"/>
      <c r="AQ1048169" s="14"/>
      <c r="AR1048169" s="14"/>
      <c r="AS1048169" s="14"/>
      <c r="AT1048169" s="14"/>
      <c r="AU1048169" s="14"/>
      <c r="AV1048169" s="14"/>
      <c r="AW1048169" s="14"/>
      <c r="AX1048169" s="14"/>
      <c r="AY1048169" s="14"/>
      <c r="AZ1048169" s="14"/>
      <c r="BA1048169" s="14"/>
      <c r="BB1048169" s="14"/>
      <c r="BC1048169" s="14"/>
      <c r="BD1048169" s="14"/>
      <c r="BE1048169" s="14"/>
      <c r="BF1048169" s="14"/>
      <c r="BG1048169" s="14"/>
      <c r="BH1048169" s="14"/>
      <c r="BI1048169" s="14"/>
      <c r="BJ1048169" s="14"/>
      <c r="BK1048169" s="14"/>
      <c r="BL1048169" s="14"/>
      <c r="BM1048169" s="14"/>
      <c r="BN1048169" s="14"/>
      <c r="BO1048169" s="14"/>
      <c r="BP1048169" s="14"/>
      <c r="BQ1048169" s="14"/>
      <c r="BR1048169" s="14"/>
      <c r="BS1048169" s="14"/>
      <c r="BT1048169" s="14"/>
      <c r="BU1048169" s="14"/>
      <c r="BV1048169" s="14"/>
      <c r="BW1048169" s="14"/>
      <c r="BX1048169" s="14"/>
      <c r="BY1048169" s="17"/>
      <c r="BZ1048169" s="17"/>
      <c r="CA1048169" s="18"/>
      <c r="CB1048169" s="14"/>
      <c r="CC1048169" s="14"/>
      <c r="CD1048169" s="14"/>
      <c r="CE1048169" s="14"/>
      <c r="CF1048169" s="14"/>
      <c r="CG1048169" s="14"/>
      <c r="CH1048169" s="14"/>
      <c r="CI1048169" s="19"/>
      <c r="CJ1048169" s="19"/>
    </row>
    <row r="1048170" s="14" customFormat="1" customHeight="1" spans="1:88">
      <c r="A1048170" s="15"/>
      <c r="B1048170" s="15"/>
      <c r="C1048170" s="15"/>
      <c r="D1048170" s="15"/>
      <c r="E1048170" s="15"/>
      <c r="F1048170" s="15"/>
      <c r="G1048170" s="15"/>
      <c r="H1048170" s="15"/>
      <c r="I1048170" s="15"/>
      <c r="J1048170" s="15"/>
      <c r="K1048170" s="15"/>
      <c r="L1048170" s="15"/>
      <c r="M1048170" s="15"/>
      <c r="N1048170" s="16"/>
      <c r="O1048170" s="14"/>
      <c r="P1048170" s="14"/>
      <c r="Q1048170" s="14"/>
      <c r="R1048170" s="14"/>
      <c r="S1048170" s="14"/>
      <c r="T1048170" s="14"/>
      <c r="U1048170" s="14"/>
      <c r="V1048170" s="14"/>
      <c r="W1048170" s="14"/>
      <c r="X1048170" s="14"/>
      <c r="Y1048170" s="14"/>
      <c r="Z1048170" s="14"/>
      <c r="AA1048170" s="14"/>
      <c r="AB1048170" s="14"/>
      <c r="AC1048170" s="14"/>
      <c r="AD1048170" s="14"/>
      <c r="AE1048170" s="14"/>
      <c r="AF1048170" s="14"/>
      <c r="AG1048170" s="14"/>
      <c r="AH1048170" s="14"/>
      <c r="AI1048170" s="14"/>
      <c r="AJ1048170" s="14"/>
      <c r="AK1048170" s="14"/>
      <c r="AL1048170" s="14"/>
      <c r="AM1048170" s="14"/>
      <c r="AN1048170" s="14"/>
      <c r="AO1048170" s="14"/>
      <c r="AP1048170" s="14"/>
      <c r="AQ1048170" s="14"/>
      <c r="AR1048170" s="14"/>
      <c r="AS1048170" s="14"/>
      <c r="AT1048170" s="14"/>
      <c r="AU1048170" s="14"/>
      <c r="AV1048170" s="14"/>
      <c r="AW1048170" s="14"/>
      <c r="AX1048170" s="14"/>
      <c r="AY1048170" s="14"/>
      <c r="AZ1048170" s="14"/>
      <c r="BA1048170" s="14"/>
      <c r="BB1048170" s="14"/>
      <c r="BC1048170" s="14"/>
      <c r="BD1048170" s="14"/>
      <c r="BE1048170" s="14"/>
      <c r="BF1048170" s="14"/>
      <c r="BG1048170" s="14"/>
      <c r="BH1048170" s="14"/>
      <c r="BI1048170" s="14"/>
      <c r="BJ1048170" s="14"/>
      <c r="BK1048170" s="14"/>
      <c r="BL1048170" s="14"/>
      <c r="BM1048170" s="14"/>
      <c r="BN1048170" s="14"/>
      <c r="BO1048170" s="14"/>
      <c r="BP1048170" s="14"/>
      <c r="BQ1048170" s="14"/>
      <c r="BR1048170" s="14"/>
      <c r="BS1048170" s="14"/>
      <c r="BT1048170" s="14"/>
      <c r="BU1048170" s="14"/>
      <c r="BV1048170" s="14"/>
      <c r="BW1048170" s="14"/>
      <c r="BX1048170" s="14"/>
      <c r="BY1048170" s="17"/>
      <c r="BZ1048170" s="17"/>
      <c r="CA1048170" s="18"/>
      <c r="CB1048170" s="14"/>
      <c r="CC1048170" s="14"/>
      <c r="CD1048170" s="14"/>
      <c r="CE1048170" s="14"/>
      <c r="CF1048170" s="14"/>
      <c r="CG1048170" s="14"/>
      <c r="CH1048170" s="14"/>
      <c r="CI1048170" s="19"/>
      <c r="CJ1048170" s="19"/>
    </row>
    <row r="1048171" s="14" customFormat="1" customHeight="1" spans="1:88">
      <c r="A1048171" s="15"/>
      <c r="B1048171" s="15"/>
      <c r="C1048171" s="15"/>
      <c r="D1048171" s="15"/>
      <c r="E1048171" s="15"/>
      <c r="F1048171" s="15"/>
      <c r="G1048171" s="15"/>
      <c r="H1048171" s="15"/>
      <c r="I1048171" s="15"/>
      <c r="J1048171" s="15"/>
      <c r="K1048171" s="15"/>
      <c r="L1048171" s="15"/>
      <c r="M1048171" s="15"/>
      <c r="N1048171" s="16"/>
      <c r="O1048171" s="14"/>
      <c r="P1048171" s="14"/>
      <c r="Q1048171" s="14"/>
      <c r="R1048171" s="14"/>
      <c r="S1048171" s="14"/>
      <c r="T1048171" s="14"/>
      <c r="U1048171" s="14"/>
      <c r="V1048171" s="14"/>
      <c r="W1048171" s="14"/>
      <c r="X1048171" s="14"/>
      <c r="Y1048171" s="14"/>
      <c r="Z1048171" s="14"/>
      <c r="AA1048171" s="14"/>
      <c r="AB1048171" s="14"/>
      <c r="AC1048171" s="14"/>
      <c r="AD1048171" s="14"/>
      <c r="AE1048171" s="14"/>
      <c r="AF1048171" s="14"/>
      <c r="AG1048171" s="14"/>
      <c r="AH1048171" s="14"/>
      <c r="AI1048171" s="14"/>
      <c r="AJ1048171" s="14"/>
      <c r="AK1048171" s="14"/>
      <c r="AL1048171" s="14"/>
      <c r="AM1048171" s="14"/>
      <c r="AN1048171" s="14"/>
      <c r="AO1048171" s="14"/>
      <c r="AP1048171" s="14"/>
      <c r="AQ1048171" s="14"/>
      <c r="AR1048171" s="14"/>
      <c r="AS1048171" s="14"/>
      <c r="AT1048171" s="14"/>
      <c r="AU1048171" s="14"/>
      <c r="AV1048171" s="14"/>
      <c r="AW1048171" s="14"/>
      <c r="AX1048171" s="14"/>
      <c r="AY1048171" s="14"/>
      <c r="AZ1048171" s="14"/>
      <c r="BA1048171" s="14"/>
      <c r="BB1048171" s="14"/>
      <c r="BC1048171" s="14"/>
      <c r="BD1048171" s="14"/>
      <c r="BE1048171" s="14"/>
      <c r="BF1048171" s="14"/>
      <c r="BG1048171" s="14"/>
      <c r="BH1048171" s="14"/>
      <c r="BI1048171" s="14"/>
      <c r="BJ1048171" s="14"/>
      <c r="BK1048171" s="14"/>
      <c r="BL1048171" s="14"/>
      <c r="BM1048171" s="14"/>
      <c r="BN1048171" s="14"/>
      <c r="BO1048171" s="14"/>
      <c r="BP1048171" s="14"/>
      <c r="BQ1048171" s="14"/>
      <c r="BR1048171" s="14"/>
      <c r="BS1048171" s="14"/>
      <c r="BT1048171" s="14"/>
      <c r="BU1048171" s="14"/>
      <c r="BV1048171" s="14"/>
      <c r="BW1048171" s="14"/>
      <c r="BX1048171" s="14"/>
      <c r="BY1048171" s="17"/>
      <c r="BZ1048171" s="17"/>
      <c r="CA1048171" s="18"/>
      <c r="CB1048171" s="14"/>
      <c r="CC1048171" s="14"/>
      <c r="CD1048171" s="14"/>
      <c r="CE1048171" s="14"/>
      <c r="CF1048171" s="14"/>
      <c r="CG1048171" s="14"/>
      <c r="CH1048171" s="14"/>
      <c r="CI1048171" s="19"/>
      <c r="CJ1048171" s="19"/>
    </row>
    <row r="1048172" s="14" customFormat="1" customHeight="1" spans="1:88">
      <c r="A1048172" s="15"/>
      <c r="B1048172" s="15"/>
      <c r="C1048172" s="15"/>
      <c r="D1048172" s="15"/>
      <c r="E1048172" s="15"/>
      <c r="F1048172" s="15"/>
      <c r="G1048172" s="15"/>
      <c r="H1048172" s="15"/>
      <c r="I1048172" s="15"/>
      <c r="J1048172" s="15"/>
      <c r="K1048172" s="15"/>
      <c r="L1048172" s="15"/>
      <c r="M1048172" s="15"/>
      <c r="N1048172" s="16"/>
      <c r="O1048172" s="14"/>
      <c r="P1048172" s="14"/>
      <c r="Q1048172" s="14"/>
      <c r="R1048172" s="14"/>
      <c r="S1048172" s="14"/>
      <c r="T1048172" s="14"/>
      <c r="U1048172" s="14"/>
      <c r="V1048172" s="14"/>
      <c r="W1048172" s="14"/>
      <c r="X1048172" s="14"/>
      <c r="Y1048172" s="14"/>
      <c r="Z1048172" s="14"/>
      <c r="AA1048172" s="14"/>
      <c r="AB1048172" s="14"/>
      <c r="AC1048172" s="14"/>
      <c r="AD1048172" s="14"/>
      <c r="AE1048172" s="14"/>
      <c r="AF1048172" s="14"/>
      <c r="AG1048172" s="14"/>
      <c r="AH1048172" s="14"/>
      <c r="AI1048172" s="14"/>
      <c r="AJ1048172" s="14"/>
      <c r="AK1048172" s="14"/>
      <c r="AL1048172" s="14"/>
      <c r="AM1048172" s="14"/>
      <c r="AN1048172" s="14"/>
      <c r="AO1048172" s="14"/>
      <c r="AP1048172" s="14"/>
      <c r="AQ1048172" s="14"/>
      <c r="AR1048172" s="14"/>
      <c r="AS1048172" s="14"/>
      <c r="AT1048172" s="14"/>
      <c r="AU1048172" s="14"/>
      <c r="AV1048172" s="14"/>
      <c r="AW1048172" s="14"/>
      <c r="AX1048172" s="14"/>
      <c r="AY1048172" s="14"/>
      <c r="AZ1048172" s="14"/>
      <c r="BA1048172" s="14"/>
      <c r="BB1048172" s="14"/>
      <c r="BC1048172" s="14"/>
      <c r="BD1048172" s="14"/>
      <c r="BE1048172" s="14"/>
      <c r="BF1048172" s="14"/>
      <c r="BG1048172" s="14"/>
      <c r="BH1048172" s="14"/>
      <c r="BI1048172" s="14"/>
      <c r="BJ1048172" s="14"/>
      <c r="BK1048172" s="14"/>
      <c r="BL1048172" s="14"/>
      <c r="BM1048172" s="14"/>
      <c r="BN1048172" s="14"/>
      <c r="BO1048172" s="14"/>
      <c r="BP1048172" s="14"/>
      <c r="BQ1048172" s="14"/>
      <c r="BR1048172" s="14"/>
      <c r="BS1048172" s="14"/>
      <c r="BT1048172" s="14"/>
      <c r="BU1048172" s="14"/>
      <c r="BV1048172" s="14"/>
      <c r="BW1048172" s="14"/>
      <c r="BX1048172" s="14"/>
      <c r="BY1048172" s="17"/>
      <c r="BZ1048172" s="17"/>
      <c r="CA1048172" s="18"/>
      <c r="CB1048172" s="14"/>
      <c r="CC1048172" s="14"/>
      <c r="CD1048172" s="14"/>
      <c r="CE1048172" s="14"/>
      <c r="CF1048172" s="14"/>
      <c r="CG1048172" s="14"/>
      <c r="CH1048172" s="14"/>
      <c r="CI1048172" s="19"/>
      <c r="CJ1048172" s="19"/>
    </row>
    <row r="1048173" s="14" customFormat="1" customHeight="1" spans="1:88">
      <c r="A1048173" s="15"/>
      <c r="B1048173" s="15"/>
      <c r="C1048173" s="15"/>
      <c r="D1048173" s="15"/>
      <c r="E1048173" s="15"/>
      <c r="F1048173" s="15"/>
      <c r="G1048173" s="15"/>
      <c r="H1048173" s="15"/>
      <c r="I1048173" s="15"/>
      <c r="J1048173" s="15"/>
      <c r="K1048173" s="15"/>
      <c r="L1048173" s="15"/>
      <c r="M1048173" s="15"/>
      <c r="N1048173" s="16"/>
      <c r="O1048173" s="14"/>
      <c r="P1048173" s="14"/>
      <c r="Q1048173" s="14"/>
      <c r="R1048173" s="14"/>
      <c r="S1048173" s="14"/>
      <c r="T1048173" s="14"/>
      <c r="U1048173" s="14"/>
      <c r="V1048173" s="14"/>
      <c r="W1048173" s="14"/>
      <c r="X1048173" s="14"/>
      <c r="Y1048173" s="14"/>
      <c r="Z1048173" s="14"/>
      <c r="AA1048173" s="14"/>
      <c r="AB1048173" s="14"/>
      <c r="AC1048173" s="14"/>
      <c r="AD1048173" s="14"/>
      <c r="AE1048173" s="14"/>
      <c r="AF1048173" s="14"/>
      <c r="AG1048173" s="14"/>
      <c r="AH1048173" s="14"/>
      <c r="AI1048173" s="14"/>
      <c r="AJ1048173" s="14"/>
      <c r="AK1048173" s="14"/>
      <c r="AL1048173" s="14"/>
      <c r="AM1048173" s="14"/>
      <c r="AN1048173" s="14"/>
      <c r="AO1048173" s="14"/>
      <c r="AP1048173" s="14"/>
      <c r="AQ1048173" s="14"/>
      <c r="AR1048173" s="14"/>
      <c r="AS1048173" s="14"/>
      <c r="AT1048173" s="14"/>
      <c r="AU1048173" s="14"/>
      <c r="AV1048173" s="14"/>
      <c r="AW1048173" s="14"/>
      <c r="AX1048173" s="14"/>
      <c r="AY1048173" s="14"/>
      <c r="AZ1048173" s="14"/>
      <c r="BA1048173" s="14"/>
      <c r="BB1048173" s="14"/>
      <c r="BC1048173" s="14"/>
      <c r="BD1048173" s="14"/>
      <c r="BE1048173" s="14"/>
      <c r="BF1048173" s="14"/>
      <c r="BG1048173" s="14"/>
      <c r="BH1048173" s="14"/>
      <c r="BI1048173" s="14"/>
      <c r="BJ1048173" s="14"/>
      <c r="BK1048173" s="14"/>
      <c r="BL1048173" s="14"/>
      <c r="BM1048173" s="14"/>
      <c r="BN1048173" s="14"/>
      <c r="BO1048173" s="14"/>
      <c r="BP1048173" s="14"/>
      <c r="BQ1048173" s="14"/>
      <c r="BR1048173" s="14"/>
      <c r="BS1048173" s="14"/>
      <c r="BT1048173" s="14"/>
      <c r="BU1048173" s="14"/>
      <c r="BV1048173" s="14"/>
      <c r="BW1048173" s="14"/>
      <c r="BX1048173" s="14"/>
      <c r="BY1048173" s="17"/>
      <c r="BZ1048173" s="17"/>
      <c r="CA1048173" s="18"/>
      <c r="CB1048173" s="14"/>
      <c r="CC1048173" s="14"/>
      <c r="CD1048173" s="14"/>
      <c r="CE1048173" s="14"/>
      <c r="CF1048173" s="14"/>
      <c r="CG1048173" s="14"/>
      <c r="CH1048173" s="14"/>
      <c r="CI1048173" s="19"/>
      <c r="CJ1048173" s="19"/>
    </row>
    <row r="1048174" s="14" customFormat="1" customHeight="1" spans="1:88">
      <c r="A1048174" s="15"/>
      <c r="B1048174" s="15"/>
      <c r="C1048174" s="15"/>
      <c r="D1048174" s="15"/>
      <c r="E1048174" s="15"/>
      <c r="F1048174" s="15"/>
      <c r="G1048174" s="15"/>
      <c r="H1048174" s="15"/>
      <c r="I1048174" s="15"/>
      <c r="J1048174" s="15"/>
      <c r="K1048174" s="15"/>
      <c r="L1048174" s="15"/>
      <c r="M1048174" s="15"/>
      <c r="N1048174" s="16"/>
      <c r="O1048174" s="14"/>
      <c r="P1048174" s="14"/>
      <c r="Q1048174" s="14"/>
      <c r="R1048174" s="14"/>
      <c r="S1048174" s="14"/>
      <c r="T1048174" s="14"/>
      <c r="U1048174" s="14"/>
      <c r="V1048174" s="14"/>
      <c r="W1048174" s="14"/>
      <c r="X1048174" s="14"/>
      <c r="Y1048174" s="14"/>
      <c r="Z1048174" s="14"/>
      <c r="AA1048174" s="14"/>
      <c r="AB1048174" s="14"/>
      <c r="AC1048174" s="14"/>
      <c r="AD1048174" s="14"/>
      <c r="AE1048174" s="14"/>
      <c r="AF1048174" s="14"/>
      <c r="AG1048174" s="14"/>
      <c r="AH1048174" s="14"/>
      <c r="AI1048174" s="14"/>
      <c r="AJ1048174" s="14"/>
      <c r="AK1048174" s="14"/>
      <c r="AL1048174" s="14"/>
      <c r="AM1048174" s="14"/>
      <c r="AN1048174" s="14"/>
      <c r="AO1048174" s="14"/>
      <c r="AP1048174" s="14"/>
      <c r="AQ1048174" s="14"/>
      <c r="AR1048174" s="14"/>
      <c r="AS1048174" s="14"/>
      <c r="AT1048174" s="14"/>
      <c r="AU1048174" s="14"/>
      <c r="AV1048174" s="14"/>
      <c r="AW1048174" s="14"/>
      <c r="AX1048174" s="14"/>
      <c r="AY1048174" s="14"/>
      <c r="AZ1048174" s="14"/>
      <c r="BA1048174" s="14"/>
      <c r="BB1048174" s="14"/>
      <c r="BC1048174" s="14"/>
      <c r="BD1048174" s="14"/>
      <c r="BE1048174" s="14"/>
      <c r="BF1048174" s="14"/>
      <c r="BG1048174" s="14"/>
      <c r="BH1048174" s="14"/>
      <c r="BI1048174" s="14"/>
      <c r="BJ1048174" s="14"/>
      <c r="BK1048174" s="14"/>
      <c r="BL1048174" s="14"/>
      <c r="BM1048174" s="14"/>
      <c r="BN1048174" s="14"/>
      <c r="BO1048174" s="14"/>
      <c r="BP1048174" s="14"/>
      <c r="BQ1048174" s="14"/>
      <c r="BR1048174" s="14"/>
      <c r="BS1048174" s="14"/>
      <c r="BT1048174" s="14"/>
      <c r="BU1048174" s="14"/>
      <c r="BV1048174" s="14"/>
      <c r="BW1048174" s="14"/>
      <c r="BX1048174" s="14"/>
      <c r="BY1048174" s="17"/>
      <c r="BZ1048174" s="17"/>
      <c r="CA1048174" s="18"/>
      <c r="CB1048174" s="14"/>
      <c r="CC1048174" s="14"/>
      <c r="CD1048174" s="14"/>
      <c r="CE1048174" s="14"/>
      <c r="CF1048174" s="14"/>
      <c r="CG1048174" s="14"/>
      <c r="CH1048174" s="14"/>
      <c r="CI1048174" s="19"/>
      <c r="CJ1048174" s="19"/>
    </row>
    <row r="1048175" s="14" customFormat="1" customHeight="1" spans="1:88">
      <c r="A1048175" s="15"/>
      <c r="B1048175" s="15"/>
      <c r="C1048175" s="15"/>
      <c r="D1048175" s="15"/>
      <c r="E1048175" s="15"/>
      <c r="F1048175" s="15"/>
      <c r="G1048175" s="15"/>
      <c r="H1048175" s="15"/>
      <c r="I1048175" s="15"/>
      <c r="J1048175" s="15"/>
      <c r="K1048175" s="15"/>
      <c r="L1048175" s="15"/>
      <c r="M1048175" s="15"/>
      <c r="N1048175" s="16"/>
      <c r="O1048175" s="14"/>
      <c r="P1048175" s="14"/>
      <c r="Q1048175" s="14"/>
      <c r="R1048175" s="14"/>
      <c r="S1048175" s="14"/>
      <c r="T1048175" s="14"/>
      <c r="U1048175" s="14"/>
      <c r="V1048175" s="14"/>
      <c r="W1048175" s="14"/>
      <c r="X1048175" s="14"/>
      <c r="Y1048175" s="14"/>
      <c r="Z1048175" s="14"/>
      <c r="AA1048175" s="14"/>
      <c r="AB1048175" s="14"/>
      <c r="AC1048175" s="14"/>
      <c r="AD1048175" s="14"/>
      <c r="AE1048175" s="14"/>
      <c r="AF1048175" s="14"/>
      <c r="AG1048175" s="14"/>
      <c r="AH1048175" s="14"/>
      <c r="AI1048175" s="14"/>
      <c r="AJ1048175" s="14"/>
      <c r="AK1048175" s="14"/>
      <c r="AL1048175" s="14"/>
      <c r="AM1048175" s="14"/>
      <c r="AN1048175" s="14"/>
      <c r="AO1048175" s="14"/>
      <c r="AP1048175" s="14"/>
      <c r="AQ1048175" s="14"/>
      <c r="AR1048175" s="14"/>
      <c r="AS1048175" s="14"/>
      <c r="AT1048175" s="14"/>
      <c r="AU1048175" s="14"/>
      <c r="AV1048175" s="14"/>
      <c r="AW1048175" s="14"/>
      <c r="AX1048175" s="14"/>
      <c r="AY1048175" s="14"/>
      <c r="AZ1048175" s="14"/>
      <c r="BA1048175" s="14"/>
      <c r="BB1048175" s="14"/>
      <c r="BC1048175" s="14"/>
      <c r="BD1048175" s="14"/>
      <c r="BE1048175" s="14"/>
      <c r="BF1048175" s="14"/>
      <c r="BG1048175" s="14"/>
      <c r="BH1048175" s="14"/>
      <c r="BI1048175" s="14"/>
      <c r="BJ1048175" s="14"/>
      <c r="BK1048175" s="14"/>
      <c r="BL1048175" s="14"/>
      <c r="BM1048175" s="14"/>
      <c r="BN1048175" s="14"/>
      <c r="BO1048175" s="14"/>
      <c r="BP1048175" s="14"/>
      <c r="BQ1048175" s="14"/>
      <c r="BR1048175" s="14"/>
      <c r="BS1048175" s="14"/>
      <c r="BT1048175" s="14"/>
      <c r="BU1048175" s="14"/>
      <c r="BV1048175" s="14"/>
      <c r="BW1048175" s="14"/>
      <c r="BX1048175" s="14"/>
      <c r="BY1048175" s="17"/>
      <c r="BZ1048175" s="17"/>
      <c r="CA1048175" s="18"/>
      <c r="CB1048175" s="14"/>
      <c r="CC1048175" s="14"/>
      <c r="CD1048175" s="14"/>
      <c r="CE1048175" s="14"/>
      <c r="CF1048175" s="14"/>
      <c r="CG1048175" s="14"/>
      <c r="CH1048175" s="14"/>
      <c r="CI1048175" s="19"/>
      <c r="CJ1048175" s="19"/>
    </row>
    <row r="1048176" s="14" customFormat="1" customHeight="1" spans="1:88">
      <c r="A1048176" s="15"/>
      <c r="B1048176" s="15"/>
      <c r="C1048176" s="15"/>
      <c r="D1048176" s="15"/>
      <c r="E1048176" s="15"/>
      <c r="F1048176" s="15"/>
      <c r="G1048176" s="15"/>
      <c r="H1048176" s="15"/>
      <c r="I1048176" s="15"/>
      <c r="J1048176" s="15"/>
      <c r="K1048176" s="15"/>
      <c r="L1048176" s="15"/>
      <c r="M1048176" s="15"/>
      <c r="N1048176" s="16"/>
      <c r="O1048176" s="14"/>
      <c r="P1048176" s="14"/>
      <c r="Q1048176" s="14"/>
      <c r="R1048176" s="14"/>
      <c r="S1048176" s="14"/>
      <c r="T1048176" s="14"/>
      <c r="U1048176" s="14"/>
      <c r="V1048176" s="14"/>
      <c r="W1048176" s="14"/>
      <c r="X1048176" s="14"/>
      <c r="Y1048176" s="14"/>
      <c r="Z1048176" s="14"/>
      <c r="AA1048176" s="14"/>
      <c r="AB1048176" s="14"/>
      <c r="AC1048176" s="14"/>
      <c r="AD1048176" s="14"/>
      <c r="AE1048176" s="14"/>
      <c r="AF1048176" s="14"/>
      <c r="AG1048176" s="14"/>
      <c r="AH1048176" s="14"/>
      <c r="AI1048176" s="14"/>
      <c r="AJ1048176" s="14"/>
      <c r="AK1048176" s="14"/>
      <c r="AL1048176" s="14"/>
      <c r="AM1048176" s="14"/>
      <c r="AN1048176" s="14"/>
      <c r="AO1048176" s="14"/>
      <c r="AP1048176" s="14"/>
      <c r="AQ1048176" s="14"/>
      <c r="AR1048176" s="14"/>
      <c r="AS1048176" s="14"/>
      <c r="AT1048176" s="14"/>
      <c r="AU1048176" s="14"/>
      <c r="AV1048176" s="14"/>
      <c r="AW1048176" s="14"/>
      <c r="AX1048176" s="14"/>
      <c r="AY1048176" s="14"/>
      <c r="AZ1048176" s="14"/>
      <c r="BA1048176" s="14"/>
      <c r="BB1048176" s="14"/>
      <c r="BC1048176" s="14"/>
      <c r="BD1048176" s="14"/>
      <c r="BE1048176" s="14"/>
      <c r="BF1048176" s="14"/>
      <c r="BG1048176" s="14"/>
      <c r="BH1048176" s="14"/>
      <c r="BI1048176" s="14"/>
      <c r="BJ1048176" s="14"/>
      <c r="BK1048176" s="14"/>
      <c r="BL1048176" s="14"/>
      <c r="BM1048176" s="14"/>
      <c r="BN1048176" s="14"/>
      <c r="BO1048176" s="14"/>
      <c r="BP1048176" s="14"/>
      <c r="BQ1048176" s="14"/>
      <c r="BR1048176" s="14"/>
      <c r="BS1048176" s="14"/>
      <c r="BT1048176" s="14"/>
      <c r="BU1048176" s="14"/>
      <c r="BV1048176" s="14"/>
      <c r="BW1048176" s="14"/>
      <c r="BX1048176" s="14"/>
      <c r="BY1048176" s="17"/>
      <c r="BZ1048176" s="17"/>
      <c r="CA1048176" s="18"/>
      <c r="CB1048176" s="14"/>
      <c r="CC1048176" s="14"/>
      <c r="CD1048176" s="14"/>
      <c r="CE1048176" s="14"/>
      <c r="CF1048176" s="14"/>
      <c r="CG1048176" s="14"/>
      <c r="CH1048176" s="14"/>
      <c r="CI1048176" s="19"/>
      <c r="CJ1048176" s="19"/>
    </row>
    <row r="1048177" s="14" customFormat="1" customHeight="1" spans="1:88">
      <c r="A1048177" s="15"/>
      <c r="B1048177" s="15"/>
      <c r="C1048177" s="15"/>
      <c r="D1048177" s="15"/>
      <c r="E1048177" s="15"/>
      <c r="F1048177" s="15"/>
      <c r="G1048177" s="15"/>
      <c r="H1048177" s="15"/>
      <c r="I1048177" s="15"/>
      <c r="J1048177" s="15"/>
      <c r="K1048177" s="15"/>
      <c r="L1048177" s="15"/>
      <c r="M1048177" s="15"/>
      <c r="N1048177" s="16"/>
      <c r="O1048177" s="14"/>
      <c r="P1048177" s="14"/>
      <c r="Q1048177" s="14"/>
      <c r="R1048177" s="14"/>
      <c r="S1048177" s="14"/>
      <c r="T1048177" s="14"/>
      <c r="U1048177" s="14"/>
      <c r="V1048177" s="14"/>
      <c r="W1048177" s="14"/>
      <c r="X1048177" s="14"/>
      <c r="Y1048177" s="14"/>
      <c r="Z1048177" s="14"/>
      <c r="AA1048177" s="14"/>
      <c r="AB1048177" s="14"/>
      <c r="AC1048177" s="14"/>
      <c r="AD1048177" s="14"/>
      <c r="AE1048177" s="14"/>
      <c r="AF1048177" s="14"/>
      <c r="AG1048177" s="14"/>
      <c r="AH1048177" s="14"/>
      <c r="AI1048177" s="14"/>
      <c r="AJ1048177" s="14"/>
      <c r="AK1048177" s="14"/>
      <c r="AL1048177" s="14"/>
      <c r="AM1048177" s="14"/>
      <c r="AN1048177" s="14"/>
      <c r="AO1048177" s="14"/>
      <c r="AP1048177" s="14"/>
      <c r="AQ1048177" s="14"/>
      <c r="AR1048177" s="14"/>
      <c r="AS1048177" s="14"/>
      <c r="AT1048177" s="14"/>
      <c r="AU1048177" s="14"/>
      <c r="AV1048177" s="14"/>
      <c r="AW1048177" s="14"/>
      <c r="AX1048177" s="14"/>
      <c r="AY1048177" s="14"/>
      <c r="AZ1048177" s="14"/>
      <c r="BA1048177" s="14"/>
      <c r="BB1048177" s="14"/>
      <c r="BC1048177" s="14"/>
      <c r="BD1048177" s="14"/>
      <c r="BE1048177" s="14"/>
      <c r="BF1048177" s="14"/>
      <c r="BG1048177" s="14"/>
      <c r="BH1048177" s="14"/>
      <c r="BI1048177" s="14"/>
      <c r="BJ1048177" s="14"/>
      <c r="BK1048177" s="14"/>
      <c r="BL1048177" s="14"/>
      <c r="BM1048177" s="14"/>
      <c r="BN1048177" s="14"/>
      <c r="BO1048177" s="14"/>
      <c r="BP1048177" s="14"/>
      <c r="BQ1048177" s="14"/>
      <c r="BR1048177" s="14"/>
      <c r="BS1048177" s="14"/>
      <c r="BT1048177" s="14"/>
      <c r="BU1048177" s="14"/>
      <c r="BV1048177" s="14"/>
      <c r="BW1048177" s="14"/>
      <c r="BX1048177" s="14"/>
      <c r="BY1048177" s="17"/>
      <c r="BZ1048177" s="17"/>
      <c r="CA1048177" s="18"/>
      <c r="CB1048177" s="14"/>
      <c r="CC1048177" s="14"/>
      <c r="CD1048177" s="14"/>
      <c r="CE1048177" s="14"/>
      <c r="CF1048177" s="14"/>
      <c r="CG1048177" s="14"/>
      <c r="CH1048177" s="14"/>
      <c r="CI1048177" s="19"/>
      <c r="CJ1048177" s="19"/>
    </row>
    <row r="1048178" s="14" customFormat="1" customHeight="1" spans="1:88">
      <c r="A1048178" s="15"/>
      <c r="B1048178" s="15"/>
      <c r="C1048178" s="15"/>
      <c r="D1048178" s="15"/>
      <c r="E1048178" s="15"/>
      <c r="F1048178" s="15"/>
      <c r="G1048178" s="15"/>
      <c r="H1048178" s="15"/>
      <c r="I1048178" s="15"/>
      <c r="J1048178" s="15"/>
      <c r="K1048178" s="15"/>
      <c r="L1048178" s="15"/>
      <c r="M1048178" s="15"/>
      <c r="N1048178" s="16"/>
      <c r="O1048178" s="14"/>
      <c r="P1048178" s="14"/>
      <c r="Q1048178" s="14"/>
      <c r="R1048178" s="14"/>
      <c r="S1048178" s="14"/>
      <c r="T1048178" s="14"/>
      <c r="U1048178" s="14"/>
      <c r="V1048178" s="14"/>
      <c r="W1048178" s="14"/>
      <c r="X1048178" s="14"/>
      <c r="Y1048178" s="14"/>
      <c r="Z1048178" s="14"/>
      <c r="AA1048178" s="14"/>
      <c r="AB1048178" s="14"/>
      <c r="AC1048178" s="14"/>
      <c r="AD1048178" s="14"/>
      <c r="AE1048178" s="14"/>
      <c r="AF1048178" s="14"/>
      <c r="AG1048178" s="14"/>
      <c r="AH1048178" s="14"/>
      <c r="AI1048178" s="14"/>
      <c r="AJ1048178" s="14"/>
      <c r="AK1048178" s="14"/>
      <c r="AL1048178" s="14"/>
      <c r="AM1048178" s="14"/>
      <c r="AN1048178" s="14"/>
      <c r="AO1048178" s="14"/>
      <c r="AP1048178" s="14"/>
      <c r="AQ1048178" s="14"/>
      <c r="AR1048178" s="14"/>
      <c r="AS1048178" s="14"/>
      <c r="AT1048178" s="14"/>
      <c r="AU1048178" s="14"/>
      <c r="AV1048178" s="14"/>
      <c r="AW1048178" s="14"/>
      <c r="AX1048178" s="14"/>
      <c r="AY1048178" s="14"/>
      <c r="AZ1048178" s="14"/>
      <c r="BA1048178" s="14"/>
      <c r="BB1048178" s="14"/>
      <c r="BC1048178" s="14"/>
      <c r="BD1048178" s="14"/>
      <c r="BE1048178" s="14"/>
      <c r="BF1048178" s="14"/>
      <c r="BG1048178" s="14"/>
      <c r="BH1048178" s="14"/>
      <c r="BI1048178" s="14"/>
      <c r="BJ1048178" s="14"/>
      <c r="BK1048178" s="14"/>
      <c r="BL1048178" s="14"/>
      <c r="BM1048178" s="14"/>
      <c r="BN1048178" s="14"/>
      <c r="BO1048178" s="14"/>
      <c r="BP1048178" s="14"/>
      <c r="BQ1048178" s="14"/>
      <c r="BR1048178" s="14"/>
      <c r="BS1048178" s="14"/>
      <c r="BT1048178" s="14"/>
      <c r="BU1048178" s="14"/>
      <c r="BV1048178" s="14"/>
      <c r="BW1048178" s="14"/>
      <c r="BX1048178" s="14"/>
      <c r="BY1048178" s="17"/>
      <c r="BZ1048178" s="17"/>
      <c r="CA1048178" s="18"/>
      <c r="CB1048178" s="14"/>
      <c r="CC1048178" s="14"/>
      <c r="CD1048178" s="14"/>
      <c r="CE1048178" s="14"/>
      <c r="CF1048178" s="14"/>
      <c r="CG1048178" s="14"/>
      <c r="CH1048178" s="14"/>
      <c r="CI1048178" s="19"/>
      <c r="CJ1048178" s="19"/>
    </row>
    <row r="1048179" s="14" customFormat="1" customHeight="1" spans="1:88">
      <c r="A1048179" s="15"/>
      <c r="B1048179" s="15"/>
      <c r="C1048179" s="15"/>
      <c r="D1048179" s="15"/>
      <c r="E1048179" s="15"/>
      <c r="F1048179" s="15"/>
      <c r="G1048179" s="15"/>
      <c r="H1048179" s="15"/>
      <c r="I1048179" s="15"/>
      <c r="J1048179" s="15"/>
      <c r="K1048179" s="15"/>
      <c r="L1048179" s="15"/>
      <c r="M1048179" s="15"/>
      <c r="N1048179" s="16"/>
      <c r="O1048179" s="14"/>
      <c r="P1048179" s="14"/>
      <c r="Q1048179" s="14"/>
      <c r="R1048179" s="14"/>
      <c r="S1048179" s="14"/>
      <c r="T1048179" s="14"/>
      <c r="U1048179" s="14"/>
      <c r="V1048179" s="14"/>
      <c r="W1048179" s="14"/>
      <c r="X1048179" s="14"/>
      <c r="Y1048179" s="14"/>
      <c r="Z1048179" s="14"/>
      <c r="AA1048179" s="14"/>
      <c r="AB1048179" s="14"/>
      <c r="AC1048179" s="14"/>
      <c r="AD1048179" s="14"/>
      <c r="AE1048179" s="14"/>
      <c r="AF1048179" s="14"/>
      <c r="AG1048179" s="14"/>
      <c r="AH1048179" s="14"/>
      <c r="AI1048179" s="14"/>
      <c r="AJ1048179" s="14"/>
      <c r="AK1048179" s="14"/>
      <c r="AL1048179" s="14"/>
      <c r="AM1048179" s="14"/>
      <c r="AN1048179" s="14"/>
      <c r="AO1048179" s="14"/>
      <c r="AP1048179" s="14"/>
      <c r="AQ1048179" s="14"/>
      <c r="AR1048179" s="14"/>
      <c r="AS1048179" s="14"/>
      <c r="AT1048179" s="14"/>
      <c r="AU1048179" s="14"/>
      <c r="AV1048179" s="14"/>
      <c r="AW1048179" s="14"/>
      <c r="AX1048179" s="14"/>
      <c r="AY1048179" s="14"/>
      <c r="AZ1048179" s="14"/>
      <c r="BA1048179" s="14"/>
      <c r="BB1048179" s="14"/>
      <c r="BC1048179" s="14"/>
      <c r="BD1048179" s="14"/>
      <c r="BE1048179" s="14"/>
      <c r="BF1048179" s="14"/>
      <c r="BG1048179" s="14"/>
      <c r="BH1048179" s="14"/>
      <c r="BI1048179" s="14"/>
      <c r="BJ1048179" s="14"/>
      <c r="BK1048179" s="14"/>
      <c r="BL1048179" s="14"/>
      <c r="BM1048179" s="14"/>
      <c r="BN1048179" s="14"/>
      <c r="BO1048179" s="14"/>
      <c r="BP1048179" s="14"/>
      <c r="BQ1048179" s="14"/>
      <c r="BR1048179" s="14"/>
      <c r="BS1048179" s="14"/>
      <c r="BT1048179" s="14"/>
      <c r="BU1048179" s="14"/>
      <c r="BV1048179" s="14"/>
      <c r="BW1048179" s="14"/>
      <c r="BX1048179" s="14"/>
      <c r="BY1048179" s="17"/>
      <c r="BZ1048179" s="17"/>
      <c r="CA1048179" s="18"/>
      <c r="CB1048179" s="14"/>
      <c r="CC1048179" s="14"/>
      <c r="CD1048179" s="14"/>
      <c r="CE1048179" s="14"/>
      <c r="CF1048179" s="14"/>
      <c r="CG1048179" s="14"/>
      <c r="CH1048179" s="14"/>
      <c r="CI1048179" s="19"/>
      <c r="CJ1048179" s="19"/>
    </row>
    <row r="1048180" s="14" customFormat="1" customHeight="1" spans="1:88">
      <c r="A1048180" s="15"/>
      <c r="B1048180" s="15"/>
      <c r="C1048180" s="15"/>
      <c r="D1048180" s="15"/>
      <c r="E1048180" s="15"/>
      <c r="F1048180" s="15"/>
      <c r="G1048180" s="15"/>
      <c r="H1048180" s="15"/>
      <c r="I1048180" s="15"/>
      <c r="J1048180" s="15"/>
      <c r="K1048180" s="15"/>
      <c r="L1048180" s="15"/>
      <c r="M1048180" s="15"/>
      <c r="N1048180" s="16"/>
      <c r="O1048180" s="14"/>
      <c r="P1048180" s="14"/>
      <c r="Q1048180" s="14"/>
      <c r="R1048180" s="14"/>
      <c r="S1048180" s="14"/>
      <c r="T1048180" s="14"/>
      <c r="U1048180" s="14"/>
      <c r="V1048180" s="14"/>
      <c r="W1048180" s="14"/>
      <c r="X1048180" s="14"/>
      <c r="Y1048180" s="14"/>
      <c r="Z1048180" s="14"/>
      <c r="AA1048180" s="14"/>
      <c r="AB1048180" s="14"/>
      <c r="AC1048180" s="14"/>
      <c r="AD1048180" s="14"/>
      <c r="AE1048180" s="14"/>
      <c r="AF1048180" s="14"/>
      <c r="AG1048180" s="14"/>
      <c r="AH1048180" s="14"/>
      <c r="AI1048180" s="14"/>
      <c r="AJ1048180" s="14"/>
      <c r="AK1048180" s="14"/>
      <c r="AL1048180" s="14"/>
      <c r="AM1048180" s="14"/>
      <c r="AN1048180" s="14"/>
      <c r="AO1048180" s="14"/>
      <c r="AP1048180" s="14"/>
      <c r="AQ1048180" s="14"/>
      <c r="AR1048180" s="14"/>
      <c r="AS1048180" s="14"/>
      <c r="AT1048180" s="14"/>
      <c r="AU1048180" s="14"/>
      <c r="AV1048180" s="14"/>
      <c r="AW1048180" s="14"/>
      <c r="AX1048180" s="14"/>
      <c r="AY1048180" s="14"/>
      <c r="AZ1048180" s="14"/>
      <c r="BA1048180" s="14"/>
      <c r="BB1048180" s="14"/>
      <c r="BC1048180" s="14"/>
      <c r="BD1048180" s="14"/>
      <c r="BE1048180" s="14"/>
      <c r="BF1048180" s="14"/>
      <c r="BG1048180" s="14"/>
      <c r="BH1048180" s="14"/>
      <c r="BI1048180" s="14"/>
      <c r="BJ1048180" s="14"/>
      <c r="BK1048180" s="14"/>
      <c r="BL1048180" s="14"/>
      <c r="BM1048180" s="14"/>
      <c r="BN1048180" s="14"/>
      <c r="BO1048180" s="14"/>
      <c r="BP1048180" s="14"/>
      <c r="BQ1048180" s="14"/>
      <c r="BR1048180" s="14"/>
      <c r="BS1048180" s="14"/>
      <c r="BT1048180" s="14"/>
      <c r="BU1048180" s="14"/>
      <c r="BV1048180" s="14"/>
      <c r="BW1048180" s="14"/>
      <c r="BX1048180" s="14"/>
      <c r="BY1048180" s="17"/>
      <c r="BZ1048180" s="17"/>
      <c r="CA1048180" s="18"/>
      <c r="CB1048180" s="14"/>
      <c r="CC1048180" s="14"/>
      <c r="CD1048180" s="14"/>
      <c r="CE1048180" s="14"/>
      <c r="CF1048180" s="14"/>
      <c r="CG1048180" s="14"/>
      <c r="CH1048180" s="14"/>
      <c r="CI1048180" s="19"/>
      <c r="CJ1048180" s="19"/>
    </row>
    <row r="1048181" s="14" customFormat="1" customHeight="1" spans="1:88">
      <c r="A1048181" s="15"/>
      <c r="B1048181" s="15"/>
      <c r="C1048181" s="15"/>
      <c r="D1048181" s="15"/>
      <c r="E1048181" s="15"/>
      <c r="F1048181" s="15"/>
      <c r="G1048181" s="15"/>
      <c r="H1048181" s="15"/>
      <c r="I1048181" s="15"/>
      <c r="J1048181" s="15"/>
      <c r="K1048181" s="15"/>
      <c r="L1048181" s="15"/>
      <c r="M1048181" s="15"/>
      <c r="N1048181" s="16"/>
      <c r="O1048181" s="14"/>
      <c r="P1048181" s="14"/>
      <c r="Q1048181" s="14"/>
      <c r="R1048181" s="14"/>
      <c r="S1048181" s="14"/>
      <c r="T1048181" s="14"/>
      <c r="U1048181" s="14"/>
      <c r="V1048181" s="14"/>
      <c r="W1048181" s="14"/>
      <c r="X1048181" s="14"/>
      <c r="Y1048181" s="14"/>
      <c r="Z1048181" s="14"/>
      <c r="AA1048181" s="14"/>
      <c r="AB1048181" s="14"/>
      <c r="AC1048181" s="14"/>
      <c r="AD1048181" s="14"/>
      <c r="AE1048181" s="14"/>
      <c r="AF1048181" s="14"/>
      <c r="AG1048181" s="14"/>
      <c r="AH1048181" s="14"/>
      <c r="AI1048181" s="14"/>
      <c r="AJ1048181" s="14"/>
      <c r="AK1048181" s="14"/>
      <c r="AL1048181" s="14"/>
      <c r="AM1048181" s="14"/>
      <c r="AN1048181" s="14"/>
      <c r="AO1048181" s="14"/>
      <c r="AP1048181" s="14"/>
      <c r="AQ1048181" s="14"/>
      <c r="AR1048181" s="14"/>
      <c r="AS1048181" s="14"/>
      <c r="AT1048181" s="14"/>
      <c r="AU1048181" s="14"/>
      <c r="AV1048181" s="14"/>
      <c r="AW1048181" s="14"/>
      <c r="AX1048181" s="14"/>
      <c r="AY1048181" s="14"/>
      <c r="AZ1048181" s="14"/>
      <c r="BA1048181" s="14"/>
      <c r="BB1048181" s="14"/>
      <c r="BC1048181" s="14"/>
      <c r="BD1048181" s="14"/>
      <c r="BE1048181" s="14"/>
      <c r="BF1048181" s="14"/>
      <c r="BG1048181" s="14"/>
      <c r="BH1048181" s="14"/>
      <c r="BI1048181" s="14"/>
      <c r="BJ1048181" s="14"/>
      <c r="BK1048181" s="14"/>
      <c r="BL1048181" s="14"/>
      <c r="BM1048181" s="14"/>
      <c r="BN1048181" s="14"/>
      <c r="BO1048181" s="14"/>
      <c r="BP1048181" s="14"/>
      <c r="BQ1048181" s="14"/>
      <c r="BR1048181" s="14"/>
      <c r="BS1048181" s="14"/>
      <c r="BT1048181" s="14"/>
      <c r="BU1048181" s="14"/>
      <c r="BV1048181" s="14"/>
      <c r="BW1048181" s="14"/>
      <c r="BX1048181" s="14"/>
      <c r="BY1048181" s="17"/>
      <c r="BZ1048181" s="17"/>
      <c r="CA1048181" s="18"/>
      <c r="CB1048181" s="14"/>
      <c r="CC1048181" s="14"/>
      <c r="CD1048181" s="14"/>
      <c r="CE1048181" s="14"/>
      <c r="CF1048181" s="14"/>
      <c r="CG1048181" s="14"/>
      <c r="CH1048181" s="14"/>
      <c r="CI1048181" s="19"/>
      <c r="CJ1048181" s="19"/>
    </row>
    <row r="1048182" s="14" customFormat="1" customHeight="1" spans="1:88">
      <c r="A1048182" s="15"/>
      <c r="B1048182" s="15"/>
      <c r="C1048182" s="15"/>
      <c r="D1048182" s="15"/>
      <c r="E1048182" s="15"/>
      <c r="F1048182" s="15"/>
      <c r="G1048182" s="15"/>
      <c r="H1048182" s="15"/>
      <c r="I1048182" s="15"/>
      <c r="J1048182" s="15"/>
      <c r="K1048182" s="15"/>
      <c r="L1048182" s="15"/>
      <c r="M1048182" s="15"/>
      <c r="N1048182" s="16"/>
      <c r="O1048182" s="14"/>
      <c r="P1048182" s="14"/>
      <c r="Q1048182" s="14"/>
      <c r="R1048182" s="14"/>
      <c r="S1048182" s="14"/>
      <c r="T1048182" s="14"/>
      <c r="U1048182" s="14"/>
      <c r="V1048182" s="14"/>
      <c r="W1048182" s="14"/>
      <c r="X1048182" s="14"/>
      <c r="Y1048182" s="14"/>
      <c r="Z1048182" s="14"/>
      <c r="AA1048182" s="14"/>
      <c r="AB1048182" s="14"/>
      <c r="AC1048182" s="14"/>
      <c r="AD1048182" s="14"/>
      <c r="AE1048182" s="14"/>
      <c r="AF1048182" s="14"/>
      <c r="AG1048182" s="14"/>
      <c r="AH1048182" s="14"/>
      <c r="AI1048182" s="14"/>
      <c r="AJ1048182" s="14"/>
      <c r="AK1048182" s="14"/>
      <c r="AL1048182" s="14"/>
      <c r="AM1048182" s="14"/>
      <c r="AN1048182" s="14"/>
      <c r="AO1048182" s="14"/>
      <c r="AP1048182" s="14"/>
      <c r="AQ1048182" s="14"/>
      <c r="AR1048182" s="14"/>
      <c r="AS1048182" s="14"/>
      <c r="AT1048182" s="14"/>
      <c r="AU1048182" s="14"/>
      <c r="AV1048182" s="14"/>
      <c r="AW1048182" s="14"/>
      <c r="AX1048182" s="14"/>
      <c r="AY1048182" s="14"/>
      <c r="AZ1048182" s="14"/>
      <c r="BA1048182" s="14"/>
      <c r="BB1048182" s="14"/>
      <c r="BC1048182" s="14"/>
      <c r="BD1048182" s="14"/>
      <c r="BE1048182" s="14"/>
      <c r="BF1048182" s="14"/>
      <c r="BG1048182" s="14"/>
      <c r="BH1048182" s="14"/>
      <c r="BI1048182" s="14"/>
      <c r="BJ1048182" s="14"/>
      <c r="BK1048182" s="14"/>
      <c r="BL1048182" s="14"/>
      <c r="BM1048182" s="14"/>
      <c r="BN1048182" s="14"/>
      <c r="BO1048182" s="14"/>
      <c r="BP1048182" s="14"/>
      <c r="BQ1048182" s="14"/>
      <c r="BR1048182" s="14"/>
      <c r="BS1048182" s="14"/>
      <c r="BT1048182" s="14"/>
      <c r="BU1048182" s="14"/>
      <c r="BV1048182" s="14"/>
      <c r="BW1048182" s="14"/>
      <c r="BX1048182" s="14"/>
      <c r="BY1048182" s="17"/>
      <c r="BZ1048182" s="17"/>
      <c r="CA1048182" s="18"/>
      <c r="CB1048182" s="14"/>
      <c r="CC1048182" s="14"/>
      <c r="CD1048182" s="14"/>
      <c r="CE1048182" s="14"/>
      <c r="CF1048182" s="14"/>
      <c r="CG1048182" s="14"/>
      <c r="CH1048182" s="14"/>
      <c r="CI1048182" s="19"/>
      <c r="CJ1048182" s="19"/>
    </row>
    <row r="1048183" s="14" customFormat="1" customHeight="1" spans="1:88">
      <c r="A1048183" s="15"/>
      <c r="B1048183" s="15"/>
      <c r="C1048183" s="15"/>
      <c r="D1048183" s="15"/>
      <c r="E1048183" s="15"/>
      <c r="F1048183" s="15"/>
      <c r="G1048183" s="15"/>
      <c r="H1048183" s="15"/>
      <c r="I1048183" s="15"/>
      <c r="J1048183" s="15"/>
      <c r="K1048183" s="15"/>
      <c r="L1048183" s="15"/>
      <c r="M1048183" s="15"/>
      <c r="N1048183" s="16"/>
      <c r="O1048183" s="14"/>
      <c r="P1048183" s="14"/>
      <c r="Q1048183" s="14"/>
      <c r="R1048183" s="14"/>
      <c r="S1048183" s="14"/>
      <c r="T1048183" s="14"/>
      <c r="U1048183" s="14"/>
      <c r="V1048183" s="14"/>
      <c r="W1048183" s="14"/>
      <c r="X1048183" s="14"/>
      <c r="Y1048183" s="14"/>
      <c r="Z1048183" s="14"/>
      <c r="AA1048183" s="14"/>
      <c r="AB1048183" s="14"/>
      <c r="AC1048183" s="14"/>
      <c r="AD1048183" s="14"/>
      <c r="AE1048183" s="14"/>
      <c r="AF1048183" s="14"/>
      <c r="AG1048183" s="14"/>
      <c r="AH1048183" s="14"/>
      <c r="AI1048183" s="14"/>
      <c r="AJ1048183" s="14"/>
      <c r="AK1048183" s="14"/>
      <c r="AL1048183" s="14"/>
      <c r="AM1048183" s="14"/>
      <c r="AN1048183" s="14"/>
      <c r="AO1048183" s="14"/>
      <c r="AP1048183" s="14"/>
      <c r="AQ1048183" s="14"/>
      <c r="AR1048183" s="14"/>
      <c r="AS1048183" s="14"/>
      <c r="AT1048183" s="14"/>
      <c r="AU1048183" s="14"/>
      <c r="AV1048183" s="14"/>
      <c r="AW1048183" s="14"/>
      <c r="AX1048183" s="14"/>
      <c r="AY1048183" s="14"/>
      <c r="AZ1048183" s="14"/>
      <c r="BA1048183" s="14"/>
      <c r="BB1048183" s="14"/>
      <c r="BC1048183" s="14"/>
      <c r="BD1048183" s="14"/>
      <c r="BE1048183" s="14"/>
      <c r="BF1048183" s="14"/>
      <c r="BG1048183" s="14"/>
      <c r="BH1048183" s="14"/>
      <c r="BI1048183" s="14"/>
      <c r="BJ1048183" s="14"/>
      <c r="BK1048183" s="14"/>
      <c r="BL1048183" s="14"/>
      <c r="BM1048183" s="14"/>
      <c r="BN1048183" s="14"/>
      <c r="BO1048183" s="14"/>
      <c r="BP1048183" s="14"/>
      <c r="BQ1048183" s="14"/>
      <c r="BR1048183" s="14"/>
      <c r="BS1048183" s="14"/>
      <c r="BT1048183" s="14"/>
      <c r="BU1048183" s="14"/>
      <c r="BV1048183" s="14"/>
      <c r="BW1048183" s="14"/>
      <c r="BX1048183" s="14"/>
      <c r="BY1048183" s="17"/>
      <c r="BZ1048183" s="17"/>
      <c r="CA1048183" s="18"/>
      <c r="CB1048183" s="14"/>
      <c r="CC1048183" s="14"/>
      <c r="CD1048183" s="14"/>
      <c r="CE1048183" s="14"/>
      <c r="CF1048183" s="14"/>
      <c r="CG1048183" s="14"/>
      <c r="CH1048183" s="14"/>
      <c r="CI1048183" s="19"/>
      <c r="CJ1048183" s="19"/>
    </row>
    <row r="1048184" s="14" customFormat="1" customHeight="1" spans="1:88">
      <c r="A1048184" s="15"/>
      <c r="B1048184" s="15"/>
      <c r="C1048184" s="15"/>
      <c r="D1048184" s="15"/>
      <c r="E1048184" s="15"/>
      <c r="F1048184" s="15"/>
      <c r="G1048184" s="15"/>
      <c r="H1048184" s="15"/>
      <c r="I1048184" s="15"/>
      <c r="J1048184" s="15"/>
      <c r="K1048184" s="15"/>
      <c r="L1048184" s="15"/>
      <c r="M1048184" s="15"/>
      <c r="N1048184" s="16"/>
      <c r="O1048184" s="14"/>
      <c r="P1048184" s="14"/>
      <c r="Q1048184" s="14"/>
      <c r="R1048184" s="14"/>
      <c r="S1048184" s="14"/>
      <c r="T1048184" s="14"/>
      <c r="U1048184" s="14"/>
      <c r="V1048184" s="14"/>
      <c r="W1048184" s="14"/>
      <c r="X1048184" s="14"/>
      <c r="Y1048184" s="14"/>
      <c r="Z1048184" s="14"/>
      <c r="AA1048184" s="14"/>
      <c r="AB1048184" s="14"/>
      <c r="AC1048184" s="14"/>
      <c r="AD1048184" s="14"/>
      <c r="AE1048184" s="14"/>
      <c r="AF1048184" s="14"/>
      <c r="AG1048184" s="14"/>
      <c r="AH1048184" s="14"/>
      <c r="AI1048184" s="14"/>
      <c r="AJ1048184" s="14"/>
      <c r="AK1048184" s="14"/>
      <c r="AL1048184" s="14"/>
      <c r="AM1048184" s="14"/>
      <c r="AN1048184" s="14"/>
      <c r="AO1048184" s="14"/>
      <c r="AP1048184" s="14"/>
      <c r="AQ1048184" s="14"/>
      <c r="AR1048184" s="14"/>
      <c r="AS1048184" s="14"/>
      <c r="AT1048184" s="14"/>
      <c r="AU1048184" s="14"/>
      <c r="AV1048184" s="14"/>
      <c r="AW1048184" s="14"/>
      <c r="AX1048184" s="14"/>
      <c r="AY1048184" s="14"/>
      <c r="AZ1048184" s="14"/>
      <c r="BA1048184" s="14"/>
      <c r="BB1048184" s="14"/>
      <c r="BC1048184" s="14"/>
      <c r="BD1048184" s="14"/>
      <c r="BE1048184" s="14"/>
      <c r="BF1048184" s="14"/>
      <c r="BG1048184" s="14"/>
      <c r="BH1048184" s="14"/>
      <c r="BI1048184" s="14"/>
      <c r="BJ1048184" s="14"/>
      <c r="BK1048184" s="14"/>
      <c r="BL1048184" s="14"/>
      <c r="BM1048184" s="14"/>
      <c r="BN1048184" s="14"/>
      <c r="BO1048184" s="14"/>
      <c r="BP1048184" s="14"/>
      <c r="BQ1048184" s="14"/>
      <c r="BR1048184" s="14"/>
      <c r="BS1048184" s="14"/>
      <c r="BT1048184" s="14"/>
      <c r="BU1048184" s="14"/>
      <c r="BV1048184" s="14"/>
      <c r="BW1048184" s="14"/>
      <c r="BX1048184" s="14"/>
      <c r="BY1048184" s="17"/>
      <c r="BZ1048184" s="17"/>
      <c r="CA1048184" s="18"/>
      <c r="CB1048184" s="14"/>
      <c r="CC1048184" s="14"/>
      <c r="CD1048184" s="14"/>
      <c r="CE1048184" s="14"/>
      <c r="CF1048184" s="14"/>
      <c r="CG1048184" s="14"/>
      <c r="CH1048184" s="14"/>
      <c r="CI1048184" s="19"/>
      <c r="CJ1048184" s="19"/>
    </row>
    <row r="1048185" s="14" customFormat="1" customHeight="1" spans="1:88">
      <c r="A1048185" s="15"/>
      <c r="B1048185" s="15"/>
      <c r="C1048185" s="15"/>
      <c r="D1048185" s="15"/>
      <c r="E1048185" s="15"/>
      <c r="F1048185" s="15"/>
      <c r="G1048185" s="15"/>
      <c r="H1048185" s="15"/>
      <c r="I1048185" s="15"/>
      <c r="J1048185" s="15"/>
      <c r="K1048185" s="15"/>
      <c r="L1048185" s="15"/>
      <c r="M1048185" s="15"/>
      <c r="N1048185" s="16"/>
      <c r="O1048185" s="14"/>
      <c r="P1048185" s="14"/>
      <c r="Q1048185" s="14"/>
      <c r="R1048185" s="14"/>
      <c r="S1048185" s="14"/>
      <c r="T1048185" s="14"/>
      <c r="U1048185" s="14"/>
      <c r="V1048185" s="14"/>
      <c r="W1048185" s="14"/>
      <c r="X1048185" s="14"/>
      <c r="Y1048185" s="14"/>
      <c r="Z1048185" s="14"/>
      <c r="AA1048185" s="14"/>
      <c r="AB1048185" s="14"/>
      <c r="AC1048185" s="14"/>
      <c r="AD1048185" s="14"/>
      <c r="AE1048185" s="14"/>
      <c r="AF1048185" s="14"/>
      <c r="AG1048185" s="14"/>
      <c r="AH1048185" s="14"/>
      <c r="AI1048185" s="14"/>
      <c r="AJ1048185" s="14"/>
      <c r="AK1048185" s="14"/>
      <c r="AL1048185" s="14"/>
      <c r="AM1048185" s="14"/>
      <c r="AN1048185" s="14"/>
      <c r="AO1048185" s="14"/>
      <c r="AP1048185" s="14"/>
      <c r="AQ1048185" s="14"/>
      <c r="AR1048185" s="14"/>
      <c r="AS1048185" s="14"/>
      <c r="AT1048185" s="14"/>
      <c r="AU1048185" s="14"/>
      <c r="AV1048185" s="14"/>
      <c r="AW1048185" s="14"/>
      <c r="AX1048185" s="14"/>
      <c r="AY1048185" s="14"/>
      <c r="AZ1048185" s="14"/>
      <c r="BA1048185" s="14"/>
      <c r="BB1048185" s="14"/>
      <c r="BC1048185" s="14"/>
      <c r="BD1048185" s="14"/>
      <c r="BE1048185" s="14"/>
      <c r="BF1048185" s="14"/>
      <c r="BG1048185" s="14"/>
      <c r="BH1048185" s="14"/>
      <c r="BI1048185" s="14"/>
      <c r="BJ1048185" s="14"/>
      <c r="BK1048185" s="14"/>
      <c r="BL1048185" s="14"/>
      <c r="BM1048185" s="14"/>
      <c r="BN1048185" s="14"/>
      <c r="BO1048185" s="14"/>
      <c r="BP1048185" s="14"/>
      <c r="BQ1048185" s="14"/>
      <c r="BR1048185" s="14"/>
      <c r="BS1048185" s="14"/>
      <c r="BT1048185" s="14"/>
      <c r="BU1048185" s="14"/>
      <c r="BV1048185" s="14"/>
      <c r="BW1048185" s="14"/>
      <c r="BX1048185" s="14"/>
      <c r="BY1048185" s="17"/>
      <c r="BZ1048185" s="17"/>
      <c r="CA1048185" s="18"/>
      <c r="CB1048185" s="14"/>
      <c r="CC1048185" s="14"/>
      <c r="CD1048185" s="14"/>
      <c r="CE1048185" s="14"/>
      <c r="CF1048185" s="14"/>
      <c r="CG1048185" s="14"/>
      <c r="CH1048185" s="14"/>
      <c r="CI1048185" s="19"/>
      <c r="CJ1048185" s="19"/>
    </row>
    <row r="1048186" s="14" customFormat="1" customHeight="1" spans="1:88">
      <c r="A1048186" s="15"/>
      <c r="B1048186" s="15"/>
      <c r="C1048186" s="15"/>
      <c r="D1048186" s="15"/>
      <c r="E1048186" s="15"/>
      <c r="F1048186" s="15"/>
      <c r="G1048186" s="15"/>
      <c r="H1048186" s="15"/>
      <c r="I1048186" s="15"/>
      <c r="J1048186" s="15"/>
      <c r="K1048186" s="15"/>
      <c r="L1048186" s="15"/>
      <c r="M1048186" s="15"/>
      <c r="N1048186" s="16"/>
      <c r="O1048186" s="14"/>
      <c r="P1048186" s="14"/>
      <c r="Q1048186" s="14"/>
      <c r="R1048186" s="14"/>
      <c r="S1048186" s="14"/>
      <c r="T1048186" s="14"/>
      <c r="U1048186" s="14"/>
      <c r="V1048186" s="14"/>
      <c r="W1048186" s="14"/>
      <c r="X1048186" s="14"/>
      <c r="Y1048186" s="14"/>
      <c r="Z1048186" s="14"/>
      <c r="AA1048186" s="14"/>
      <c r="AB1048186" s="14"/>
      <c r="AC1048186" s="14"/>
      <c r="AD1048186" s="14"/>
      <c r="AE1048186" s="14"/>
      <c r="AF1048186" s="14"/>
      <c r="AG1048186" s="14"/>
      <c r="AH1048186" s="14"/>
      <c r="AI1048186" s="14"/>
      <c r="AJ1048186" s="14"/>
      <c r="AK1048186" s="14"/>
      <c r="AL1048186" s="14"/>
      <c r="AM1048186" s="14"/>
      <c r="AN1048186" s="14"/>
      <c r="AO1048186" s="14"/>
      <c r="AP1048186" s="14"/>
      <c r="AQ1048186" s="14"/>
      <c r="AR1048186" s="14"/>
      <c r="AS1048186" s="14"/>
      <c r="AT1048186" s="14"/>
      <c r="AU1048186" s="14"/>
      <c r="AV1048186" s="14"/>
      <c r="AW1048186" s="14"/>
      <c r="AX1048186" s="14"/>
      <c r="AY1048186" s="14"/>
      <c r="AZ1048186" s="14"/>
      <c r="BA1048186" s="14"/>
      <c r="BB1048186" s="14"/>
      <c r="BC1048186" s="14"/>
      <c r="BD1048186" s="14"/>
      <c r="BE1048186" s="14"/>
      <c r="BF1048186" s="14"/>
      <c r="BG1048186" s="14"/>
      <c r="BH1048186" s="14"/>
      <c r="BI1048186" s="14"/>
      <c r="BJ1048186" s="14"/>
      <c r="BK1048186" s="14"/>
      <c r="BL1048186" s="14"/>
      <c r="BM1048186" s="14"/>
      <c r="BN1048186" s="14"/>
      <c r="BO1048186" s="14"/>
      <c r="BP1048186" s="14"/>
      <c r="BQ1048186" s="14"/>
      <c r="BR1048186" s="14"/>
      <c r="BS1048186" s="14"/>
      <c r="BT1048186" s="14"/>
      <c r="BU1048186" s="14"/>
      <c r="BV1048186" s="14"/>
      <c r="BW1048186" s="14"/>
      <c r="BX1048186" s="14"/>
      <c r="BY1048186" s="17"/>
      <c r="BZ1048186" s="17"/>
      <c r="CA1048186" s="18"/>
      <c r="CB1048186" s="14"/>
      <c r="CC1048186" s="14"/>
      <c r="CD1048186" s="14"/>
      <c r="CE1048186" s="14"/>
      <c r="CF1048186" s="14"/>
      <c r="CG1048186" s="14"/>
      <c r="CH1048186" s="14"/>
      <c r="CI1048186" s="19"/>
      <c r="CJ1048186" s="19"/>
    </row>
    <row r="1048187" s="14" customFormat="1" customHeight="1" spans="1:88">
      <c r="A1048187" s="15"/>
      <c r="B1048187" s="15"/>
      <c r="C1048187" s="15"/>
      <c r="D1048187" s="15"/>
      <c r="E1048187" s="15"/>
      <c r="F1048187" s="15"/>
      <c r="G1048187" s="15"/>
      <c r="H1048187" s="15"/>
      <c r="I1048187" s="15"/>
      <c r="J1048187" s="15"/>
      <c r="K1048187" s="15"/>
      <c r="L1048187" s="15"/>
      <c r="M1048187" s="15"/>
      <c r="N1048187" s="16"/>
      <c r="O1048187" s="14"/>
      <c r="P1048187" s="14"/>
      <c r="Q1048187" s="14"/>
      <c r="R1048187" s="14"/>
      <c r="S1048187" s="14"/>
      <c r="T1048187" s="14"/>
      <c r="U1048187" s="14"/>
      <c r="V1048187" s="14"/>
      <c r="W1048187" s="14"/>
      <c r="X1048187" s="14"/>
      <c r="Y1048187" s="14"/>
      <c r="Z1048187" s="14"/>
      <c r="AA1048187" s="14"/>
      <c r="AB1048187" s="14"/>
      <c r="AC1048187" s="14"/>
      <c r="AD1048187" s="14"/>
      <c r="AE1048187" s="14"/>
      <c r="AF1048187" s="14"/>
      <c r="AG1048187" s="14"/>
      <c r="AH1048187" s="14"/>
      <c r="AI1048187" s="14"/>
      <c r="AJ1048187" s="14"/>
      <c r="AK1048187" s="14"/>
      <c r="AL1048187" s="14"/>
      <c r="AM1048187" s="14"/>
      <c r="AN1048187" s="14"/>
      <c r="AO1048187" s="14"/>
      <c r="AP1048187" s="14"/>
      <c r="AQ1048187" s="14"/>
      <c r="AR1048187" s="14"/>
      <c r="AS1048187" s="14"/>
      <c r="AT1048187" s="14"/>
      <c r="AU1048187" s="14"/>
      <c r="AV1048187" s="14"/>
      <c r="AW1048187" s="14"/>
      <c r="AX1048187" s="14"/>
      <c r="AY1048187" s="14"/>
      <c r="AZ1048187" s="14"/>
      <c r="BA1048187" s="14"/>
      <c r="BB1048187" s="14"/>
      <c r="BC1048187" s="14"/>
      <c r="BD1048187" s="14"/>
      <c r="BE1048187" s="14"/>
      <c r="BF1048187" s="14"/>
      <c r="BG1048187" s="14"/>
      <c r="BH1048187" s="14"/>
      <c r="BI1048187" s="14"/>
      <c r="BJ1048187" s="14"/>
      <c r="BK1048187" s="14"/>
      <c r="BL1048187" s="14"/>
      <c r="BM1048187" s="14"/>
      <c r="BN1048187" s="14"/>
      <c r="BO1048187" s="14"/>
      <c r="BP1048187" s="14"/>
      <c r="BQ1048187" s="14"/>
      <c r="BR1048187" s="14"/>
      <c r="BS1048187" s="14"/>
      <c r="BT1048187" s="14"/>
      <c r="BU1048187" s="14"/>
      <c r="BV1048187" s="14"/>
      <c r="BW1048187" s="14"/>
      <c r="BX1048187" s="14"/>
      <c r="BY1048187" s="17"/>
      <c r="BZ1048187" s="17"/>
      <c r="CA1048187" s="18"/>
      <c r="CB1048187" s="14"/>
      <c r="CC1048187" s="14"/>
      <c r="CD1048187" s="14"/>
      <c r="CE1048187" s="14"/>
      <c r="CF1048187" s="14"/>
      <c r="CG1048187" s="14"/>
      <c r="CH1048187" s="14"/>
      <c r="CI1048187" s="19"/>
      <c r="CJ1048187" s="19"/>
    </row>
    <row r="1048188" s="14" customFormat="1" customHeight="1" spans="1:88">
      <c r="A1048188" s="15"/>
      <c r="B1048188" s="15"/>
      <c r="C1048188" s="15"/>
      <c r="D1048188" s="15"/>
      <c r="E1048188" s="15"/>
      <c r="F1048188" s="15"/>
      <c r="G1048188" s="15"/>
      <c r="H1048188" s="15"/>
      <c r="I1048188" s="15"/>
      <c r="J1048188" s="15"/>
      <c r="K1048188" s="15"/>
      <c r="L1048188" s="15"/>
      <c r="M1048188" s="15"/>
      <c r="N1048188" s="16"/>
      <c r="O1048188" s="14"/>
      <c r="P1048188" s="14"/>
      <c r="Q1048188" s="14"/>
      <c r="R1048188" s="14"/>
      <c r="S1048188" s="14"/>
      <c r="T1048188" s="14"/>
      <c r="U1048188" s="14"/>
      <c r="V1048188" s="14"/>
      <c r="W1048188" s="14"/>
      <c r="X1048188" s="14"/>
      <c r="Y1048188" s="14"/>
      <c r="Z1048188" s="14"/>
      <c r="AA1048188" s="14"/>
      <c r="AB1048188" s="14"/>
      <c r="AC1048188" s="14"/>
      <c r="AD1048188" s="14"/>
      <c r="AE1048188" s="14"/>
      <c r="AF1048188" s="14"/>
      <c r="AG1048188" s="14"/>
      <c r="AH1048188" s="14"/>
      <c r="AI1048188" s="14"/>
      <c r="AJ1048188" s="14"/>
      <c r="AK1048188" s="14"/>
      <c r="AL1048188" s="14"/>
      <c r="AM1048188" s="14"/>
      <c r="AN1048188" s="14"/>
      <c r="AO1048188" s="14"/>
      <c r="AP1048188" s="14"/>
      <c r="AQ1048188" s="14"/>
      <c r="AR1048188" s="14"/>
      <c r="AS1048188" s="14"/>
      <c r="AT1048188" s="14"/>
      <c r="AU1048188" s="14"/>
      <c r="AV1048188" s="14"/>
      <c r="AW1048188" s="14"/>
      <c r="AX1048188" s="14"/>
      <c r="AY1048188" s="14"/>
      <c r="AZ1048188" s="14"/>
      <c r="BA1048188" s="14"/>
      <c r="BB1048188" s="14"/>
      <c r="BC1048188" s="14"/>
      <c r="BD1048188" s="14"/>
      <c r="BE1048188" s="14"/>
      <c r="BF1048188" s="14"/>
      <c r="BG1048188" s="14"/>
      <c r="BH1048188" s="14"/>
      <c r="BI1048188" s="14"/>
      <c r="BJ1048188" s="14"/>
      <c r="BK1048188" s="14"/>
      <c r="BL1048188" s="14"/>
      <c r="BM1048188" s="14"/>
      <c r="BN1048188" s="14"/>
      <c r="BO1048188" s="14"/>
      <c r="BP1048188" s="14"/>
      <c r="BQ1048188" s="14"/>
      <c r="BR1048188" s="14"/>
      <c r="BS1048188" s="14"/>
      <c r="BT1048188" s="14"/>
      <c r="BU1048188" s="14"/>
      <c r="BV1048188" s="14"/>
      <c r="BW1048188" s="14"/>
      <c r="BX1048188" s="14"/>
      <c r="BY1048188" s="17"/>
      <c r="BZ1048188" s="17"/>
      <c r="CA1048188" s="18"/>
      <c r="CB1048188" s="14"/>
      <c r="CC1048188" s="14"/>
      <c r="CD1048188" s="14"/>
      <c r="CE1048188" s="14"/>
      <c r="CF1048188" s="14"/>
      <c r="CG1048188" s="14"/>
      <c r="CH1048188" s="14"/>
      <c r="CI1048188" s="19"/>
      <c r="CJ1048188" s="19"/>
    </row>
    <row r="1048189" s="14" customFormat="1" customHeight="1" spans="1:88">
      <c r="A1048189" s="15"/>
      <c r="B1048189" s="15"/>
      <c r="C1048189" s="15"/>
      <c r="D1048189" s="15"/>
      <c r="E1048189" s="15"/>
      <c r="F1048189" s="15"/>
      <c r="G1048189" s="15"/>
      <c r="H1048189" s="15"/>
      <c r="I1048189" s="15"/>
      <c r="J1048189" s="15"/>
      <c r="K1048189" s="15"/>
      <c r="L1048189" s="15"/>
      <c r="M1048189" s="15"/>
      <c r="N1048189" s="16"/>
      <c r="O1048189" s="14"/>
      <c r="P1048189" s="14"/>
      <c r="Q1048189" s="14"/>
      <c r="R1048189" s="14"/>
      <c r="S1048189" s="14"/>
      <c r="T1048189" s="14"/>
      <c r="U1048189" s="14"/>
      <c r="V1048189" s="14"/>
      <c r="W1048189" s="14"/>
      <c r="X1048189" s="14"/>
      <c r="Y1048189" s="14"/>
      <c r="Z1048189" s="14"/>
      <c r="AA1048189" s="14"/>
      <c r="AB1048189" s="14"/>
      <c r="AC1048189" s="14"/>
      <c r="AD1048189" s="14"/>
      <c r="AE1048189" s="14"/>
      <c r="AF1048189" s="14"/>
      <c r="AG1048189" s="14"/>
      <c r="AH1048189" s="14"/>
      <c r="AI1048189" s="14"/>
      <c r="AJ1048189" s="14"/>
      <c r="AK1048189" s="14"/>
      <c r="AL1048189" s="14"/>
      <c r="AM1048189" s="14"/>
      <c r="AN1048189" s="14"/>
      <c r="AO1048189" s="14"/>
      <c r="AP1048189" s="14"/>
      <c r="AQ1048189" s="14"/>
      <c r="AR1048189" s="14"/>
      <c r="AS1048189" s="14"/>
      <c r="AT1048189" s="14"/>
      <c r="AU1048189" s="14"/>
      <c r="AV1048189" s="14"/>
      <c r="AW1048189" s="14"/>
      <c r="AX1048189" s="14"/>
      <c r="AY1048189" s="14"/>
      <c r="AZ1048189" s="14"/>
      <c r="BA1048189" s="14"/>
      <c r="BB1048189" s="14"/>
      <c r="BC1048189" s="14"/>
      <c r="BD1048189" s="14"/>
      <c r="BE1048189" s="14"/>
      <c r="BF1048189" s="14"/>
      <c r="BG1048189" s="14"/>
      <c r="BH1048189" s="14"/>
      <c r="BI1048189" s="14"/>
      <c r="BJ1048189" s="14"/>
      <c r="BK1048189" s="14"/>
      <c r="BL1048189" s="14"/>
      <c r="BM1048189" s="14"/>
      <c r="BN1048189" s="14"/>
      <c r="BO1048189" s="14"/>
      <c r="BP1048189" s="14"/>
      <c r="BQ1048189" s="14"/>
      <c r="BR1048189" s="14"/>
      <c r="BS1048189" s="14"/>
      <c r="BT1048189" s="14"/>
      <c r="BU1048189" s="14"/>
      <c r="BV1048189" s="14"/>
      <c r="BW1048189" s="14"/>
      <c r="BX1048189" s="14"/>
      <c r="BY1048189" s="17"/>
      <c r="BZ1048189" s="17"/>
      <c r="CA1048189" s="18"/>
      <c r="CB1048189" s="14"/>
      <c r="CC1048189" s="14"/>
      <c r="CD1048189" s="14"/>
      <c r="CE1048189" s="14"/>
      <c r="CF1048189" s="14"/>
      <c r="CG1048189" s="14"/>
      <c r="CH1048189" s="14"/>
      <c r="CI1048189" s="19"/>
      <c r="CJ1048189" s="19"/>
    </row>
    <row r="1048190" s="14" customFormat="1" customHeight="1" spans="1:88">
      <c r="A1048190" s="15"/>
      <c r="B1048190" s="15"/>
      <c r="C1048190" s="15"/>
      <c r="D1048190" s="15"/>
      <c r="E1048190" s="15"/>
      <c r="F1048190" s="15"/>
      <c r="G1048190" s="15"/>
      <c r="H1048190" s="15"/>
      <c r="I1048190" s="15"/>
      <c r="J1048190" s="15"/>
      <c r="K1048190" s="15"/>
      <c r="L1048190" s="15"/>
      <c r="M1048190" s="15"/>
      <c r="N1048190" s="16"/>
      <c r="O1048190" s="14"/>
      <c r="P1048190" s="14"/>
      <c r="Q1048190" s="14"/>
      <c r="R1048190" s="14"/>
      <c r="S1048190" s="14"/>
      <c r="T1048190" s="14"/>
      <c r="U1048190" s="14"/>
      <c r="V1048190" s="14"/>
      <c r="W1048190" s="14"/>
      <c r="X1048190" s="14"/>
      <c r="Y1048190" s="14"/>
      <c r="Z1048190" s="14"/>
      <c r="AA1048190" s="14"/>
      <c r="AB1048190" s="14"/>
      <c r="AC1048190" s="14"/>
      <c r="AD1048190" s="14"/>
      <c r="AE1048190" s="14"/>
      <c r="AF1048190" s="14"/>
      <c r="AG1048190" s="14"/>
      <c r="AH1048190" s="14"/>
      <c r="AI1048190" s="14"/>
      <c r="AJ1048190" s="14"/>
      <c r="AK1048190" s="14"/>
      <c r="AL1048190" s="14"/>
      <c r="AM1048190" s="14"/>
      <c r="AN1048190" s="14"/>
      <c r="AO1048190" s="14"/>
      <c r="AP1048190" s="14"/>
      <c r="AQ1048190" s="14"/>
      <c r="AR1048190" s="14"/>
      <c r="AS1048190" s="14"/>
      <c r="AT1048190" s="14"/>
      <c r="AU1048190" s="14"/>
      <c r="AV1048190" s="14"/>
      <c r="AW1048190" s="14"/>
      <c r="AX1048190" s="14"/>
      <c r="AY1048190" s="14"/>
      <c r="AZ1048190" s="14"/>
      <c r="BA1048190" s="14"/>
      <c r="BB1048190" s="14"/>
      <c r="BC1048190" s="14"/>
      <c r="BD1048190" s="14"/>
      <c r="BE1048190" s="14"/>
      <c r="BF1048190" s="14"/>
      <c r="BG1048190" s="14"/>
      <c r="BH1048190" s="14"/>
      <c r="BI1048190" s="14"/>
      <c r="BJ1048190" s="14"/>
      <c r="BK1048190" s="14"/>
      <c r="BL1048190" s="14"/>
      <c r="BM1048190" s="14"/>
      <c r="BN1048190" s="14"/>
      <c r="BO1048190" s="14"/>
      <c r="BP1048190" s="14"/>
      <c r="BQ1048190" s="14"/>
      <c r="BR1048190" s="14"/>
      <c r="BS1048190" s="14"/>
      <c r="BT1048190" s="14"/>
      <c r="BU1048190" s="14"/>
      <c r="BV1048190" s="14"/>
      <c r="BW1048190" s="14"/>
      <c r="BX1048190" s="14"/>
      <c r="BY1048190" s="17"/>
      <c r="BZ1048190" s="17"/>
      <c r="CA1048190" s="18"/>
      <c r="CB1048190" s="14"/>
      <c r="CC1048190" s="14"/>
      <c r="CD1048190" s="14"/>
      <c r="CE1048190" s="14"/>
      <c r="CF1048190" s="14"/>
      <c r="CG1048190" s="14"/>
      <c r="CH1048190" s="14"/>
      <c r="CI1048190" s="19"/>
      <c r="CJ1048190" s="19"/>
    </row>
    <row r="1048191" s="14" customFormat="1" customHeight="1" spans="1:88">
      <c r="A1048191" s="15"/>
      <c r="B1048191" s="15"/>
      <c r="C1048191" s="15"/>
      <c r="D1048191" s="15"/>
      <c r="E1048191" s="15"/>
      <c r="F1048191" s="15"/>
      <c r="G1048191" s="15"/>
      <c r="H1048191" s="15"/>
      <c r="I1048191" s="15"/>
      <c r="J1048191" s="15"/>
      <c r="K1048191" s="15"/>
      <c r="L1048191" s="15"/>
      <c r="M1048191" s="15"/>
      <c r="N1048191" s="16"/>
      <c r="O1048191" s="14"/>
      <c r="P1048191" s="14"/>
      <c r="Q1048191" s="14"/>
      <c r="R1048191" s="14"/>
      <c r="S1048191" s="14"/>
      <c r="T1048191" s="14"/>
      <c r="U1048191" s="14"/>
      <c r="V1048191" s="14"/>
      <c r="W1048191" s="14"/>
      <c r="X1048191" s="14"/>
      <c r="Y1048191" s="14"/>
      <c r="Z1048191" s="14"/>
      <c r="AA1048191" s="14"/>
      <c r="AB1048191" s="14"/>
      <c r="AC1048191" s="14"/>
      <c r="AD1048191" s="14"/>
      <c r="AE1048191" s="14"/>
      <c r="AF1048191" s="14"/>
      <c r="AG1048191" s="14"/>
      <c r="AH1048191" s="14"/>
      <c r="AI1048191" s="14"/>
      <c r="AJ1048191" s="14"/>
      <c r="AK1048191" s="14"/>
      <c r="AL1048191" s="14"/>
      <c r="AM1048191" s="14"/>
      <c r="AN1048191" s="14"/>
      <c r="AO1048191" s="14"/>
      <c r="AP1048191" s="14"/>
      <c r="AQ1048191" s="14"/>
      <c r="AR1048191" s="14"/>
      <c r="AS1048191" s="14"/>
      <c r="AT1048191" s="14"/>
      <c r="AU1048191" s="14"/>
      <c r="AV1048191" s="14"/>
      <c r="AW1048191" s="14"/>
      <c r="AX1048191" s="14"/>
      <c r="AY1048191" s="14"/>
      <c r="AZ1048191" s="14"/>
      <c r="BA1048191" s="14"/>
      <c r="BB1048191" s="14"/>
      <c r="BC1048191" s="14"/>
      <c r="BD1048191" s="14"/>
      <c r="BE1048191" s="14"/>
      <c r="BF1048191" s="14"/>
      <c r="BG1048191" s="14"/>
      <c r="BH1048191" s="14"/>
      <c r="BI1048191" s="14"/>
      <c r="BJ1048191" s="14"/>
      <c r="BK1048191" s="14"/>
      <c r="BL1048191" s="14"/>
      <c r="BM1048191" s="14"/>
      <c r="BN1048191" s="14"/>
      <c r="BO1048191" s="14"/>
      <c r="BP1048191" s="14"/>
      <c r="BQ1048191" s="14"/>
      <c r="BR1048191" s="14"/>
      <c r="BS1048191" s="14"/>
      <c r="BT1048191" s="14"/>
      <c r="BU1048191" s="14"/>
      <c r="BV1048191" s="14"/>
      <c r="BW1048191" s="14"/>
      <c r="BX1048191" s="14"/>
      <c r="BY1048191" s="17"/>
      <c r="BZ1048191" s="17"/>
      <c r="CA1048191" s="18"/>
      <c r="CB1048191" s="14"/>
      <c r="CC1048191" s="14"/>
      <c r="CD1048191" s="14"/>
      <c r="CE1048191" s="14"/>
      <c r="CF1048191" s="14"/>
      <c r="CG1048191" s="14"/>
      <c r="CH1048191" s="14"/>
      <c r="CI1048191" s="19"/>
      <c r="CJ1048191" s="19"/>
    </row>
    <row r="1048192" s="14" customFormat="1" customHeight="1" spans="1:88">
      <c r="A1048192" s="15"/>
      <c r="B1048192" s="15"/>
      <c r="C1048192" s="15"/>
      <c r="D1048192" s="15"/>
      <c r="E1048192" s="15"/>
      <c r="F1048192" s="15"/>
      <c r="G1048192" s="15"/>
      <c r="H1048192" s="15"/>
      <c r="I1048192" s="15"/>
      <c r="J1048192" s="15"/>
      <c r="K1048192" s="15"/>
      <c r="L1048192" s="15"/>
      <c r="M1048192" s="15"/>
      <c r="N1048192" s="16"/>
      <c r="O1048192" s="14"/>
      <c r="P1048192" s="14"/>
      <c r="Q1048192" s="14"/>
      <c r="R1048192" s="14"/>
      <c r="S1048192" s="14"/>
      <c r="T1048192" s="14"/>
      <c r="U1048192" s="14"/>
      <c r="V1048192" s="14"/>
      <c r="W1048192" s="14"/>
      <c r="X1048192" s="14"/>
      <c r="Y1048192" s="14"/>
      <c r="Z1048192" s="14"/>
      <c r="AA1048192" s="14"/>
      <c r="AB1048192" s="14"/>
      <c r="AC1048192" s="14"/>
      <c r="AD1048192" s="14"/>
      <c r="AE1048192" s="14"/>
      <c r="AF1048192" s="14"/>
      <c r="AG1048192" s="14"/>
      <c r="AH1048192" s="14"/>
      <c r="AI1048192" s="14"/>
      <c r="AJ1048192" s="14"/>
      <c r="AK1048192" s="14"/>
      <c r="AL1048192" s="14"/>
      <c r="AM1048192" s="14"/>
      <c r="AN1048192" s="14"/>
      <c r="AO1048192" s="14"/>
      <c r="AP1048192" s="14"/>
      <c r="AQ1048192" s="14"/>
      <c r="AR1048192" s="14"/>
      <c r="AS1048192" s="14"/>
      <c r="AT1048192" s="14"/>
      <c r="AU1048192" s="14"/>
      <c r="AV1048192" s="14"/>
      <c r="AW1048192" s="14"/>
      <c r="AX1048192" s="14"/>
      <c r="AY1048192" s="14"/>
      <c r="AZ1048192" s="14"/>
      <c r="BA1048192" s="14"/>
      <c r="BB1048192" s="14"/>
      <c r="BC1048192" s="14"/>
      <c r="BD1048192" s="14"/>
      <c r="BE1048192" s="14"/>
      <c r="BF1048192" s="14"/>
      <c r="BG1048192" s="14"/>
      <c r="BH1048192" s="14"/>
      <c r="BI1048192" s="14"/>
      <c r="BJ1048192" s="14"/>
      <c r="BK1048192" s="14"/>
      <c r="BL1048192" s="14"/>
      <c r="BM1048192" s="14"/>
      <c r="BN1048192" s="14"/>
      <c r="BO1048192" s="14"/>
      <c r="BP1048192" s="14"/>
      <c r="BQ1048192" s="14"/>
      <c r="BR1048192" s="14"/>
      <c r="BS1048192" s="14"/>
      <c r="BT1048192" s="14"/>
      <c r="BU1048192" s="14"/>
      <c r="BV1048192" s="14"/>
      <c r="BW1048192" s="14"/>
      <c r="BX1048192" s="14"/>
      <c r="BY1048192" s="17"/>
      <c r="BZ1048192" s="17"/>
      <c r="CA1048192" s="18"/>
      <c r="CB1048192" s="14"/>
      <c r="CC1048192" s="14"/>
      <c r="CD1048192" s="14"/>
      <c r="CE1048192" s="14"/>
      <c r="CF1048192" s="14"/>
      <c r="CG1048192" s="14"/>
      <c r="CH1048192" s="14"/>
      <c r="CI1048192" s="19"/>
      <c r="CJ1048192" s="19"/>
    </row>
    <row r="1048193" s="14" customFormat="1" customHeight="1" spans="1:88">
      <c r="A1048193" s="15"/>
      <c r="B1048193" s="15"/>
      <c r="C1048193" s="15"/>
      <c r="D1048193" s="15"/>
      <c r="E1048193" s="15"/>
      <c r="F1048193" s="15"/>
      <c r="G1048193" s="15"/>
      <c r="H1048193" s="15"/>
      <c r="I1048193" s="15"/>
      <c r="J1048193" s="15"/>
      <c r="K1048193" s="15"/>
      <c r="L1048193" s="15"/>
      <c r="M1048193" s="15"/>
      <c r="N1048193" s="16"/>
      <c r="O1048193" s="14"/>
      <c r="P1048193" s="14"/>
      <c r="Q1048193" s="14"/>
      <c r="R1048193" s="14"/>
      <c r="S1048193" s="14"/>
      <c r="T1048193" s="14"/>
      <c r="U1048193" s="14"/>
      <c r="V1048193" s="14"/>
      <c r="W1048193" s="14"/>
      <c r="X1048193" s="14"/>
      <c r="Y1048193" s="14"/>
      <c r="Z1048193" s="14"/>
      <c r="AA1048193" s="14"/>
      <c r="AB1048193" s="14"/>
      <c r="AC1048193" s="14"/>
      <c r="AD1048193" s="14"/>
      <c r="AE1048193" s="14"/>
      <c r="AF1048193" s="14"/>
      <c r="AG1048193" s="14"/>
      <c r="AH1048193" s="14"/>
      <c r="AI1048193" s="14"/>
      <c r="AJ1048193" s="14"/>
      <c r="AK1048193" s="14"/>
      <c r="AL1048193" s="14"/>
      <c r="AM1048193" s="14"/>
      <c r="AN1048193" s="14"/>
      <c r="AO1048193" s="14"/>
      <c r="AP1048193" s="14"/>
      <c r="AQ1048193" s="14"/>
      <c r="AR1048193" s="14"/>
      <c r="AS1048193" s="14"/>
      <c r="AT1048193" s="14"/>
      <c r="AU1048193" s="14"/>
      <c r="AV1048193" s="14"/>
      <c r="AW1048193" s="14"/>
      <c r="AX1048193" s="14"/>
      <c r="AY1048193" s="14"/>
      <c r="AZ1048193" s="14"/>
      <c r="BA1048193" s="14"/>
      <c r="BB1048193" s="14"/>
      <c r="BC1048193" s="14"/>
      <c r="BD1048193" s="14"/>
      <c r="BE1048193" s="14"/>
      <c r="BF1048193" s="14"/>
      <c r="BG1048193" s="14"/>
      <c r="BH1048193" s="14"/>
      <c r="BI1048193" s="14"/>
      <c r="BJ1048193" s="14"/>
      <c r="BK1048193" s="14"/>
      <c r="BL1048193" s="14"/>
      <c r="BM1048193" s="14"/>
      <c r="BN1048193" s="14"/>
      <c r="BO1048193" s="14"/>
      <c r="BP1048193" s="14"/>
      <c r="BQ1048193" s="14"/>
      <c r="BR1048193" s="14"/>
      <c r="BS1048193" s="14"/>
      <c r="BT1048193" s="14"/>
      <c r="BU1048193" s="14"/>
      <c r="BV1048193" s="14"/>
      <c r="BW1048193" s="14"/>
      <c r="BX1048193" s="14"/>
      <c r="BY1048193" s="17"/>
      <c r="BZ1048193" s="17"/>
      <c r="CA1048193" s="18"/>
      <c r="CB1048193" s="14"/>
      <c r="CC1048193" s="14"/>
      <c r="CD1048193" s="14"/>
      <c r="CE1048193" s="14"/>
      <c r="CF1048193" s="14"/>
      <c r="CG1048193" s="14"/>
      <c r="CH1048193" s="14"/>
      <c r="CI1048193" s="19"/>
      <c r="CJ1048193" s="19"/>
    </row>
    <row r="1048194" s="14" customFormat="1" customHeight="1" spans="1:88">
      <c r="A1048194" s="15"/>
      <c r="B1048194" s="15"/>
      <c r="C1048194" s="15"/>
      <c r="D1048194" s="15"/>
      <c r="E1048194" s="15"/>
      <c r="F1048194" s="15"/>
      <c r="G1048194" s="15"/>
      <c r="H1048194" s="15"/>
      <c r="I1048194" s="15"/>
      <c r="J1048194" s="15"/>
      <c r="K1048194" s="15"/>
      <c r="L1048194" s="15"/>
      <c r="M1048194" s="15"/>
      <c r="N1048194" s="16"/>
      <c r="O1048194" s="14"/>
      <c r="P1048194" s="14"/>
      <c r="Q1048194" s="14"/>
      <c r="R1048194" s="14"/>
      <c r="S1048194" s="14"/>
      <c r="T1048194" s="14"/>
      <c r="U1048194" s="14"/>
      <c r="V1048194" s="14"/>
      <c r="W1048194" s="14"/>
      <c r="X1048194" s="14"/>
      <c r="Y1048194" s="14"/>
      <c r="Z1048194" s="14"/>
      <c r="AA1048194" s="14"/>
      <c r="AB1048194" s="14"/>
      <c r="AC1048194" s="14"/>
      <c r="AD1048194" s="14"/>
      <c r="AE1048194" s="14"/>
      <c r="AF1048194" s="14"/>
      <c r="AG1048194" s="14"/>
      <c r="AH1048194" s="14"/>
      <c r="AI1048194" s="14"/>
      <c r="AJ1048194" s="14"/>
      <c r="AK1048194" s="14"/>
      <c r="AL1048194" s="14"/>
      <c r="AM1048194" s="14"/>
      <c r="AN1048194" s="14"/>
      <c r="AO1048194" s="14"/>
      <c r="AP1048194" s="14"/>
      <c r="AQ1048194" s="14"/>
      <c r="AR1048194" s="14"/>
      <c r="AS1048194" s="14"/>
      <c r="AT1048194" s="14"/>
      <c r="AU1048194" s="14"/>
      <c r="AV1048194" s="14"/>
      <c r="AW1048194" s="14"/>
      <c r="AX1048194" s="14"/>
      <c r="AY1048194" s="14"/>
      <c r="AZ1048194" s="14"/>
      <c r="BA1048194" s="14"/>
      <c r="BB1048194" s="14"/>
      <c r="BC1048194" s="14"/>
      <c r="BD1048194" s="14"/>
      <c r="BE1048194" s="14"/>
      <c r="BF1048194" s="14"/>
      <c r="BG1048194" s="14"/>
      <c r="BH1048194" s="14"/>
      <c r="BI1048194" s="14"/>
      <c r="BJ1048194" s="14"/>
      <c r="BK1048194" s="14"/>
      <c r="BL1048194" s="14"/>
      <c r="BM1048194" s="14"/>
      <c r="BN1048194" s="14"/>
      <c r="BO1048194" s="14"/>
      <c r="BP1048194" s="14"/>
      <c r="BQ1048194" s="14"/>
      <c r="BR1048194" s="14"/>
      <c r="BS1048194" s="14"/>
      <c r="BT1048194" s="14"/>
      <c r="BU1048194" s="14"/>
      <c r="BV1048194" s="14"/>
      <c r="BW1048194" s="14"/>
      <c r="BX1048194" s="14"/>
      <c r="BY1048194" s="17"/>
      <c r="BZ1048194" s="17"/>
      <c r="CA1048194" s="18"/>
      <c r="CB1048194" s="14"/>
      <c r="CC1048194" s="14"/>
      <c r="CD1048194" s="14"/>
      <c r="CE1048194" s="14"/>
      <c r="CF1048194" s="14"/>
      <c r="CG1048194" s="14"/>
      <c r="CH1048194" s="14"/>
      <c r="CI1048194" s="19"/>
      <c r="CJ1048194" s="19"/>
    </row>
    <row r="1048195" s="14" customFormat="1" customHeight="1" spans="1:88">
      <c r="A1048195" s="15"/>
      <c r="B1048195" s="15"/>
      <c r="C1048195" s="15"/>
      <c r="D1048195" s="15"/>
      <c r="E1048195" s="15"/>
      <c r="F1048195" s="15"/>
      <c r="G1048195" s="15"/>
      <c r="H1048195" s="15"/>
      <c r="I1048195" s="15"/>
      <c r="J1048195" s="15"/>
      <c r="K1048195" s="15"/>
      <c r="L1048195" s="15"/>
      <c r="M1048195" s="15"/>
      <c r="N1048195" s="16"/>
      <c r="O1048195" s="14"/>
      <c r="P1048195" s="14"/>
      <c r="Q1048195" s="14"/>
      <c r="R1048195" s="14"/>
      <c r="S1048195" s="14"/>
      <c r="T1048195" s="14"/>
      <c r="U1048195" s="14"/>
      <c r="V1048195" s="14"/>
      <c r="W1048195" s="14"/>
      <c r="X1048195" s="14"/>
      <c r="Y1048195" s="14"/>
      <c r="Z1048195" s="14"/>
      <c r="AA1048195" s="14"/>
      <c r="AB1048195" s="14"/>
      <c r="AC1048195" s="14"/>
      <c r="AD1048195" s="14"/>
      <c r="AE1048195" s="14"/>
      <c r="AF1048195" s="14"/>
      <c r="AG1048195" s="14"/>
      <c r="AH1048195" s="14"/>
      <c r="AI1048195" s="14"/>
      <c r="AJ1048195" s="14"/>
      <c r="AK1048195" s="14"/>
      <c r="AL1048195" s="14"/>
      <c r="AM1048195" s="14"/>
      <c r="AN1048195" s="14"/>
      <c r="AO1048195" s="14"/>
      <c r="AP1048195" s="14"/>
      <c r="AQ1048195" s="14"/>
      <c r="AR1048195" s="14"/>
      <c r="AS1048195" s="14"/>
      <c r="AT1048195" s="14"/>
      <c r="AU1048195" s="14"/>
      <c r="AV1048195" s="14"/>
      <c r="AW1048195" s="14"/>
      <c r="AX1048195" s="14"/>
      <c r="AY1048195" s="14"/>
      <c r="AZ1048195" s="14"/>
      <c r="BA1048195" s="14"/>
      <c r="BB1048195" s="14"/>
      <c r="BC1048195" s="14"/>
      <c r="BD1048195" s="14"/>
      <c r="BE1048195" s="14"/>
      <c r="BF1048195" s="14"/>
      <c r="BG1048195" s="14"/>
      <c r="BH1048195" s="14"/>
      <c r="BI1048195" s="14"/>
      <c r="BJ1048195" s="14"/>
      <c r="BK1048195" s="14"/>
      <c r="BL1048195" s="14"/>
      <c r="BM1048195" s="14"/>
      <c r="BN1048195" s="14"/>
      <c r="BO1048195" s="14"/>
      <c r="BP1048195" s="14"/>
      <c r="BQ1048195" s="14"/>
      <c r="BR1048195" s="14"/>
      <c r="BS1048195" s="14"/>
      <c r="BT1048195" s="14"/>
      <c r="BU1048195" s="14"/>
      <c r="BV1048195" s="14"/>
      <c r="BW1048195" s="14"/>
      <c r="BX1048195" s="14"/>
      <c r="BY1048195" s="17"/>
      <c r="BZ1048195" s="17"/>
      <c r="CA1048195" s="18"/>
      <c r="CB1048195" s="14"/>
      <c r="CC1048195" s="14"/>
      <c r="CD1048195" s="14"/>
      <c r="CE1048195" s="14"/>
      <c r="CF1048195" s="14"/>
      <c r="CG1048195" s="14"/>
      <c r="CH1048195" s="14"/>
      <c r="CI1048195" s="19"/>
      <c r="CJ1048195" s="19"/>
    </row>
    <row r="1048196" s="14" customFormat="1" customHeight="1" spans="1:88">
      <c r="A1048196" s="15"/>
      <c r="B1048196" s="15"/>
      <c r="C1048196" s="15"/>
      <c r="D1048196" s="15"/>
      <c r="E1048196" s="15"/>
      <c r="F1048196" s="15"/>
      <c r="G1048196" s="15"/>
      <c r="H1048196" s="15"/>
      <c r="I1048196" s="15"/>
      <c r="J1048196" s="15"/>
      <c r="K1048196" s="15"/>
      <c r="L1048196" s="15"/>
      <c r="M1048196" s="15"/>
      <c r="N1048196" s="16"/>
      <c r="O1048196" s="14"/>
      <c r="P1048196" s="14"/>
      <c r="Q1048196" s="14"/>
      <c r="R1048196" s="14"/>
      <c r="S1048196" s="14"/>
      <c r="T1048196" s="14"/>
      <c r="U1048196" s="14"/>
      <c r="V1048196" s="14"/>
      <c r="W1048196" s="14"/>
      <c r="X1048196" s="14"/>
      <c r="Y1048196" s="14"/>
      <c r="Z1048196" s="14"/>
      <c r="AA1048196" s="14"/>
      <c r="AB1048196" s="14"/>
      <c r="AC1048196" s="14"/>
      <c r="AD1048196" s="14"/>
      <c r="AE1048196" s="14"/>
      <c r="AF1048196" s="14"/>
      <c r="AG1048196" s="14"/>
      <c r="AH1048196" s="14"/>
      <c r="AI1048196" s="14"/>
      <c r="AJ1048196" s="14"/>
      <c r="AK1048196" s="14"/>
      <c r="AL1048196" s="14"/>
      <c r="AM1048196" s="14"/>
      <c r="AN1048196" s="14"/>
      <c r="AO1048196" s="14"/>
      <c r="AP1048196" s="14"/>
      <c r="AQ1048196" s="14"/>
      <c r="AR1048196" s="14"/>
      <c r="AS1048196" s="14"/>
      <c r="AT1048196" s="14"/>
      <c r="AU1048196" s="14"/>
      <c r="AV1048196" s="14"/>
      <c r="AW1048196" s="14"/>
      <c r="AX1048196" s="14"/>
      <c r="AY1048196" s="14"/>
      <c r="AZ1048196" s="14"/>
      <c r="BA1048196" s="14"/>
      <c r="BB1048196" s="14"/>
      <c r="BC1048196" s="14"/>
      <c r="BD1048196" s="14"/>
      <c r="BE1048196" s="14"/>
      <c r="BF1048196" s="14"/>
      <c r="BG1048196" s="14"/>
      <c r="BH1048196" s="14"/>
      <c r="BI1048196" s="14"/>
      <c r="BJ1048196" s="14"/>
      <c r="BK1048196" s="14"/>
      <c r="BL1048196" s="14"/>
      <c r="BM1048196" s="14"/>
      <c r="BN1048196" s="14"/>
      <c r="BO1048196" s="14"/>
      <c r="BP1048196" s="14"/>
      <c r="BQ1048196" s="14"/>
      <c r="BR1048196" s="14"/>
      <c r="BS1048196" s="14"/>
      <c r="BT1048196" s="14"/>
      <c r="BU1048196" s="14"/>
      <c r="BV1048196" s="14"/>
      <c r="BW1048196" s="14"/>
      <c r="BX1048196" s="14"/>
      <c r="BY1048196" s="17"/>
      <c r="BZ1048196" s="17"/>
      <c r="CA1048196" s="18"/>
      <c r="CB1048196" s="14"/>
      <c r="CC1048196" s="14"/>
      <c r="CD1048196" s="14"/>
      <c r="CE1048196" s="14"/>
      <c r="CF1048196" s="14"/>
      <c r="CG1048196" s="14"/>
      <c r="CH1048196" s="14"/>
      <c r="CI1048196" s="19"/>
      <c r="CJ1048196" s="19"/>
    </row>
    <row r="1048197" s="14" customFormat="1" customHeight="1" spans="1:88">
      <c r="A1048197" s="15"/>
      <c r="B1048197" s="15"/>
      <c r="C1048197" s="15"/>
      <c r="D1048197" s="15"/>
      <c r="E1048197" s="15"/>
      <c r="F1048197" s="15"/>
      <c r="G1048197" s="15"/>
      <c r="H1048197" s="15"/>
      <c r="I1048197" s="15"/>
      <c r="J1048197" s="15"/>
      <c r="K1048197" s="15"/>
      <c r="L1048197" s="15"/>
      <c r="M1048197" s="15"/>
      <c r="N1048197" s="16"/>
      <c r="O1048197" s="14"/>
      <c r="P1048197" s="14"/>
      <c r="Q1048197" s="14"/>
      <c r="R1048197" s="14"/>
      <c r="S1048197" s="14"/>
      <c r="T1048197" s="14"/>
      <c r="U1048197" s="14"/>
      <c r="V1048197" s="14"/>
      <c r="W1048197" s="14"/>
      <c r="X1048197" s="14"/>
      <c r="Y1048197" s="14"/>
      <c r="Z1048197" s="14"/>
      <c r="AA1048197" s="14"/>
      <c r="AB1048197" s="14"/>
      <c r="AC1048197" s="14"/>
      <c r="AD1048197" s="14"/>
      <c r="AE1048197" s="14"/>
      <c r="AF1048197" s="14"/>
      <c r="AG1048197" s="14"/>
      <c r="AH1048197" s="14"/>
      <c r="AI1048197" s="14"/>
      <c r="AJ1048197" s="14"/>
      <c r="AK1048197" s="14"/>
      <c r="AL1048197" s="14"/>
      <c r="AM1048197" s="14"/>
      <c r="AN1048197" s="14"/>
      <c r="AO1048197" s="14"/>
      <c r="AP1048197" s="14"/>
      <c r="AQ1048197" s="14"/>
      <c r="AR1048197" s="14"/>
      <c r="AS1048197" s="14"/>
      <c r="AT1048197" s="14"/>
      <c r="AU1048197" s="14"/>
      <c r="AV1048197" s="14"/>
      <c r="AW1048197" s="14"/>
      <c r="AX1048197" s="14"/>
      <c r="AY1048197" s="14"/>
      <c r="AZ1048197" s="14"/>
      <c r="BA1048197" s="14"/>
      <c r="BB1048197" s="14"/>
      <c r="BC1048197" s="14"/>
      <c r="BD1048197" s="14"/>
      <c r="BE1048197" s="14"/>
      <c r="BF1048197" s="14"/>
      <c r="BG1048197" s="14"/>
      <c r="BH1048197" s="14"/>
      <c r="BI1048197" s="14"/>
      <c r="BJ1048197" s="14"/>
      <c r="BK1048197" s="14"/>
      <c r="BL1048197" s="14"/>
      <c r="BM1048197" s="14"/>
      <c r="BN1048197" s="14"/>
      <c r="BO1048197" s="14"/>
      <c r="BP1048197" s="14"/>
      <c r="BQ1048197" s="14"/>
      <c r="BR1048197" s="14"/>
      <c r="BS1048197" s="14"/>
      <c r="BT1048197" s="14"/>
      <c r="BU1048197" s="14"/>
      <c r="BV1048197" s="14"/>
      <c r="BW1048197" s="14"/>
      <c r="BX1048197" s="14"/>
      <c r="BY1048197" s="17"/>
      <c r="BZ1048197" s="17"/>
      <c r="CA1048197" s="18"/>
      <c r="CB1048197" s="14"/>
      <c r="CC1048197" s="14"/>
      <c r="CD1048197" s="14"/>
      <c r="CE1048197" s="14"/>
      <c r="CF1048197" s="14"/>
      <c r="CG1048197" s="14"/>
      <c r="CH1048197" s="14"/>
      <c r="CI1048197" s="19"/>
      <c r="CJ1048197" s="19"/>
    </row>
    <row r="1048198" s="14" customFormat="1" customHeight="1" spans="1:88">
      <c r="A1048198" s="15"/>
      <c r="B1048198" s="15"/>
      <c r="C1048198" s="15"/>
      <c r="D1048198" s="15"/>
      <c r="E1048198" s="15"/>
      <c r="F1048198" s="15"/>
      <c r="G1048198" s="15"/>
      <c r="H1048198" s="15"/>
      <c r="I1048198" s="15"/>
      <c r="J1048198" s="15"/>
      <c r="K1048198" s="15"/>
      <c r="L1048198" s="15"/>
      <c r="M1048198" s="15"/>
      <c r="N1048198" s="16"/>
      <c r="O1048198" s="14"/>
      <c r="P1048198" s="14"/>
      <c r="Q1048198" s="14"/>
      <c r="R1048198" s="14"/>
      <c r="S1048198" s="14"/>
      <c r="T1048198" s="14"/>
      <c r="U1048198" s="14"/>
      <c r="V1048198" s="14"/>
      <c r="W1048198" s="14"/>
      <c r="X1048198" s="14"/>
      <c r="Y1048198" s="14"/>
      <c r="Z1048198" s="14"/>
      <c r="AA1048198" s="14"/>
      <c r="AB1048198" s="14"/>
      <c r="AC1048198" s="14"/>
      <c r="AD1048198" s="14"/>
      <c r="AE1048198" s="14"/>
      <c r="AF1048198" s="14"/>
      <c r="AG1048198" s="14"/>
      <c r="AH1048198" s="14"/>
      <c r="AI1048198" s="14"/>
      <c r="AJ1048198" s="14"/>
      <c r="AK1048198" s="14"/>
      <c r="AL1048198" s="14"/>
      <c r="AM1048198" s="14"/>
      <c r="AN1048198" s="14"/>
      <c r="AO1048198" s="14"/>
      <c r="AP1048198" s="14"/>
      <c r="AQ1048198" s="14"/>
      <c r="AR1048198" s="14"/>
      <c r="AS1048198" s="14"/>
      <c r="AT1048198" s="14"/>
      <c r="AU1048198" s="14"/>
      <c r="AV1048198" s="14"/>
      <c r="AW1048198" s="14"/>
      <c r="AX1048198" s="14"/>
      <c r="AY1048198" s="14"/>
      <c r="AZ1048198" s="14"/>
      <c r="BA1048198" s="14"/>
      <c r="BB1048198" s="14"/>
      <c r="BC1048198" s="14"/>
      <c r="BD1048198" s="14"/>
      <c r="BE1048198" s="14"/>
      <c r="BF1048198" s="14"/>
      <c r="BG1048198" s="14"/>
      <c r="BH1048198" s="14"/>
      <c r="BI1048198" s="14"/>
      <c r="BJ1048198" s="14"/>
      <c r="BK1048198" s="14"/>
      <c r="BL1048198" s="14"/>
      <c r="BM1048198" s="14"/>
      <c r="BN1048198" s="14"/>
      <c r="BO1048198" s="14"/>
      <c r="BP1048198" s="14"/>
      <c r="BQ1048198" s="14"/>
      <c r="BR1048198" s="14"/>
      <c r="BS1048198" s="14"/>
      <c r="BT1048198" s="14"/>
      <c r="BU1048198" s="14"/>
      <c r="BV1048198" s="14"/>
      <c r="BW1048198" s="14"/>
      <c r="BX1048198" s="14"/>
      <c r="BY1048198" s="17"/>
      <c r="BZ1048198" s="17"/>
      <c r="CA1048198" s="18"/>
      <c r="CB1048198" s="14"/>
      <c r="CC1048198" s="14"/>
      <c r="CD1048198" s="14"/>
      <c r="CE1048198" s="14"/>
      <c r="CF1048198" s="14"/>
      <c r="CG1048198" s="14"/>
      <c r="CH1048198" s="14"/>
      <c r="CI1048198" s="19"/>
      <c r="CJ1048198" s="19"/>
    </row>
    <row r="1048199" s="14" customFormat="1" customHeight="1" spans="1:88">
      <c r="A1048199" s="15"/>
      <c r="B1048199" s="15"/>
      <c r="C1048199" s="15"/>
      <c r="D1048199" s="15"/>
      <c r="E1048199" s="15"/>
      <c r="F1048199" s="15"/>
      <c r="G1048199" s="15"/>
      <c r="H1048199" s="15"/>
      <c r="I1048199" s="15"/>
      <c r="J1048199" s="15"/>
      <c r="K1048199" s="15"/>
      <c r="L1048199" s="15"/>
      <c r="M1048199" s="15"/>
      <c r="N1048199" s="16"/>
      <c r="O1048199" s="14"/>
      <c r="P1048199" s="14"/>
      <c r="Q1048199" s="14"/>
      <c r="R1048199" s="14"/>
      <c r="S1048199" s="14"/>
      <c r="T1048199" s="14"/>
      <c r="U1048199" s="14"/>
      <c r="V1048199" s="14"/>
      <c r="W1048199" s="14"/>
      <c r="X1048199" s="14"/>
      <c r="Y1048199" s="14"/>
      <c r="Z1048199" s="14"/>
      <c r="AA1048199" s="14"/>
      <c r="AB1048199" s="14"/>
      <c r="AC1048199" s="14"/>
      <c r="AD1048199" s="14"/>
      <c r="AE1048199" s="14"/>
      <c r="AF1048199" s="14"/>
      <c r="AG1048199" s="14"/>
      <c r="AH1048199" s="14"/>
      <c r="AI1048199" s="14"/>
      <c r="AJ1048199" s="14"/>
      <c r="AK1048199" s="14"/>
      <c r="AL1048199" s="14"/>
      <c r="AM1048199" s="14"/>
      <c r="AN1048199" s="14"/>
      <c r="AO1048199" s="14"/>
      <c r="AP1048199" s="14"/>
      <c r="AQ1048199" s="14"/>
      <c r="AR1048199" s="14"/>
      <c r="AS1048199" s="14"/>
      <c r="AT1048199" s="14"/>
      <c r="AU1048199" s="14"/>
      <c r="AV1048199" s="14"/>
      <c r="AW1048199" s="14"/>
      <c r="AX1048199" s="14"/>
      <c r="AY1048199" s="14"/>
      <c r="AZ1048199" s="14"/>
      <c r="BA1048199" s="14"/>
      <c r="BB1048199" s="14"/>
      <c r="BC1048199" s="14"/>
      <c r="BD1048199" s="14"/>
      <c r="BE1048199" s="14"/>
      <c r="BF1048199" s="14"/>
      <c r="BG1048199" s="14"/>
      <c r="BH1048199" s="14"/>
      <c r="BI1048199" s="14"/>
      <c r="BJ1048199" s="14"/>
      <c r="BK1048199" s="14"/>
      <c r="BL1048199" s="14"/>
      <c r="BM1048199" s="14"/>
      <c r="BN1048199" s="14"/>
      <c r="BO1048199" s="14"/>
      <c r="BP1048199" s="14"/>
      <c r="BQ1048199" s="14"/>
      <c r="BR1048199" s="14"/>
      <c r="BS1048199" s="14"/>
      <c r="BT1048199" s="14"/>
      <c r="BU1048199" s="14"/>
      <c r="BV1048199" s="14"/>
      <c r="BW1048199" s="14"/>
      <c r="BX1048199" s="14"/>
      <c r="BY1048199" s="17"/>
      <c r="BZ1048199" s="17"/>
      <c r="CA1048199" s="18"/>
      <c r="CB1048199" s="14"/>
      <c r="CC1048199" s="14"/>
      <c r="CD1048199" s="14"/>
      <c r="CE1048199" s="14"/>
      <c r="CF1048199" s="14"/>
      <c r="CG1048199" s="14"/>
      <c r="CH1048199" s="14"/>
      <c r="CI1048199" s="19"/>
      <c r="CJ1048199" s="19"/>
    </row>
    <row r="1048200" s="14" customFormat="1" customHeight="1" spans="1:88">
      <c r="A1048200" s="15"/>
      <c r="B1048200" s="15"/>
      <c r="C1048200" s="15"/>
      <c r="D1048200" s="15"/>
      <c r="E1048200" s="15"/>
      <c r="F1048200" s="15"/>
      <c r="G1048200" s="15"/>
      <c r="H1048200" s="15"/>
      <c r="I1048200" s="15"/>
      <c r="J1048200" s="15"/>
      <c r="K1048200" s="15"/>
      <c r="L1048200" s="15"/>
      <c r="M1048200" s="15"/>
      <c r="N1048200" s="16"/>
      <c r="O1048200" s="14"/>
      <c r="P1048200" s="14"/>
      <c r="Q1048200" s="14"/>
      <c r="R1048200" s="14"/>
      <c r="S1048200" s="14"/>
      <c r="T1048200" s="14"/>
      <c r="U1048200" s="14"/>
      <c r="V1048200" s="14"/>
      <c r="W1048200" s="14"/>
      <c r="X1048200" s="14"/>
      <c r="Y1048200" s="14"/>
      <c r="Z1048200" s="14"/>
      <c r="AA1048200" s="14"/>
      <c r="AB1048200" s="14"/>
      <c r="AC1048200" s="14"/>
      <c r="AD1048200" s="14"/>
      <c r="AE1048200" s="14"/>
      <c r="AF1048200" s="14"/>
      <c r="AG1048200" s="14"/>
      <c r="AH1048200" s="14"/>
      <c r="AI1048200" s="14"/>
      <c r="AJ1048200" s="14"/>
      <c r="AK1048200" s="14"/>
      <c r="AL1048200" s="14"/>
      <c r="AM1048200" s="14"/>
      <c r="AN1048200" s="14"/>
      <c r="AO1048200" s="14"/>
      <c r="AP1048200" s="14"/>
      <c r="AQ1048200" s="14"/>
      <c r="AR1048200" s="14"/>
      <c r="AS1048200" s="14"/>
      <c r="AT1048200" s="14"/>
      <c r="AU1048200" s="14"/>
      <c r="AV1048200" s="14"/>
      <c r="AW1048200" s="14"/>
      <c r="AX1048200" s="14"/>
      <c r="AY1048200" s="14"/>
      <c r="AZ1048200" s="14"/>
      <c r="BA1048200" s="14"/>
      <c r="BB1048200" s="14"/>
      <c r="BC1048200" s="14"/>
      <c r="BD1048200" s="14"/>
      <c r="BE1048200" s="14"/>
      <c r="BF1048200" s="14"/>
      <c r="BG1048200" s="14"/>
      <c r="BH1048200" s="14"/>
      <c r="BI1048200" s="14"/>
      <c r="BJ1048200" s="14"/>
      <c r="BK1048200" s="14"/>
      <c r="BL1048200" s="14"/>
      <c r="BM1048200" s="14"/>
      <c r="BN1048200" s="14"/>
      <c r="BO1048200" s="14"/>
      <c r="BP1048200" s="14"/>
      <c r="BQ1048200" s="14"/>
      <c r="BR1048200" s="14"/>
      <c r="BS1048200" s="14"/>
      <c r="BT1048200" s="14"/>
      <c r="BU1048200" s="14"/>
      <c r="BV1048200" s="14"/>
      <c r="BW1048200" s="14"/>
      <c r="BX1048200" s="14"/>
      <c r="BY1048200" s="17"/>
      <c r="BZ1048200" s="17"/>
      <c r="CA1048200" s="18"/>
      <c r="CB1048200" s="14"/>
      <c r="CC1048200" s="14"/>
      <c r="CD1048200" s="14"/>
      <c r="CE1048200" s="14"/>
      <c r="CF1048200" s="14"/>
      <c r="CG1048200" s="14"/>
      <c r="CH1048200" s="14"/>
      <c r="CI1048200" s="19"/>
      <c r="CJ1048200" s="19"/>
    </row>
    <row r="1048201" s="14" customFormat="1" customHeight="1" spans="1:88">
      <c r="A1048201" s="15"/>
      <c r="B1048201" s="15"/>
      <c r="C1048201" s="15"/>
      <c r="D1048201" s="15"/>
      <c r="E1048201" s="15"/>
      <c r="F1048201" s="15"/>
      <c r="G1048201" s="15"/>
      <c r="H1048201" s="15"/>
      <c r="I1048201" s="15"/>
      <c r="J1048201" s="15"/>
      <c r="K1048201" s="15"/>
      <c r="L1048201" s="15"/>
      <c r="M1048201" s="15"/>
      <c r="N1048201" s="16"/>
      <c r="O1048201" s="14"/>
      <c r="P1048201" s="14"/>
      <c r="Q1048201" s="14"/>
      <c r="R1048201" s="14"/>
      <c r="S1048201" s="14"/>
      <c r="T1048201" s="14"/>
      <c r="U1048201" s="14"/>
      <c r="V1048201" s="14"/>
      <c r="W1048201" s="14"/>
      <c r="X1048201" s="14"/>
      <c r="Y1048201" s="14"/>
      <c r="Z1048201" s="14"/>
      <c r="AA1048201" s="14"/>
      <c r="AB1048201" s="14"/>
      <c r="AC1048201" s="14"/>
      <c r="AD1048201" s="14"/>
      <c r="AE1048201" s="14"/>
      <c r="AF1048201" s="14"/>
      <c r="AG1048201" s="14"/>
      <c r="AH1048201" s="14"/>
      <c r="AI1048201" s="14"/>
      <c r="AJ1048201" s="14"/>
      <c r="AK1048201" s="14"/>
      <c r="AL1048201" s="14"/>
      <c r="AM1048201" s="14"/>
      <c r="AN1048201" s="14"/>
      <c r="AO1048201" s="14"/>
      <c r="AP1048201" s="14"/>
      <c r="AQ1048201" s="14"/>
      <c r="AR1048201" s="14"/>
      <c r="AS1048201" s="14"/>
      <c r="AT1048201" s="14"/>
      <c r="AU1048201" s="14"/>
      <c r="AV1048201" s="14"/>
      <c r="AW1048201" s="14"/>
      <c r="AX1048201" s="14"/>
      <c r="AY1048201" s="14"/>
      <c r="AZ1048201" s="14"/>
      <c r="BA1048201" s="14"/>
      <c r="BB1048201" s="14"/>
      <c r="BC1048201" s="14"/>
      <c r="BD1048201" s="14"/>
      <c r="BE1048201" s="14"/>
      <c r="BF1048201" s="14"/>
      <c r="BG1048201" s="14"/>
      <c r="BH1048201" s="14"/>
      <c r="BI1048201" s="14"/>
      <c r="BJ1048201" s="14"/>
      <c r="BK1048201" s="14"/>
      <c r="BL1048201" s="14"/>
      <c r="BM1048201" s="14"/>
      <c r="BN1048201" s="14"/>
      <c r="BO1048201" s="14"/>
      <c r="BP1048201" s="14"/>
      <c r="BQ1048201" s="14"/>
      <c r="BR1048201" s="14"/>
      <c r="BS1048201" s="14"/>
      <c r="BT1048201" s="14"/>
      <c r="BU1048201" s="14"/>
      <c r="BV1048201" s="14"/>
      <c r="BW1048201" s="14"/>
      <c r="BX1048201" s="14"/>
      <c r="BY1048201" s="17"/>
      <c r="BZ1048201" s="17"/>
      <c r="CA1048201" s="18"/>
      <c r="CB1048201" s="14"/>
      <c r="CC1048201" s="14"/>
      <c r="CD1048201" s="14"/>
      <c r="CE1048201" s="14"/>
      <c r="CF1048201" s="14"/>
      <c r="CG1048201" s="14"/>
      <c r="CH1048201" s="14"/>
      <c r="CI1048201" s="19"/>
      <c r="CJ1048201" s="19"/>
    </row>
    <row r="1048202" s="14" customFormat="1" customHeight="1" spans="1:88">
      <c r="A1048202" s="15"/>
      <c r="B1048202" s="15"/>
      <c r="C1048202" s="15"/>
      <c r="D1048202" s="15"/>
      <c r="E1048202" s="15"/>
      <c r="F1048202" s="15"/>
      <c r="G1048202" s="15"/>
      <c r="H1048202" s="15"/>
      <c r="I1048202" s="15"/>
      <c r="J1048202" s="15"/>
      <c r="K1048202" s="15"/>
      <c r="L1048202" s="15"/>
      <c r="M1048202" s="15"/>
      <c r="N1048202" s="16"/>
      <c r="O1048202" s="14"/>
      <c r="P1048202" s="14"/>
      <c r="Q1048202" s="14"/>
      <c r="R1048202" s="14"/>
      <c r="S1048202" s="14"/>
      <c r="T1048202" s="14"/>
      <c r="U1048202" s="14"/>
      <c r="V1048202" s="14"/>
      <c r="W1048202" s="14"/>
      <c r="X1048202" s="14"/>
      <c r="Y1048202" s="14"/>
      <c r="Z1048202" s="14"/>
      <c r="AA1048202" s="14"/>
      <c r="AB1048202" s="14"/>
      <c r="AC1048202" s="14"/>
      <c r="AD1048202" s="14"/>
      <c r="AE1048202" s="14"/>
      <c r="AF1048202" s="14"/>
      <c r="AG1048202" s="14"/>
      <c r="AH1048202" s="14"/>
      <c r="AI1048202" s="14"/>
      <c r="AJ1048202" s="14"/>
      <c r="AK1048202" s="14"/>
      <c r="AL1048202" s="14"/>
      <c r="AM1048202" s="14"/>
      <c r="AN1048202" s="14"/>
      <c r="AO1048202" s="14"/>
      <c r="AP1048202" s="14"/>
      <c r="AQ1048202" s="14"/>
      <c r="AR1048202" s="14"/>
      <c r="AS1048202" s="14"/>
      <c r="AT1048202" s="14"/>
      <c r="AU1048202" s="14"/>
      <c r="AV1048202" s="14"/>
      <c r="AW1048202" s="14"/>
      <c r="AX1048202" s="14"/>
      <c r="AY1048202" s="14"/>
      <c r="AZ1048202" s="14"/>
      <c r="BA1048202" s="14"/>
      <c r="BB1048202" s="14"/>
      <c r="BC1048202" s="14"/>
      <c r="BD1048202" s="14"/>
      <c r="BE1048202" s="14"/>
      <c r="BF1048202" s="14"/>
      <c r="BG1048202" s="14"/>
      <c r="BH1048202" s="14"/>
      <c r="BI1048202" s="14"/>
      <c r="BJ1048202" s="14"/>
      <c r="BK1048202" s="14"/>
      <c r="BL1048202" s="14"/>
      <c r="BM1048202" s="14"/>
      <c r="BN1048202" s="14"/>
      <c r="BO1048202" s="14"/>
      <c r="BP1048202" s="14"/>
      <c r="BQ1048202" s="14"/>
      <c r="BR1048202" s="14"/>
      <c r="BS1048202" s="14"/>
      <c r="BT1048202" s="14"/>
      <c r="BU1048202" s="14"/>
      <c r="BV1048202" s="14"/>
      <c r="BW1048202" s="14"/>
      <c r="BX1048202" s="14"/>
      <c r="BY1048202" s="17"/>
      <c r="BZ1048202" s="17"/>
      <c r="CA1048202" s="18"/>
      <c r="CB1048202" s="14"/>
      <c r="CC1048202" s="14"/>
      <c r="CD1048202" s="14"/>
      <c r="CE1048202" s="14"/>
      <c r="CF1048202" s="14"/>
      <c r="CG1048202" s="14"/>
      <c r="CH1048202" s="14"/>
      <c r="CI1048202" s="19"/>
      <c r="CJ1048202" s="19"/>
    </row>
    <row r="1048203" s="14" customFormat="1" customHeight="1" spans="1:88">
      <c r="A1048203" s="15"/>
      <c r="B1048203" s="15"/>
      <c r="C1048203" s="15"/>
      <c r="D1048203" s="15"/>
      <c r="E1048203" s="15"/>
      <c r="F1048203" s="15"/>
      <c r="G1048203" s="15"/>
      <c r="H1048203" s="15"/>
      <c r="I1048203" s="15"/>
      <c r="J1048203" s="15"/>
      <c r="K1048203" s="15"/>
      <c r="L1048203" s="15"/>
      <c r="M1048203" s="15"/>
      <c r="N1048203" s="16"/>
      <c r="O1048203" s="14"/>
      <c r="P1048203" s="14"/>
      <c r="Q1048203" s="14"/>
      <c r="R1048203" s="14"/>
      <c r="S1048203" s="14"/>
      <c r="T1048203" s="14"/>
      <c r="U1048203" s="14"/>
      <c r="V1048203" s="14"/>
      <c r="W1048203" s="14"/>
      <c r="X1048203" s="14"/>
      <c r="Y1048203" s="14"/>
      <c r="Z1048203" s="14"/>
      <c r="AA1048203" s="14"/>
      <c r="AB1048203" s="14"/>
      <c r="AC1048203" s="14"/>
      <c r="AD1048203" s="14"/>
      <c r="AE1048203" s="14"/>
      <c r="AF1048203" s="14"/>
      <c r="AG1048203" s="14"/>
      <c r="AH1048203" s="14"/>
      <c r="AI1048203" s="14"/>
      <c r="AJ1048203" s="14"/>
      <c r="AK1048203" s="14"/>
      <c r="AL1048203" s="14"/>
      <c r="AM1048203" s="14"/>
      <c r="AN1048203" s="14"/>
      <c r="AO1048203" s="14"/>
      <c r="AP1048203" s="14"/>
      <c r="AQ1048203" s="14"/>
      <c r="AR1048203" s="14"/>
      <c r="AS1048203" s="14"/>
      <c r="AT1048203" s="14"/>
      <c r="AU1048203" s="14"/>
      <c r="AV1048203" s="14"/>
      <c r="AW1048203" s="14"/>
      <c r="AX1048203" s="14"/>
      <c r="AY1048203" s="14"/>
      <c r="AZ1048203" s="14"/>
      <c r="BA1048203" s="14"/>
      <c r="BB1048203" s="14"/>
      <c r="BC1048203" s="14"/>
      <c r="BD1048203" s="14"/>
      <c r="BE1048203" s="14"/>
      <c r="BF1048203" s="14"/>
      <c r="BG1048203" s="14"/>
      <c r="BH1048203" s="14"/>
      <c r="BI1048203" s="14"/>
      <c r="BJ1048203" s="14"/>
      <c r="BK1048203" s="14"/>
      <c r="BL1048203" s="14"/>
      <c r="BM1048203" s="14"/>
      <c r="BN1048203" s="14"/>
      <c r="BO1048203" s="14"/>
      <c r="BP1048203" s="14"/>
      <c r="BQ1048203" s="14"/>
      <c r="BR1048203" s="14"/>
      <c r="BS1048203" s="14"/>
      <c r="BT1048203" s="14"/>
      <c r="BU1048203" s="14"/>
      <c r="BV1048203" s="14"/>
      <c r="BW1048203" s="14"/>
      <c r="BX1048203" s="14"/>
      <c r="BY1048203" s="17"/>
      <c r="BZ1048203" s="17"/>
      <c r="CA1048203" s="18"/>
      <c r="CB1048203" s="14"/>
      <c r="CC1048203" s="14"/>
      <c r="CD1048203" s="14"/>
      <c r="CE1048203" s="14"/>
      <c r="CF1048203" s="14"/>
      <c r="CG1048203" s="14"/>
      <c r="CH1048203" s="14"/>
      <c r="CI1048203" s="19"/>
      <c r="CJ1048203" s="19"/>
    </row>
    <row r="1048204" s="14" customFormat="1" customHeight="1" spans="1:88">
      <c r="A1048204" s="15"/>
      <c r="B1048204" s="15"/>
      <c r="C1048204" s="15"/>
      <c r="D1048204" s="15"/>
      <c r="E1048204" s="15"/>
      <c r="F1048204" s="15"/>
      <c r="G1048204" s="15"/>
      <c r="H1048204" s="15"/>
      <c r="I1048204" s="15"/>
      <c r="J1048204" s="15"/>
      <c r="K1048204" s="15"/>
      <c r="L1048204" s="15"/>
      <c r="M1048204" s="15"/>
      <c r="N1048204" s="16"/>
      <c r="O1048204" s="14"/>
      <c r="P1048204" s="14"/>
      <c r="Q1048204" s="14"/>
      <c r="R1048204" s="14"/>
      <c r="S1048204" s="14"/>
      <c r="T1048204" s="14"/>
      <c r="U1048204" s="14"/>
      <c r="V1048204" s="14"/>
      <c r="W1048204" s="14"/>
      <c r="X1048204" s="14"/>
      <c r="Y1048204" s="14"/>
      <c r="Z1048204" s="14"/>
      <c r="AA1048204" s="14"/>
      <c r="AB1048204" s="14"/>
      <c r="AC1048204" s="14"/>
      <c r="AD1048204" s="14"/>
      <c r="AE1048204" s="14"/>
      <c r="AF1048204" s="14"/>
      <c r="AG1048204" s="14"/>
      <c r="AH1048204" s="14"/>
      <c r="AI1048204" s="14"/>
      <c r="AJ1048204" s="14"/>
      <c r="AK1048204" s="14"/>
      <c r="AL1048204" s="14"/>
      <c r="AM1048204" s="14"/>
      <c r="AN1048204" s="14"/>
      <c r="AO1048204" s="14"/>
      <c r="AP1048204" s="14"/>
      <c r="AQ1048204" s="14"/>
      <c r="AR1048204" s="14"/>
      <c r="AS1048204" s="14"/>
      <c r="AT1048204" s="14"/>
      <c r="AU1048204" s="14"/>
      <c r="AV1048204" s="14"/>
      <c r="AW1048204" s="14"/>
      <c r="AX1048204" s="14"/>
      <c r="AY1048204" s="14"/>
      <c r="AZ1048204" s="14"/>
      <c r="BA1048204" s="14"/>
      <c r="BB1048204" s="14"/>
      <c r="BC1048204" s="14"/>
      <c r="BD1048204" s="14"/>
      <c r="BE1048204" s="14"/>
      <c r="BF1048204" s="14"/>
      <c r="BG1048204" s="14"/>
      <c r="BH1048204" s="14"/>
      <c r="BI1048204" s="14"/>
      <c r="BJ1048204" s="14"/>
      <c r="BK1048204" s="14"/>
      <c r="BL1048204" s="14"/>
      <c r="BM1048204" s="14"/>
      <c r="BN1048204" s="14"/>
      <c r="BO1048204" s="14"/>
      <c r="BP1048204" s="14"/>
      <c r="BQ1048204" s="14"/>
      <c r="BR1048204" s="14"/>
      <c r="BS1048204" s="14"/>
      <c r="BT1048204" s="14"/>
      <c r="BU1048204" s="14"/>
      <c r="BV1048204" s="14"/>
      <c r="BW1048204" s="14"/>
      <c r="BX1048204" s="14"/>
      <c r="BY1048204" s="17"/>
      <c r="BZ1048204" s="17"/>
      <c r="CA1048204" s="18"/>
      <c r="CB1048204" s="14"/>
      <c r="CC1048204" s="14"/>
      <c r="CD1048204" s="14"/>
      <c r="CE1048204" s="14"/>
      <c r="CF1048204" s="14"/>
      <c r="CG1048204" s="14"/>
      <c r="CH1048204" s="14"/>
      <c r="CI1048204" s="19"/>
      <c r="CJ1048204" s="19"/>
    </row>
    <row r="1048205" s="14" customFormat="1" customHeight="1" spans="1:88">
      <c r="A1048205" s="15"/>
      <c r="B1048205" s="15"/>
      <c r="C1048205" s="15"/>
      <c r="D1048205" s="15"/>
      <c r="E1048205" s="15"/>
      <c r="F1048205" s="15"/>
      <c r="G1048205" s="15"/>
      <c r="H1048205" s="15"/>
      <c r="I1048205" s="15"/>
      <c r="J1048205" s="15"/>
      <c r="K1048205" s="15"/>
      <c r="L1048205" s="15"/>
      <c r="M1048205" s="15"/>
      <c r="N1048205" s="16"/>
      <c r="O1048205" s="14"/>
      <c r="P1048205" s="14"/>
      <c r="Q1048205" s="14"/>
      <c r="R1048205" s="14"/>
      <c r="S1048205" s="14"/>
      <c r="T1048205" s="14"/>
      <c r="U1048205" s="14"/>
      <c r="V1048205" s="14"/>
      <c r="W1048205" s="14"/>
      <c r="X1048205" s="14"/>
      <c r="Y1048205" s="14"/>
      <c r="Z1048205" s="14"/>
      <c r="AA1048205" s="14"/>
      <c r="AB1048205" s="14"/>
      <c r="AC1048205" s="14"/>
      <c r="AD1048205" s="14"/>
      <c r="AE1048205" s="14"/>
      <c r="AF1048205" s="14"/>
      <c r="AG1048205" s="14"/>
      <c r="AH1048205" s="14"/>
      <c r="AI1048205" s="14"/>
      <c r="AJ1048205" s="14"/>
      <c r="AK1048205" s="14"/>
      <c r="AL1048205" s="14"/>
      <c r="AM1048205" s="14"/>
      <c r="AN1048205" s="14"/>
      <c r="AO1048205" s="14"/>
      <c r="AP1048205" s="14"/>
      <c r="AQ1048205" s="14"/>
      <c r="AR1048205" s="14"/>
      <c r="AS1048205" s="14"/>
      <c r="AT1048205" s="14"/>
      <c r="AU1048205" s="14"/>
      <c r="AV1048205" s="14"/>
      <c r="AW1048205" s="14"/>
      <c r="AX1048205" s="14"/>
      <c r="AY1048205" s="14"/>
      <c r="AZ1048205" s="14"/>
      <c r="BA1048205" s="14"/>
      <c r="BB1048205" s="14"/>
      <c r="BC1048205" s="14"/>
      <c r="BD1048205" s="14"/>
      <c r="BE1048205" s="14"/>
      <c r="BF1048205" s="14"/>
      <c r="BG1048205" s="14"/>
      <c r="BH1048205" s="14"/>
      <c r="BI1048205" s="14"/>
      <c r="BJ1048205" s="14"/>
      <c r="BK1048205" s="14"/>
      <c r="BL1048205" s="14"/>
      <c r="BM1048205" s="14"/>
      <c r="BN1048205" s="14"/>
      <c r="BO1048205" s="14"/>
      <c r="BP1048205" s="14"/>
      <c r="BQ1048205" s="14"/>
      <c r="BR1048205" s="14"/>
      <c r="BS1048205" s="14"/>
      <c r="BT1048205" s="14"/>
      <c r="BU1048205" s="14"/>
      <c r="BV1048205" s="14"/>
      <c r="BW1048205" s="14"/>
      <c r="BX1048205" s="14"/>
      <c r="BY1048205" s="17"/>
      <c r="BZ1048205" s="17"/>
      <c r="CA1048205" s="18"/>
      <c r="CB1048205" s="14"/>
      <c r="CC1048205" s="14"/>
      <c r="CD1048205" s="14"/>
      <c r="CE1048205" s="14"/>
      <c r="CF1048205" s="14"/>
      <c r="CG1048205" s="14"/>
      <c r="CH1048205" s="14"/>
      <c r="CI1048205" s="19"/>
      <c r="CJ1048205" s="19"/>
    </row>
    <row r="1048206" s="14" customFormat="1" customHeight="1" spans="1:88">
      <c r="A1048206" s="15"/>
      <c r="B1048206" s="15"/>
      <c r="C1048206" s="15"/>
      <c r="D1048206" s="15"/>
      <c r="E1048206" s="15"/>
      <c r="F1048206" s="15"/>
      <c r="G1048206" s="15"/>
      <c r="H1048206" s="15"/>
      <c r="I1048206" s="15"/>
      <c r="J1048206" s="15"/>
      <c r="K1048206" s="15"/>
      <c r="L1048206" s="15"/>
      <c r="M1048206" s="15"/>
      <c r="N1048206" s="16"/>
      <c r="O1048206" s="14"/>
      <c r="P1048206" s="14"/>
      <c r="Q1048206" s="14"/>
      <c r="R1048206" s="14"/>
      <c r="S1048206" s="14"/>
      <c r="T1048206" s="14"/>
      <c r="U1048206" s="14"/>
      <c r="V1048206" s="14"/>
      <c r="W1048206" s="14"/>
      <c r="X1048206" s="14"/>
      <c r="Y1048206" s="14"/>
      <c r="Z1048206" s="14"/>
      <c r="AA1048206" s="14"/>
      <c r="AB1048206" s="14"/>
      <c r="AC1048206" s="14"/>
      <c r="AD1048206" s="14"/>
      <c r="AE1048206" s="14"/>
      <c r="AF1048206" s="14"/>
      <c r="AG1048206" s="14"/>
      <c r="AH1048206" s="14"/>
      <c r="AI1048206" s="14"/>
      <c r="AJ1048206" s="14"/>
      <c r="AK1048206" s="14"/>
      <c r="AL1048206" s="14"/>
      <c r="AM1048206" s="14"/>
      <c r="AN1048206" s="14"/>
      <c r="AO1048206" s="14"/>
      <c r="AP1048206" s="14"/>
      <c r="AQ1048206" s="14"/>
      <c r="AR1048206" s="14"/>
      <c r="AS1048206" s="14"/>
      <c r="AT1048206" s="14"/>
      <c r="AU1048206" s="14"/>
      <c r="AV1048206" s="14"/>
      <c r="AW1048206" s="14"/>
      <c r="AX1048206" s="14"/>
      <c r="AY1048206" s="14"/>
      <c r="AZ1048206" s="14"/>
      <c r="BA1048206" s="14"/>
      <c r="BB1048206" s="14"/>
      <c r="BC1048206" s="14"/>
      <c r="BD1048206" s="14"/>
      <c r="BE1048206" s="14"/>
      <c r="BF1048206" s="14"/>
      <c r="BG1048206" s="14"/>
      <c r="BH1048206" s="14"/>
      <c r="BI1048206" s="14"/>
      <c r="BJ1048206" s="14"/>
      <c r="BK1048206" s="14"/>
      <c r="BL1048206" s="14"/>
      <c r="BM1048206" s="14"/>
      <c r="BN1048206" s="14"/>
      <c r="BO1048206" s="14"/>
      <c r="BP1048206" s="14"/>
      <c r="BQ1048206" s="14"/>
      <c r="BR1048206" s="14"/>
      <c r="BS1048206" s="14"/>
      <c r="BT1048206" s="14"/>
      <c r="BU1048206" s="14"/>
      <c r="BV1048206" s="14"/>
      <c r="BW1048206" s="14"/>
      <c r="BX1048206" s="14"/>
      <c r="BY1048206" s="17"/>
      <c r="BZ1048206" s="17"/>
      <c r="CA1048206" s="18"/>
      <c r="CB1048206" s="14"/>
      <c r="CC1048206" s="14"/>
      <c r="CD1048206" s="14"/>
      <c r="CE1048206" s="14"/>
      <c r="CF1048206" s="14"/>
      <c r="CG1048206" s="14"/>
      <c r="CH1048206" s="14"/>
      <c r="CI1048206" s="19"/>
      <c r="CJ1048206" s="19"/>
    </row>
    <row r="1048207" s="14" customFormat="1" customHeight="1" spans="1:88">
      <c r="A1048207" s="15"/>
      <c r="B1048207" s="15"/>
      <c r="C1048207" s="15"/>
      <c r="D1048207" s="15"/>
      <c r="E1048207" s="15"/>
      <c r="F1048207" s="15"/>
      <c r="G1048207" s="15"/>
      <c r="H1048207" s="15"/>
      <c r="I1048207" s="15"/>
      <c r="J1048207" s="15"/>
      <c r="K1048207" s="15"/>
      <c r="L1048207" s="15"/>
      <c r="M1048207" s="15"/>
      <c r="N1048207" s="16"/>
      <c r="O1048207" s="14"/>
      <c r="P1048207" s="14"/>
      <c r="Q1048207" s="14"/>
      <c r="R1048207" s="14"/>
      <c r="S1048207" s="14"/>
      <c r="T1048207" s="14"/>
      <c r="U1048207" s="14"/>
      <c r="V1048207" s="14"/>
      <c r="W1048207" s="14"/>
      <c r="X1048207" s="14"/>
      <c r="Y1048207" s="14"/>
      <c r="Z1048207" s="14"/>
      <c r="AA1048207" s="14"/>
      <c r="AB1048207" s="14"/>
      <c r="AC1048207" s="14"/>
      <c r="AD1048207" s="14"/>
      <c r="AE1048207" s="14"/>
      <c r="AF1048207" s="14"/>
      <c r="AG1048207" s="14"/>
      <c r="AH1048207" s="14"/>
      <c r="AI1048207" s="14"/>
      <c r="AJ1048207" s="14"/>
      <c r="AK1048207" s="14"/>
      <c r="AL1048207" s="14"/>
      <c r="AM1048207" s="14"/>
      <c r="AN1048207" s="14"/>
      <c r="AO1048207" s="14"/>
      <c r="AP1048207" s="14"/>
      <c r="AQ1048207" s="14"/>
      <c r="AR1048207" s="14"/>
      <c r="AS1048207" s="14"/>
      <c r="AT1048207" s="14"/>
      <c r="AU1048207" s="14"/>
      <c r="AV1048207" s="14"/>
      <c r="AW1048207" s="14"/>
      <c r="AX1048207" s="14"/>
      <c r="AY1048207" s="14"/>
      <c r="AZ1048207" s="14"/>
      <c r="BA1048207" s="14"/>
      <c r="BB1048207" s="14"/>
      <c r="BC1048207" s="14"/>
      <c r="BD1048207" s="14"/>
      <c r="BE1048207" s="14"/>
      <c r="BF1048207" s="14"/>
      <c r="BG1048207" s="14"/>
      <c r="BH1048207" s="14"/>
      <c r="BI1048207" s="14"/>
      <c r="BJ1048207" s="14"/>
      <c r="BK1048207" s="14"/>
      <c r="BL1048207" s="14"/>
      <c r="BM1048207" s="14"/>
      <c r="BN1048207" s="14"/>
      <c r="BO1048207" s="14"/>
      <c r="BP1048207" s="14"/>
      <c r="BQ1048207" s="14"/>
      <c r="BR1048207" s="14"/>
      <c r="BS1048207" s="14"/>
      <c r="BT1048207" s="14"/>
      <c r="BU1048207" s="14"/>
      <c r="BV1048207" s="14"/>
      <c r="BW1048207" s="14"/>
      <c r="BX1048207" s="14"/>
      <c r="BY1048207" s="17"/>
      <c r="BZ1048207" s="17"/>
      <c r="CA1048207" s="18"/>
      <c r="CB1048207" s="14"/>
      <c r="CC1048207" s="14"/>
      <c r="CD1048207" s="14"/>
      <c r="CE1048207" s="14"/>
      <c r="CF1048207" s="14"/>
      <c r="CG1048207" s="14"/>
      <c r="CH1048207" s="14"/>
      <c r="CI1048207" s="19"/>
      <c r="CJ1048207" s="19"/>
    </row>
    <row r="1048208" s="14" customFormat="1" customHeight="1" spans="1:88">
      <c r="A1048208" s="15"/>
      <c r="B1048208" s="15"/>
      <c r="C1048208" s="15"/>
      <c r="D1048208" s="15"/>
      <c r="E1048208" s="15"/>
      <c r="F1048208" s="15"/>
      <c r="G1048208" s="15"/>
      <c r="H1048208" s="15"/>
      <c r="I1048208" s="15"/>
      <c r="J1048208" s="15"/>
      <c r="K1048208" s="15"/>
      <c r="L1048208" s="15"/>
      <c r="M1048208" s="15"/>
      <c r="N1048208" s="16"/>
      <c r="O1048208" s="14"/>
      <c r="P1048208" s="14"/>
      <c r="Q1048208" s="14"/>
      <c r="R1048208" s="14"/>
      <c r="S1048208" s="14"/>
      <c r="T1048208" s="14"/>
      <c r="U1048208" s="14"/>
      <c r="V1048208" s="14"/>
      <c r="W1048208" s="14"/>
      <c r="X1048208" s="14"/>
      <c r="Y1048208" s="14"/>
      <c r="Z1048208" s="14"/>
      <c r="AA1048208" s="14"/>
      <c r="AB1048208" s="14"/>
      <c r="AC1048208" s="14"/>
      <c r="AD1048208" s="14"/>
      <c r="AE1048208" s="14"/>
      <c r="AF1048208" s="14"/>
      <c r="AG1048208" s="14"/>
      <c r="AH1048208" s="14"/>
      <c r="AI1048208" s="14"/>
      <c r="AJ1048208" s="14"/>
      <c r="AK1048208" s="14"/>
      <c r="AL1048208" s="14"/>
      <c r="AM1048208" s="14"/>
      <c r="AN1048208" s="14"/>
      <c r="AO1048208" s="14"/>
      <c r="AP1048208" s="14"/>
      <c r="AQ1048208" s="14"/>
      <c r="AR1048208" s="14"/>
      <c r="AS1048208" s="14"/>
      <c r="AT1048208" s="14"/>
      <c r="AU1048208" s="14"/>
      <c r="AV1048208" s="14"/>
      <c r="AW1048208" s="14"/>
      <c r="AX1048208" s="14"/>
      <c r="AY1048208" s="14"/>
      <c r="AZ1048208" s="14"/>
      <c r="BA1048208" s="14"/>
      <c r="BB1048208" s="14"/>
      <c r="BC1048208" s="14"/>
      <c r="BD1048208" s="14"/>
      <c r="BE1048208" s="14"/>
      <c r="BF1048208" s="14"/>
      <c r="BG1048208" s="14"/>
      <c r="BH1048208" s="14"/>
      <c r="BI1048208" s="14"/>
      <c r="BJ1048208" s="14"/>
      <c r="BK1048208" s="14"/>
      <c r="BL1048208" s="14"/>
      <c r="BM1048208" s="14"/>
      <c r="BN1048208" s="14"/>
      <c r="BO1048208" s="14"/>
      <c r="BP1048208" s="14"/>
      <c r="BQ1048208" s="14"/>
      <c r="BR1048208" s="14"/>
      <c r="BS1048208" s="14"/>
      <c r="BT1048208" s="14"/>
      <c r="BU1048208" s="14"/>
      <c r="BV1048208" s="14"/>
      <c r="BW1048208" s="14"/>
      <c r="BX1048208" s="14"/>
      <c r="BY1048208" s="17"/>
      <c r="BZ1048208" s="17"/>
      <c r="CA1048208" s="18"/>
      <c r="CB1048208" s="14"/>
      <c r="CC1048208" s="14"/>
      <c r="CD1048208" s="14"/>
      <c r="CE1048208" s="14"/>
      <c r="CF1048208" s="14"/>
      <c r="CG1048208" s="14"/>
      <c r="CH1048208" s="14"/>
      <c r="CI1048208" s="19"/>
      <c r="CJ1048208" s="19"/>
    </row>
    <row r="1048209" s="14" customFormat="1" customHeight="1" spans="1:88">
      <c r="A1048209" s="15"/>
      <c r="B1048209" s="15"/>
      <c r="C1048209" s="15"/>
      <c r="D1048209" s="15"/>
      <c r="E1048209" s="15"/>
      <c r="F1048209" s="15"/>
      <c r="G1048209" s="15"/>
      <c r="H1048209" s="15"/>
      <c r="I1048209" s="15"/>
      <c r="J1048209" s="15"/>
      <c r="K1048209" s="15"/>
      <c r="L1048209" s="15"/>
      <c r="M1048209" s="15"/>
      <c r="N1048209" s="16"/>
      <c r="O1048209" s="14"/>
      <c r="P1048209" s="14"/>
      <c r="Q1048209" s="14"/>
      <c r="R1048209" s="14"/>
      <c r="S1048209" s="14"/>
      <c r="T1048209" s="14"/>
      <c r="U1048209" s="14"/>
      <c r="V1048209" s="14"/>
      <c r="W1048209" s="14"/>
      <c r="X1048209" s="14"/>
      <c r="Y1048209" s="14"/>
      <c r="Z1048209" s="14"/>
      <c r="AA1048209" s="14"/>
      <c r="AB1048209" s="14"/>
      <c r="AC1048209" s="14"/>
      <c r="AD1048209" s="14"/>
      <c r="AE1048209" s="14"/>
      <c r="AF1048209" s="14"/>
      <c r="AG1048209" s="14"/>
      <c r="AH1048209" s="14"/>
      <c r="AI1048209" s="14"/>
      <c r="AJ1048209" s="14"/>
      <c r="AK1048209" s="14"/>
      <c r="AL1048209" s="14"/>
      <c r="AM1048209" s="14"/>
      <c r="AN1048209" s="14"/>
      <c r="AO1048209" s="14"/>
      <c r="AP1048209" s="14"/>
      <c r="AQ1048209" s="14"/>
      <c r="AR1048209" s="14"/>
      <c r="AS1048209" s="14"/>
      <c r="AT1048209" s="14"/>
      <c r="AU1048209" s="14"/>
      <c r="AV1048209" s="14"/>
      <c r="AW1048209" s="14"/>
      <c r="AX1048209" s="14"/>
      <c r="AY1048209" s="14"/>
      <c r="AZ1048209" s="14"/>
      <c r="BA1048209" s="14"/>
      <c r="BB1048209" s="14"/>
      <c r="BC1048209" s="14"/>
      <c r="BD1048209" s="14"/>
      <c r="BE1048209" s="14"/>
      <c r="BF1048209" s="14"/>
      <c r="BG1048209" s="14"/>
      <c r="BH1048209" s="14"/>
      <c r="BI1048209" s="14"/>
      <c r="BJ1048209" s="14"/>
      <c r="BK1048209" s="14"/>
      <c r="BL1048209" s="14"/>
      <c r="BM1048209" s="14"/>
      <c r="BN1048209" s="14"/>
      <c r="BO1048209" s="14"/>
      <c r="BP1048209" s="14"/>
      <c r="BQ1048209" s="14"/>
      <c r="BR1048209" s="14"/>
      <c r="BS1048209" s="14"/>
      <c r="BT1048209" s="14"/>
      <c r="BU1048209" s="14"/>
      <c r="BV1048209" s="14"/>
      <c r="BW1048209" s="14"/>
      <c r="BX1048209" s="14"/>
      <c r="BY1048209" s="17"/>
      <c r="BZ1048209" s="17"/>
      <c r="CA1048209" s="18"/>
      <c r="CB1048209" s="14"/>
      <c r="CC1048209" s="14"/>
      <c r="CD1048209" s="14"/>
      <c r="CE1048209" s="14"/>
      <c r="CF1048209" s="14"/>
      <c r="CG1048209" s="14"/>
      <c r="CH1048209" s="14"/>
      <c r="CI1048209" s="19"/>
      <c r="CJ1048209" s="19"/>
    </row>
    <row r="1048210" s="14" customFormat="1" customHeight="1" spans="1:88">
      <c r="A1048210" s="15"/>
      <c r="B1048210" s="15"/>
      <c r="C1048210" s="15"/>
      <c r="D1048210" s="15"/>
      <c r="E1048210" s="15"/>
      <c r="F1048210" s="15"/>
      <c r="G1048210" s="15"/>
      <c r="H1048210" s="15"/>
      <c r="I1048210" s="15"/>
      <c r="J1048210" s="15"/>
      <c r="K1048210" s="15"/>
      <c r="L1048210" s="15"/>
      <c r="M1048210" s="15"/>
      <c r="N1048210" s="16"/>
      <c r="O1048210" s="14"/>
      <c r="P1048210" s="14"/>
      <c r="Q1048210" s="14"/>
      <c r="R1048210" s="14"/>
      <c r="S1048210" s="14"/>
      <c r="T1048210" s="14"/>
      <c r="U1048210" s="14"/>
      <c r="V1048210" s="14"/>
      <c r="W1048210" s="14"/>
      <c r="X1048210" s="14"/>
      <c r="Y1048210" s="14"/>
      <c r="Z1048210" s="14"/>
      <c r="AA1048210" s="14"/>
      <c r="AB1048210" s="14"/>
      <c r="AC1048210" s="14"/>
      <c r="AD1048210" s="14"/>
      <c r="AE1048210" s="14"/>
      <c r="AF1048210" s="14"/>
      <c r="AG1048210" s="14"/>
      <c r="AH1048210" s="14"/>
      <c r="AI1048210" s="14"/>
      <c r="AJ1048210" s="14"/>
      <c r="AK1048210" s="14"/>
      <c r="AL1048210" s="14"/>
      <c r="AM1048210" s="14"/>
      <c r="AN1048210" s="14"/>
      <c r="AO1048210" s="14"/>
      <c r="AP1048210" s="14"/>
      <c r="AQ1048210" s="14"/>
      <c r="AR1048210" s="14"/>
      <c r="AS1048210" s="14"/>
      <c r="AT1048210" s="14"/>
      <c r="AU1048210" s="14"/>
      <c r="AV1048210" s="14"/>
      <c r="AW1048210" s="14"/>
      <c r="AX1048210" s="14"/>
      <c r="AY1048210" s="14"/>
      <c r="AZ1048210" s="14"/>
      <c r="BA1048210" s="14"/>
      <c r="BB1048210" s="14"/>
      <c r="BC1048210" s="14"/>
      <c r="BD1048210" s="14"/>
      <c r="BE1048210" s="14"/>
      <c r="BF1048210" s="14"/>
      <c r="BG1048210" s="14"/>
      <c r="BH1048210" s="14"/>
      <c r="BI1048210" s="14"/>
      <c r="BJ1048210" s="14"/>
      <c r="BK1048210" s="14"/>
      <c r="BL1048210" s="14"/>
      <c r="BM1048210" s="14"/>
      <c r="BN1048210" s="14"/>
      <c r="BO1048210" s="14"/>
      <c r="BP1048210" s="14"/>
      <c r="BQ1048210" s="14"/>
      <c r="BR1048210" s="14"/>
      <c r="BS1048210" s="14"/>
      <c r="BT1048210" s="14"/>
      <c r="BU1048210" s="14"/>
      <c r="BV1048210" s="14"/>
      <c r="BW1048210" s="14"/>
      <c r="BX1048210" s="14"/>
      <c r="BY1048210" s="17"/>
      <c r="BZ1048210" s="17"/>
      <c r="CA1048210" s="18"/>
      <c r="CB1048210" s="14"/>
      <c r="CC1048210" s="14"/>
      <c r="CD1048210" s="14"/>
      <c r="CE1048210" s="14"/>
      <c r="CF1048210" s="14"/>
      <c r="CG1048210" s="14"/>
      <c r="CH1048210" s="14"/>
      <c r="CI1048210" s="19"/>
      <c r="CJ1048210" s="19"/>
    </row>
    <row r="1048211" s="14" customFormat="1" customHeight="1" spans="1:88">
      <c r="A1048211" s="15"/>
      <c r="B1048211" s="15"/>
      <c r="C1048211" s="15"/>
      <c r="D1048211" s="15"/>
      <c r="E1048211" s="15"/>
      <c r="F1048211" s="15"/>
      <c r="G1048211" s="15"/>
      <c r="H1048211" s="15"/>
      <c r="I1048211" s="15"/>
      <c r="J1048211" s="15"/>
      <c r="K1048211" s="15"/>
      <c r="L1048211" s="15"/>
      <c r="M1048211" s="15"/>
      <c r="N1048211" s="16"/>
      <c r="O1048211" s="14"/>
      <c r="P1048211" s="14"/>
      <c r="Q1048211" s="14"/>
      <c r="R1048211" s="14"/>
      <c r="S1048211" s="14"/>
      <c r="T1048211" s="14"/>
      <c r="U1048211" s="14"/>
      <c r="V1048211" s="14"/>
      <c r="W1048211" s="14"/>
      <c r="X1048211" s="14"/>
      <c r="Y1048211" s="14"/>
      <c r="Z1048211" s="14"/>
      <c r="AA1048211" s="14"/>
      <c r="AB1048211" s="14"/>
      <c r="AC1048211" s="14"/>
      <c r="AD1048211" s="14"/>
      <c r="AE1048211" s="14"/>
      <c r="AF1048211" s="14"/>
      <c r="AG1048211" s="14"/>
      <c r="AH1048211" s="14"/>
      <c r="AI1048211" s="14"/>
      <c r="AJ1048211" s="14"/>
      <c r="AK1048211" s="14"/>
      <c r="AL1048211" s="14"/>
      <c r="AM1048211" s="14"/>
      <c r="AN1048211" s="14"/>
      <c r="AO1048211" s="14"/>
      <c r="AP1048211" s="14"/>
      <c r="AQ1048211" s="14"/>
      <c r="AR1048211" s="14"/>
      <c r="AS1048211" s="14"/>
      <c r="AT1048211" s="14"/>
      <c r="AU1048211" s="14"/>
      <c r="AV1048211" s="14"/>
      <c r="AW1048211" s="14"/>
      <c r="AX1048211" s="14"/>
      <c r="AY1048211" s="14"/>
      <c r="AZ1048211" s="14"/>
      <c r="BA1048211" s="14"/>
      <c r="BB1048211" s="14"/>
      <c r="BC1048211" s="14"/>
      <c r="BD1048211" s="14"/>
      <c r="BE1048211" s="14"/>
      <c r="BF1048211" s="14"/>
      <c r="BG1048211" s="14"/>
      <c r="BH1048211" s="14"/>
      <c r="BI1048211" s="14"/>
      <c r="BJ1048211" s="14"/>
      <c r="BK1048211" s="14"/>
      <c r="BL1048211" s="14"/>
      <c r="BM1048211" s="14"/>
      <c r="BN1048211" s="14"/>
      <c r="BO1048211" s="14"/>
      <c r="BP1048211" s="14"/>
      <c r="BQ1048211" s="14"/>
      <c r="BR1048211" s="14"/>
      <c r="BS1048211" s="14"/>
      <c r="BT1048211" s="14"/>
      <c r="BU1048211" s="14"/>
      <c r="BV1048211" s="14"/>
      <c r="BW1048211" s="14"/>
      <c r="BX1048211" s="14"/>
      <c r="BY1048211" s="17"/>
      <c r="BZ1048211" s="17"/>
      <c r="CA1048211" s="18"/>
      <c r="CB1048211" s="14"/>
      <c r="CC1048211" s="14"/>
      <c r="CD1048211" s="14"/>
      <c r="CE1048211" s="14"/>
      <c r="CF1048211" s="14"/>
      <c r="CG1048211" s="14"/>
      <c r="CH1048211" s="14"/>
      <c r="CI1048211" s="19"/>
      <c r="CJ1048211" s="19"/>
    </row>
    <row r="1048212" s="14" customFormat="1" customHeight="1" spans="1:88">
      <c r="A1048212" s="15"/>
      <c r="B1048212" s="15"/>
      <c r="C1048212" s="15"/>
      <c r="D1048212" s="15"/>
      <c r="E1048212" s="15"/>
      <c r="F1048212" s="15"/>
      <c r="G1048212" s="15"/>
      <c r="H1048212" s="15"/>
      <c r="I1048212" s="15"/>
      <c r="J1048212" s="15"/>
      <c r="K1048212" s="15"/>
      <c r="L1048212" s="15"/>
      <c r="M1048212" s="15"/>
      <c r="N1048212" s="16"/>
      <c r="O1048212" s="14"/>
      <c r="P1048212" s="14"/>
      <c r="Q1048212" s="14"/>
      <c r="R1048212" s="14"/>
      <c r="S1048212" s="14"/>
      <c r="T1048212" s="14"/>
      <c r="U1048212" s="14"/>
      <c r="V1048212" s="14"/>
      <c r="W1048212" s="14"/>
      <c r="X1048212" s="14"/>
      <c r="Y1048212" s="14"/>
      <c r="Z1048212" s="14"/>
      <c r="AA1048212" s="14"/>
      <c r="AB1048212" s="14"/>
      <c r="AC1048212" s="14"/>
      <c r="AD1048212" s="14"/>
      <c r="AE1048212" s="14"/>
      <c r="AF1048212" s="14"/>
      <c r="AG1048212" s="14"/>
      <c r="AH1048212" s="14"/>
      <c r="AI1048212" s="14"/>
      <c r="AJ1048212" s="14"/>
      <c r="AK1048212" s="14"/>
      <c r="AL1048212" s="14"/>
      <c r="AM1048212" s="14"/>
      <c r="AN1048212" s="14"/>
      <c r="AO1048212" s="14"/>
      <c r="AP1048212" s="14"/>
      <c r="AQ1048212" s="14"/>
      <c r="AR1048212" s="14"/>
      <c r="AS1048212" s="14"/>
      <c r="AT1048212" s="14"/>
      <c r="AU1048212" s="14"/>
      <c r="AV1048212" s="14"/>
      <c r="AW1048212" s="14"/>
      <c r="AX1048212" s="14"/>
      <c r="AY1048212" s="14"/>
      <c r="AZ1048212" s="14"/>
      <c r="BA1048212" s="14"/>
      <c r="BB1048212" s="14"/>
      <c r="BC1048212" s="14"/>
      <c r="BD1048212" s="14"/>
      <c r="BE1048212" s="14"/>
      <c r="BF1048212" s="14"/>
      <c r="BG1048212" s="14"/>
      <c r="BH1048212" s="14"/>
      <c r="BI1048212" s="14"/>
      <c r="BJ1048212" s="14"/>
      <c r="BK1048212" s="14"/>
      <c r="BL1048212" s="14"/>
      <c r="BM1048212" s="14"/>
      <c r="BN1048212" s="14"/>
      <c r="BO1048212" s="14"/>
      <c r="BP1048212" s="14"/>
      <c r="BQ1048212" s="14"/>
      <c r="BR1048212" s="14"/>
      <c r="BS1048212" s="14"/>
      <c r="BT1048212" s="14"/>
      <c r="BU1048212" s="14"/>
      <c r="BV1048212" s="14"/>
      <c r="BW1048212" s="14"/>
      <c r="BX1048212" s="14"/>
      <c r="BY1048212" s="17"/>
      <c r="BZ1048212" s="17"/>
      <c r="CA1048212" s="18"/>
      <c r="CB1048212" s="14"/>
      <c r="CC1048212" s="14"/>
      <c r="CD1048212" s="14"/>
      <c r="CE1048212" s="14"/>
      <c r="CF1048212" s="14"/>
      <c r="CG1048212" s="14"/>
      <c r="CH1048212" s="14"/>
      <c r="CI1048212" s="19"/>
      <c r="CJ1048212" s="19"/>
    </row>
    <row r="1048213" s="14" customFormat="1" customHeight="1" spans="1:88">
      <c r="A1048213" s="15"/>
      <c r="B1048213" s="15"/>
      <c r="C1048213" s="15"/>
      <c r="D1048213" s="15"/>
      <c r="E1048213" s="15"/>
      <c r="F1048213" s="15"/>
      <c r="G1048213" s="15"/>
      <c r="H1048213" s="15"/>
      <c r="I1048213" s="15"/>
      <c r="J1048213" s="15"/>
      <c r="K1048213" s="15"/>
      <c r="L1048213" s="15"/>
      <c r="M1048213" s="15"/>
      <c r="N1048213" s="16"/>
      <c r="O1048213" s="14"/>
      <c r="P1048213" s="14"/>
      <c r="Q1048213" s="14"/>
      <c r="R1048213" s="14"/>
      <c r="S1048213" s="14"/>
      <c r="T1048213" s="14"/>
      <c r="U1048213" s="14"/>
      <c r="V1048213" s="14"/>
      <c r="W1048213" s="14"/>
      <c r="X1048213" s="14"/>
      <c r="Y1048213" s="14"/>
      <c r="Z1048213" s="14"/>
      <c r="AA1048213" s="14"/>
      <c r="AB1048213" s="14"/>
      <c r="AC1048213" s="14"/>
      <c r="AD1048213" s="14"/>
      <c r="AE1048213" s="14"/>
      <c r="AF1048213" s="14"/>
      <c r="AG1048213" s="14"/>
      <c r="AH1048213" s="14"/>
      <c r="AI1048213" s="14"/>
      <c r="AJ1048213" s="14"/>
      <c r="AK1048213" s="14"/>
      <c r="AL1048213" s="14"/>
      <c r="AM1048213" s="14"/>
      <c r="AN1048213" s="14"/>
      <c r="AO1048213" s="14"/>
      <c r="AP1048213" s="14"/>
      <c r="AQ1048213" s="14"/>
      <c r="AR1048213" s="14"/>
      <c r="AS1048213" s="14"/>
      <c r="AT1048213" s="14"/>
      <c r="AU1048213" s="14"/>
      <c r="AV1048213" s="14"/>
      <c r="AW1048213" s="14"/>
      <c r="AX1048213" s="14"/>
      <c r="AY1048213" s="14"/>
      <c r="AZ1048213" s="14"/>
      <c r="BA1048213" s="14"/>
      <c r="BB1048213" s="14"/>
      <c r="BC1048213" s="14"/>
      <c r="BD1048213" s="14"/>
      <c r="BE1048213" s="14"/>
      <c r="BF1048213" s="14"/>
      <c r="BG1048213" s="14"/>
      <c r="BH1048213" s="14"/>
      <c r="BI1048213" s="14"/>
      <c r="BJ1048213" s="14"/>
      <c r="BK1048213" s="14"/>
      <c r="BL1048213" s="14"/>
      <c r="BM1048213" s="14"/>
      <c r="BN1048213" s="14"/>
      <c r="BO1048213" s="14"/>
      <c r="BP1048213" s="14"/>
      <c r="BQ1048213" s="14"/>
      <c r="BR1048213" s="14"/>
      <c r="BS1048213" s="14"/>
      <c r="BT1048213" s="14"/>
      <c r="BU1048213" s="14"/>
      <c r="BV1048213" s="14"/>
      <c r="BW1048213" s="14"/>
      <c r="BX1048213" s="14"/>
      <c r="BY1048213" s="17"/>
      <c r="BZ1048213" s="17"/>
      <c r="CA1048213" s="18"/>
      <c r="CB1048213" s="14"/>
      <c r="CC1048213" s="14"/>
      <c r="CD1048213" s="14"/>
      <c r="CE1048213" s="14"/>
      <c r="CF1048213" s="14"/>
      <c r="CG1048213" s="14"/>
      <c r="CH1048213" s="14"/>
      <c r="CI1048213" s="19"/>
      <c r="CJ1048213" s="19"/>
    </row>
    <row r="1048214" s="14" customFormat="1" customHeight="1" spans="1:88">
      <c r="A1048214" s="15"/>
      <c r="B1048214" s="15"/>
      <c r="C1048214" s="15"/>
      <c r="D1048214" s="15"/>
      <c r="E1048214" s="15"/>
      <c r="F1048214" s="15"/>
      <c r="G1048214" s="15"/>
      <c r="H1048214" s="15"/>
      <c r="I1048214" s="15"/>
      <c r="J1048214" s="15"/>
      <c r="K1048214" s="15"/>
      <c r="L1048214" s="15"/>
      <c r="M1048214" s="15"/>
      <c r="N1048214" s="16"/>
      <c r="O1048214" s="14"/>
      <c r="P1048214" s="14"/>
      <c r="Q1048214" s="14"/>
      <c r="R1048214" s="14"/>
      <c r="S1048214" s="14"/>
      <c r="T1048214" s="14"/>
      <c r="U1048214" s="14"/>
      <c r="V1048214" s="14"/>
      <c r="W1048214" s="14"/>
      <c r="X1048214" s="14"/>
      <c r="Y1048214" s="14"/>
      <c r="Z1048214" s="14"/>
      <c r="AA1048214" s="14"/>
      <c r="AB1048214" s="14"/>
      <c r="AC1048214" s="14"/>
      <c r="AD1048214" s="14"/>
      <c r="AE1048214" s="14"/>
      <c r="AF1048214" s="14"/>
      <c r="AG1048214" s="14"/>
      <c r="AH1048214" s="14"/>
      <c r="AI1048214" s="14"/>
      <c r="AJ1048214" s="14"/>
      <c r="AK1048214" s="14"/>
      <c r="AL1048214" s="14"/>
      <c r="AM1048214" s="14"/>
      <c r="AN1048214" s="14"/>
      <c r="AO1048214" s="14"/>
      <c r="AP1048214" s="14"/>
      <c r="AQ1048214" s="14"/>
      <c r="AR1048214" s="14"/>
      <c r="AS1048214" s="14"/>
      <c r="AT1048214" s="14"/>
      <c r="AU1048214" s="14"/>
      <c r="AV1048214" s="14"/>
      <c r="AW1048214" s="14"/>
      <c r="AX1048214" s="14"/>
      <c r="AY1048214" s="14"/>
      <c r="AZ1048214" s="14"/>
      <c r="BA1048214" s="14"/>
      <c r="BB1048214" s="14"/>
      <c r="BC1048214" s="14"/>
      <c r="BD1048214" s="14"/>
      <c r="BE1048214" s="14"/>
      <c r="BF1048214" s="14"/>
      <c r="BG1048214" s="14"/>
      <c r="BH1048214" s="14"/>
      <c r="BI1048214" s="14"/>
      <c r="BJ1048214" s="14"/>
      <c r="BK1048214" s="14"/>
      <c r="BL1048214" s="14"/>
      <c r="BM1048214" s="14"/>
      <c r="BN1048214" s="14"/>
      <c r="BO1048214" s="14"/>
      <c r="BP1048214" s="14"/>
      <c r="BQ1048214" s="14"/>
      <c r="BR1048214" s="14"/>
      <c r="BS1048214" s="14"/>
      <c r="BT1048214" s="14"/>
      <c r="BU1048214" s="14"/>
      <c r="BV1048214" s="14"/>
      <c r="BW1048214" s="14"/>
      <c r="BX1048214" s="14"/>
      <c r="BY1048214" s="17"/>
      <c r="BZ1048214" s="17"/>
      <c r="CA1048214" s="18"/>
      <c r="CB1048214" s="14"/>
      <c r="CC1048214" s="14"/>
      <c r="CD1048214" s="14"/>
      <c r="CE1048214" s="14"/>
      <c r="CF1048214" s="14"/>
      <c r="CG1048214" s="14"/>
      <c r="CH1048214" s="14"/>
      <c r="CI1048214" s="19"/>
      <c r="CJ1048214" s="19"/>
    </row>
    <row r="1048215" s="14" customFormat="1" customHeight="1" spans="1:88">
      <c r="A1048215" s="15"/>
      <c r="B1048215" s="15"/>
      <c r="C1048215" s="15"/>
      <c r="D1048215" s="15"/>
      <c r="E1048215" s="15"/>
      <c r="F1048215" s="15"/>
      <c r="G1048215" s="15"/>
      <c r="H1048215" s="15"/>
      <c r="I1048215" s="15"/>
      <c r="J1048215" s="15"/>
      <c r="K1048215" s="15"/>
      <c r="L1048215" s="15"/>
      <c r="M1048215" s="15"/>
      <c r="N1048215" s="16"/>
      <c r="O1048215" s="14"/>
      <c r="P1048215" s="14"/>
      <c r="Q1048215" s="14"/>
      <c r="R1048215" s="14"/>
      <c r="S1048215" s="14"/>
      <c r="T1048215" s="14"/>
      <c r="U1048215" s="14"/>
      <c r="V1048215" s="14"/>
      <c r="W1048215" s="14"/>
      <c r="X1048215" s="14"/>
      <c r="Y1048215" s="14"/>
      <c r="Z1048215" s="14"/>
      <c r="AA1048215" s="14"/>
      <c r="AB1048215" s="14"/>
      <c r="AC1048215" s="14"/>
      <c r="AD1048215" s="14"/>
      <c r="AE1048215" s="14"/>
      <c r="AF1048215" s="14"/>
      <c r="AG1048215" s="14"/>
      <c r="AH1048215" s="14"/>
      <c r="AI1048215" s="14"/>
      <c r="AJ1048215" s="14"/>
      <c r="AK1048215" s="14"/>
      <c r="AL1048215" s="14"/>
      <c r="AM1048215" s="14"/>
      <c r="AN1048215" s="14"/>
      <c r="AO1048215" s="14"/>
      <c r="AP1048215" s="14"/>
      <c r="AQ1048215" s="14"/>
      <c r="AR1048215" s="14"/>
      <c r="AS1048215" s="14"/>
      <c r="AT1048215" s="14"/>
      <c r="AU1048215" s="14"/>
      <c r="AV1048215" s="14"/>
      <c r="AW1048215" s="14"/>
      <c r="AX1048215" s="14"/>
      <c r="AY1048215" s="14"/>
      <c r="AZ1048215" s="14"/>
      <c r="BA1048215" s="14"/>
      <c r="BB1048215" s="14"/>
      <c r="BC1048215" s="14"/>
      <c r="BD1048215" s="14"/>
      <c r="BE1048215" s="14"/>
      <c r="BF1048215" s="14"/>
      <c r="BG1048215" s="14"/>
      <c r="BH1048215" s="14"/>
      <c r="BI1048215" s="14"/>
      <c r="BJ1048215" s="14"/>
      <c r="BK1048215" s="14"/>
      <c r="BL1048215" s="14"/>
      <c r="BM1048215" s="14"/>
      <c r="BN1048215" s="14"/>
      <c r="BO1048215" s="14"/>
      <c r="BP1048215" s="14"/>
      <c r="BQ1048215" s="14"/>
      <c r="BR1048215" s="14"/>
      <c r="BS1048215" s="14"/>
      <c r="BT1048215" s="14"/>
      <c r="BU1048215" s="14"/>
      <c r="BV1048215" s="14"/>
      <c r="BW1048215" s="14"/>
      <c r="BX1048215" s="14"/>
      <c r="BY1048215" s="17"/>
      <c r="BZ1048215" s="17"/>
      <c r="CA1048215" s="18"/>
      <c r="CB1048215" s="14"/>
      <c r="CC1048215" s="14"/>
      <c r="CD1048215" s="14"/>
      <c r="CE1048215" s="14"/>
      <c r="CF1048215" s="14"/>
      <c r="CG1048215" s="14"/>
      <c r="CH1048215" s="14"/>
      <c r="CI1048215" s="19"/>
      <c r="CJ1048215" s="19"/>
    </row>
    <row r="1048216" s="14" customFormat="1" customHeight="1" spans="1:88">
      <c r="A1048216" s="15"/>
      <c r="B1048216" s="15"/>
      <c r="C1048216" s="15"/>
      <c r="D1048216" s="15"/>
      <c r="E1048216" s="15"/>
      <c r="F1048216" s="15"/>
      <c r="G1048216" s="15"/>
      <c r="H1048216" s="15"/>
      <c r="I1048216" s="15"/>
      <c r="J1048216" s="15"/>
      <c r="K1048216" s="15"/>
      <c r="L1048216" s="15"/>
      <c r="M1048216" s="15"/>
      <c r="N1048216" s="16"/>
      <c r="O1048216" s="14"/>
      <c r="P1048216" s="14"/>
      <c r="Q1048216" s="14"/>
      <c r="R1048216" s="14"/>
      <c r="S1048216" s="14"/>
      <c r="T1048216" s="14"/>
      <c r="U1048216" s="14"/>
      <c r="V1048216" s="14"/>
      <c r="W1048216" s="14"/>
      <c r="X1048216" s="14"/>
      <c r="Y1048216" s="14"/>
      <c r="Z1048216" s="14"/>
      <c r="AA1048216" s="14"/>
      <c r="AB1048216" s="14"/>
      <c r="AC1048216" s="14"/>
      <c r="AD1048216" s="14"/>
      <c r="AE1048216" s="14"/>
      <c r="AF1048216" s="14"/>
      <c r="AG1048216" s="14"/>
      <c r="AH1048216" s="14"/>
      <c r="AI1048216" s="14"/>
      <c r="AJ1048216" s="14"/>
      <c r="AK1048216" s="14"/>
      <c r="AL1048216" s="14"/>
      <c r="AM1048216" s="14"/>
      <c r="AN1048216" s="14"/>
      <c r="AO1048216" s="14"/>
      <c r="AP1048216" s="14"/>
      <c r="AQ1048216" s="14"/>
      <c r="AR1048216" s="14"/>
      <c r="AS1048216" s="14"/>
      <c r="AT1048216" s="14"/>
      <c r="AU1048216" s="14"/>
      <c r="AV1048216" s="14"/>
      <c r="AW1048216" s="14"/>
      <c r="AX1048216" s="14"/>
      <c r="AY1048216" s="14"/>
      <c r="AZ1048216" s="14"/>
      <c r="BA1048216" s="14"/>
      <c r="BB1048216" s="14"/>
      <c r="BC1048216" s="14"/>
      <c r="BD1048216" s="14"/>
      <c r="BE1048216" s="14"/>
      <c r="BF1048216" s="14"/>
      <c r="BG1048216" s="14"/>
      <c r="BH1048216" s="14"/>
      <c r="BI1048216" s="14"/>
      <c r="BJ1048216" s="14"/>
      <c r="BK1048216" s="14"/>
      <c r="BL1048216" s="14"/>
      <c r="BM1048216" s="14"/>
      <c r="BN1048216" s="14"/>
      <c r="BO1048216" s="14"/>
      <c r="BP1048216" s="14"/>
      <c r="BQ1048216" s="14"/>
      <c r="BR1048216" s="14"/>
      <c r="BS1048216" s="14"/>
      <c r="BT1048216" s="14"/>
      <c r="BU1048216" s="14"/>
      <c r="BV1048216" s="14"/>
      <c r="BW1048216" s="14"/>
      <c r="BX1048216" s="14"/>
      <c r="BY1048216" s="17"/>
      <c r="BZ1048216" s="17"/>
      <c r="CA1048216" s="18"/>
      <c r="CB1048216" s="14"/>
      <c r="CC1048216" s="14"/>
      <c r="CD1048216" s="14"/>
      <c r="CE1048216" s="14"/>
      <c r="CF1048216" s="14"/>
      <c r="CG1048216" s="14"/>
      <c r="CH1048216" s="14"/>
      <c r="CI1048216" s="19"/>
      <c r="CJ1048216" s="19"/>
    </row>
    <row r="1048217" s="14" customFormat="1" customHeight="1" spans="1:88">
      <c r="A1048217" s="15"/>
      <c r="B1048217" s="15"/>
      <c r="C1048217" s="15"/>
      <c r="D1048217" s="15"/>
      <c r="E1048217" s="15"/>
      <c r="F1048217" s="15"/>
      <c r="G1048217" s="15"/>
      <c r="H1048217" s="15"/>
      <c r="I1048217" s="15"/>
      <c r="J1048217" s="15"/>
      <c r="K1048217" s="15"/>
      <c r="L1048217" s="15"/>
      <c r="M1048217" s="15"/>
      <c r="N1048217" s="16"/>
      <c r="O1048217" s="14"/>
      <c r="P1048217" s="14"/>
      <c r="Q1048217" s="14"/>
      <c r="R1048217" s="14"/>
      <c r="S1048217" s="14"/>
      <c r="T1048217" s="14"/>
      <c r="U1048217" s="14"/>
      <c r="V1048217" s="14"/>
      <c r="W1048217" s="14"/>
      <c r="X1048217" s="14"/>
      <c r="Y1048217" s="14"/>
      <c r="Z1048217" s="14"/>
      <c r="AA1048217" s="14"/>
      <c r="AB1048217" s="14"/>
      <c r="AC1048217" s="14"/>
      <c r="AD1048217" s="14"/>
      <c r="AE1048217" s="14"/>
      <c r="AF1048217" s="14"/>
      <c r="AG1048217" s="14"/>
      <c r="AH1048217" s="14"/>
      <c r="AI1048217" s="14"/>
      <c r="AJ1048217" s="14"/>
      <c r="AK1048217" s="14"/>
      <c r="AL1048217" s="14"/>
      <c r="AM1048217" s="14"/>
      <c r="AN1048217" s="14"/>
      <c r="AO1048217" s="14"/>
      <c r="AP1048217" s="14"/>
      <c r="AQ1048217" s="14"/>
      <c r="AR1048217" s="14"/>
      <c r="AS1048217" s="14"/>
      <c r="AT1048217" s="14"/>
      <c r="AU1048217" s="14"/>
      <c r="AV1048217" s="14"/>
      <c r="AW1048217" s="14"/>
      <c r="AX1048217" s="14"/>
      <c r="AY1048217" s="14"/>
      <c r="AZ1048217" s="14"/>
      <c r="BA1048217" s="14"/>
      <c r="BB1048217" s="14"/>
      <c r="BC1048217" s="14"/>
      <c r="BD1048217" s="14"/>
      <c r="BE1048217" s="14"/>
      <c r="BF1048217" s="14"/>
      <c r="BG1048217" s="14"/>
      <c r="BH1048217" s="14"/>
      <c r="BI1048217" s="14"/>
      <c r="BJ1048217" s="14"/>
      <c r="BK1048217" s="14"/>
      <c r="BL1048217" s="14"/>
      <c r="BM1048217" s="14"/>
      <c r="BN1048217" s="14"/>
      <c r="BO1048217" s="14"/>
      <c r="BP1048217" s="14"/>
      <c r="BQ1048217" s="14"/>
      <c r="BR1048217" s="14"/>
      <c r="BS1048217" s="14"/>
      <c r="BT1048217" s="14"/>
      <c r="BU1048217" s="14"/>
      <c r="BV1048217" s="14"/>
      <c r="BW1048217" s="14"/>
      <c r="BX1048217" s="14"/>
      <c r="BY1048217" s="17"/>
      <c r="BZ1048217" s="17"/>
      <c r="CA1048217" s="18"/>
      <c r="CB1048217" s="14"/>
      <c r="CC1048217" s="14"/>
      <c r="CD1048217" s="14"/>
      <c r="CE1048217" s="14"/>
      <c r="CF1048217" s="14"/>
      <c r="CG1048217" s="14"/>
      <c r="CH1048217" s="14"/>
      <c r="CI1048217" s="19"/>
      <c r="CJ1048217" s="19"/>
    </row>
    <row r="1048218" s="14" customFormat="1" customHeight="1" spans="1:88">
      <c r="A1048218" s="15"/>
      <c r="B1048218" s="15"/>
      <c r="C1048218" s="15"/>
      <c r="D1048218" s="15"/>
      <c r="E1048218" s="15"/>
      <c r="F1048218" s="15"/>
      <c r="G1048218" s="15"/>
      <c r="H1048218" s="15"/>
      <c r="I1048218" s="15"/>
      <c r="J1048218" s="15"/>
      <c r="K1048218" s="15"/>
      <c r="L1048218" s="15"/>
      <c r="M1048218" s="15"/>
      <c r="N1048218" s="16"/>
      <c r="O1048218" s="14"/>
      <c r="P1048218" s="14"/>
      <c r="Q1048218" s="14"/>
      <c r="R1048218" s="14"/>
      <c r="S1048218" s="14"/>
      <c r="T1048218" s="14"/>
      <c r="U1048218" s="14"/>
      <c r="V1048218" s="14"/>
      <c r="W1048218" s="14"/>
      <c r="X1048218" s="14"/>
      <c r="Y1048218" s="14"/>
      <c r="Z1048218" s="14"/>
      <c r="AA1048218" s="14"/>
      <c r="AB1048218" s="14"/>
      <c r="AC1048218" s="14"/>
      <c r="AD1048218" s="14"/>
      <c r="AE1048218" s="14"/>
      <c r="AF1048218" s="14"/>
      <c r="AG1048218" s="14"/>
      <c r="AH1048218" s="14"/>
      <c r="AI1048218" s="14"/>
      <c r="AJ1048218" s="14"/>
      <c r="AK1048218" s="14"/>
      <c r="AL1048218" s="14"/>
      <c r="AM1048218" s="14"/>
      <c r="AN1048218" s="14"/>
      <c r="AO1048218" s="14"/>
      <c r="AP1048218" s="14"/>
      <c r="AQ1048218" s="14"/>
      <c r="AR1048218" s="14"/>
      <c r="AS1048218" s="14"/>
      <c r="AT1048218" s="14"/>
      <c r="AU1048218" s="14"/>
      <c r="AV1048218" s="14"/>
      <c r="AW1048218" s="14"/>
      <c r="AX1048218" s="14"/>
      <c r="AY1048218" s="14"/>
      <c r="AZ1048218" s="14"/>
      <c r="BA1048218" s="14"/>
      <c r="BB1048218" s="14"/>
      <c r="BC1048218" s="14"/>
      <c r="BD1048218" s="14"/>
      <c r="BE1048218" s="14"/>
      <c r="BF1048218" s="14"/>
      <c r="BG1048218" s="14"/>
      <c r="BH1048218" s="14"/>
      <c r="BI1048218" s="14"/>
      <c r="BJ1048218" s="14"/>
      <c r="BK1048218" s="14"/>
      <c r="BL1048218" s="14"/>
      <c r="BM1048218" s="14"/>
      <c r="BN1048218" s="14"/>
      <c r="BO1048218" s="14"/>
      <c r="BP1048218" s="14"/>
      <c r="BQ1048218" s="14"/>
      <c r="BR1048218" s="14"/>
      <c r="BS1048218" s="14"/>
      <c r="BT1048218" s="14"/>
      <c r="BU1048218" s="14"/>
      <c r="BV1048218" s="14"/>
      <c r="BW1048218" s="14"/>
      <c r="BX1048218" s="14"/>
      <c r="BY1048218" s="17"/>
      <c r="BZ1048218" s="17"/>
      <c r="CA1048218" s="18"/>
      <c r="CB1048218" s="14"/>
      <c r="CC1048218" s="14"/>
      <c r="CD1048218" s="14"/>
      <c r="CE1048218" s="14"/>
      <c r="CF1048218" s="14"/>
      <c r="CG1048218" s="14"/>
      <c r="CH1048218" s="14"/>
      <c r="CI1048218" s="19"/>
      <c r="CJ1048218" s="19"/>
    </row>
    <row r="1048219" s="14" customFormat="1" customHeight="1" spans="1:88">
      <c r="A1048219" s="15"/>
      <c r="B1048219" s="15"/>
      <c r="C1048219" s="15"/>
      <c r="D1048219" s="15"/>
      <c r="E1048219" s="15"/>
      <c r="F1048219" s="15"/>
      <c r="G1048219" s="15"/>
      <c r="H1048219" s="15"/>
      <c r="I1048219" s="15"/>
      <c r="J1048219" s="15"/>
      <c r="K1048219" s="15"/>
      <c r="L1048219" s="15"/>
      <c r="M1048219" s="15"/>
      <c r="N1048219" s="16"/>
      <c r="O1048219" s="14"/>
      <c r="P1048219" s="14"/>
      <c r="Q1048219" s="14"/>
      <c r="R1048219" s="14"/>
      <c r="S1048219" s="14"/>
      <c r="T1048219" s="14"/>
      <c r="U1048219" s="14"/>
      <c r="V1048219" s="14"/>
      <c r="W1048219" s="14"/>
      <c r="X1048219" s="14"/>
      <c r="Y1048219" s="14"/>
      <c r="Z1048219" s="14"/>
      <c r="AA1048219" s="14"/>
      <c r="AB1048219" s="14"/>
      <c r="AC1048219" s="14"/>
      <c r="AD1048219" s="14"/>
      <c r="AE1048219" s="14"/>
      <c r="AF1048219" s="14"/>
      <c r="AG1048219" s="14"/>
      <c r="AH1048219" s="14"/>
      <c r="AI1048219" s="14"/>
      <c r="AJ1048219" s="14"/>
      <c r="AK1048219" s="14"/>
      <c r="AL1048219" s="14"/>
      <c r="AM1048219" s="14"/>
      <c r="AN1048219" s="14"/>
      <c r="AO1048219" s="14"/>
      <c r="AP1048219" s="14"/>
      <c r="AQ1048219" s="14"/>
      <c r="AR1048219" s="14"/>
      <c r="AS1048219" s="14"/>
      <c r="AT1048219" s="14"/>
      <c r="AU1048219" s="14"/>
      <c r="AV1048219" s="14"/>
      <c r="AW1048219" s="14"/>
      <c r="AX1048219" s="14"/>
      <c r="AY1048219" s="14"/>
      <c r="AZ1048219" s="14"/>
      <c r="BA1048219" s="14"/>
      <c r="BB1048219" s="14"/>
      <c r="BC1048219" s="14"/>
      <c r="BD1048219" s="14"/>
      <c r="BE1048219" s="14"/>
      <c r="BF1048219" s="14"/>
      <c r="BG1048219" s="14"/>
      <c r="BH1048219" s="14"/>
      <c r="BI1048219" s="14"/>
      <c r="BJ1048219" s="14"/>
      <c r="BK1048219" s="14"/>
      <c r="BL1048219" s="14"/>
      <c r="BM1048219" s="14"/>
      <c r="BN1048219" s="14"/>
      <c r="BO1048219" s="14"/>
      <c r="BP1048219" s="14"/>
      <c r="BQ1048219" s="14"/>
      <c r="BR1048219" s="14"/>
      <c r="BS1048219" s="14"/>
      <c r="BT1048219" s="14"/>
      <c r="BU1048219" s="14"/>
      <c r="BV1048219" s="14"/>
      <c r="BW1048219" s="14"/>
      <c r="BX1048219" s="14"/>
      <c r="BY1048219" s="17"/>
      <c r="BZ1048219" s="17"/>
      <c r="CA1048219" s="18"/>
      <c r="CB1048219" s="14"/>
      <c r="CC1048219" s="14"/>
      <c r="CD1048219" s="14"/>
      <c r="CE1048219" s="14"/>
      <c r="CF1048219" s="14"/>
      <c r="CG1048219" s="14"/>
      <c r="CH1048219" s="14"/>
      <c r="CI1048219" s="19"/>
      <c r="CJ1048219" s="19"/>
    </row>
    <row r="1048220" s="14" customFormat="1" customHeight="1" spans="1:88">
      <c r="A1048220" s="15"/>
      <c r="B1048220" s="15"/>
      <c r="C1048220" s="15"/>
      <c r="D1048220" s="15"/>
      <c r="E1048220" s="15"/>
      <c r="F1048220" s="15"/>
      <c r="G1048220" s="15"/>
      <c r="H1048220" s="15"/>
      <c r="I1048220" s="15"/>
      <c r="J1048220" s="15"/>
      <c r="K1048220" s="15"/>
      <c r="L1048220" s="15"/>
      <c r="M1048220" s="15"/>
      <c r="N1048220" s="16"/>
      <c r="O1048220" s="14"/>
      <c r="P1048220" s="14"/>
      <c r="Q1048220" s="14"/>
      <c r="R1048220" s="14"/>
      <c r="S1048220" s="14"/>
      <c r="T1048220" s="14"/>
      <c r="U1048220" s="14"/>
      <c r="V1048220" s="14"/>
      <c r="W1048220" s="14"/>
      <c r="X1048220" s="14"/>
      <c r="Y1048220" s="14"/>
      <c r="Z1048220" s="14"/>
      <c r="AA1048220" s="14"/>
      <c r="AB1048220" s="14"/>
      <c r="AC1048220" s="14"/>
      <c r="AD1048220" s="14"/>
      <c r="AE1048220" s="14"/>
      <c r="AF1048220" s="14"/>
      <c r="AG1048220" s="14"/>
      <c r="AH1048220" s="14"/>
      <c r="AI1048220" s="14"/>
      <c r="AJ1048220" s="14"/>
      <c r="AK1048220" s="14"/>
      <c r="AL1048220" s="14"/>
      <c r="AM1048220" s="14"/>
      <c r="AN1048220" s="14"/>
      <c r="AO1048220" s="14"/>
      <c r="AP1048220" s="14"/>
      <c r="AQ1048220" s="14"/>
      <c r="AR1048220" s="14"/>
      <c r="AS1048220" s="14"/>
      <c r="AT1048220" s="14"/>
      <c r="AU1048220" s="14"/>
      <c r="AV1048220" s="14"/>
      <c r="AW1048220" s="14"/>
      <c r="AX1048220" s="14"/>
      <c r="AY1048220" s="14"/>
      <c r="AZ1048220" s="14"/>
      <c r="BA1048220" s="14"/>
      <c r="BB1048220" s="14"/>
      <c r="BC1048220" s="14"/>
      <c r="BD1048220" s="14"/>
      <c r="BE1048220" s="14"/>
      <c r="BF1048220" s="14"/>
      <c r="BG1048220" s="14"/>
      <c r="BH1048220" s="14"/>
      <c r="BI1048220" s="14"/>
      <c r="BJ1048220" s="14"/>
      <c r="BK1048220" s="14"/>
      <c r="BL1048220" s="14"/>
      <c r="BM1048220" s="14"/>
      <c r="BN1048220" s="14"/>
      <c r="BO1048220" s="14"/>
      <c r="BP1048220" s="14"/>
      <c r="BQ1048220" s="14"/>
      <c r="BR1048220" s="14"/>
      <c r="BS1048220" s="14"/>
      <c r="BT1048220" s="14"/>
      <c r="BU1048220" s="14"/>
      <c r="BV1048220" s="14"/>
      <c r="BW1048220" s="14"/>
      <c r="BX1048220" s="14"/>
      <c r="BY1048220" s="17"/>
      <c r="BZ1048220" s="17"/>
      <c r="CA1048220" s="18"/>
      <c r="CB1048220" s="14"/>
      <c r="CC1048220" s="14"/>
      <c r="CD1048220" s="14"/>
      <c r="CE1048220" s="14"/>
      <c r="CF1048220" s="14"/>
      <c r="CG1048220" s="14"/>
      <c r="CH1048220" s="14"/>
      <c r="CI1048220" s="19"/>
      <c r="CJ1048220" s="19"/>
    </row>
    <row r="1048221" s="14" customFormat="1" customHeight="1" spans="1:88">
      <c r="A1048221" s="15"/>
      <c r="B1048221" s="15"/>
      <c r="C1048221" s="15"/>
      <c r="D1048221" s="15"/>
      <c r="E1048221" s="15"/>
      <c r="F1048221" s="15"/>
      <c r="G1048221" s="15"/>
      <c r="H1048221" s="15"/>
      <c r="I1048221" s="15"/>
      <c r="J1048221" s="15"/>
      <c r="K1048221" s="15"/>
      <c r="L1048221" s="15"/>
      <c r="M1048221" s="15"/>
      <c r="N1048221" s="16"/>
      <c r="O1048221" s="14"/>
      <c r="P1048221" s="14"/>
      <c r="Q1048221" s="14"/>
      <c r="R1048221" s="14"/>
      <c r="S1048221" s="14"/>
      <c r="T1048221" s="14"/>
      <c r="U1048221" s="14"/>
      <c r="V1048221" s="14"/>
      <c r="W1048221" s="14"/>
      <c r="X1048221" s="14"/>
      <c r="Y1048221" s="14"/>
      <c r="Z1048221" s="14"/>
      <c r="AA1048221" s="14"/>
      <c r="AB1048221" s="14"/>
      <c r="AC1048221" s="14"/>
      <c r="AD1048221" s="14"/>
      <c r="AE1048221" s="14"/>
      <c r="AF1048221" s="14"/>
      <c r="AG1048221" s="14"/>
      <c r="AH1048221" s="14"/>
      <c r="AI1048221" s="14"/>
      <c r="AJ1048221" s="14"/>
      <c r="AK1048221" s="14"/>
      <c r="AL1048221" s="14"/>
      <c r="AM1048221" s="14"/>
      <c r="AN1048221" s="14"/>
      <c r="AO1048221" s="14"/>
      <c r="AP1048221" s="14"/>
      <c r="AQ1048221" s="14"/>
      <c r="AR1048221" s="14"/>
      <c r="AS1048221" s="14"/>
      <c r="AT1048221" s="14"/>
      <c r="AU1048221" s="14"/>
      <c r="AV1048221" s="14"/>
      <c r="AW1048221" s="14"/>
      <c r="AX1048221" s="14"/>
      <c r="AY1048221" s="14"/>
      <c r="AZ1048221" s="14"/>
      <c r="BA1048221" s="14"/>
      <c r="BB1048221" s="14"/>
      <c r="BC1048221" s="14"/>
      <c r="BD1048221" s="14"/>
      <c r="BE1048221" s="14"/>
      <c r="BF1048221" s="14"/>
      <c r="BG1048221" s="14"/>
      <c r="BH1048221" s="14"/>
      <c r="BI1048221" s="14"/>
      <c r="BJ1048221" s="14"/>
      <c r="BK1048221" s="14"/>
      <c r="BL1048221" s="14"/>
      <c r="BM1048221" s="14"/>
      <c r="BN1048221" s="14"/>
      <c r="BO1048221" s="14"/>
      <c r="BP1048221" s="14"/>
      <c r="BQ1048221" s="14"/>
      <c r="BR1048221" s="14"/>
      <c r="BS1048221" s="14"/>
      <c r="BT1048221" s="14"/>
      <c r="BU1048221" s="14"/>
      <c r="BV1048221" s="14"/>
      <c r="BW1048221" s="14"/>
      <c r="BX1048221" s="14"/>
      <c r="BY1048221" s="17"/>
      <c r="BZ1048221" s="17"/>
      <c r="CA1048221" s="18"/>
      <c r="CB1048221" s="14"/>
      <c r="CC1048221" s="14"/>
      <c r="CD1048221" s="14"/>
      <c r="CE1048221" s="14"/>
      <c r="CF1048221" s="14"/>
      <c r="CG1048221" s="14"/>
      <c r="CH1048221" s="14"/>
      <c r="CI1048221" s="19"/>
      <c r="CJ1048221" s="19"/>
    </row>
    <row r="1048222" s="14" customFormat="1" customHeight="1" spans="1:88">
      <c r="A1048222" s="15"/>
      <c r="B1048222" s="15"/>
      <c r="C1048222" s="15"/>
      <c r="D1048222" s="15"/>
      <c r="E1048222" s="15"/>
      <c r="F1048222" s="15"/>
      <c r="G1048222" s="15"/>
      <c r="H1048222" s="15"/>
      <c r="I1048222" s="15"/>
      <c r="J1048222" s="15"/>
      <c r="K1048222" s="15"/>
      <c r="L1048222" s="15"/>
      <c r="M1048222" s="15"/>
      <c r="N1048222" s="16"/>
      <c r="O1048222" s="14"/>
      <c r="P1048222" s="14"/>
      <c r="Q1048222" s="14"/>
      <c r="R1048222" s="14"/>
      <c r="S1048222" s="14"/>
      <c r="T1048222" s="14"/>
      <c r="U1048222" s="14"/>
      <c r="V1048222" s="14"/>
      <c r="W1048222" s="14"/>
      <c r="X1048222" s="14"/>
      <c r="Y1048222" s="14"/>
      <c r="Z1048222" s="14"/>
      <c r="AA1048222" s="14"/>
      <c r="AB1048222" s="14"/>
      <c r="AC1048222" s="14"/>
      <c r="AD1048222" s="14"/>
      <c r="AE1048222" s="14"/>
      <c r="AF1048222" s="14"/>
      <c r="AG1048222" s="14"/>
      <c r="AH1048222" s="14"/>
      <c r="AI1048222" s="14"/>
      <c r="AJ1048222" s="14"/>
      <c r="AK1048222" s="14"/>
      <c r="AL1048222" s="14"/>
      <c r="AM1048222" s="14"/>
      <c r="AN1048222" s="14"/>
      <c r="AO1048222" s="14"/>
      <c r="AP1048222" s="14"/>
      <c r="AQ1048222" s="14"/>
      <c r="AR1048222" s="14"/>
      <c r="AS1048222" s="14"/>
      <c r="AT1048222" s="14"/>
      <c r="AU1048222" s="14"/>
      <c r="AV1048222" s="14"/>
      <c r="AW1048222" s="14"/>
      <c r="AX1048222" s="14"/>
      <c r="AY1048222" s="14"/>
      <c r="AZ1048222" s="14"/>
      <c r="BA1048222" s="14"/>
      <c r="BB1048222" s="14"/>
      <c r="BC1048222" s="14"/>
      <c r="BD1048222" s="14"/>
      <c r="BE1048222" s="14"/>
      <c r="BF1048222" s="14"/>
      <c r="BG1048222" s="14"/>
      <c r="BH1048222" s="14"/>
      <c r="BI1048222" s="14"/>
      <c r="BJ1048222" s="14"/>
      <c r="BK1048222" s="14"/>
      <c r="BL1048222" s="14"/>
      <c r="BM1048222" s="14"/>
      <c r="BN1048222" s="14"/>
      <c r="BO1048222" s="14"/>
      <c r="BP1048222" s="14"/>
      <c r="BQ1048222" s="14"/>
      <c r="BR1048222" s="14"/>
      <c r="BS1048222" s="14"/>
      <c r="BT1048222" s="14"/>
      <c r="BU1048222" s="14"/>
      <c r="BV1048222" s="14"/>
      <c r="BW1048222" s="14"/>
      <c r="BX1048222" s="14"/>
      <c r="BY1048222" s="17"/>
      <c r="BZ1048222" s="17"/>
      <c r="CA1048222" s="18"/>
      <c r="CB1048222" s="14"/>
      <c r="CC1048222" s="14"/>
      <c r="CD1048222" s="14"/>
      <c r="CE1048222" s="14"/>
      <c r="CF1048222" s="14"/>
      <c r="CG1048222" s="14"/>
      <c r="CH1048222" s="14"/>
      <c r="CI1048222" s="19"/>
      <c r="CJ1048222" s="19"/>
    </row>
    <row r="1048223" s="14" customFormat="1" customHeight="1" spans="1:88">
      <c r="A1048223" s="15"/>
      <c r="B1048223" s="15"/>
      <c r="C1048223" s="15"/>
      <c r="D1048223" s="15"/>
      <c r="E1048223" s="15"/>
      <c r="F1048223" s="15"/>
      <c r="G1048223" s="15"/>
      <c r="H1048223" s="15"/>
      <c r="I1048223" s="15"/>
      <c r="J1048223" s="15"/>
      <c r="K1048223" s="15"/>
      <c r="L1048223" s="15"/>
      <c r="M1048223" s="15"/>
      <c r="N1048223" s="16"/>
      <c r="O1048223" s="14"/>
      <c r="P1048223" s="14"/>
      <c r="Q1048223" s="14"/>
      <c r="R1048223" s="14"/>
      <c r="S1048223" s="14"/>
      <c r="T1048223" s="14"/>
      <c r="U1048223" s="14"/>
      <c r="V1048223" s="14"/>
      <c r="W1048223" s="14"/>
      <c r="X1048223" s="14"/>
      <c r="Y1048223" s="14"/>
      <c r="Z1048223" s="14"/>
      <c r="AA1048223" s="14"/>
      <c r="AB1048223" s="14"/>
      <c r="AC1048223" s="14"/>
      <c r="AD1048223" s="14"/>
      <c r="AE1048223" s="14"/>
      <c r="AF1048223" s="14"/>
      <c r="AG1048223" s="14"/>
      <c r="AH1048223" s="14"/>
      <c r="AI1048223" s="14"/>
      <c r="AJ1048223" s="14"/>
      <c r="AK1048223" s="14"/>
      <c r="AL1048223" s="14"/>
      <c r="AM1048223" s="14"/>
      <c r="AN1048223" s="14"/>
      <c r="AO1048223" s="14"/>
      <c r="AP1048223" s="14"/>
      <c r="AQ1048223" s="14"/>
      <c r="AR1048223" s="14"/>
      <c r="AS1048223" s="14"/>
      <c r="AT1048223" s="14"/>
      <c r="AU1048223" s="14"/>
      <c r="AV1048223" s="14"/>
      <c r="AW1048223" s="14"/>
      <c r="AX1048223" s="14"/>
      <c r="AY1048223" s="14"/>
      <c r="AZ1048223" s="14"/>
      <c r="BA1048223" s="14"/>
      <c r="BB1048223" s="14"/>
      <c r="BC1048223" s="14"/>
      <c r="BD1048223" s="14"/>
      <c r="BE1048223" s="14"/>
      <c r="BF1048223" s="14"/>
      <c r="BG1048223" s="14"/>
      <c r="BH1048223" s="14"/>
      <c r="BI1048223" s="14"/>
      <c r="BJ1048223" s="14"/>
      <c r="BK1048223" s="14"/>
      <c r="BL1048223" s="14"/>
      <c r="BM1048223" s="14"/>
      <c r="BN1048223" s="14"/>
      <c r="BO1048223" s="14"/>
      <c r="BP1048223" s="14"/>
      <c r="BQ1048223" s="14"/>
      <c r="BR1048223" s="14"/>
      <c r="BS1048223" s="14"/>
      <c r="BT1048223" s="14"/>
      <c r="BU1048223" s="14"/>
      <c r="BV1048223" s="14"/>
      <c r="BW1048223" s="14"/>
      <c r="BX1048223" s="14"/>
      <c r="BY1048223" s="17"/>
      <c r="BZ1048223" s="17"/>
      <c r="CA1048223" s="18"/>
      <c r="CB1048223" s="14"/>
      <c r="CC1048223" s="14"/>
      <c r="CD1048223" s="14"/>
      <c r="CE1048223" s="14"/>
      <c r="CF1048223" s="14"/>
      <c r="CG1048223" s="14"/>
      <c r="CH1048223" s="14"/>
      <c r="CI1048223" s="19"/>
      <c r="CJ1048223" s="19"/>
    </row>
    <row r="1048224" s="14" customFormat="1" customHeight="1" spans="1:88">
      <c r="A1048224" s="15"/>
      <c r="B1048224" s="15"/>
      <c r="C1048224" s="15"/>
      <c r="D1048224" s="15"/>
      <c r="E1048224" s="15"/>
      <c r="F1048224" s="15"/>
      <c r="G1048224" s="15"/>
      <c r="H1048224" s="15"/>
      <c r="I1048224" s="15"/>
      <c r="J1048224" s="15"/>
      <c r="K1048224" s="15"/>
      <c r="L1048224" s="15"/>
      <c r="M1048224" s="15"/>
      <c r="N1048224" s="16"/>
      <c r="O1048224" s="14"/>
      <c r="P1048224" s="14"/>
      <c r="Q1048224" s="14"/>
      <c r="R1048224" s="14"/>
      <c r="S1048224" s="14"/>
      <c r="T1048224" s="14"/>
      <c r="U1048224" s="14"/>
      <c r="V1048224" s="14"/>
      <c r="W1048224" s="14"/>
      <c r="X1048224" s="14"/>
      <c r="Y1048224" s="14"/>
      <c r="Z1048224" s="14"/>
      <c r="AA1048224" s="14"/>
      <c r="AB1048224" s="14"/>
      <c r="AC1048224" s="14"/>
      <c r="AD1048224" s="14"/>
      <c r="AE1048224" s="14"/>
      <c r="AF1048224" s="14"/>
      <c r="AG1048224" s="14"/>
      <c r="AH1048224" s="14"/>
      <c r="AI1048224" s="14"/>
      <c r="AJ1048224" s="14"/>
      <c r="AK1048224" s="14"/>
      <c r="AL1048224" s="14"/>
      <c r="AM1048224" s="14"/>
      <c r="AN1048224" s="14"/>
      <c r="AO1048224" s="14"/>
      <c r="AP1048224" s="14"/>
      <c r="AQ1048224" s="14"/>
      <c r="AR1048224" s="14"/>
      <c r="AS1048224" s="14"/>
      <c r="AT1048224" s="14"/>
      <c r="AU1048224" s="14"/>
      <c r="AV1048224" s="14"/>
      <c r="AW1048224" s="14"/>
      <c r="AX1048224" s="14"/>
      <c r="AY1048224" s="14"/>
      <c r="AZ1048224" s="14"/>
      <c r="BA1048224" s="14"/>
      <c r="BB1048224" s="14"/>
      <c r="BC1048224" s="14"/>
      <c r="BD1048224" s="14"/>
      <c r="BE1048224" s="14"/>
      <c r="BF1048224" s="14"/>
      <c r="BG1048224" s="14"/>
      <c r="BH1048224" s="14"/>
      <c r="BI1048224" s="14"/>
      <c r="BJ1048224" s="14"/>
      <c r="BK1048224" s="14"/>
      <c r="BL1048224" s="14"/>
      <c r="BM1048224" s="14"/>
      <c r="BN1048224" s="14"/>
      <c r="BO1048224" s="14"/>
      <c r="BP1048224" s="14"/>
      <c r="BQ1048224" s="14"/>
      <c r="BR1048224" s="14"/>
      <c r="BS1048224" s="14"/>
      <c r="BT1048224" s="14"/>
      <c r="BU1048224" s="14"/>
      <c r="BV1048224" s="14"/>
      <c r="BW1048224" s="14"/>
      <c r="BX1048224" s="14"/>
      <c r="BY1048224" s="17"/>
      <c r="BZ1048224" s="17"/>
      <c r="CA1048224" s="18"/>
      <c r="CB1048224" s="14"/>
      <c r="CC1048224" s="14"/>
      <c r="CD1048224" s="14"/>
      <c r="CE1048224" s="14"/>
      <c r="CF1048224" s="14"/>
      <c r="CG1048224" s="14"/>
      <c r="CH1048224" s="14"/>
      <c r="CI1048224" s="19"/>
      <c r="CJ1048224" s="19"/>
    </row>
    <row r="1048225" s="14" customFormat="1" customHeight="1" spans="1:88">
      <c r="A1048225" s="15"/>
      <c r="B1048225" s="15"/>
      <c r="C1048225" s="15"/>
      <c r="D1048225" s="15"/>
      <c r="E1048225" s="15"/>
      <c r="F1048225" s="15"/>
      <c r="G1048225" s="15"/>
      <c r="H1048225" s="15"/>
      <c r="I1048225" s="15"/>
      <c r="J1048225" s="15"/>
      <c r="K1048225" s="15"/>
      <c r="L1048225" s="15"/>
      <c r="M1048225" s="15"/>
      <c r="N1048225" s="16"/>
      <c r="O1048225" s="14"/>
      <c r="P1048225" s="14"/>
      <c r="Q1048225" s="14"/>
      <c r="R1048225" s="14"/>
      <c r="S1048225" s="14"/>
      <c r="T1048225" s="14"/>
      <c r="U1048225" s="14"/>
      <c r="V1048225" s="14"/>
      <c r="W1048225" s="14"/>
      <c r="X1048225" s="14"/>
      <c r="Y1048225" s="14"/>
      <c r="Z1048225" s="14"/>
      <c r="AA1048225" s="14"/>
      <c r="AB1048225" s="14"/>
      <c r="AC1048225" s="14"/>
      <c r="AD1048225" s="14"/>
      <c r="AE1048225" s="14"/>
      <c r="AF1048225" s="14"/>
      <c r="AG1048225" s="14"/>
      <c r="AH1048225" s="14"/>
      <c r="AI1048225" s="14"/>
      <c r="AJ1048225" s="14"/>
      <c r="AK1048225" s="14"/>
      <c r="AL1048225" s="14"/>
      <c r="AM1048225" s="14"/>
      <c r="AN1048225" s="14"/>
      <c r="AO1048225" s="14"/>
      <c r="AP1048225" s="14"/>
      <c r="AQ1048225" s="14"/>
      <c r="AR1048225" s="14"/>
      <c r="AS1048225" s="14"/>
      <c r="AT1048225" s="14"/>
      <c r="AU1048225" s="14"/>
      <c r="AV1048225" s="14"/>
      <c r="AW1048225" s="14"/>
      <c r="AX1048225" s="14"/>
      <c r="AY1048225" s="14"/>
      <c r="AZ1048225" s="14"/>
      <c r="BA1048225" s="14"/>
      <c r="BB1048225" s="14"/>
      <c r="BC1048225" s="14"/>
      <c r="BD1048225" s="14"/>
      <c r="BE1048225" s="14"/>
      <c r="BF1048225" s="14"/>
      <c r="BG1048225" s="14"/>
      <c r="BH1048225" s="14"/>
      <c r="BI1048225" s="14"/>
      <c r="BJ1048225" s="14"/>
      <c r="BK1048225" s="14"/>
      <c r="BL1048225" s="14"/>
      <c r="BM1048225" s="14"/>
      <c r="BN1048225" s="14"/>
      <c r="BO1048225" s="14"/>
      <c r="BP1048225" s="14"/>
      <c r="BQ1048225" s="14"/>
      <c r="BR1048225" s="14"/>
      <c r="BS1048225" s="14"/>
      <c r="BT1048225" s="14"/>
      <c r="BU1048225" s="14"/>
      <c r="BV1048225" s="14"/>
      <c r="BW1048225" s="14"/>
      <c r="BX1048225" s="14"/>
      <c r="BY1048225" s="17"/>
      <c r="BZ1048225" s="17"/>
      <c r="CA1048225" s="18"/>
      <c r="CB1048225" s="14"/>
      <c r="CC1048225" s="14"/>
      <c r="CD1048225" s="14"/>
      <c r="CE1048225" s="14"/>
      <c r="CF1048225" s="14"/>
      <c r="CG1048225" s="14"/>
      <c r="CH1048225" s="14"/>
      <c r="CI1048225" s="19"/>
      <c r="CJ1048225" s="19"/>
    </row>
    <row r="1048226" s="14" customFormat="1" customHeight="1" spans="1:88">
      <c r="A1048226" s="15"/>
      <c r="B1048226" s="15"/>
      <c r="C1048226" s="15"/>
      <c r="D1048226" s="15"/>
      <c r="E1048226" s="15"/>
      <c r="F1048226" s="15"/>
      <c r="G1048226" s="15"/>
      <c r="H1048226" s="15"/>
      <c r="I1048226" s="15"/>
      <c r="J1048226" s="15"/>
      <c r="K1048226" s="15"/>
      <c r="L1048226" s="15"/>
      <c r="M1048226" s="15"/>
      <c r="N1048226" s="16"/>
      <c r="O1048226" s="14"/>
      <c r="P1048226" s="14"/>
      <c r="Q1048226" s="14"/>
      <c r="R1048226" s="14"/>
      <c r="S1048226" s="14"/>
      <c r="T1048226" s="14"/>
      <c r="U1048226" s="14"/>
      <c r="V1048226" s="14"/>
      <c r="W1048226" s="14"/>
      <c r="X1048226" s="14"/>
      <c r="Y1048226" s="14"/>
      <c r="Z1048226" s="14"/>
      <c r="AA1048226" s="14"/>
      <c r="AB1048226" s="14"/>
      <c r="AC1048226" s="14"/>
      <c r="AD1048226" s="14"/>
      <c r="AE1048226" s="14"/>
      <c r="AF1048226" s="14"/>
      <c r="AG1048226" s="14"/>
      <c r="AH1048226" s="14"/>
      <c r="AI1048226" s="14"/>
      <c r="AJ1048226" s="14"/>
      <c r="AK1048226" s="14"/>
      <c r="AL1048226" s="14"/>
      <c r="AM1048226" s="14"/>
      <c r="AN1048226" s="14"/>
      <c r="AO1048226" s="14"/>
      <c r="AP1048226" s="14"/>
      <c r="AQ1048226" s="14"/>
      <c r="AR1048226" s="14"/>
      <c r="AS1048226" s="14"/>
      <c r="AT1048226" s="14"/>
      <c r="AU1048226" s="14"/>
      <c r="AV1048226" s="14"/>
      <c r="AW1048226" s="14"/>
      <c r="AX1048226" s="14"/>
      <c r="AY1048226" s="14"/>
      <c r="AZ1048226" s="14"/>
      <c r="BA1048226" s="14"/>
      <c r="BB1048226" s="14"/>
      <c r="BC1048226" s="14"/>
      <c r="BD1048226" s="14"/>
      <c r="BE1048226" s="14"/>
      <c r="BF1048226" s="14"/>
      <c r="BG1048226" s="14"/>
      <c r="BH1048226" s="14"/>
      <c r="BI1048226" s="14"/>
      <c r="BJ1048226" s="14"/>
      <c r="BK1048226" s="14"/>
      <c r="BL1048226" s="14"/>
      <c r="BM1048226" s="14"/>
      <c r="BN1048226" s="14"/>
      <c r="BO1048226" s="14"/>
      <c r="BP1048226" s="14"/>
      <c r="BQ1048226" s="14"/>
      <c r="BR1048226" s="14"/>
      <c r="BS1048226" s="14"/>
      <c r="BT1048226" s="14"/>
      <c r="BU1048226" s="14"/>
      <c r="BV1048226" s="14"/>
      <c r="BW1048226" s="14"/>
      <c r="BX1048226" s="14"/>
      <c r="BY1048226" s="17"/>
      <c r="BZ1048226" s="17"/>
      <c r="CA1048226" s="18"/>
      <c r="CB1048226" s="14"/>
      <c r="CC1048226" s="14"/>
      <c r="CD1048226" s="14"/>
      <c r="CE1048226" s="14"/>
      <c r="CF1048226" s="14"/>
      <c r="CG1048226" s="14"/>
      <c r="CH1048226" s="14"/>
      <c r="CI1048226" s="19"/>
      <c r="CJ1048226" s="19"/>
    </row>
    <row r="1048227" s="14" customFormat="1" customHeight="1" spans="1:88">
      <c r="A1048227" s="15"/>
      <c r="B1048227" s="15"/>
      <c r="C1048227" s="15"/>
      <c r="D1048227" s="15"/>
      <c r="E1048227" s="15"/>
      <c r="F1048227" s="15"/>
      <c r="G1048227" s="15"/>
      <c r="H1048227" s="15"/>
      <c r="I1048227" s="15"/>
      <c r="J1048227" s="15"/>
      <c r="K1048227" s="15"/>
      <c r="L1048227" s="15"/>
      <c r="M1048227" s="15"/>
      <c r="N1048227" s="16"/>
      <c r="O1048227" s="14"/>
      <c r="P1048227" s="14"/>
      <c r="Q1048227" s="14"/>
      <c r="R1048227" s="14"/>
      <c r="S1048227" s="14"/>
      <c r="T1048227" s="14"/>
      <c r="U1048227" s="14"/>
      <c r="V1048227" s="14"/>
      <c r="W1048227" s="14"/>
      <c r="X1048227" s="14"/>
      <c r="Y1048227" s="14"/>
      <c r="Z1048227" s="14"/>
      <c r="AA1048227" s="14"/>
      <c r="AB1048227" s="14"/>
      <c r="AC1048227" s="14"/>
      <c r="AD1048227" s="14"/>
      <c r="AE1048227" s="14"/>
      <c r="AF1048227" s="14"/>
      <c r="AG1048227" s="14"/>
      <c r="AH1048227" s="14"/>
      <c r="AI1048227" s="14"/>
      <c r="AJ1048227" s="14"/>
      <c r="AK1048227" s="14"/>
      <c r="AL1048227" s="14"/>
      <c r="AM1048227" s="14"/>
      <c r="AN1048227" s="14"/>
      <c r="AO1048227" s="14"/>
      <c r="AP1048227" s="14"/>
      <c r="AQ1048227" s="14"/>
      <c r="AR1048227" s="14"/>
      <c r="AS1048227" s="14"/>
      <c r="AT1048227" s="14"/>
      <c r="AU1048227" s="14"/>
      <c r="AV1048227" s="14"/>
      <c r="AW1048227" s="14"/>
      <c r="AX1048227" s="14"/>
      <c r="AY1048227" s="14"/>
      <c r="AZ1048227" s="14"/>
      <c r="BA1048227" s="14"/>
      <c r="BB1048227" s="14"/>
      <c r="BC1048227" s="14"/>
      <c r="BD1048227" s="14"/>
      <c r="BE1048227" s="14"/>
      <c r="BF1048227" s="14"/>
      <c r="BG1048227" s="14"/>
      <c r="BH1048227" s="14"/>
      <c r="BI1048227" s="14"/>
      <c r="BJ1048227" s="14"/>
      <c r="BK1048227" s="14"/>
      <c r="BL1048227" s="14"/>
      <c r="BM1048227" s="14"/>
      <c r="BN1048227" s="14"/>
      <c r="BO1048227" s="14"/>
      <c r="BP1048227" s="14"/>
      <c r="BQ1048227" s="14"/>
      <c r="BR1048227" s="14"/>
      <c r="BS1048227" s="14"/>
      <c r="BT1048227" s="14"/>
      <c r="BU1048227" s="14"/>
      <c r="BV1048227" s="14"/>
      <c r="BW1048227" s="14"/>
      <c r="BX1048227" s="14"/>
      <c r="BY1048227" s="17"/>
      <c r="BZ1048227" s="17"/>
      <c r="CA1048227" s="18"/>
      <c r="CB1048227" s="14"/>
      <c r="CC1048227" s="14"/>
      <c r="CD1048227" s="14"/>
      <c r="CE1048227" s="14"/>
      <c r="CF1048227" s="14"/>
      <c r="CG1048227" s="14"/>
      <c r="CH1048227" s="14"/>
      <c r="CI1048227" s="19"/>
      <c r="CJ1048227" s="19"/>
    </row>
    <row r="1048228" s="14" customFormat="1" customHeight="1" spans="1:88">
      <c r="A1048228" s="15"/>
      <c r="B1048228" s="15"/>
      <c r="C1048228" s="15"/>
      <c r="D1048228" s="15"/>
      <c r="E1048228" s="15"/>
      <c r="F1048228" s="15"/>
      <c r="G1048228" s="15"/>
      <c r="H1048228" s="15"/>
      <c r="I1048228" s="15"/>
      <c r="J1048228" s="15"/>
      <c r="K1048228" s="15"/>
      <c r="L1048228" s="15"/>
      <c r="M1048228" s="15"/>
      <c r="N1048228" s="16"/>
      <c r="O1048228" s="14"/>
      <c r="P1048228" s="14"/>
      <c r="Q1048228" s="14"/>
      <c r="R1048228" s="14"/>
      <c r="S1048228" s="14"/>
      <c r="T1048228" s="14"/>
      <c r="U1048228" s="14"/>
      <c r="V1048228" s="14"/>
      <c r="W1048228" s="14"/>
      <c r="X1048228" s="14"/>
      <c r="Y1048228" s="14"/>
      <c r="Z1048228" s="14"/>
      <c r="AA1048228" s="14"/>
      <c r="AB1048228" s="14"/>
      <c r="AC1048228" s="14"/>
      <c r="AD1048228" s="14"/>
      <c r="AE1048228" s="14"/>
      <c r="AF1048228" s="14"/>
      <c r="AG1048228" s="14"/>
      <c r="AH1048228" s="14"/>
      <c r="AI1048228" s="14"/>
      <c r="AJ1048228" s="14"/>
      <c r="AK1048228" s="14"/>
      <c r="AL1048228" s="14"/>
      <c r="AM1048228" s="14"/>
      <c r="AN1048228" s="14"/>
      <c r="AO1048228" s="14"/>
      <c r="AP1048228" s="14"/>
      <c r="AQ1048228" s="14"/>
      <c r="AR1048228" s="14"/>
      <c r="AS1048228" s="14"/>
      <c r="AT1048228" s="14"/>
      <c r="AU1048228" s="14"/>
      <c r="AV1048228" s="14"/>
      <c r="AW1048228" s="14"/>
      <c r="AX1048228" s="14"/>
      <c r="AY1048228" s="14"/>
      <c r="AZ1048228" s="14"/>
      <c r="BA1048228" s="14"/>
      <c r="BB1048228" s="14"/>
      <c r="BC1048228" s="14"/>
      <c r="BD1048228" s="14"/>
      <c r="BE1048228" s="14"/>
      <c r="BF1048228" s="14"/>
      <c r="BG1048228" s="14"/>
      <c r="BH1048228" s="14"/>
      <c r="BI1048228" s="14"/>
      <c r="BJ1048228" s="14"/>
      <c r="BK1048228" s="14"/>
      <c r="BL1048228" s="14"/>
      <c r="BM1048228" s="14"/>
      <c r="BN1048228" s="14"/>
      <c r="BO1048228" s="14"/>
      <c r="BP1048228" s="14"/>
      <c r="BQ1048228" s="14"/>
      <c r="BR1048228" s="14"/>
      <c r="BS1048228" s="14"/>
      <c r="BT1048228" s="14"/>
      <c r="BU1048228" s="14"/>
      <c r="BV1048228" s="14"/>
      <c r="BW1048228" s="14"/>
      <c r="BX1048228" s="14"/>
      <c r="BY1048228" s="17"/>
      <c r="BZ1048228" s="17"/>
      <c r="CA1048228" s="18"/>
      <c r="CB1048228" s="14"/>
      <c r="CC1048228" s="14"/>
      <c r="CD1048228" s="14"/>
      <c r="CE1048228" s="14"/>
      <c r="CF1048228" s="14"/>
      <c r="CG1048228" s="14"/>
      <c r="CH1048228" s="14"/>
      <c r="CI1048228" s="19"/>
      <c r="CJ1048228" s="19"/>
    </row>
    <row r="1048229" s="14" customFormat="1" customHeight="1" spans="1:88">
      <c r="A1048229" s="15"/>
      <c r="B1048229" s="15"/>
      <c r="C1048229" s="15"/>
      <c r="D1048229" s="15"/>
      <c r="E1048229" s="15"/>
      <c r="F1048229" s="15"/>
      <c r="G1048229" s="15"/>
      <c r="H1048229" s="15"/>
      <c r="I1048229" s="15"/>
      <c r="J1048229" s="15"/>
      <c r="K1048229" s="15"/>
      <c r="L1048229" s="15"/>
      <c r="M1048229" s="15"/>
      <c r="N1048229" s="16"/>
      <c r="O1048229" s="14"/>
      <c r="P1048229" s="14"/>
      <c r="Q1048229" s="14"/>
      <c r="R1048229" s="14"/>
      <c r="S1048229" s="14"/>
      <c r="T1048229" s="14"/>
      <c r="U1048229" s="14"/>
      <c r="V1048229" s="14"/>
      <c r="W1048229" s="14"/>
      <c r="X1048229" s="14"/>
      <c r="Y1048229" s="14"/>
      <c r="Z1048229" s="14"/>
      <c r="AA1048229" s="14"/>
      <c r="AB1048229" s="14"/>
      <c r="AC1048229" s="14"/>
      <c r="AD1048229" s="14"/>
      <c r="AE1048229" s="14"/>
      <c r="AF1048229" s="14"/>
      <c r="AG1048229" s="14"/>
      <c r="AH1048229" s="14"/>
      <c r="AI1048229" s="14"/>
      <c r="AJ1048229" s="14"/>
      <c r="AK1048229" s="14"/>
      <c r="AL1048229" s="14"/>
      <c r="AM1048229" s="14"/>
      <c r="AN1048229" s="14"/>
      <c r="AO1048229" s="14"/>
      <c r="AP1048229" s="14"/>
      <c r="AQ1048229" s="14"/>
      <c r="AR1048229" s="14"/>
      <c r="AS1048229" s="14"/>
      <c r="AT1048229" s="14"/>
      <c r="AU1048229" s="14"/>
      <c r="AV1048229" s="14"/>
      <c r="AW1048229" s="14"/>
      <c r="AX1048229" s="14"/>
      <c r="AY1048229" s="14"/>
      <c r="AZ1048229" s="14"/>
      <c r="BA1048229" s="14"/>
      <c r="BB1048229" s="14"/>
      <c r="BC1048229" s="14"/>
      <c r="BD1048229" s="14"/>
      <c r="BE1048229" s="14"/>
      <c r="BF1048229" s="14"/>
      <c r="BG1048229" s="14"/>
      <c r="BH1048229" s="14"/>
      <c r="BI1048229" s="14"/>
      <c r="BJ1048229" s="14"/>
      <c r="BK1048229" s="14"/>
      <c r="BL1048229" s="14"/>
      <c r="BM1048229" s="14"/>
      <c r="BN1048229" s="14"/>
      <c r="BO1048229" s="14"/>
      <c r="BP1048229" s="14"/>
      <c r="BQ1048229" s="14"/>
      <c r="BR1048229" s="14"/>
      <c r="BS1048229" s="14"/>
      <c r="BT1048229" s="14"/>
      <c r="BU1048229" s="14"/>
      <c r="BV1048229" s="14"/>
      <c r="BW1048229" s="14"/>
      <c r="BX1048229" s="14"/>
      <c r="BY1048229" s="17"/>
      <c r="BZ1048229" s="17"/>
      <c r="CA1048229" s="18"/>
      <c r="CB1048229" s="14"/>
      <c r="CC1048229" s="14"/>
      <c r="CD1048229" s="14"/>
      <c r="CE1048229" s="14"/>
      <c r="CF1048229" s="14"/>
      <c r="CG1048229" s="14"/>
      <c r="CH1048229" s="14"/>
      <c r="CI1048229" s="19"/>
      <c r="CJ1048229" s="19"/>
    </row>
    <row r="1048230" s="14" customFormat="1" customHeight="1" spans="1:88">
      <c r="A1048230" s="15"/>
      <c r="B1048230" s="15"/>
      <c r="C1048230" s="15"/>
      <c r="D1048230" s="15"/>
      <c r="E1048230" s="15"/>
      <c r="F1048230" s="15"/>
      <c r="G1048230" s="15"/>
      <c r="H1048230" s="15"/>
      <c r="I1048230" s="15"/>
      <c r="J1048230" s="15"/>
      <c r="K1048230" s="15"/>
      <c r="L1048230" s="15"/>
      <c r="M1048230" s="15"/>
      <c r="N1048230" s="16"/>
      <c r="O1048230" s="14"/>
      <c r="P1048230" s="14"/>
      <c r="Q1048230" s="14"/>
      <c r="R1048230" s="14"/>
      <c r="S1048230" s="14"/>
      <c r="T1048230" s="14"/>
      <c r="U1048230" s="14"/>
      <c r="V1048230" s="14"/>
      <c r="W1048230" s="14"/>
      <c r="X1048230" s="14"/>
      <c r="Y1048230" s="14"/>
      <c r="Z1048230" s="14"/>
      <c r="AA1048230" s="14"/>
      <c r="AB1048230" s="14"/>
      <c r="AC1048230" s="14"/>
      <c r="AD1048230" s="14"/>
      <c r="AE1048230" s="14"/>
      <c r="AF1048230" s="14"/>
      <c r="AG1048230" s="14"/>
      <c r="AH1048230" s="14"/>
      <c r="AI1048230" s="14"/>
      <c r="AJ1048230" s="14"/>
      <c r="AK1048230" s="14"/>
      <c r="AL1048230" s="14"/>
      <c r="AM1048230" s="14"/>
      <c r="AN1048230" s="14"/>
      <c r="AO1048230" s="14"/>
      <c r="AP1048230" s="14"/>
      <c r="AQ1048230" s="14"/>
      <c r="AR1048230" s="14"/>
      <c r="AS1048230" s="14"/>
      <c r="AT1048230" s="14"/>
      <c r="AU1048230" s="14"/>
      <c r="AV1048230" s="14"/>
      <c r="AW1048230" s="14"/>
      <c r="AX1048230" s="14"/>
      <c r="AY1048230" s="14"/>
      <c r="AZ1048230" s="14"/>
      <c r="BA1048230" s="14"/>
      <c r="BB1048230" s="14"/>
      <c r="BC1048230" s="14"/>
      <c r="BD1048230" s="14"/>
      <c r="BE1048230" s="14"/>
      <c r="BF1048230" s="14"/>
      <c r="BG1048230" s="14"/>
      <c r="BH1048230" s="14"/>
      <c r="BI1048230" s="14"/>
      <c r="BJ1048230" s="14"/>
      <c r="BK1048230" s="14"/>
      <c r="BL1048230" s="14"/>
      <c r="BM1048230" s="14"/>
      <c r="BN1048230" s="14"/>
      <c r="BO1048230" s="14"/>
      <c r="BP1048230" s="14"/>
      <c r="BQ1048230" s="14"/>
      <c r="BR1048230" s="14"/>
      <c r="BS1048230" s="14"/>
      <c r="BT1048230" s="14"/>
      <c r="BU1048230" s="14"/>
      <c r="BV1048230" s="14"/>
      <c r="BW1048230" s="14"/>
      <c r="BX1048230" s="14"/>
      <c r="BY1048230" s="17"/>
      <c r="BZ1048230" s="17"/>
      <c r="CA1048230" s="18"/>
      <c r="CB1048230" s="14"/>
      <c r="CC1048230" s="14"/>
      <c r="CD1048230" s="14"/>
      <c r="CE1048230" s="14"/>
      <c r="CF1048230" s="14"/>
      <c r="CG1048230" s="14"/>
      <c r="CH1048230" s="14"/>
      <c r="CI1048230" s="19"/>
      <c r="CJ1048230" s="19"/>
    </row>
    <row r="1048231" s="14" customFormat="1" customHeight="1" spans="1:88">
      <c r="A1048231" s="15"/>
      <c r="B1048231" s="15"/>
      <c r="C1048231" s="15"/>
      <c r="D1048231" s="15"/>
      <c r="E1048231" s="15"/>
      <c r="F1048231" s="15"/>
      <c r="G1048231" s="15"/>
      <c r="H1048231" s="15"/>
      <c r="I1048231" s="15"/>
      <c r="J1048231" s="15"/>
      <c r="K1048231" s="15"/>
      <c r="L1048231" s="15"/>
      <c r="M1048231" s="15"/>
      <c r="N1048231" s="16"/>
      <c r="O1048231" s="14"/>
      <c r="P1048231" s="14"/>
      <c r="Q1048231" s="14"/>
      <c r="R1048231" s="14"/>
      <c r="S1048231" s="14"/>
      <c r="T1048231" s="14"/>
      <c r="U1048231" s="14"/>
      <c r="V1048231" s="14"/>
      <c r="W1048231" s="14"/>
      <c r="X1048231" s="14"/>
      <c r="Y1048231" s="14"/>
      <c r="Z1048231" s="14"/>
      <c r="AA1048231" s="14"/>
      <c r="AB1048231" s="14"/>
      <c r="AC1048231" s="14"/>
      <c r="AD1048231" s="14"/>
      <c r="AE1048231" s="14"/>
      <c r="AF1048231" s="14"/>
      <c r="AG1048231" s="14"/>
      <c r="AH1048231" s="14"/>
      <c r="AI1048231" s="14"/>
      <c r="AJ1048231" s="14"/>
      <c r="AK1048231" s="14"/>
      <c r="AL1048231" s="14"/>
      <c r="AM1048231" s="14"/>
      <c r="AN1048231" s="14"/>
      <c r="AO1048231" s="14"/>
      <c r="AP1048231" s="14"/>
      <c r="AQ1048231" s="14"/>
      <c r="AR1048231" s="14"/>
      <c r="AS1048231" s="14"/>
      <c r="AT1048231" s="14"/>
      <c r="AU1048231" s="14"/>
      <c r="AV1048231" s="14"/>
      <c r="AW1048231" s="14"/>
      <c r="AX1048231" s="14"/>
      <c r="AY1048231" s="14"/>
      <c r="AZ1048231" s="14"/>
      <c r="BA1048231" s="14"/>
      <c r="BB1048231" s="14"/>
      <c r="BC1048231" s="14"/>
      <c r="BD1048231" s="14"/>
      <c r="BE1048231" s="14"/>
      <c r="BF1048231" s="14"/>
      <c r="BG1048231" s="14"/>
      <c r="BH1048231" s="14"/>
      <c r="BI1048231" s="14"/>
      <c r="BJ1048231" s="14"/>
      <c r="BK1048231" s="14"/>
      <c r="BL1048231" s="14"/>
      <c r="BM1048231" s="14"/>
      <c r="BN1048231" s="14"/>
      <c r="BO1048231" s="14"/>
      <c r="BP1048231" s="14"/>
      <c r="BQ1048231" s="14"/>
      <c r="BR1048231" s="14"/>
      <c r="BS1048231" s="14"/>
      <c r="BT1048231" s="14"/>
      <c r="BU1048231" s="14"/>
      <c r="BV1048231" s="14"/>
      <c r="BW1048231" s="14"/>
      <c r="BX1048231" s="14"/>
      <c r="BY1048231" s="17"/>
      <c r="BZ1048231" s="17"/>
      <c r="CA1048231" s="18"/>
      <c r="CB1048231" s="14"/>
      <c r="CC1048231" s="14"/>
      <c r="CD1048231" s="14"/>
      <c r="CE1048231" s="14"/>
      <c r="CF1048231" s="14"/>
      <c r="CG1048231" s="14"/>
      <c r="CH1048231" s="14"/>
      <c r="CI1048231" s="19"/>
      <c r="CJ1048231" s="19"/>
    </row>
    <row r="1048232" s="14" customFormat="1" customHeight="1" spans="1:88">
      <c r="A1048232" s="15"/>
      <c r="B1048232" s="15"/>
      <c r="C1048232" s="15"/>
      <c r="D1048232" s="15"/>
      <c r="E1048232" s="15"/>
      <c r="F1048232" s="15"/>
      <c r="G1048232" s="15"/>
      <c r="H1048232" s="15"/>
      <c r="I1048232" s="15"/>
      <c r="J1048232" s="15"/>
      <c r="K1048232" s="15"/>
      <c r="L1048232" s="15"/>
      <c r="M1048232" s="15"/>
      <c r="N1048232" s="16"/>
      <c r="O1048232" s="14"/>
      <c r="P1048232" s="14"/>
      <c r="Q1048232" s="14"/>
      <c r="R1048232" s="14"/>
      <c r="S1048232" s="14"/>
      <c r="T1048232" s="14"/>
      <c r="U1048232" s="14"/>
      <c r="V1048232" s="14"/>
      <c r="W1048232" s="14"/>
      <c r="X1048232" s="14"/>
      <c r="Y1048232" s="14"/>
      <c r="Z1048232" s="14"/>
      <c r="AA1048232" s="14"/>
      <c r="AB1048232" s="14"/>
      <c r="AC1048232" s="14"/>
      <c r="AD1048232" s="14"/>
      <c r="AE1048232" s="14"/>
      <c r="AF1048232" s="14"/>
      <c r="AG1048232" s="14"/>
      <c r="AH1048232" s="14"/>
      <c r="AI1048232" s="14"/>
      <c r="AJ1048232" s="14"/>
      <c r="AK1048232" s="14"/>
      <c r="AL1048232" s="14"/>
      <c r="AM1048232" s="14"/>
      <c r="AN1048232" s="14"/>
      <c r="AO1048232" s="14"/>
      <c r="AP1048232" s="14"/>
      <c r="AQ1048232" s="14"/>
      <c r="AR1048232" s="14"/>
      <c r="AS1048232" s="14"/>
      <c r="AT1048232" s="14"/>
      <c r="AU1048232" s="14"/>
      <c r="AV1048232" s="14"/>
      <c r="AW1048232" s="14"/>
      <c r="AX1048232" s="14"/>
      <c r="AY1048232" s="14"/>
      <c r="AZ1048232" s="14"/>
      <c r="BA1048232" s="14"/>
      <c r="BB1048232" s="14"/>
      <c r="BC1048232" s="14"/>
      <c r="BD1048232" s="14"/>
      <c r="BE1048232" s="14"/>
      <c r="BF1048232" s="14"/>
      <c r="BG1048232" s="14"/>
      <c r="BH1048232" s="14"/>
      <c r="BI1048232" s="14"/>
      <c r="BJ1048232" s="14"/>
      <c r="BK1048232" s="14"/>
      <c r="BL1048232" s="14"/>
      <c r="BM1048232" s="14"/>
      <c r="BN1048232" s="14"/>
      <c r="BO1048232" s="14"/>
      <c r="BP1048232" s="14"/>
      <c r="BQ1048232" s="14"/>
      <c r="BR1048232" s="14"/>
      <c r="BS1048232" s="14"/>
      <c r="BT1048232" s="14"/>
      <c r="BU1048232" s="14"/>
      <c r="BV1048232" s="14"/>
      <c r="BW1048232" s="14"/>
      <c r="BX1048232" s="14"/>
      <c r="BY1048232" s="17"/>
      <c r="BZ1048232" s="17"/>
      <c r="CA1048232" s="18"/>
      <c r="CB1048232" s="14"/>
      <c r="CC1048232" s="14"/>
      <c r="CD1048232" s="14"/>
      <c r="CE1048232" s="14"/>
      <c r="CF1048232" s="14"/>
      <c r="CG1048232" s="14"/>
      <c r="CH1048232" s="14"/>
      <c r="CI1048232" s="19"/>
      <c r="CJ1048232" s="19"/>
    </row>
    <row r="1048233" s="14" customFormat="1" customHeight="1" spans="1:88">
      <c r="A1048233" s="15"/>
      <c r="B1048233" s="15"/>
      <c r="C1048233" s="15"/>
      <c r="D1048233" s="15"/>
      <c r="E1048233" s="15"/>
      <c r="F1048233" s="15"/>
      <c r="G1048233" s="15"/>
      <c r="H1048233" s="15"/>
      <c r="I1048233" s="15"/>
      <c r="J1048233" s="15"/>
      <c r="K1048233" s="15"/>
      <c r="L1048233" s="15"/>
      <c r="M1048233" s="15"/>
      <c r="N1048233" s="16"/>
      <c r="O1048233" s="14"/>
      <c r="P1048233" s="14"/>
      <c r="Q1048233" s="14"/>
      <c r="R1048233" s="14"/>
      <c r="S1048233" s="14"/>
      <c r="T1048233" s="14"/>
      <c r="U1048233" s="14"/>
      <c r="V1048233" s="14"/>
      <c r="W1048233" s="14"/>
      <c r="X1048233" s="14"/>
      <c r="Y1048233" s="14"/>
      <c r="Z1048233" s="14"/>
      <c r="AA1048233" s="14"/>
      <c r="AB1048233" s="14"/>
      <c r="AC1048233" s="14"/>
      <c r="AD1048233" s="14"/>
      <c r="AE1048233" s="14"/>
      <c r="AF1048233" s="14"/>
      <c r="AG1048233" s="14"/>
      <c r="AH1048233" s="14"/>
      <c r="AI1048233" s="14"/>
      <c r="AJ1048233" s="14"/>
      <c r="AK1048233" s="14"/>
      <c r="AL1048233" s="14"/>
      <c r="AM1048233" s="14"/>
      <c r="AN1048233" s="14"/>
      <c r="AO1048233" s="14"/>
      <c r="AP1048233" s="14"/>
      <c r="AQ1048233" s="14"/>
      <c r="AR1048233" s="14"/>
      <c r="AS1048233" s="14"/>
      <c r="AT1048233" s="14"/>
      <c r="AU1048233" s="14"/>
      <c r="AV1048233" s="14"/>
      <c r="AW1048233" s="14"/>
      <c r="AX1048233" s="14"/>
      <c r="AY1048233" s="14"/>
      <c r="AZ1048233" s="14"/>
      <c r="BA1048233" s="14"/>
      <c r="BB1048233" s="14"/>
      <c r="BC1048233" s="14"/>
      <c r="BD1048233" s="14"/>
      <c r="BE1048233" s="14"/>
      <c r="BF1048233" s="14"/>
      <c r="BG1048233" s="14"/>
      <c r="BH1048233" s="14"/>
      <c r="BI1048233" s="14"/>
      <c r="BJ1048233" s="14"/>
      <c r="BK1048233" s="14"/>
      <c r="BL1048233" s="14"/>
      <c r="BM1048233" s="14"/>
      <c r="BN1048233" s="14"/>
      <c r="BO1048233" s="14"/>
      <c r="BP1048233" s="14"/>
      <c r="BQ1048233" s="14"/>
      <c r="BR1048233" s="14"/>
      <c r="BS1048233" s="14"/>
      <c r="BT1048233" s="14"/>
      <c r="BU1048233" s="14"/>
      <c r="BV1048233" s="14"/>
      <c r="BW1048233" s="14"/>
      <c r="BX1048233" s="14"/>
      <c r="BY1048233" s="17"/>
      <c r="BZ1048233" s="17"/>
      <c r="CA1048233" s="18"/>
      <c r="CB1048233" s="14"/>
      <c r="CC1048233" s="14"/>
      <c r="CD1048233" s="14"/>
      <c r="CE1048233" s="14"/>
      <c r="CF1048233" s="14"/>
      <c r="CG1048233" s="14"/>
      <c r="CH1048233" s="14"/>
      <c r="CI1048233" s="19"/>
      <c r="CJ1048233" s="19"/>
    </row>
    <row r="1048234" s="14" customFormat="1" customHeight="1" spans="1:88">
      <c r="A1048234" s="15"/>
      <c r="B1048234" s="15"/>
      <c r="C1048234" s="15"/>
      <c r="D1048234" s="15"/>
      <c r="E1048234" s="15"/>
      <c r="F1048234" s="15"/>
      <c r="G1048234" s="15"/>
      <c r="H1048234" s="15"/>
      <c r="I1048234" s="15"/>
      <c r="J1048234" s="15"/>
      <c r="K1048234" s="15"/>
      <c r="L1048234" s="15"/>
      <c r="M1048234" s="15"/>
      <c r="N1048234" s="16"/>
      <c r="O1048234" s="14"/>
      <c r="P1048234" s="14"/>
      <c r="Q1048234" s="14"/>
      <c r="R1048234" s="14"/>
      <c r="S1048234" s="14"/>
      <c r="T1048234" s="14"/>
      <c r="U1048234" s="14"/>
      <c r="V1048234" s="14"/>
      <c r="W1048234" s="14"/>
      <c r="X1048234" s="14"/>
      <c r="Y1048234" s="14"/>
      <c r="Z1048234" s="14"/>
      <c r="AA1048234" s="14"/>
      <c r="AB1048234" s="14"/>
      <c r="AC1048234" s="14"/>
      <c r="AD1048234" s="14"/>
      <c r="AE1048234" s="14"/>
      <c r="AF1048234" s="14"/>
      <c r="AG1048234" s="14"/>
      <c r="AH1048234" s="14"/>
      <c r="AI1048234" s="14"/>
      <c r="AJ1048234" s="14"/>
      <c r="AK1048234" s="14"/>
      <c r="AL1048234" s="14"/>
      <c r="AM1048234" s="14"/>
      <c r="AN1048234" s="14"/>
      <c r="AO1048234" s="14"/>
      <c r="AP1048234" s="14"/>
      <c r="AQ1048234" s="14"/>
      <c r="AR1048234" s="14"/>
      <c r="AS1048234" s="14"/>
      <c r="AT1048234" s="14"/>
      <c r="AU1048234" s="14"/>
      <c r="AV1048234" s="14"/>
      <c r="AW1048234" s="14"/>
      <c r="AX1048234" s="14"/>
      <c r="AY1048234" s="14"/>
      <c r="AZ1048234" s="14"/>
      <c r="BA1048234" s="14"/>
      <c r="BB1048234" s="14"/>
      <c r="BC1048234" s="14"/>
      <c r="BD1048234" s="14"/>
      <c r="BE1048234" s="14"/>
      <c r="BF1048234" s="14"/>
      <c r="BG1048234" s="14"/>
      <c r="BH1048234" s="14"/>
      <c r="BI1048234" s="14"/>
      <c r="BJ1048234" s="14"/>
      <c r="BK1048234" s="14"/>
      <c r="BL1048234" s="14"/>
      <c r="BM1048234" s="14"/>
      <c r="BN1048234" s="14"/>
      <c r="BO1048234" s="14"/>
      <c r="BP1048234" s="14"/>
      <c r="BQ1048234" s="14"/>
      <c r="BR1048234" s="14"/>
      <c r="BS1048234" s="14"/>
      <c r="BT1048234" s="14"/>
      <c r="BU1048234" s="14"/>
      <c r="BV1048234" s="14"/>
      <c r="BW1048234" s="14"/>
      <c r="BX1048234" s="14"/>
      <c r="BY1048234" s="17"/>
      <c r="BZ1048234" s="17"/>
      <c r="CA1048234" s="18"/>
      <c r="CB1048234" s="14"/>
      <c r="CC1048234" s="14"/>
      <c r="CD1048234" s="14"/>
      <c r="CE1048234" s="14"/>
      <c r="CF1048234" s="14"/>
      <c r="CG1048234" s="14"/>
      <c r="CH1048234" s="14"/>
      <c r="CI1048234" s="19"/>
      <c r="CJ1048234" s="19"/>
    </row>
    <row r="1048235" s="14" customFormat="1" customHeight="1" spans="1:88">
      <c r="A1048235" s="15"/>
      <c r="B1048235" s="15"/>
      <c r="C1048235" s="15"/>
      <c r="D1048235" s="15"/>
      <c r="E1048235" s="15"/>
      <c r="F1048235" s="15"/>
      <c r="G1048235" s="15"/>
      <c r="H1048235" s="15"/>
      <c r="I1048235" s="15"/>
      <c r="J1048235" s="15"/>
      <c r="K1048235" s="15"/>
      <c r="L1048235" s="15"/>
      <c r="M1048235" s="15"/>
      <c r="N1048235" s="16"/>
      <c r="O1048235" s="14"/>
      <c r="P1048235" s="14"/>
      <c r="Q1048235" s="14"/>
      <c r="R1048235" s="14"/>
      <c r="S1048235" s="14"/>
      <c r="T1048235" s="14"/>
      <c r="U1048235" s="14"/>
      <c r="V1048235" s="14"/>
      <c r="W1048235" s="14"/>
      <c r="X1048235" s="14"/>
      <c r="Y1048235" s="14"/>
      <c r="Z1048235" s="14"/>
      <c r="AA1048235" s="14"/>
      <c r="AB1048235" s="14"/>
      <c r="AC1048235" s="14"/>
      <c r="AD1048235" s="14"/>
      <c r="AE1048235" s="14"/>
      <c r="AF1048235" s="14"/>
      <c r="AG1048235" s="14"/>
      <c r="AH1048235" s="14"/>
      <c r="AI1048235" s="14"/>
      <c r="AJ1048235" s="14"/>
      <c r="AK1048235" s="14"/>
      <c r="AL1048235" s="14"/>
      <c r="AM1048235" s="14"/>
      <c r="AN1048235" s="14"/>
      <c r="AO1048235" s="14"/>
      <c r="AP1048235" s="14"/>
      <c r="AQ1048235" s="14"/>
      <c r="AR1048235" s="14"/>
      <c r="AS1048235" s="14"/>
      <c r="AT1048235" s="14"/>
      <c r="AU1048235" s="14"/>
      <c r="AV1048235" s="14"/>
      <c r="AW1048235" s="14"/>
      <c r="AX1048235" s="14"/>
      <c r="AY1048235" s="14"/>
      <c r="AZ1048235" s="14"/>
      <c r="BA1048235" s="14"/>
      <c r="BB1048235" s="14"/>
      <c r="BC1048235" s="14"/>
      <c r="BD1048235" s="14"/>
      <c r="BE1048235" s="14"/>
      <c r="BF1048235" s="14"/>
      <c r="BG1048235" s="14"/>
      <c r="BH1048235" s="14"/>
      <c r="BI1048235" s="14"/>
      <c r="BJ1048235" s="14"/>
      <c r="BK1048235" s="14"/>
      <c r="BL1048235" s="14"/>
      <c r="BM1048235" s="14"/>
      <c r="BN1048235" s="14"/>
      <c r="BO1048235" s="14"/>
      <c r="BP1048235" s="14"/>
      <c r="BQ1048235" s="14"/>
      <c r="BR1048235" s="14"/>
      <c r="BS1048235" s="14"/>
      <c r="BT1048235" s="14"/>
      <c r="BU1048235" s="14"/>
      <c r="BV1048235" s="14"/>
      <c r="BW1048235" s="14"/>
      <c r="BX1048235" s="14"/>
      <c r="BY1048235" s="17"/>
      <c r="BZ1048235" s="17"/>
      <c r="CA1048235" s="18"/>
      <c r="CB1048235" s="14"/>
      <c r="CC1048235" s="14"/>
      <c r="CD1048235" s="14"/>
      <c r="CE1048235" s="14"/>
      <c r="CF1048235" s="14"/>
      <c r="CG1048235" s="14"/>
      <c r="CH1048235" s="14"/>
      <c r="CI1048235" s="19"/>
      <c r="CJ1048235" s="19"/>
    </row>
    <row r="1048236" s="14" customFormat="1" customHeight="1" spans="1:88">
      <c r="A1048236" s="15"/>
      <c r="B1048236" s="15"/>
      <c r="C1048236" s="15"/>
      <c r="D1048236" s="15"/>
      <c r="E1048236" s="15"/>
      <c r="F1048236" s="15"/>
      <c r="G1048236" s="15"/>
      <c r="H1048236" s="15"/>
      <c r="I1048236" s="15"/>
      <c r="J1048236" s="15"/>
      <c r="K1048236" s="15"/>
      <c r="L1048236" s="15"/>
      <c r="M1048236" s="15"/>
      <c r="N1048236" s="16"/>
      <c r="O1048236" s="14"/>
      <c r="P1048236" s="14"/>
      <c r="Q1048236" s="14"/>
      <c r="R1048236" s="14"/>
      <c r="S1048236" s="14"/>
      <c r="T1048236" s="14"/>
      <c r="U1048236" s="14"/>
      <c r="V1048236" s="14"/>
      <c r="W1048236" s="14"/>
      <c r="X1048236" s="14"/>
      <c r="Y1048236" s="14"/>
      <c r="Z1048236" s="14"/>
      <c r="AA1048236" s="14"/>
      <c r="AB1048236" s="14"/>
      <c r="AC1048236" s="14"/>
      <c r="AD1048236" s="14"/>
      <c r="AE1048236" s="14"/>
      <c r="AF1048236" s="14"/>
      <c r="AG1048236" s="14"/>
      <c r="AH1048236" s="14"/>
      <c r="AI1048236" s="14"/>
      <c r="AJ1048236" s="14"/>
      <c r="AK1048236" s="14"/>
      <c r="AL1048236" s="14"/>
      <c r="AM1048236" s="14"/>
      <c r="AN1048236" s="14"/>
      <c r="AO1048236" s="14"/>
      <c r="AP1048236" s="14"/>
      <c r="AQ1048236" s="14"/>
      <c r="AR1048236" s="14"/>
      <c r="AS1048236" s="14"/>
      <c r="AT1048236" s="14"/>
      <c r="AU1048236" s="14"/>
      <c r="AV1048236" s="14"/>
      <c r="AW1048236" s="14"/>
      <c r="AX1048236" s="14"/>
      <c r="AY1048236" s="14"/>
      <c r="AZ1048236" s="14"/>
      <c r="BA1048236" s="14"/>
      <c r="BB1048236" s="14"/>
      <c r="BC1048236" s="14"/>
      <c r="BD1048236" s="14"/>
      <c r="BE1048236" s="14"/>
      <c r="BF1048236" s="14"/>
      <c r="BG1048236" s="14"/>
      <c r="BH1048236" s="14"/>
      <c r="BI1048236" s="14"/>
      <c r="BJ1048236" s="14"/>
      <c r="BK1048236" s="14"/>
      <c r="BL1048236" s="14"/>
      <c r="BM1048236" s="14"/>
      <c r="BN1048236" s="14"/>
      <c r="BO1048236" s="14"/>
      <c r="BP1048236" s="14"/>
      <c r="BQ1048236" s="14"/>
      <c r="BR1048236" s="14"/>
      <c r="BS1048236" s="14"/>
      <c r="BT1048236" s="14"/>
      <c r="BU1048236" s="14"/>
      <c r="BV1048236" s="14"/>
      <c r="BW1048236" s="14"/>
      <c r="BX1048236" s="14"/>
      <c r="BY1048236" s="17"/>
      <c r="BZ1048236" s="17"/>
      <c r="CA1048236" s="18"/>
      <c r="CB1048236" s="14"/>
      <c r="CC1048236" s="14"/>
      <c r="CD1048236" s="14"/>
      <c r="CE1048236" s="14"/>
      <c r="CF1048236" s="14"/>
      <c r="CG1048236" s="14"/>
      <c r="CH1048236" s="14"/>
      <c r="CI1048236" s="19"/>
      <c r="CJ1048236" s="19"/>
    </row>
    <row r="1048237" s="14" customFormat="1" customHeight="1" spans="1:88">
      <c r="A1048237" s="15"/>
      <c r="B1048237" s="15"/>
      <c r="C1048237" s="15"/>
      <c r="D1048237" s="15"/>
      <c r="E1048237" s="15"/>
      <c r="F1048237" s="15"/>
      <c r="G1048237" s="15"/>
      <c r="H1048237" s="15"/>
      <c r="I1048237" s="15"/>
      <c r="J1048237" s="15"/>
      <c r="K1048237" s="15"/>
      <c r="L1048237" s="15"/>
      <c r="M1048237" s="15"/>
      <c r="N1048237" s="16"/>
      <c r="O1048237" s="14"/>
      <c r="P1048237" s="14"/>
      <c r="Q1048237" s="14"/>
      <c r="R1048237" s="14"/>
      <c r="S1048237" s="14"/>
      <c r="T1048237" s="14"/>
      <c r="U1048237" s="14"/>
      <c r="V1048237" s="14"/>
      <c r="W1048237" s="14"/>
      <c r="X1048237" s="14"/>
      <c r="Y1048237" s="14"/>
      <c r="Z1048237" s="14"/>
      <c r="AA1048237" s="14"/>
      <c r="AB1048237" s="14"/>
      <c r="AC1048237" s="14"/>
      <c r="AD1048237" s="14"/>
      <c r="AE1048237" s="14"/>
      <c r="AF1048237" s="14"/>
      <c r="AG1048237" s="14"/>
      <c r="AH1048237" s="14"/>
      <c r="AI1048237" s="14"/>
      <c r="AJ1048237" s="14"/>
      <c r="AK1048237" s="14"/>
      <c r="AL1048237" s="14"/>
      <c r="AM1048237" s="14"/>
      <c r="AN1048237" s="14"/>
      <c r="AO1048237" s="14"/>
      <c r="AP1048237" s="14"/>
      <c r="AQ1048237" s="14"/>
      <c r="AR1048237" s="14"/>
      <c r="AS1048237" s="14"/>
      <c r="AT1048237" s="14"/>
      <c r="AU1048237" s="14"/>
      <c r="AV1048237" s="14"/>
      <c r="AW1048237" s="14"/>
      <c r="AX1048237" s="14"/>
      <c r="AY1048237" s="14"/>
      <c r="AZ1048237" s="14"/>
      <c r="BA1048237" s="14"/>
      <c r="BB1048237" s="14"/>
      <c r="BC1048237" s="14"/>
      <c r="BD1048237" s="14"/>
      <c r="BE1048237" s="14"/>
      <c r="BF1048237" s="14"/>
      <c r="BG1048237" s="14"/>
      <c r="BH1048237" s="14"/>
      <c r="BI1048237" s="14"/>
      <c r="BJ1048237" s="14"/>
      <c r="BK1048237" s="14"/>
      <c r="BL1048237" s="14"/>
      <c r="BM1048237" s="14"/>
      <c r="BN1048237" s="14"/>
      <c r="BO1048237" s="14"/>
      <c r="BP1048237" s="14"/>
      <c r="BQ1048237" s="14"/>
      <c r="BR1048237" s="14"/>
      <c r="BS1048237" s="14"/>
      <c r="BT1048237" s="14"/>
      <c r="BU1048237" s="14"/>
      <c r="BV1048237" s="14"/>
      <c r="BW1048237" s="14"/>
      <c r="BX1048237" s="14"/>
      <c r="BY1048237" s="17"/>
      <c r="BZ1048237" s="17"/>
      <c r="CA1048237" s="18"/>
      <c r="CB1048237" s="14"/>
      <c r="CC1048237" s="14"/>
      <c r="CD1048237" s="14"/>
      <c r="CE1048237" s="14"/>
      <c r="CF1048237" s="14"/>
      <c r="CG1048237" s="14"/>
      <c r="CH1048237" s="14"/>
      <c r="CI1048237" s="19"/>
      <c r="CJ1048237" s="19"/>
    </row>
    <row r="1048238" s="14" customFormat="1" customHeight="1" spans="1:88">
      <c r="A1048238" s="15"/>
      <c r="B1048238" s="15"/>
      <c r="C1048238" s="15"/>
      <c r="D1048238" s="15"/>
      <c r="E1048238" s="15"/>
      <c r="F1048238" s="15"/>
      <c r="G1048238" s="15"/>
      <c r="H1048238" s="15"/>
      <c r="I1048238" s="15"/>
      <c r="J1048238" s="15"/>
      <c r="K1048238" s="15"/>
      <c r="L1048238" s="15"/>
      <c r="M1048238" s="15"/>
      <c r="N1048238" s="16"/>
      <c r="O1048238" s="14"/>
      <c r="P1048238" s="14"/>
      <c r="Q1048238" s="14"/>
      <c r="R1048238" s="14"/>
      <c r="S1048238" s="14"/>
      <c r="T1048238" s="14"/>
      <c r="U1048238" s="14"/>
      <c r="V1048238" s="14"/>
      <c r="W1048238" s="14"/>
      <c r="X1048238" s="14"/>
      <c r="Y1048238" s="14"/>
      <c r="Z1048238" s="14"/>
      <c r="AA1048238" s="14"/>
      <c r="AB1048238" s="14"/>
      <c r="AC1048238" s="14"/>
      <c r="AD1048238" s="14"/>
      <c r="AE1048238" s="14"/>
      <c r="AF1048238" s="14"/>
      <c r="AG1048238" s="14"/>
      <c r="AH1048238" s="14"/>
      <c r="AI1048238" s="14"/>
      <c r="AJ1048238" s="14"/>
      <c r="AK1048238" s="14"/>
      <c r="AL1048238" s="14"/>
      <c r="AM1048238" s="14"/>
      <c r="AN1048238" s="14"/>
      <c r="AO1048238" s="14"/>
      <c r="AP1048238" s="14"/>
      <c r="AQ1048238" s="14"/>
      <c r="AR1048238" s="14"/>
      <c r="AS1048238" s="14"/>
      <c r="AT1048238" s="14"/>
      <c r="AU1048238" s="14"/>
      <c r="AV1048238" s="14"/>
      <c r="AW1048238" s="14"/>
      <c r="AX1048238" s="14"/>
      <c r="AY1048238" s="14"/>
      <c r="AZ1048238" s="14"/>
      <c r="BA1048238" s="14"/>
      <c r="BB1048238" s="14"/>
      <c r="BC1048238" s="14"/>
      <c r="BD1048238" s="14"/>
      <c r="BE1048238" s="14"/>
      <c r="BF1048238" s="14"/>
      <c r="BG1048238" s="14"/>
      <c r="BH1048238" s="14"/>
      <c r="BI1048238" s="14"/>
      <c r="BJ1048238" s="14"/>
      <c r="BK1048238" s="14"/>
      <c r="BL1048238" s="14"/>
      <c r="BM1048238" s="14"/>
      <c r="BN1048238" s="14"/>
      <c r="BO1048238" s="14"/>
      <c r="BP1048238" s="14"/>
      <c r="BQ1048238" s="14"/>
      <c r="BR1048238" s="14"/>
      <c r="BS1048238" s="14"/>
      <c r="BT1048238" s="14"/>
      <c r="BU1048238" s="14"/>
      <c r="BV1048238" s="14"/>
      <c r="BW1048238" s="14"/>
      <c r="BX1048238" s="14"/>
      <c r="BY1048238" s="17"/>
      <c r="BZ1048238" s="17"/>
      <c r="CA1048238" s="18"/>
      <c r="CB1048238" s="14"/>
      <c r="CC1048238" s="14"/>
      <c r="CD1048238" s="14"/>
      <c r="CE1048238" s="14"/>
      <c r="CF1048238" s="14"/>
      <c r="CG1048238" s="14"/>
      <c r="CH1048238" s="14"/>
      <c r="CI1048238" s="19"/>
      <c r="CJ1048238" s="19"/>
    </row>
    <row r="1048239" s="14" customFormat="1" customHeight="1" spans="1:88">
      <c r="A1048239" s="15"/>
      <c r="B1048239" s="15"/>
      <c r="C1048239" s="15"/>
      <c r="D1048239" s="15"/>
      <c r="E1048239" s="15"/>
      <c r="F1048239" s="15"/>
      <c r="G1048239" s="15"/>
      <c r="H1048239" s="15"/>
      <c r="I1048239" s="15"/>
      <c r="J1048239" s="15"/>
      <c r="K1048239" s="15"/>
      <c r="L1048239" s="15"/>
      <c r="M1048239" s="15"/>
      <c r="N1048239" s="16"/>
      <c r="O1048239" s="14"/>
      <c r="P1048239" s="14"/>
      <c r="Q1048239" s="14"/>
      <c r="R1048239" s="14"/>
      <c r="S1048239" s="14"/>
      <c r="T1048239" s="14"/>
      <c r="U1048239" s="14"/>
      <c r="V1048239" s="14"/>
      <c r="W1048239" s="14"/>
      <c r="X1048239" s="14"/>
      <c r="Y1048239" s="14"/>
      <c r="Z1048239" s="14"/>
      <c r="AA1048239" s="14"/>
      <c r="AB1048239" s="14"/>
      <c r="AC1048239" s="14"/>
      <c r="AD1048239" s="14"/>
      <c r="AE1048239" s="14"/>
      <c r="AF1048239" s="14"/>
      <c r="AG1048239" s="14"/>
      <c r="AH1048239" s="14"/>
      <c r="AI1048239" s="14"/>
      <c r="AJ1048239" s="14"/>
      <c r="AK1048239" s="14"/>
      <c r="AL1048239" s="14"/>
      <c r="AM1048239" s="14"/>
      <c r="AN1048239" s="14"/>
      <c r="AO1048239" s="14"/>
      <c r="AP1048239" s="14"/>
      <c r="AQ1048239" s="14"/>
      <c r="AR1048239" s="14"/>
      <c r="AS1048239" s="14"/>
      <c r="AT1048239" s="14"/>
      <c r="AU1048239" s="14"/>
      <c r="AV1048239" s="14"/>
      <c r="AW1048239" s="14"/>
      <c r="AX1048239" s="14"/>
      <c r="AY1048239" s="14"/>
      <c r="AZ1048239" s="14"/>
      <c r="BA1048239" s="14"/>
      <c r="BB1048239" s="14"/>
      <c r="BC1048239" s="14"/>
      <c r="BD1048239" s="14"/>
      <c r="BE1048239" s="14"/>
      <c r="BF1048239" s="14"/>
      <c r="BG1048239" s="14"/>
      <c r="BH1048239" s="14"/>
      <c r="BI1048239" s="14"/>
      <c r="BJ1048239" s="14"/>
      <c r="BK1048239" s="14"/>
      <c r="BL1048239" s="14"/>
      <c r="BM1048239" s="14"/>
      <c r="BN1048239" s="14"/>
      <c r="BO1048239" s="14"/>
      <c r="BP1048239" s="14"/>
      <c r="BQ1048239" s="14"/>
      <c r="BR1048239" s="14"/>
      <c r="BS1048239" s="14"/>
      <c r="BT1048239" s="14"/>
      <c r="BU1048239" s="14"/>
      <c r="BV1048239" s="14"/>
      <c r="BW1048239" s="14"/>
      <c r="BX1048239" s="14"/>
      <c r="BY1048239" s="17"/>
      <c r="BZ1048239" s="17"/>
      <c r="CA1048239" s="18"/>
      <c r="CB1048239" s="14"/>
      <c r="CC1048239" s="14"/>
      <c r="CD1048239" s="14"/>
      <c r="CE1048239" s="14"/>
      <c r="CF1048239" s="14"/>
      <c r="CG1048239" s="14"/>
      <c r="CH1048239" s="14"/>
      <c r="CI1048239" s="19"/>
      <c r="CJ1048239" s="19"/>
    </row>
    <row r="1048240" s="14" customFormat="1" customHeight="1" spans="1:88">
      <c r="A1048240" s="15"/>
      <c r="B1048240" s="15"/>
      <c r="C1048240" s="15"/>
      <c r="D1048240" s="15"/>
      <c r="E1048240" s="15"/>
      <c r="F1048240" s="15"/>
      <c r="G1048240" s="15"/>
      <c r="H1048240" s="15"/>
      <c r="I1048240" s="15"/>
      <c r="J1048240" s="15"/>
      <c r="K1048240" s="15"/>
      <c r="L1048240" s="15"/>
      <c r="M1048240" s="15"/>
      <c r="N1048240" s="16"/>
      <c r="O1048240" s="14"/>
      <c r="P1048240" s="14"/>
      <c r="Q1048240" s="14"/>
      <c r="R1048240" s="14"/>
      <c r="S1048240" s="14"/>
      <c r="T1048240" s="14"/>
      <c r="U1048240" s="14"/>
      <c r="V1048240" s="14"/>
      <c r="W1048240" s="14"/>
      <c r="X1048240" s="14"/>
      <c r="Y1048240" s="14"/>
      <c r="Z1048240" s="14"/>
      <c r="AA1048240" s="14"/>
      <c r="AB1048240" s="14"/>
      <c r="AC1048240" s="14"/>
      <c r="AD1048240" s="14"/>
      <c r="AE1048240" s="14"/>
      <c r="AF1048240" s="14"/>
      <c r="AG1048240" s="14"/>
      <c r="AH1048240" s="14"/>
      <c r="AI1048240" s="14"/>
      <c r="AJ1048240" s="14"/>
      <c r="AK1048240" s="14"/>
      <c r="AL1048240" s="14"/>
      <c r="AM1048240" s="14"/>
      <c r="AN1048240" s="14"/>
      <c r="AO1048240" s="14"/>
      <c r="AP1048240" s="14"/>
      <c r="AQ1048240" s="14"/>
      <c r="AR1048240" s="14"/>
      <c r="AS1048240" s="14"/>
      <c r="AT1048240" s="14"/>
      <c r="AU1048240" s="14"/>
      <c r="AV1048240" s="14"/>
      <c r="AW1048240" s="14"/>
      <c r="AX1048240" s="14"/>
      <c r="AY1048240" s="14"/>
      <c r="AZ1048240" s="14"/>
      <c r="BA1048240" s="14"/>
      <c r="BB1048240" s="14"/>
      <c r="BC1048240" s="14"/>
      <c r="BD1048240" s="14"/>
      <c r="BE1048240" s="14"/>
      <c r="BF1048240" s="14"/>
      <c r="BG1048240" s="14"/>
      <c r="BH1048240" s="14"/>
      <c r="BI1048240" s="14"/>
      <c r="BJ1048240" s="14"/>
      <c r="BK1048240" s="14"/>
      <c r="BL1048240" s="14"/>
      <c r="BM1048240" s="14"/>
      <c r="BN1048240" s="14"/>
      <c r="BO1048240" s="14"/>
      <c r="BP1048240" s="14"/>
      <c r="BQ1048240" s="14"/>
      <c r="BR1048240" s="14"/>
      <c r="BS1048240" s="14"/>
      <c r="BT1048240" s="14"/>
      <c r="BU1048240" s="14"/>
      <c r="BV1048240" s="14"/>
      <c r="BW1048240" s="14"/>
      <c r="BX1048240" s="14"/>
      <c r="BY1048240" s="17"/>
      <c r="BZ1048240" s="17"/>
      <c r="CA1048240" s="18"/>
      <c r="CB1048240" s="14"/>
      <c r="CC1048240" s="14"/>
      <c r="CD1048240" s="14"/>
      <c r="CE1048240" s="14"/>
      <c r="CF1048240" s="14"/>
      <c r="CG1048240" s="14"/>
      <c r="CH1048240" s="14"/>
      <c r="CI1048240" s="19"/>
      <c r="CJ1048240" s="19"/>
    </row>
    <row r="1048241" s="14" customFormat="1" customHeight="1" spans="1:88">
      <c r="A1048241" s="15"/>
      <c r="B1048241" s="15"/>
      <c r="C1048241" s="15"/>
      <c r="D1048241" s="15"/>
      <c r="E1048241" s="15"/>
      <c r="F1048241" s="15"/>
      <c r="G1048241" s="15"/>
      <c r="H1048241" s="15"/>
      <c r="I1048241" s="15"/>
      <c r="J1048241" s="15"/>
      <c r="K1048241" s="15"/>
      <c r="L1048241" s="15"/>
      <c r="M1048241" s="15"/>
      <c r="N1048241" s="16"/>
      <c r="O1048241" s="14"/>
      <c r="P1048241" s="14"/>
      <c r="Q1048241" s="14"/>
      <c r="R1048241" s="14"/>
      <c r="S1048241" s="14"/>
      <c r="T1048241" s="14"/>
      <c r="U1048241" s="14"/>
      <c r="V1048241" s="14"/>
      <c r="W1048241" s="14"/>
      <c r="X1048241" s="14"/>
      <c r="Y1048241" s="14"/>
      <c r="Z1048241" s="14"/>
      <c r="AA1048241" s="14"/>
      <c r="AB1048241" s="14"/>
      <c r="AC1048241" s="14"/>
      <c r="AD1048241" s="14"/>
      <c r="AE1048241" s="14"/>
      <c r="AF1048241" s="14"/>
      <c r="AG1048241" s="14"/>
      <c r="AH1048241" s="14"/>
      <c r="AI1048241" s="14"/>
      <c r="AJ1048241" s="14"/>
      <c r="AK1048241" s="14"/>
      <c r="AL1048241" s="14"/>
      <c r="AM1048241" s="14"/>
      <c r="AN1048241" s="14"/>
      <c r="AO1048241" s="14"/>
      <c r="AP1048241" s="14"/>
      <c r="AQ1048241" s="14"/>
      <c r="AR1048241" s="14"/>
      <c r="AS1048241" s="14"/>
      <c r="AT1048241" s="14"/>
      <c r="AU1048241" s="14"/>
      <c r="AV1048241" s="14"/>
      <c r="AW1048241" s="14"/>
      <c r="AX1048241" s="14"/>
      <c r="AY1048241" s="14"/>
      <c r="AZ1048241" s="14"/>
      <c r="BA1048241" s="14"/>
      <c r="BB1048241" s="14"/>
      <c r="BC1048241" s="14"/>
      <c r="BD1048241" s="14"/>
      <c r="BE1048241" s="14"/>
      <c r="BF1048241" s="14"/>
      <c r="BG1048241" s="14"/>
      <c r="BH1048241" s="14"/>
      <c r="BI1048241" s="14"/>
      <c r="BJ1048241" s="14"/>
      <c r="BK1048241" s="14"/>
      <c r="BL1048241" s="14"/>
      <c r="BM1048241" s="14"/>
      <c r="BN1048241" s="14"/>
      <c r="BO1048241" s="14"/>
      <c r="BP1048241" s="14"/>
      <c r="BQ1048241" s="14"/>
      <c r="BR1048241" s="14"/>
      <c r="BS1048241" s="14"/>
      <c r="BT1048241" s="14"/>
      <c r="BU1048241" s="14"/>
      <c r="BV1048241" s="14"/>
      <c r="BW1048241" s="14"/>
      <c r="BX1048241" s="14"/>
      <c r="BY1048241" s="17"/>
      <c r="BZ1048241" s="17"/>
      <c r="CA1048241" s="18"/>
      <c r="CB1048241" s="14"/>
      <c r="CC1048241" s="14"/>
      <c r="CD1048241" s="14"/>
      <c r="CE1048241" s="14"/>
      <c r="CF1048241" s="14"/>
      <c r="CG1048241" s="14"/>
      <c r="CH1048241" s="14"/>
      <c r="CI1048241" s="19"/>
      <c r="CJ1048241" s="19"/>
    </row>
    <row r="1048242" s="14" customFormat="1" customHeight="1" spans="1:88">
      <c r="A1048242" s="15"/>
      <c r="B1048242" s="15"/>
      <c r="C1048242" s="15"/>
      <c r="D1048242" s="15"/>
      <c r="E1048242" s="15"/>
      <c r="F1048242" s="15"/>
      <c r="G1048242" s="15"/>
      <c r="H1048242" s="15"/>
      <c r="I1048242" s="15"/>
      <c r="J1048242" s="15"/>
      <c r="K1048242" s="15"/>
      <c r="L1048242" s="15"/>
      <c r="M1048242" s="15"/>
      <c r="N1048242" s="16"/>
      <c r="O1048242" s="14"/>
      <c r="P1048242" s="14"/>
      <c r="Q1048242" s="14"/>
      <c r="R1048242" s="14"/>
      <c r="S1048242" s="14"/>
      <c r="T1048242" s="14"/>
      <c r="U1048242" s="14"/>
      <c r="V1048242" s="14"/>
      <c r="W1048242" s="14"/>
      <c r="X1048242" s="14"/>
      <c r="Y1048242" s="14"/>
      <c r="Z1048242" s="14"/>
      <c r="AA1048242" s="14"/>
      <c r="AB1048242" s="14"/>
      <c r="AC1048242" s="14"/>
      <c r="AD1048242" s="14"/>
      <c r="AE1048242" s="14"/>
      <c r="AF1048242" s="14"/>
      <c r="AG1048242" s="14"/>
      <c r="AH1048242" s="14"/>
      <c r="AI1048242" s="14"/>
      <c r="AJ1048242" s="14"/>
      <c r="AK1048242" s="14"/>
      <c r="AL1048242" s="14"/>
      <c r="AM1048242" s="14"/>
      <c r="AN1048242" s="14"/>
      <c r="AO1048242" s="14"/>
      <c r="AP1048242" s="14"/>
      <c r="AQ1048242" s="14"/>
      <c r="AR1048242" s="14"/>
      <c r="AS1048242" s="14"/>
      <c r="AT1048242" s="14"/>
      <c r="AU1048242" s="14"/>
      <c r="AV1048242" s="14"/>
      <c r="AW1048242" s="14"/>
      <c r="AX1048242" s="14"/>
      <c r="AY1048242" s="14"/>
      <c r="AZ1048242" s="14"/>
      <c r="BA1048242" s="14"/>
      <c r="BB1048242" s="14"/>
      <c r="BC1048242" s="14"/>
      <c r="BD1048242" s="14"/>
      <c r="BE1048242" s="14"/>
      <c r="BF1048242" s="14"/>
      <c r="BG1048242" s="14"/>
      <c r="BH1048242" s="14"/>
      <c r="BI1048242" s="14"/>
      <c r="BJ1048242" s="14"/>
      <c r="BK1048242" s="14"/>
      <c r="BL1048242" s="14"/>
      <c r="BM1048242" s="14"/>
      <c r="BN1048242" s="14"/>
      <c r="BO1048242" s="14"/>
      <c r="BP1048242" s="14"/>
      <c r="BQ1048242" s="14"/>
      <c r="BR1048242" s="14"/>
      <c r="BS1048242" s="14"/>
      <c r="BT1048242" s="14"/>
      <c r="BU1048242" s="14"/>
      <c r="BV1048242" s="14"/>
      <c r="BW1048242" s="14"/>
      <c r="BX1048242" s="14"/>
      <c r="BY1048242" s="17"/>
      <c r="BZ1048242" s="17"/>
      <c r="CA1048242" s="18"/>
      <c r="CB1048242" s="14"/>
      <c r="CC1048242" s="14"/>
      <c r="CD1048242" s="14"/>
      <c r="CE1048242" s="14"/>
      <c r="CF1048242" s="14"/>
      <c r="CG1048242" s="14"/>
      <c r="CH1048242" s="14"/>
      <c r="CI1048242" s="19"/>
      <c r="CJ1048242" s="19"/>
    </row>
    <row r="1048243" s="14" customFormat="1" customHeight="1" spans="1:88">
      <c r="A1048243" s="15"/>
      <c r="B1048243" s="15"/>
      <c r="C1048243" s="15"/>
      <c r="D1048243" s="15"/>
      <c r="E1048243" s="15"/>
      <c r="F1048243" s="15"/>
      <c r="G1048243" s="15"/>
      <c r="H1048243" s="15"/>
      <c r="I1048243" s="15"/>
      <c r="J1048243" s="15"/>
      <c r="K1048243" s="15"/>
      <c r="L1048243" s="15"/>
      <c r="M1048243" s="15"/>
      <c r="N1048243" s="16"/>
      <c r="O1048243" s="14"/>
      <c r="P1048243" s="14"/>
      <c r="Q1048243" s="14"/>
      <c r="R1048243" s="14"/>
      <c r="S1048243" s="14"/>
      <c r="T1048243" s="14"/>
      <c r="U1048243" s="14"/>
      <c r="V1048243" s="14"/>
      <c r="W1048243" s="14"/>
      <c r="X1048243" s="14"/>
      <c r="Y1048243" s="14"/>
      <c r="Z1048243" s="14"/>
      <c r="AA1048243" s="14"/>
      <c r="AB1048243" s="14"/>
      <c r="AC1048243" s="14"/>
      <c r="AD1048243" s="14"/>
      <c r="AE1048243" s="14"/>
      <c r="AF1048243" s="14"/>
      <c r="AG1048243" s="14"/>
      <c r="AH1048243" s="14"/>
      <c r="AI1048243" s="14"/>
      <c r="AJ1048243" s="14"/>
      <c r="AK1048243" s="14"/>
      <c r="AL1048243" s="14"/>
      <c r="AM1048243" s="14"/>
      <c r="AN1048243" s="14"/>
      <c r="AO1048243" s="14"/>
      <c r="AP1048243" s="14"/>
      <c r="AQ1048243" s="14"/>
      <c r="AR1048243" s="14"/>
      <c r="AS1048243" s="14"/>
      <c r="AT1048243" s="14"/>
      <c r="AU1048243" s="14"/>
      <c r="AV1048243" s="14"/>
      <c r="AW1048243" s="14"/>
      <c r="AX1048243" s="14"/>
      <c r="AY1048243" s="14"/>
      <c r="AZ1048243" s="14"/>
      <c r="BA1048243" s="14"/>
      <c r="BB1048243" s="14"/>
      <c r="BC1048243" s="14"/>
      <c r="BD1048243" s="14"/>
      <c r="BE1048243" s="14"/>
      <c r="BF1048243" s="14"/>
      <c r="BG1048243" s="14"/>
      <c r="BH1048243" s="14"/>
      <c r="BI1048243" s="14"/>
      <c r="BJ1048243" s="14"/>
      <c r="BK1048243" s="14"/>
      <c r="BL1048243" s="14"/>
      <c r="BM1048243" s="14"/>
      <c r="BN1048243" s="14"/>
      <c r="BO1048243" s="14"/>
      <c r="BP1048243" s="14"/>
      <c r="BQ1048243" s="14"/>
      <c r="BR1048243" s="14"/>
      <c r="BS1048243" s="14"/>
      <c r="BT1048243" s="14"/>
      <c r="BU1048243" s="14"/>
      <c r="BV1048243" s="14"/>
      <c r="BW1048243" s="14"/>
      <c r="BX1048243" s="14"/>
      <c r="BY1048243" s="17"/>
      <c r="BZ1048243" s="17"/>
      <c r="CA1048243" s="18"/>
      <c r="CB1048243" s="14"/>
      <c r="CC1048243" s="14"/>
      <c r="CD1048243" s="14"/>
      <c r="CE1048243" s="14"/>
      <c r="CF1048243" s="14"/>
      <c r="CG1048243" s="14"/>
      <c r="CH1048243" s="14"/>
      <c r="CI1048243" s="19"/>
      <c r="CJ1048243" s="19"/>
    </row>
    <row r="1048244" s="14" customFormat="1" customHeight="1" spans="1:88">
      <c r="A1048244" s="15"/>
      <c r="B1048244" s="15"/>
      <c r="C1048244" s="15"/>
      <c r="D1048244" s="15"/>
      <c r="E1048244" s="15"/>
      <c r="F1048244" s="15"/>
      <c r="G1048244" s="15"/>
      <c r="H1048244" s="15"/>
      <c r="I1048244" s="15"/>
      <c r="J1048244" s="15"/>
      <c r="K1048244" s="15"/>
      <c r="L1048244" s="15"/>
      <c r="M1048244" s="15"/>
      <c r="N1048244" s="16"/>
      <c r="O1048244" s="14"/>
      <c r="P1048244" s="14"/>
      <c r="Q1048244" s="14"/>
      <c r="R1048244" s="14"/>
      <c r="S1048244" s="14"/>
      <c r="T1048244" s="14"/>
      <c r="U1048244" s="14"/>
      <c r="V1048244" s="14"/>
      <c r="W1048244" s="14"/>
      <c r="X1048244" s="14"/>
      <c r="Y1048244" s="14"/>
      <c r="Z1048244" s="14"/>
      <c r="AA1048244" s="14"/>
      <c r="AB1048244" s="14"/>
      <c r="AC1048244" s="14"/>
      <c r="AD1048244" s="14"/>
      <c r="AE1048244" s="14"/>
      <c r="AF1048244" s="14"/>
      <c r="AG1048244" s="14"/>
      <c r="AH1048244" s="14"/>
      <c r="AI1048244" s="14"/>
      <c r="AJ1048244" s="14"/>
      <c r="AK1048244" s="14"/>
      <c r="AL1048244" s="14"/>
      <c r="AM1048244" s="14"/>
      <c r="AN1048244" s="14"/>
      <c r="AO1048244" s="14"/>
      <c r="AP1048244" s="14"/>
      <c r="AQ1048244" s="14"/>
      <c r="AR1048244" s="14"/>
      <c r="AS1048244" s="14"/>
      <c r="AT1048244" s="14"/>
      <c r="AU1048244" s="14"/>
      <c r="AV1048244" s="14"/>
      <c r="AW1048244" s="14"/>
      <c r="AX1048244" s="14"/>
      <c r="AY1048244" s="14"/>
      <c r="AZ1048244" s="14"/>
      <c r="BA1048244" s="14"/>
      <c r="BB1048244" s="14"/>
      <c r="BC1048244" s="14"/>
      <c r="BD1048244" s="14"/>
      <c r="BE1048244" s="14"/>
      <c r="BF1048244" s="14"/>
      <c r="BG1048244" s="14"/>
      <c r="BH1048244" s="14"/>
      <c r="BI1048244" s="14"/>
      <c r="BJ1048244" s="14"/>
      <c r="BK1048244" s="14"/>
      <c r="BL1048244" s="14"/>
      <c r="BM1048244" s="14"/>
      <c r="BN1048244" s="14"/>
      <c r="BO1048244" s="14"/>
      <c r="BP1048244" s="14"/>
      <c r="BQ1048244" s="14"/>
      <c r="BR1048244" s="14"/>
      <c r="BS1048244" s="14"/>
      <c r="BT1048244" s="14"/>
      <c r="BU1048244" s="14"/>
      <c r="BV1048244" s="14"/>
      <c r="BW1048244" s="14"/>
      <c r="BX1048244" s="14"/>
      <c r="BY1048244" s="17"/>
      <c r="BZ1048244" s="17"/>
      <c r="CA1048244" s="18"/>
      <c r="CB1048244" s="14"/>
      <c r="CC1048244" s="14"/>
      <c r="CD1048244" s="14"/>
      <c r="CE1048244" s="14"/>
      <c r="CF1048244" s="14"/>
      <c r="CG1048244" s="14"/>
      <c r="CH1048244" s="14"/>
      <c r="CI1048244" s="19"/>
      <c r="CJ1048244" s="19"/>
    </row>
    <row r="1048245" s="14" customFormat="1" customHeight="1" spans="1:88">
      <c r="A1048245" s="15"/>
      <c r="B1048245" s="15"/>
      <c r="C1048245" s="15"/>
      <c r="D1048245" s="15"/>
      <c r="E1048245" s="15"/>
      <c r="F1048245" s="15"/>
      <c r="G1048245" s="15"/>
      <c r="H1048245" s="15"/>
      <c r="I1048245" s="15"/>
      <c r="J1048245" s="15"/>
      <c r="K1048245" s="15"/>
      <c r="L1048245" s="15"/>
      <c r="M1048245" s="15"/>
      <c r="N1048245" s="16"/>
      <c r="O1048245" s="14"/>
      <c r="P1048245" s="14"/>
      <c r="Q1048245" s="14"/>
      <c r="R1048245" s="14"/>
      <c r="S1048245" s="14"/>
      <c r="T1048245" s="14"/>
      <c r="U1048245" s="14"/>
      <c r="V1048245" s="14"/>
      <c r="W1048245" s="14"/>
      <c r="X1048245" s="14"/>
      <c r="Y1048245" s="14"/>
      <c r="Z1048245" s="14"/>
      <c r="AA1048245" s="14"/>
      <c r="AB1048245" s="14"/>
      <c r="AC1048245" s="14"/>
      <c r="AD1048245" s="14"/>
      <c r="AE1048245" s="14"/>
      <c r="AF1048245" s="14"/>
      <c r="AG1048245" s="14"/>
      <c r="AH1048245" s="14"/>
      <c r="AI1048245" s="14"/>
      <c r="AJ1048245" s="14"/>
      <c r="AK1048245" s="14"/>
      <c r="AL1048245" s="14"/>
      <c r="AM1048245" s="14"/>
      <c r="AN1048245" s="14"/>
      <c r="AO1048245" s="14"/>
      <c r="AP1048245" s="14"/>
      <c r="AQ1048245" s="14"/>
      <c r="AR1048245" s="14"/>
      <c r="AS1048245" s="14"/>
      <c r="AT1048245" s="14"/>
      <c r="AU1048245" s="14"/>
      <c r="AV1048245" s="14"/>
      <c r="AW1048245" s="14"/>
      <c r="AX1048245" s="14"/>
      <c r="AY1048245" s="14"/>
      <c r="AZ1048245" s="14"/>
      <c r="BA1048245" s="14"/>
      <c r="BB1048245" s="14"/>
      <c r="BC1048245" s="14"/>
      <c r="BD1048245" s="14"/>
      <c r="BE1048245" s="14"/>
      <c r="BF1048245" s="14"/>
      <c r="BG1048245" s="14"/>
      <c r="BH1048245" s="14"/>
      <c r="BI1048245" s="14"/>
      <c r="BJ1048245" s="14"/>
      <c r="BK1048245" s="14"/>
      <c r="BL1048245" s="14"/>
      <c r="BM1048245" s="14"/>
      <c r="BN1048245" s="14"/>
      <c r="BO1048245" s="14"/>
      <c r="BP1048245" s="14"/>
      <c r="BQ1048245" s="14"/>
      <c r="BR1048245" s="14"/>
      <c r="BS1048245" s="14"/>
      <c r="BT1048245" s="14"/>
      <c r="BU1048245" s="14"/>
      <c r="BV1048245" s="14"/>
      <c r="BW1048245" s="14"/>
      <c r="BX1048245" s="14"/>
      <c r="BY1048245" s="17"/>
      <c r="BZ1048245" s="17"/>
      <c r="CA1048245" s="18"/>
      <c r="CB1048245" s="14"/>
      <c r="CC1048245" s="14"/>
      <c r="CD1048245" s="14"/>
      <c r="CE1048245" s="14"/>
      <c r="CF1048245" s="14"/>
      <c r="CG1048245" s="14"/>
      <c r="CH1048245" s="14"/>
      <c r="CI1048245" s="19"/>
      <c r="CJ1048245" s="19"/>
    </row>
    <row r="1048246" s="14" customFormat="1" customHeight="1" spans="1:88">
      <c r="A1048246" s="15"/>
      <c r="B1048246" s="15"/>
      <c r="C1048246" s="15"/>
      <c r="D1048246" s="15"/>
      <c r="E1048246" s="15"/>
      <c r="F1048246" s="15"/>
      <c r="G1048246" s="15"/>
      <c r="H1048246" s="15"/>
      <c r="I1048246" s="15"/>
      <c r="J1048246" s="15"/>
      <c r="K1048246" s="15"/>
      <c r="L1048246" s="15"/>
      <c r="M1048246" s="15"/>
      <c r="N1048246" s="16"/>
      <c r="O1048246" s="14"/>
      <c r="P1048246" s="14"/>
      <c r="Q1048246" s="14"/>
      <c r="R1048246" s="14"/>
      <c r="S1048246" s="14"/>
      <c r="T1048246" s="14"/>
      <c r="U1048246" s="14"/>
      <c r="V1048246" s="14"/>
      <c r="W1048246" s="14"/>
      <c r="X1048246" s="14"/>
      <c r="Y1048246" s="14"/>
      <c r="Z1048246" s="14"/>
      <c r="AA1048246" s="14"/>
      <c r="AB1048246" s="14"/>
      <c r="AC1048246" s="14"/>
      <c r="AD1048246" s="14"/>
      <c r="AE1048246" s="14"/>
      <c r="AF1048246" s="14"/>
      <c r="AG1048246" s="14"/>
      <c r="AH1048246" s="14"/>
      <c r="AI1048246" s="14"/>
      <c r="AJ1048246" s="14"/>
      <c r="AK1048246" s="14"/>
      <c r="AL1048246" s="14"/>
      <c r="AM1048246" s="14"/>
      <c r="AN1048246" s="14"/>
      <c r="AO1048246" s="14"/>
      <c r="AP1048246" s="14"/>
      <c r="AQ1048246" s="14"/>
      <c r="AR1048246" s="14"/>
      <c r="AS1048246" s="14"/>
      <c r="AT1048246" s="14"/>
      <c r="AU1048246" s="14"/>
      <c r="AV1048246" s="14"/>
      <c r="AW1048246" s="14"/>
      <c r="AX1048246" s="14"/>
      <c r="AY1048246" s="14"/>
      <c r="AZ1048246" s="14"/>
      <c r="BA1048246" s="14"/>
      <c r="BB1048246" s="14"/>
      <c r="BC1048246" s="14"/>
      <c r="BD1048246" s="14"/>
      <c r="BE1048246" s="14"/>
      <c r="BF1048246" s="14"/>
      <c r="BG1048246" s="14"/>
      <c r="BH1048246" s="14"/>
      <c r="BI1048246" s="14"/>
      <c r="BJ1048246" s="14"/>
      <c r="BK1048246" s="14"/>
      <c r="BL1048246" s="14"/>
      <c r="BM1048246" s="14"/>
      <c r="BN1048246" s="14"/>
      <c r="BO1048246" s="14"/>
      <c r="BP1048246" s="14"/>
      <c r="BQ1048246" s="14"/>
      <c r="BR1048246" s="14"/>
      <c r="BS1048246" s="14"/>
      <c r="BT1048246" s="14"/>
      <c r="BU1048246" s="14"/>
      <c r="BV1048246" s="14"/>
      <c r="BW1048246" s="14"/>
      <c r="BX1048246" s="14"/>
      <c r="BY1048246" s="17"/>
      <c r="BZ1048246" s="17"/>
      <c r="CA1048246" s="18"/>
      <c r="CB1048246" s="14"/>
      <c r="CC1048246" s="14"/>
      <c r="CD1048246" s="14"/>
      <c r="CE1048246" s="14"/>
      <c r="CF1048246" s="14"/>
      <c r="CG1048246" s="14"/>
      <c r="CH1048246" s="14"/>
      <c r="CI1048246" s="19"/>
      <c r="CJ1048246" s="19"/>
    </row>
    <row r="1048247" s="14" customFormat="1" customHeight="1" spans="1:88">
      <c r="A1048247" s="15"/>
      <c r="B1048247" s="15"/>
      <c r="C1048247" s="15"/>
      <c r="D1048247" s="15"/>
      <c r="E1048247" s="15"/>
      <c r="F1048247" s="15"/>
      <c r="G1048247" s="15"/>
      <c r="H1048247" s="15"/>
      <c r="I1048247" s="15"/>
      <c r="J1048247" s="15"/>
      <c r="K1048247" s="15"/>
      <c r="L1048247" s="15"/>
      <c r="M1048247" s="15"/>
      <c r="N1048247" s="16"/>
      <c r="O1048247" s="14"/>
      <c r="P1048247" s="14"/>
      <c r="Q1048247" s="14"/>
      <c r="R1048247" s="14"/>
      <c r="S1048247" s="14"/>
      <c r="T1048247" s="14"/>
      <c r="U1048247" s="14"/>
      <c r="V1048247" s="14"/>
      <c r="W1048247" s="14"/>
      <c r="X1048247" s="14"/>
      <c r="Y1048247" s="14"/>
      <c r="Z1048247" s="14"/>
      <c r="AA1048247" s="14"/>
      <c r="AB1048247" s="14"/>
      <c r="AC1048247" s="14"/>
      <c r="AD1048247" s="14"/>
      <c r="AE1048247" s="14"/>
      <c r="AF1048247" s="14"/>
      <c r="AG1048247" s="14"/>
      <c r="AH1048247" s="14"/>
      <c r="AI1048247" s="14"/>
      <c r="AJ1048247" s="14"/>
      <c r="AK1048247" s="14"/>
      <c r="AL1048247" s="14"/>
      <c r="AM1048247" s="14"/>
      <c r="AN1048247" s="14"/>
      <c r="AO1048247" s="14"/>
      <c r="AP1048247" s="14"/>
      <c r="AQ1048247" s="14"/>
      <c r="AR1048247" s="14"/>
      <c r="AS1048247" s="14"/>
      <c r="AT1048247" s="14"/>
      <c r="AU1048247" s="14"/>
      <c r="AV1048247" s="14"/>
      <c r="AW1048247" s="14"/>
      <c r="AX1048247" s="14"/>
      <c r="AY1048247" s="14"/>
      <c r="AZ1048247" s="14"/>
      <c r="BA1048247" s="14"/>
      <c r="BB1048247" s="14"/>
      <c r="BC1048247" s="14"/>
      <c r="BD1048247" s="14"/>
      <c r="BE1048247" s="14"/>
      <c r="BF1048247" s="14"/>
      <c r="BG1048247" s="14"/>
      <c r="BH1048247" s="14"/>
      <c r="BI1048247" s="14"/>
      <c r="BJ1048247" s="14"/>
      <c r="BK1048247" s="14"/>
      <c r="BL1048247" s="14"/>
      <c r="BM1048247" s="14"/>
      <c r="BN1048247" s="14"/>
      <c r="BO1048247" s="14"/>
      <c r="BP1048247" s="14"/>
      <c r="BQ1048247" s="14"/>
      <c r="BR1048247" s="14"/>
      <c r="BS1048247" s="14"/>
      <c r="BT1048247" s="14"/>
      <c r="BU1048247" s="14"/>
      <c r="BV1048247" s="14"/>
      <c r="BW1048247" s="14"/>
      <c r="BX1048247" s="14"/>
      <c r="BY1048247" s="17"/>
      <c r="BZ1048247" s="17"/>
      <c r="CA1048247" s="18"/>
      <c r="CB1048247" s="14"/>
      <c r="CC1048247" s="14"/>
      <c r="CD1048247" s="14"/>
      <c r="CE1048247" s="14"/>
      <c r="CF1048247" s="14"/>
      <c r="CG1048247" s="14"/>
      <c r="CH1048247" s="14"/>
      <c r="CI1048247" s="19"/>
      <c r="CJ1048247" s="19"/>
    </row>
    <row r="1048248" s="14" customFormat="1" customHeight="1" spans="1:88">
      <c r="A1048248" s="15"/>
      <c r="B1048248" s="15"/>
      <c r="C1048248" s="15"/>
      <c r="D1048248" s="15"/>
      <c r="E1048248" s="15"/>
      <c r="F1048248" s="15"/>
      <c r="G1048248" s="15"/>
      <c r="H1048248" s="15"/>
      <c r="I1048248" s="15"/>
      <c r="J1048248" s="15"/>
      <c r="K1048248" s="15"/>
      <c r="L1048248" s="15"/>
      <c r="M1048248" s="15"/>
      <c r="N1048248" s="16"/>
      <c r="O1048248" s="14"/>
      <c r="P1048248" s="14"/>
      <c r="Q1048248" s="14"/>
      <c r="R1048248" s="14"/>
      <c r="S1048248" s="14"/>
      <c r="T1048248" s="14"/>
      <c r="U1048248" s="14"/>
      <c r="V1048248" s="14"/>
      <c r="W1048248" s="14"/>
      <c r="X1048248" s="14"/>
      <c r="Y1048248" s="14"/>
      <c r="Z1048248" s="14"/>
      <c r="AA1048248" s="14"/>
      <c r="AB1048248" s="14"/>
      <c r="AC1048248" s="14"/>
      <c r="AD1048248" s="14"/>
      <c r="AE1048248" s="14"/>
      <c r="AF1048248" s="14"/>
      <c r="AG1048248" s="14"/>
      <c r="AH1048248" s="14"/>
      <c r="AI1048248" s="14"/>
      <c r="AJ1048248" s="14"/>
      <c r="AK1048248" s="14"/>
      <c r="AL1048248" s="14"/>
      <c r="AM1048248" s="14"/>
      <c r="AN1048248" s="14"/>
      <c r="AO1048248" s="14"/>
      <c r="AP1048248" s="14"/>
      <c r="AQ1048248" s="14"/>
      <c r="AR1048248" s="14"/>
      <c r="AS1048248" s="14"/>
      <c r="AT1048248" s="14"/>
      <c r="AU1048248" s="14"/>
      <c r="AV1048248" s="14"/>
      <c r="AW1048248" s="14"/>
      <c r="AX1048248" s="14"/>
      <c r="AY1048248" s="14"/>
      <c r="AZ1048248" s="14"/>
      <c r="BA1048248" s="14"/>
      <c r="BB1048248" s="14"/>
      <c r="BC1048248" s="14"/>
      <c r="BD1048248" s="14"/>
      <c r="BE1048248" s="14"/>
      <c r="BF1048248" s="14"/>
      <c r="BG1048248" s="14"/>
      <c r="BH1048248" s="14"/>
      <c r="BI1048248" s="14"/>
      <c r="BJ1048248" s="14"/>
      <c r="BK1048248" s="14"/>
      <c r="BL1048248" s="14"/>
      <c r="BM1048248" s="14"/>
      <c r="BN1048248" s="14"/>
      <c r="BO1048248" s="14"/>
      <c r="BP1048248" s="14"/>
      <c r="BQ1048248" s="14"/>
      <c r="BR1048248" s="14"/>
      <c r="BS1048248" s="14"/>
      <c r="BT1048248" s="14"/>
      <c r="BU1048248" s="14"/>
      <c r="BV1048248" s="14"/>
      <c r="BW1048248" s="14"/>
      <c r="BX1048248" s="14"/>
      <c r="BY1048248" s="17"/>
      <c r="BZ1048248" s="17"/>
      <c r="CA1048248" s="18"/>
      <c r="CB1048248" s="14"/>
      <c r="CC1048248" s="14"/>
      <c r="CD1048248" s="14"/>
      <c r="CE1048248" s="14"/>
      <c r="CF1048248" s="14"/>
      <c r="CG1048248" s="14"/>
      <c r="CH1048248" s="14"/>
      <c r="CI1048248" s="19"/>
      <c r="CJ1048248" s="19"/>
    </row>
    <row r="1048249" s="14" customFormat="1" customHeight="1" spans="1:88">
      <c r="A1048249" s="15"/>
      <c r="B1048249" s="15"/>
      <c r="C1048249" s="15"/>
      <c r="D1048249" s="15"/>
      <c r="E1048249" s="15"/>
      <c r="F1048249" s="15"/>
      <c r="G1048249" s="15"/>
      <c r="H1048249" s="15"/>
      <c r="I1048249" s="15"/>
      <c r="J1048249" s="15"/>
      <c r="K1048249" s="15"/>
      <c r="L1048249" s="15"/>
      <c r="M1048249" s="15"/>
      <c r="N1048249" s="16"/>
      <c r="O1048249" s="14"/>
      <c r="P1048249" s="14"/>
      <c r="Q1048249" s="14"/>
      <c r="R1048249" s="14"/>
      <c r="S1048249" s="14"/>
      <c r="T1048249" s="14"/>
      <c r="U1048249" s="14"/>
      <c r="V1048249" s="14"/>
      <c r="W1048249" s="14"/>
      <c r="X1048249" s="14"/>
      <c r="Y1048249" s="14"/>
      <c r="Z1048249" s="14"/>
      <c r="AA1048249" s="14"/>
      <c r="AB1048249" s="14"/>
      <c r="AC1048249" s="14"/>
      <c r="AD1048249" s="14"/>
      <c r="AE1048249" s="14"/>
      <c r="AF1048249" s="14"/>
      <c r="AG1048249" s="14"/>
      <c r="AH1048249" s="14"/>
      <c r="AI1048249" s="14"/>
      <c r="AJ1048249" s="14"/>
      <c r="AK1048249" s="14"/>
      <c r="AL1048249" s="14"/>
      <c r="AM1048249" s="14"/>
      <c r="AN1048249" s="14"/>
      <c r="AO1048249" s="14"/>
      <c r="AP1048249" s="14"/>
      <c r="AQ1048249" s="14"/>
      <c r="AR1048249" s="14"/>
      <c r="AS1048249" s="14"/>
      <c r="AT1048249" s="14"/>
      <c r="AU1048249" s="14"/>
      <c r="AV1048249" s="14"/>
      <c r="AW1048249" s="14"/>
      <c r="AX1048249" s="14"/>
      <c r="AY1048249" s="14"/>
      <c r="AZ1048249" s="14"/>
      <c r="BA1048249" s="14"/>
      <c r="BB1048249" s="14"/>
      <c r="BC1048249" s="14"/>
      <c r="BD1048249" s="14"/>
      <c r="BE1048249" s="14"/>
      <c r="BF1048249" s="14"/>
      <c r="BG1048249" s="14"/>
      <c r="BH1048249" s="14"/>
      <c r="BI1048249" s="14"/>
      <c r="BJ1048249" s="14"/>
      <c r="BK1048249" s="14"/>
      <c r="BL1048249" s="14"/>
      <c r="BM1048249" s="14"/>
      <c r="BN1048249" s="14"/>
      <c r="BO1048249" s="14"/>
      <c r="BP1048249" s="14"/>
      <c r="BQ1048249" s="14"/>
      <c r="BR1048249" s="14"/>
      <c r="BS1048249" s="14"/>
      <c r="BT1048249" s="14"/>
      <c r="BU1048249" s="14"/>
      <c r="BV1048249" s="14"/>
      <c r="BW1048249" s="14"/>
      <c r="BX1048249" s="14"/>
      <c r="BY1048249" s="17"/>
      <c r="BZ1048249" s="17"/>
      <c r="CA1048249" s="18"/>
      <c r="CB1048249" s="14"/>
      <c r="CC1048249" s="14"/>
      <c r="CD1048249" s="14"/>
      <c r="CE1048249" s="14"/>
      <c r="CF1048249" s="14"/>
      <c r="CG1048249" s="14"/>
      <c r="CH1048249" s="14"/>
      <c r="CI1048249" s="19"/>
      <c r="CJ1048249" s="19"/>
    </row>
    <row r="1048250" s="14" customFormat="1" customHeight="1" spans="1:88">
      <c r="A1048250" s="15"/>
      <c r="B1048250" s="15"/>
      <c r="C1048250" s="15"/>
      <c r="D1048250" s="15"/>
      <c r="E1048250" s="15"/>
      <c r="F1048250" s="15"/>
      <c r="G1048250" s="15"/>
      <c r="H1048250" s="15"/>
      <c r="I1048250" s="15"/>
      <c r="J1048250" s="15"/>
      <c r="K1048250" s="15"/>
      <c r="L1048250" s="15"/>
      <c r="M1048250" s="15"/>
      <c r="N1048250" s="16"/>
      <c r="O1048250" s="14"/>
      <c r="P1048250" s="14"/>
      <c r="Q1048250" s="14"/>
      <c r="R1048250" s="14"/>
      <c r="S1048250" s="14"/>
      <c r="T1048250" s="14"/>
      <c r="U1048250" s="14"/>
      <c r="V1048250" s="14"/>
      <c r="W1048250" s="14"/>
      <c r="X1048250" s="14"/>
      <c r="Y1048250" s="14"/>
      <c r="Z1048250" s="14"/>
      <c r="AA1048250" s="14"/>
      <c r="AB1048250" s="14"/>
      <c r="AC1048250" s="14"/>
      <c r="AD1048250" s="14"/>
      <c r="AE1048250" s="14"/>
      <c r="AF1048250" s="14"/>
      <c r="AG1048250" s="14"/>
      <c r="AH1048250" s="14"/>
      <c r="AI1048250" s="14"/>
      <c r="AJ1048250" s="14"/>
      <c r="AK1048250" s="14"/>
      <c r="AL1048250" s="14"/>
      <c r="AM1048250" s="14"/>
      <c r="AN1048250" s="14"/>
      <c r="AO1048250" s="14"/>
      <c r="AP1048250" s="14"/>
      <c r="AQ1048250" s="14"/>
      <c r="AR1048250" s="14"/>
      <c r="AS1048250" s="14"/>
      <c r="AT1048250" s="14"/>
      <c r="AU1048250" s="14"/>
      <c r="AV1048250" s="14"/>
      <c r="AW1048250" s="14"/>
      <c r="AX1048250" s="14"/>
      <c r="AY1048250" s="14"/>
      <c r="AZ1048250" s="14"/>
      <c r="BA1048250" s="14"/>
      <c r="BB1048250" s="14"/>
      <c r="BC1048250" s="14"/>
      <c r="BD1048250" s="14"/>
      <c r="BE1048250" s="14"/>
      <c r="BF1048250" s="14"/>
      <c r="BG1048250" s="14"/>
      <c r="BH1048250" s="14"/>
      <c r="BI1048250" s="14"/>
      <c r="BJ1048250" s="14"/>
      <c r="BK1048250" s="14"/>
      <c r="BL1048250" s="14"/>
      <c r="BM1048250" s="14"/>
      <c r="BN1048250" s="14"/>
      <c r="BO1048250" s="14"/>
      <c r="BP1048250" s="14"/>
      <c r="BQ1048250" s="14"/>
      <c r="BR1048250" s="14"/>
      <c r="BS1048250" s="14"/>
      <c r="BT1048250" s="14"/>
      <c r="BU1048250" s="14"/>
      <c r="BV1048250" s="14"/>
      <c r="BW1048250" s="14"/>
      <c r="BX1048250" s="14"/>
      <c r="BY1048250" s="17"/>
      <c r="BZ1048250" s="17"/>
      <c r="CA1048250" s="18"/>
      <c r="CB1048250" s="14"/>
      <c r="CC1048250" s="14"/>
      <c r="CD1048250" s="14"/>
      <c r="CE1048250" s="14"/>
      <c r="CF1048250" s="14"/>
      <c r="CG1048250" s="14"/>
      <c r="CH1048250" s="14"/>
      <c r="CI1048250" s="19"/>
      <c r="CJ1048250" s="19"/>
    </row>
    <row r="1048251" s="14" customFormat="1" customHeight="1" spans="1:88">
      <c r="A1048251" s="15"/>
      <c r="B1048251" s="15"/>
      <c r="C1048251" s="15"/>
      <c r="D1048251" s="15"/>
      <c r="E1048251" s="15"/>
      <c r="F1048251" s="15"/>
      <c r="G1048251" s="15"/>
      <c r="H1048251" s="15"/>
      <c r="I1048251" s="15"/>
      <c r="J1048251" s="15"/>
      <c r="K1048251" s="15"/>
      <c r="L1048251" s="15"/>
      <c r="M1048251" s="15"/>
      <c r="N1048251" s="16"/>
      <c r="O1048251" s="14"/>
      <c r="P1048251" s="14"/>
      <c r="Q1048251" s="14"/>
      <c r="R1048251" s="14"/>
      <c r="S1048251" s="14"/>
      <c r="T1048251" s="14"/>
      <c r="U1048251" s="14"/>
      <c r="V1048251" s="14"/>
      <c r="W1048251" s="14"/>
      <c r="X1048251" s="14"/>
      <c r="Y1048251" s="14"/>
      <c r="Z1048251" s="14"/>
      <c r="AA1048251" s="14"/>
      <c r="AB1048251" s="14"/>
      <c r="AC1048251" s="14"/>
      <c r="AD1048251" s="14"/>
      <c r="AE1048251" s="14"/>
      <c r="AF1048251" s="14"/>
      <c r="AG1048251" s="14"/>
      <c r="AH1048251" s="14"/>
      <c r="AI1048251" s="14"/>
      <c r="AJ1048251" s="14"/>
      <c r="AK1048251" s="14"/>
      <c r="AL1048251" s="14"/>
      <c r="AM1048251" s="14"/>
      <c r="AN1048251" s="14"/>
      <c r="AO1048251" s="14"/>
      <c r="AP1048251" s="14"/>
      <c r="AQ1048251" s="14"/>
      <c r="AR1048251" s="14"/>
      <c r="AS1048251" s="14"/>
      <c r="AT1048251" s="14"/>
      <c r="AU1048251" s="14"/>
      <c r="AV1048251" s="14"/>
      <c r="AW1048251" s="14"/>
      <c r="AX1048251" s="14"/>
      <c r="AY1048251" s="14"/>
      <c r="AZ1048251" s="14"/>
      <c r="BA1048251" s="14"/>
      <c r="BB1048251" s="14"/>
      <c r="BC1048251" s="14"/>
      <c r="BD1048251" s="14"/>
      <c r="BE1048251" s="14"/>
      <c r="BF1048251" s="14"/>
      <c r="BG1048251" s="14"/>
      <c r="BH1048251" s="14"/>
      <c r="BI1048251" s="14"/>
      <c r="BJ1048251" s="14"/>
      <c r="BK1048251" s="14"/>
      <c r="BL1048251" s="14"/>
      <c r="BM1048251" s="14"/>
      <c r="BN1048251" s="14"/>
      <c r="BO1048251" s="14"/>
      <c r="BP1048251" s="14"/>
      <c r="BQ1048251" s="14"/>
      <c r="BR1048251" s="14"/>
      <c r="BS1048251" s="14"/>
      <c r="BT1048251" s="14"/>
      <c r="BU1048251" s="14"/>
      <c r="BV1048251" s="14"/>
      <c r="BW1048251" s="14"/>
      <c r="BX1048251" s="14"/>
      <c r="BY1048251" s="17"/>
      <c r="BZ1048251" s="17"/>
      <c r="CA1048251" s="18"/>
      <c r="CB1048251" s="14"/>
      <c r="CC1048251" s="14"/>
      <c r="CD1048251" s="14"/>
      <c r="CE1048251" s="14"/>
      <c r="CF1048251" s="14"/>
      <c r="CG1048251" s="14"/>
      <c r="CH1048251" s="14"/>
      <c r="CI1048251" s="19"/>
      <c r="CJ1048251" s="19"/>
    </row>
    <row r="1048252" s="14" customFormat="1" customHeight="1" spans="1:88">
      <c r="A1048252" s="15"/>
      <c r="B1048252" s="15"/>
      <c r="C1048252" s="15"/>
      <c r="D1048252" s="15"/>
      <c r="E1048252" s="15"/>
      <c r="F1048252" s="15"/>
      <c r="G1048252" s="15"/>
      <c r="H1048252" s="15"/>
      <c r="I1048252" s="15"/>
      <c r="J1048252" s="15"/>
      <c r="K1048252" s="15"/>
      <c r="L1048252" s="15"/>
      <c r="M1048252" s="15"/>
      <c r="N1048252" s="16"/>
      <c r="O1048252" s="14"/>
      <c r="P1048252" s="14"/>
      <c r="Q1048252" s="14"/>
      <c r="R1048252" s="14"/>
      <c r="S1048252" s="14"/>
      <c r="T1048252" s="14"/>
      <c r="U1048252" s="14"/>
      <c r="V1048252" s="14"/>
      <c r="W1048252" s="14"/>
      <c r="X1048252" s="14"/>
      <c r="Y1048252" s="14"/>
      <c r="Z1048252" s="14"/>
      <c r="AA1048252" s="14"/>
      <c r="AB1048252" s="14"/>
      <c r="AC1048252" s="14"/>
      <c r="AD1048252" s="14"/>
      <c r="AE1048252" s="14"/>
      <c r="AF1048252" s="14"/>
      <c r="AG1048252" s="14"/>
      <c r="AH1048252" s="14"/>
      <c r="AI1048252" s="14"/>
      <c r="AJ1048252" s="14"/>
      <c r="AK1048252" s="14"/>
      <c r="AL1048252" s="14"/>
      <c r="AM1048252" s="14"/>
      <c r="AN1048252" s="14"/>
      <c r="AO1048252" s="14"/>
      <c r="AP1048252" s="14"/>
      <c r="AQ1048252" s="14"/>
      <c r="AR1048252" s="14"/>
      <c r="AS1048252" s="14"/>
      <c r="AT1048252" s="14"/>
      <c r="AU1048252" s="14"/>
      <c r="AV1048252" s="14"/>
      <c r="AW1048252" s="14"/>
      <c r="AX1048252" s="14"/>
      <c r="AY1048252" s="14"/>
      <c r="AZ1048252" s="14"/>
      <c r="BA1048252" s="14"/>
      <c r="BB1048252" s="14"/>
      <c r="BC1048252" s="14"/>
      <c r="BD1048252" s="14"/>
      <c r="BE1048252" s="14"/>
      <c r="BF1048252" s="14"/>
      <c r="BG1048252" s="14"/>
      <c r="BH1048252" s="14"/>
      <c r="BI1048252" s="14"/>
      <c r="BJ1048252" s="14"/>
      <c r="BK1048252" s="14"/>
      <c r="BL1048252" s="14"/>
      <c r="BM1048252" s="14"/>
      <c r="BN1048252" s="14"/>
      <c r="BO1048252" s="14"/>
      <c r="BP1048252" s="14"/>
      <c r="BQ1048252" s="14"/>
      <c r="BR1048252" s="14"/>
      <c r="BS1048252" s="14"/>
      <c r="BT1048252" s="14"/>
      <c r="BU1048252" s="14"/>
      <c r="BV1048252" s="14"/>
      <c r="BW1048252" s="14"/>
      <c r="BX1048252" s="14"/>
      <c r="BY1048252" s="17"/>
      <c r="BZ1048252" s="17"/>
      <c r="CA1048252" s="18"/>
      <c r="CB1048252" s="14"/>
      <c r="CC1048252" s="14"/>
      <c r="CD1048252" s="14"/>
      <c r="CE1048252" s="14"/>
      <c r="CF1048252" s="14"/>
      <c r="CG1048252" s="14"/>
      <c r="CH1048252" s="14"/>
      <c r="CI1048252" s="19"/>
      <c r="CJ1048252" s="19"/>
    </row>
    <row r="1048253" s="14" customFormat="1" customHeight="1" spans="1:88">
      <c r="A1048253" s="15"/>
      <c r="B1048253" s="15"/>
      <c r="C1048253" s="15"/>
      <c r="D1048253" s="15"/>
      <c r="E1048253" s="15"/>
      <c r="F1048253" s="15"/>
      <c r="G1048253" s="15"/>
      <c r="H1048253" s="15"/>
      <c r="I1048253" s="15"/>
      <c r="J1048253" s="15"/>
      <c r="K1048253" s="15"/>
      <c r="L1048253" s="15"/>
      <c r="M1048253" s="15"/>
      <c r="N1048253" s="16"/>
      <c r="O1048253" s="14"/>
      <c r="P1048253" s="14"/>
      <c r="Q1048253" s="14"/>
      <c r="R1048253" s="14"/>
      <c r="S1048253" s="14"/>
      <c r="T1048253" s="14"/>
      <c r="U1048253" s="14"/>
      <c r="V1048253" s="14"/>
      <c r="W1048253" s="14"/>
      <c r="X1048253" s="14"/>
      <c r="Y1048253" s="14"/>
      <c r="Z1048253" s="14"/>
      <c r="AA1048253" s="14"/>
      <c r="AB1048253" s="14"/>
      <c r="AC1048253" s="14"/>
      <c r="AD1048253" s="14"/>
      <c r="AE1048253" s="14"/>
      <c r="AF1048253" s="14"/>
      <c r="AG1048253" s="14"/>
      <c r="AH1048253" s="14"/>
      <c r="AI1048253" s="14"/>
      <c r="AJ1048253" s="14"/>
      <c r="AK1048253" s="14"/>
      <c r="AL1048253" s="14"/>
      <c r="AM1048253" s="14"/>
      <c r="AN1048253" s="14"/>
      <c r="AO1048253" s="14"/>
      <c r="AP1048253" s="14"/>
      <c r="AQ1048253" s="14"/>
      <c r="AR1048253" s="14"/>
      <c r="AS1048253" s="14"/>
      <c r="AT1048253" s="14"/>
      <c r="AU1048253" s="14"/>
      <c r="AV1048253" s="14"/>
      <c r="AW1048253" s="14"/>
      <c r="AX1048253" s="14"/>
      <c r="AY1048253" s="14"/>
      <c r="AZ1048253" s="14"/>
      <c r="BA1048253" s="14"/>
      <c r="BB1048253" s="14"/>
      <c r="BC1048253" s="14"/>
      <c r="BD1048253" s="14"/>
      <c r="BE1048253" s="14"/>
      <c r="BF1048253" s="14"/>
      <c r="BG1048253" s="14"/>
      <c r="BH1048253" s="14"/>
      <c r="BI1048253" s="14"/>
      <c r="BJ1048253" s="14"/>
      <c r="BK1048253" s="14"/>
      <c r="BL1048253" s="14"/>
      <c r="BM1048253" s="14"/>
      <c r="BN1048253" s="14"/>
      <c r="BO1048253" s="14"/>
      <c r="BP1048253" s="14"/>
      <c r="BQ1048253" s="14"/>
      <c r="BR1048253" s="14"/>
      <c r="BS1048253" s="14"/>
      <c r="BT1048253" s="14"/>
      <c r="BU1048253" s="14"/>
      <c r="BV1048253" s="14"/>
      <c r="BW1048253" s="14"/>
      <c r="BX1048253" s="14"/>
      <c r="BY1048253" s="17"/>
      <c r="BZ1048253" s="17"/>
      <c r="CA1048253" s="18"/>
      <c r="CB1048253" s="14"/>
      <c r="CC1048253" s="14"/>
      <c r="CD1048253" s="14"/>
      <c r="CE1048253" s="14"/>
      <c r="CF1048253" s="14"/>
      <c r="CG1048253" s="14"/>
      <c r="CH1048253" s="14"/>
      <c r="CI1048253" s="19"/>
      <c r="CJ1048253" s="19"/>
    </row>
    <row r="1048254" s="14" customFormat="1" customHeight="1" spans="1:88">
      <c r="A1048254" s="15"/>
      <c r="B1048254" s="15"/>
      <c r="C1048254" s="15"/>
      <c r="D1048254" s="15"/>
      <c r="E1048254" s="15"/>
      <c r="F1048254" s="15"/>
      <c r="G1048254" s="15"/>
      <c r="H1048254" s="15"/>
      <c r="I1048254" s="15"/>
      <c r="J1048254" s="15"/>
      <c r="K1048254" s="15"/>
      <c r="L1048254" s="15"/>
      <c r="M1048254" s="15"/>
      <c r="N1048254" s="16"/>
      <c r="O1048254" s="14"/>
      <c r="P1048254" s="14"/>
      <c r="Q1048254" s="14"/>
      <c r="R1048254" s="14"/>
      <c r="S1048254" s="14"/>
      <c r="T1048254" s="14"/>
      <c r="U1048254" s="14"/>
      <c r="V1048254" s="14"/>
      <c r="W1048254" s="14"/>
      <c r="X1048254" s="14"/>
      <c r="Y1048254" s="14"/>
      <c r="Z1048254" s="14"/>
      <c r="AA1048254" s="14"/>
      <c r="AB1048254" s="14"/>
      <c r="AC1048254" s="14"/>
      <c r="AD1048254" s="14"/>
      <c r="AE1048254" s="14"/>
      <c r="AF1048254" s="14"/>
      <c r="AG1048254" s="14"/>
      <c r="AH1048254" s="14"/>
      <c r="AI1048254" s="14"/>
      <c r="AJ1048254" s="14"/>
      <c r="AK1048254" s="14"/>
      <c r="AL1048254" s="14"/>
      <c r="AM1048254" s="14"/>
      <c r="AN1048254" s="14"/>
      <c r="AO1048254" s="14"/>
      <c r="AP1048254" s="14"/>
      <c r="AQ1048254" s="14"/>
      <c r="AR1048254" s="14"/>
      <c r="AS1048254" s="14"/>
      <c r="AT1048254" s="14"/>
      <c r="AU1048254" s="14"/>
      <c r="AV1048254" s="14"/>
      <c r="AW1048254" s="14"/>
      <c r="AX1048254" s="14"/>
      <c r="AY1048254" s="14"/>
      <c r="AZ1048254" s="14"/>
      <c r="BA1048254" s="14"/>
      <c r="BB1048254" s="14"/>
      <c r="BC1048254" s="14"/>
      <c r="BD1048254" s="14"/>
      <c r="BE1048254" s="14"/>
      <c r="BF1048254" s="14"/>
      <c r="BG1048254" s="14"/>
      <c r="BH1048254" s="14"/>
      <c r="BI1048254" s="14"/>
      <c r="BJ1048254" s="14"/>
      <c r="BK1048254" s="14"/>
      <c r="BL1048254" s="14"/>
      <c r="BM1048254" s="14"/>
      <c r="BN1048254" s="14"/>
      <c r="BO1048254" s="14"/>
      <c r="BP1048254" s="14"/>
      <c r="BQ1048254" s="14"/>
      <c r="BR1048254" s="14"/>
      <c r="BS1048254" s="14"/>
      <c r="BT1048254" s="14"/>
      <c r="BU1048254" s="14"/>
      <c r="BV1048254" s="14"/>
      <c r="BW1048254" s="14"/>
      <c r="BX1048254" s="14"/>
      <c r="BY1048254" s="17"/>
      <c r="BZ1048254" s="17"/>
      <c r="CA1048254" s="18"/>
      <c r="CB1048254" s="14"/>
      <c r="CC1048254" s="14"/>
      <c r="CD1048254" s="14"/>
      <c r="CE1048254" s="14"/>
      <c r="CF1048254" s="14"/>
      <c r="CG1048254" s="14"/>
      <c r="CH1048254" s="14"/>
      <c r="CI1048254" s="19"/>
      <c r="CJ1048254" s="19"/>
    </row>
    <row r="1048255" s="14" customFormat="1" customHeight="1" spans="1:88">
      <c r="A1048255" s="15"/>
      <c r="B1048255" s="15"/>
      <c r="C1048255" s="15"/>
      <c r="D1048255" s="15"/>
      <c r="E1048255" s="15"/>
      <c r="F1048255" s="15"/>
      <c r="G1048255" s="15"/>
      <c r="H1048255" s="15"/>
      <c r="I1048255" s="15"/>
      <c r="J1048255" s="15"/>
      <c r="K1048255" s="15"/>
      <c r="L1048255" s="15"/>
      <c r="M1048255" s="15"/>
      <c r="N1048255" s="16"/>
      <c r="O1048255" s="14"/>
      <c r="P1048255" s="14"/>
      <c r="Q1048255" s="14"/>
      <c r="R1048255" s="14"/>
      <c r="S1048255" s="14"/>
      <c r="T1048255" s="14"/>
      <c r="U1048255" s="14"/>
      <c r="V1048255" s="14"/>
      <c r="W1048255" s="14"/>
      <c r="X1048255" s="14"/>
      <c r="Y1048255" s="14"/>
      <c r="Z1048255" s="14"/>
      <c r="AA1048255" s="14"/>
      <c r="AB1048255" s="14"/>
      <c r="AC1048255" s="14"/>
      <c r="AD1048255" s="14"/>
      <c r="AE1048255" s="14"/>
      <c r="AF1048255" s="14"/>
      <c r="AG1048255" s="14"/>
      <c r="AH1048255" s="14"/>
      <c r="AI1048255" s="14"/>
      <c r="AJ1048255" s="14"/>
      <c r="AK1048255" s="14"/>
      <c r="AL1048255" s="14"/>
      <c r="AM1048255" s="14"/>
      <c r="AN1048255" s="14"/>
      <c r="AO1048255" s="14"/>
      <c r="AP1048255" s="14"/>
      <c r="AQ1048255" s="14"/>
      <c r="AR1048255" s="14"/>
      <c r="AS1048255" s="14"/>
      <c r="AT1048255" s="14"/>
      <c r="AU1048255" s="14"/>
      <c r="AV1048255" s="14"/>
      <c r="AW1048255" s="14"/>
      <c r="AX1048255" s="14"/>
      <c r="AY1048255" s="14"/>
      <c r="AZ1048255" s="14"/>
      <c r="BA1048255" s="14"/>
      <c r="BB1048255" s="14"/>
      <c r="BC1048255" s="14"/>
      <c r="BD1048255" s="14"/>
      <c r="BE1048255" s="14"/>
      <c r="BF1048255" s="14"/>
      <c r="BG1048255" s="14"/>
      <c r="BH1048255" s="14"/>
      <c r="BI1048255" s="14"/>
      <c r="BJ1048255" s="14"/>
      <c r="BK1048255" s="14"/>
      <c r="BL1048255" s="14"/>
      <c r="BM1048255" s="14"/>
      <c r="BN1048255" s="14"/>
      <c r="BO1048255" s="14"/>
      <c r="BP1048255" s="14"/>
      <c r="BQ1048255" s="14"/>
      <c r="BR1048255" s="14"/>
      <c r="BS1048255" s="14"/>
      <c r="BT1048255" s="14"/>
      <c r="BU1048255" s="14"/>
      <c r="BV1048255" s="14"/>
      <c r="BW1048255" s="14"/>
      <c r="BX1048255" s="14"/>
      <c r="BY1048255" s="17"/>
      <c r="BZ1048255" s="17"/>
      <c r="CA1048255" s="18"/>
      <c r="CB1048255" s="14"/>
      <c r="CC1048255" s="14"/>
      <c r="CD1048255" s="14"/>
      <c r="CE1048255" s="14"/>
      <c r="CF1048255" s="14"/>
      <c r="CG1048255" s="14"/>
      <c r="CH1048255" s="14"/>
      <c r="CI1048255" s="19"/>
      <c r="CJ1048255" s="19"/>
    </row>
    <row r="1048256" s="14" customFormat="1" customHeight="1" spans="1:88">
      <c r="A1048256" s="15"/>
      <c r="B1048256" s="15"/>
      <c r="C1048256" s="15"/>
      <c r="D1048256" s="15"/>
      <c r="E1048256" s="15"/>
      <c r="F1048256" s="15"/>
      <c r="G1048256" s="15"/>
      <c r="H1048256" s="15"/>
      <c r="I1048256" s="15"/>
      <c r="J1048256" s="15"/>
      <c r="K1048256" s="15"/>
      <c r="L1048256" s="15"/>
      <c r="M1048256" s="15"/>
      <c r="N1048256" s="16"/>
      <c r="O1048256" s="14"/>
      <c r="P1048256" s="14"/>
      <c r="Q1048256" s="14"/>
      <c r="R1048256" s="14"/>
      <c r="S1048256" s="14"/>
      <c r="T1048256" s="14"/>
      <c r="U1048256" s="14"/>
      <c r="V1048256" s="14"/>
      <c r="W1048256" s="14"/>
      <c r="X1048256" s="14"/>
      <c r="Y1048256" s="14"/>
      <c r="Z1048256" s="14"/>
      <c r="AA1048256" s="14"/>
      <c r="AB1048256" s="14"/>
      <c r="AC1048256" s="14"/>
      <c r="AD1048256" s="14"/>
      <c r="AE1048256" s="14"/>
      <c r="AF1048256" s="14"/>
      <c r="AG1048256" s="14"/>
      <c r="AH1048256" s="14"/>
      <c r="AI1048256" s="14"/>
      <c r="AJ1048256" s="14"/>
      <c r="AK1048256" s="14"/>
      <c r="AL1048256" s="14"/>
      <c r="AM1048256" s="14"/>
      <c r="AN1048256" s="14"/>
      <c r="AO1048256" s="14"/>
      <c r="AP1048256" s="14"/>
      <c r="AQ1048256" s="14"/>
      <c r="AR1048256" s="14"/>
      <c r="AS1048256" s="14"/>
      <c r="AT1048256" s="14"/>
      <c r="AU1048256" s="14"/>
      <c r="AV1048256" s="14"/>
      <c r="AW1048256" s="14"/>
      <c r="AX1048256" s="14"/>
      <c r="AY1048256" s="14"/>
      <c r="AZ1048256" s="14"/>
      <c r="BA1048256" s="14"/>
      <c r="BB1048256" s="14"/>
      <c r="BC1048256" s="14"/>
      <c r="BD1048256" s="14"/>
      <c r="BE1048256" s="14"/>
      <c r="BF1048256" s="14"/>
      <c r="BG1048256" s="14"/>
      <c r="BH1048256" s="14"/>
      <c r="BI1048256" s="14"/>
      <c r="BJ1048256" s="14"/>
      <c r="BK1048256" s="14"/>
      <c r="BL1048256" s="14"/>
      <c r="BM1048256" s="14"/>
      <c r="BN1048256" s="14"/>
      <c r="BO1048256" s="14"/>
      <c r="BP1048256" s="14"/>
      <c r="BQ1048256" s="14"/>
      <c r="BR1048256" s="14"/>
      <c r="BS1048256" s="14"/>
      <c r="BT1048256" s="14"/>
      <c r="BU1048256" s="14"/>
      <c r="BV1048256" s="14"/>
      <c r="BW1048256" s="14"/>
      <c r="BX1048256" s="14"/>
      <c r="BY1048256" s="17"/>
      <c r="BZ1048256" s="17"/>
      <c r="CA1048256" s="18"/>
      <c r="CB1048256" s="14"/>
      <c r="CC1048256" s="14"/>
      <c r="CD1048256" s="14"/>
      <c r="CE1048256" s="14"/>
      <c r="CF1048256" s="14"/>
      <c r="CG1048256" s="14"/>
      <c r="CH1048256" s="14"/>
      <c r="CI1048256" s="19"/>
      <c r="CJ1048256" s="19"/>
    </row>
    <row r="1048257" s="14" customFormat="1" customHeight="1" spans="1:88">
      <c r="A1048257" s="15"/>
      <c r="B1048257" s="15"/>
      <c r="C1048257" s="15"/>
      <c r="D1048257" s="15"/>
      <c r="E1048257" s="15"/>
      <c r="F1048257" s="15"/>
      <c r="G1048257" s="15"/>
      <c r="H1048257" s="15"/>
      <c r="I1048257" s="15"/>
      <c r="J1048257" s="15"/>
      <c r="K1048257" s="15"/>
      <c r="L1048257" s="15"/>
      <c r="M1048257" s="15"/>
      <c r="N1048257" s="16"/>
      <c r="O1048257" s="14"/>
      <c r="P1048257" s="14"/>
      <c r="Q1048257" s="14"/>
      <c r="R1048257" s="14"/>
      <c r="S1048257" s="14"/>
      <c r="T1048257" s="14"/>
      <c r="U1048257" s="14"/>
      <c r="V1048257" s="14"/>
      <c r="W1048257" s="14"/>
      <c r="X1048257" s="14"/>
      <c r="Y1048257" s="14"/>
      <c r="Z1048257" s="14"/>
      <c r="AA1048257" s="14"/>
      <c r="AB1048257" s="14"/>
      <c r="AC1048257" s="14"/>
      <c r="AD1048257" s="14"/>
      <c r="AE1048257" s="14"/>
      <c r="AF1048257" s="14"/>
      <c r="AG1048257" s="14"/>
      <c r="AH1048257" s="14"/>
      <c r="AI1048257" s="14"/>
      <c r="AJ1048257" s="14"/>
      <c r="AK1048257" s="14"/>
      <c r="AL1048257" s="14"/>
      <c r="AM1048257" s="14"/>
      <c r="AN1048257" s="14"/>
      <c r="AO1048257" s="14"/>
      <c r="AP1048257" s="14"/>
      <c r="AQ1048257" s="14"/>
      <c r="AR1048257" s="14"/>
      <c r="AS1048257" s="14"/>
      <c r="AT1048257" s="14"/>
      <c r="AU1048257" s="14"/>
      <c r="AV1048257" s="14"/>
      <c r="AW1048257" s="14"/>
      <c r="AX1048257" s="14"/>
      <c r="AY1048257" s="14"/>
      <c r="AZ1048257" s="14"/>
      <c r="BA1048257" s="14"/>
      <c r="BB1048257" s="14"/>
      <c r="BC1048257" s="14"/>
      <c r="BD1048257" s="14"/>
      <c r="BE1048257" s="14"/>
      <c r="BF1048257" s="14"/>
      <c r="BG1048257" s="14"/>
      <c r="BH1048257" s="14"/>
      <c r="BI1048257" s="14"/>
      <c r="BJ1048257" s="14"/>
      <c r="BK1048257" s="14"/>
      <c r="BL1048257" s="14"/>
      <c r="BM1048257" s="14"/>
      <c r="BN1048257" s="14"/>
      <c r="BO1048257" s="14"/>
      <c r="BP1048257" s="14"/>
      <c r="BQ1048257" s="14"/>
      <c r="BR1048257" s="14"/>
      <c r="BS1048257" s="14"/>
      <c r="BT1048257" s="14"/>
      <c r="BU1048257" s="14"/>
      <c r="BV1048257" s="14"/>
      <c r="BW1048257" s="14"/>
      <c r="BX1048257" s="14"/>
      <c r="BY1048257" s="17"/>
      <c r="BZ1048257" s="17"/>
      <c r="CA1048257" s="18"/>
      <c r="CB1048257" s="14"/>
      <c r="CC1048257" s="14"/>
      <c r="CD1048257" s="14"/>
      <c r="CE1048257" s="14"/>
      <c r="CF1048257" s="14"/>
      <c r="CG1048257" s="14"/>
      <c r="CH1048257" s="14"/>
      <c r="CI1048257" s="19"/>
      <c r="CJ1048257" s="19"/>
    </row>
    <row r="1048258" s="14" customFormat="1" customHeight="1" spans="1:88">
      <c r="A1048258" s="15"/>
      <c r="B1048258" s="15"/>
      <c r="C1048258" s="15"/>
      <c r="D1048258" s="15"/>
      <c r="E1048258" s="15"/>
      <c r="F1048258" s="15"/>
      <c r="G1048258" s="15"/>
      <c r="H1048258" s="15"/>
      <c r="I1048258" s="15"/>
      <c r="J1048258" s="15"/>
      <c r="K1048258" s="15"/>
      <c r="L1048258" s="15"/>
      <c r="M1048258" s="15"/>
      <c r="N1048258" s="16"/>
      <c r="O1048258" s="14"/>
      <c r="P1048258" s="14"/>
      <c r="Q1048258" s="14"/>
      <c r="R1048258" s="14"/>
      <c r="S1048258" s="14"/>
      <c r="T1048258" s="14"/>
      <c r="U1048258" s="14"/>
      <c r="V1048258" s="14"/>
      <c r="W1048258" s="14"/>
      <c r="X1048258" s="14"/>
      <c r="Y1048258" s="14"/>
      <c r="Z1048258" s="14"/>
      <c r="AA1048258" s="14"/>
      <c r="AB1048258" s="14"/>
      <c r="AC1048258" s="14"/>
      <c r="AD1048258" s="14"/>
      <c r="AE1048258" s="14"/>
      <c r="AF1048258" s="14"/>
      <c r="AG1048258" s="14"/>
      <c r="AH1048258" s="14"/>
      <c r="AI1048258" s="14"/>
      <c r="AJ1048258" s="14"/>
      <c r="AK1048258" s="14"/>
      <c r="AL1048258" s="14"/>
      <c r="AM1048258" s="14"/>
      <c r="AN1048258" s="14"/>
      <c r="AO1048258" s="14"/>
      <c r="AP1048258" s="14"/>
      <c r="AQ1048258" s="14"/>
      <c r="AR1048258" s="14"/>
      <c r="AS1048258" s="14"/>
      <c r="AT1048258" s="14"/>
      <c r="AU1048258" s="14"/>
      <c r="AV1048258" s="14"/>
      <c r="AW1048258" s="14"/>
      <c r="AX1048258" s="14"/>
      <c r="AY1048258" s="14"/>
      <c r="AZ1048258" s="14"/>
      <c r="BA1048258" s="14"/>
      <c r="BB1048258" s="14"/>
      <c r="BC1048258" s="14"/>
      <c r="BD1048258" s="14"/>
      <c r="BE1048258" s="14"/>
      <c r="BF1048258" s="14"/>
      <c r="BG1048258" s="14"/>
      <c r="BH1048258" s="14"/>
      <c r="BI1048258" s="14"/>
      <c r="BJ1048258" s="14"/>
      <c r="BK1048258" s="14"/>
      <c r="BL1048258" s="14"/>
      <c r="BM1048258" s="14"/>
      <c r="BN1048258" s="14"/>
      <c r="BO1048258" s="14"/>
      <c r="BP1048258" s="14"/>
      <c r="BQ1048258" s="14"/>
      <c r="BR1048258" s="14"/>
      <c r="BS1048258" s="14"/>
      <c r="BT1048258" s="14"/>
      <c r="BU1048258" s="14"/>
      <c r="BV1048258" s="14"/>
      <c r="BW1048258" s="14"/>
      <c r="BX1048258" s="14"/>
      <c r="BY1048258" s="17"/>
      <c r="BZ1048258" s="17"/>
      <c r="CA1048258" s="18"/>
      <c r="CB1048258" s="14"/>
      <c r="CC1048258" s="14"/>
      <c r="CD1048258" s="14"/>
      <c r="CE1048258" s="14"/>
      <c r="CF1048258" s="14"/>
      <c r="CG1048258" s="14"/>
      <c r="CH1048258" s="14"/>
      <c r="CI1048258" s="19"/>
      <c r="CJ1048258" s="19"/>
    </row>
    <row r="1048259" s="14" customFormat="1" customHeight="1" spans="1:88">
      <c r="A1048259" s="15"/>
      <c r="B1048259" s="15"/>
      <c r="C1048259" s="15"/>
      <c r="D1048259" s="15"/>
      <c r="E1048259" s="15"/>
      <c r="F1048259" s="15"/>
      <c r="G1048259" s="15"/>
      <c r="H1048259" s="15"/>
      <c r="I1048259" s="15"/>
      <c r="J1048259" s="15"/>
      <c r="K1048259" s="15"/>
      <c r="L1048259" s="15"/>
      <c r="M1048259" s="15"/>
      <c r="N1048259" s="16"/>
      <c r="O1048259" s="14"/>
      <c r="P1048259" s="14"/>
      <c r="Q1048259" s="14"/>
      <c r="R1048259" s="14"/>
      <c r="S1048259" s="14"/>
      <c r="T1048259" s="14"/>
      <c r="U1048259" s="14"/>
      <c r="V1048259" s="14"/>
      <c r="W1048259" s="14"/>
      <c r="X1048259" s="14"/>
      <c r="Y1048259" s="14"/>
      <c r="Z1048259" s="14"/>
      <c r="AA1048259" s="14"/>
      <c r="AB1048259" s="14"/>
      <c r="AC1048259" s="14"/>
      <c r="AD1048259" s="14"/>
      <c r="AE1048259" s="14"/>
      <c r="AF1048259" s="14"/>
      <c r="AG1048259" s="14"/>
      <c r="AH1048259" s="14"/>
      <c r="AI1048259" s="14"/>
      <c r="AJ1048259" s="14"/>
      <c r="AK1048259" s="14"/>
      <c r="AL1048259" s="14"/>
      <c r="AM1048259" s="14"/>
      <c r="AN1048259" s="14"/>
      <c r="AO1048259" s="14"/>
      <c r="AP1048259" s="14"/>
      <c r="AQ1048259" s="14"/>
      <c r="AR1048259" s="14"/>
      <c r="AS1048259" s="14"/>
      <c r="AT1048259" s="14"/>
      <c r="AU1048259" s="14"/>
      <c r="AV1048259" s="14"/>
      <c r="AW1048259" s="14"/>
      <c r="AX1048259" s="14"/>
      <c r="AY1048259" s="14"/>
      <c r="AZ1048259" s="14"/>
      <c r="BA1048259" s="14"/>
      <c r="BB1048259" s="14"/>
      <c r="BC1048259" s="14"/>
      <c r="BD1048259" s="14"/>
      <c r="BE1048259" s="14"/>
      <c r="BF1048259" s="14"/>
      <c r="BG1048259" s="14"/>
      <c r="BH1048259" s="14"/>
      <c r="BI1048259" s="14"/>
      <c r="BJ1048259" s="14"/>
      <c r="BK1048259" s="14"/>
      <c r="BL1048259" s="14"/>
      <c r="BM1048259" s="14"/>
      <c r="BN1048259" s="14"/>
      <c r="BO1048259" s="14"/>
      <c r="BP1048259" s="14"/>
      <c r="BQ1048259" s="14"/>
      <c r="BR1048259" s="14"/>
      <c r="BS1048259" s="14"/>
      <c r="BT1048259" s="14"/>
      <c r="BU1048259" s="14"/>
      <c r="BV1048259" s="14"/>
      <c r="BW1048259" s="14"/>
      <c r="BX1048259" s="14"/>
      <c r="BY1048259" s="17"/>
      <c r="BZ1048259" s="17"/>
      <c r="CA1048259" s="18"/>
      <c r="CB1048259" s="14"/>
      <c r="CC1048259" s="14"/>
      <c r="CD1048259" s="14"/>
      <c r="CE1048259" s="14"/>
      <c r="CF1048259" s="14"/>
      <c r="CG1048259" s="14"/>
      <c r="CH1048259" s="14"/>
      <c r="CI1048259" s="19"/>
      <c r="CJ1048259" s="19"/>
    </row>
    <row r="1048260" s="14" customFormat="1" customHeight="1" spans="1:88">
      <c r="A1048260" s="15"/>
      <c r="B1048260" s="15"/>
      <c r="C1048260" s="15"/>
      <c r="D1048260" s="15"/>
      <c r="E1048260" s="15"/>
      <c r="F1048260" s="15"/>
      <c r="G1048260" s="15"/>
      <c r="H1048260" s="15"/>
      <c r="I1048260" s="15"/>
      <c r="J1048260" s="15"/>
      <c r="K1048260" s="15"/>
      <c r="L1048260" s="15"/>
      <c r="M1048260" s="15"/>
      <c r="N1048260" s="16"/>
      <c r="O1048260" s="14"/>
      <c r="P1048260" s="14"/>
      <c r="Q1048260" s="14"/>
      <c r="R1048260" s="14"/>
      <c r="S1048260" s="14"/>
      <c r="T1048260" s="14"/>
      <c r="U1048260" s="14"/>
      <c r="V1048260" s="14"/>
      <c r="W1048260" s="14"/>
      <c r="X1048260" s="14"/>
      <c r="Y1048260" s="14"/>
      <c r="Z1048260" s="14"/>
      <c r="AA1048260" s="14"/>
      <c r="AB1048260" s="14"/>
      <c r="AC1048260" s="14"/>
      <c r="AD1048260" s="14"/>
      <c r="AE1048260" s="14"/>
      <c r="AF1048260" s="14"/>
      <c r="AG1048260" s="14"/>
      <c r="AH1048260" s="14"/>
      <c r="AI1048260" s="14"/>
      <c r="AJ1048260" s="14"/>
      <c r="AK1048260" s="14"/>
      <c r="AL1048260" s="14"/>
      <c r="AM1048260" s="14"/>
      <c r="AN1048260" s="14"/>
      <c r="AO1048260" s="14"/>
      <c r="AP1048260" s="14"/>
      <c r="AQ1048260" s="14"/>
      <c r="AR1048260" s="14"/>
      <c r="AS1048260" s="14"/>
      <c r="AT1048260" s="14"/>
      <c r="AU1048260" s="14"/>
      <c r="AV1048260" s="14"/>
      <c r="AW1048260" s="14"/>
      <c r="AX1048260" s="14"/>
      <c r="AY1048260" s="14"/>
      <c r="AZ1048260" s="14"/>
      <c r="BA1048260" s="14"/>
      <c r="BB1048260" s="14"/>
      <c r="BC1048260" s="14"/>
      <c r="BD1048260" s="14"/>
      <c r="BE1048260" s="14"/>
      <c r="BF1048260" s="14"/>
      <c r="BG1048260" s="14"/>
      <c r="BH1048260" s="14"/>
      <c r="BI1048260" s="14"/>
      <c r="BJ1048260" s="14"/>
      <c r="BK1048260" s="14"/>
      <c r="BL1048260" s="14"/>
      <c r="BM1048260" s="14"/>
      <c r="BN1048260" s="14"/>
      <c r="BO1048260" s="14"/>
      <c r="BP1048260" s="14"/>
      <c r="BQ1048260" s="14"/>
      <c r="BR1048260" s="14"/>
      <c r="BS1048260" s="14"/>
      <c r="BT1048260" s="14"/>
      <c r="BU1048260" s="14"/>
      <c r="BV1048260" s="14"/>
      <c r="BW1048260" s="14"/>
      <c r="BX1048260" s="14"/>
      <c r="BY1048260" s="17"/>
      <c r="BZ1048260" s="17"/>
      <c r="CA1048260" s="18"/>
      <c r="CB1048260" s="14"/>
      <c r="CC1048260" s="14"/>
      <c r="CD1048260" s="14"/>
      <c r="CE1048260" s="14"/>
      <c r="CF1048260" s="14"/>
      <c r="CG1048260" s="14"/>
      <c r="CH1048260" s="14"/>
      <c r="CI1048260" s="19"/>
      <c r="CJ1048260" s="19"/>
    </row>
    <row r="1048261" s="14" customFormat="1" customHeight="1" spans="1:88">
      <c r="A1048261" s="15"/>
      <c r="B1048261" s="15"/>
      <c r="C1048261" s="15"/>
      <c r="D1048261" s="15"/>
      <c r="E1048261" s="15"/>
      <c r="F1048261" s="15"/>
      <c r="G1048261" s="15"/>
      <c r="H1048261" s="15"/>
      <c r="I1048261" s="15"/>
      <c r="J1048261" s="15"/>
      <c r="K1048261" s="15"/>
      <c r="L1048261" s="15"/>
      <c r="M1048261" s="15"/>
      <c r="N1048261" s="16"/>
      <c r="O1048261" s="14"/>
      <c r="P1048261" s="14"/>
      <c r="Q1048261" s="14"/>
      <c r="R1048261" s="14"/>
      <c r="S1048261" s="14"/>
      <c r="T1048261" s="14"/>
      <c r="U1048261" s="14"/>
      <c r="V1048261" s="14"/>
      <c r="W1048261" s="14"/>
      <c r="X1048261" s="14"/>
      <c r="Y1048261" s="14"/>
      <c r="Z1048261" s="14"/>
      <c r="AA1048261" s="14"/>
      <c r="AB1048261" s="14"/>
      <c r="AC1048261" s="14"/>
      <c r="AD1048261" s="14"/>
      <c r="AE1048261" s="14"/>
      <c r="AF1048261" s="14"/>
      <c r="AG1048261" s="14"/>
      <c r="AH1048261" s="14"/>
      <c r="AI1048261" s="14"/>
      <c r="AJ1048261" s="14"/>
      <c r="AK1048261" s="14"/>
      <c r="AL1048261" s="14"/>
      <c r="AM1048261" s="14"/>
      <c r="AN1048261" s="14"/>
      <c r="AO1048261" s="14"/>
      <c r="AP1048261" s="14"/>
      <c r="AQ1048261" s="14"/>
      <c r="AR1048261" s="14"/>
      <c r="AS1048261" s="14"/>
      <c r="AT1048261" s="14"/>
      <c r="AU1048261" s="14"/>
      <c r="AV1048261" s="14"/>
      <c r="AW1048261" s="14"/>
      <c r="AX1048261" s="14"/>
      <c r="AY1048261" s="14"/>
      <c r="AZ1048261" s="14"/>
      <c r="BA1048261" s="14"/>
      <c r="BB1048261" s="14"/>
      <c r="BC1048261" s="14"/>
      <c r="BD1048261" s="14"/>
      <c r="BE1048261" s="14"/>
      <c r="BF1048261" s="14"/>
      <c r="BG1048261" s="14"/>
      <c r="BH1048261" s="14"/>
      <c r="BI1048261" s="14"/>
      <c r="BJ1048261" s="14"/>
      <c r="BK1048261" s="14"/>
      <c r="BL1048261" s="14"/>
      <c r="BM1048261" s="14"/>
      <c r="BN1048261" s="14"/>
      <c r="BO1048261" s="14"/>
      <c r="BP1048261" s="14"/>
      <c r="BQ1048261" s="14"/>
      <c r="BR1048261" s="14"/>
      <c r="BS1048261" s="14"/>
      <c r="BT1048261" s="14"/>
      <c r="BU1048261" s="14"/>
      <c r="BV1048261" s="14"/>
      <c r="BW1048261" s="14"/>
      <c r="BX1048261" s="14"/>
      <c r="BY1048261" s="17"/>
      <c r="BZ1048261" s="17"/>
      <c r="CA1048261" s="18"/>
      <c r="CB1048261" s="14"/>
      <c r="CC1048261" s="14"/>
      <c r="CD1048261" s="14"/>
      <c r="CE1048261" s="14"/>
      <c r="CF1048261" s="14"/>
      <c r="CG1048261" s="14"/>
      <c r="CH1048261" s="14"/>
      <c r="CI1048261" s="19"/>
      <c r="CJ1048261" s="19"/>
    </row>
    <row r="1048262" s="14" customFormat="1" customHeight="1" spans="1:88">
      <c r="A1048262" s="15"/>
      <c r="B1048262" s="15"/>
      <c r="C1048262" s="15"/>
      <c r="D1048262" s="15"/>
      <c r="E1048262" s="15"/>
      <c r="F1048262" s="15"/>
      <c r="G1048262" s="15"/>
      <c r="H1048262" s="15"/>
      <c r="I1048262" s="15"/>
      <c r="J1048262" s="15"/>
      <c r="K1048262" s="15"/>
      <c r="L1048262" s="15"/>
      <c r="M1048262" s="15"/>
      <c r="N1048262" s="16"/>
      <c r="O1048262" s="14"/>
      <c r="P1048262" s="14"/>
      <c r="Q1048262" s="14"/>
      <c r="R1048262" s="14"/>
      <c r="S1048262" s="14"/>
      <c r="T1048262" s="14"/>
      <c r="U1048262" s="14"/>
      <c r="V1048262" s="14"/>
      <c r="W1048262" s="14"/>
      <c r="X1048262" s="14"/>
      <c r="Y1048262" s="14"/>
      <c r="Z1048262" s="14"/>
      <c r="AA1048262" s="14"/>
      <c r="AB1048262" s="14"/>
      <c r="AC1048262" s="14"/>
      <c r="AD1048262" s="14"/>
      <c r="AE1048262" s="14"/>
      <c r="AF1048262" s="14"/>
      <c r="AG1048262" s="14"/>
      <c r="AH1048262" s="14"/>
      <c r="AI1048262" s="14"/>
      <c r="AJ1048262" s="14"/>
      <c r="AK1048262" s="14"/>
      <c r="AL1048262" s="14"/>
      <c r="AM1048262" s="14"/>
      <c r="AN1048262" s="14"/>
      <c r="AO1048262" s="14"/>
      <c r="AP1048262" s="14"/>
      <c r="AQ1048262" s="14"/>
      <c r="AR1048262" s="14"/>
      <c r="AS1048262" s="14"/>
      <c r="AT1048262" s="14"/>
      <c r="AU1048262" s="14"/>
      <c r="AV1048262" s="14"/>
      <c r="AW1048262" s="14"/>
      <c r="AX1048262" s="14"/>
      <c r="AY1048262" s="14"/>
      <c r="AZ1048262" s="14"/>
      <c r="BA1048262" s="14"/>
      <c r="BB1048262" s="14"/>
      <c r="BC1048262" s="14"/>
      <c r="BD1048262" s="14"/>
      <c r="BE1048262" s="14"/>
      <c r="BF1048262" s="14"/>
      <c r="BG1048262" s="14"/>
      <c r="BH1048262" s="14"/>
      <c r="BI1048262" s="14"/>
      <c r="BJ1048262" s="14"/>
      <c r="BK1048262" s="14"/>
      <c r="BL1048262" s="14"/>
      <c r="BM1048262" s="14"/>
      <c r="BN1048262" s="14"/>
      <c r="BO1048262" s="14"/>
      <c r="BP1048262" s="14"/>
      <c r="BQ1048262" s="14"/>
      <c r="BR1048262" s="14"/>
      <c r="BS1048262" s="14"/>
      <c r="BT1048262" s="14"/>
      <c r="BU1048262" s="14"/>
      <c r="BV1048262" s="14"/>
      <c r="BW1048262" s="14"/>
      <c r="BX1048262" s="14"/>
      <c r="BY1048262" s="17"/>
      <c r="BZ1048262" s="17"/>
      <c r="CA1048262" s="18"/>
      <c r="CB1048262" s="14"/>
      <c r="CC1048262" s="14"/>
      <c r="CD1048262" s="14"/>
      <c r="CE1048262" s="14"/>
      <c r="CF1048262" s="14"/>
      <c r="CG1048262" s="14"/>
      <c r="CH1048262" s="14"/>
      <c r="CI1048262" s="19"/>
      <c r="CJ1048262" s="19"/>
    </row>
    <row r="1048263" s="14" customFormat="1" customHeight="1" spans="1:88">
      <c r="A1048263" s="15"/>
      <c r="B1048263" s="15"/>
      <c r="C1048263" s="15"/>
      <c r="D1048263" s="15"/>
      <c r="E1048263" s="15"/>
      <c r="F1048263" s="15"/>
      <c r="G1048263" s="15"/>
      <c r="H1048263" s="15"/>
      <c r="I1048263" s="15"/>
      <c r="J1048263" s="15"/>
      <c r="K1048263" s="15"/>
      <c r="L1048263" s="15"/>
      <c r="M1048263" s="15"/>
      <c r="N1048263" s="16"/>
      <c r="O1048263" s="14"/>
      <c r="P1048263" s="14"/>
      <c r="Q1048263" s="14"/>
      <c r="R1048263" s="14"/>
      <c r="S1048263" s="14"/>
      <c r="T1048263" s="14"/>
      <c r="U1048263" s="14"/>
      <c r="V1048263" s="14"/>
      <c r="W1048263" s="14"/>
      <c r="X1048263" s="14"/>
      <c r="Y1048263" s="14"/>
      <c r="Z1048263" s="14"/>
      <c r="AA1048263" s="14"/>
      <c r="AB1048263" s="14"/>
      <c r="AC1048263" s="14"/>
      <c r="AD1048263" s="14"/>
      <c r="AE1048263" s="14"/>
      <c r="AF1048263" s="14"/>
      <c r="AG1048263" s="14"/>
      <c r="AH1048263" s="14"/>
      <c r="AI1048263" s="14"/>
      <c r="AJ1048263" s="14"/>
      <c r="AK1048263" s="14"/>
      <c r="AL1048263" s="14"/>
      <c r="AM1048263" s="14"/>
      <c r="AN1048263" s="14"/>
      <c r="AO1048263" s="14"/>
      <c r="AP1048263" s="14"/>
      <c r="AQ1048263" s="14"/>
      <c r="AR1048263" s="14"/>
      <c r="AS1048263" s="14"/>
      <c r="AT1048263" s="14"/>
      <c r="AU1048263" s="14"/>
      <c r="AV1048263" s="14"/>
      <c r="AW1048263" s="14"/>
      <c r="AX1048263" s="14"/>
      <c r="AY1048263" s="14"/>
      <c r="AZ1048263" s="14"/>
      <c r="BA1048263" s="14"/>
      <c r="BB1048263" s="14"/>
      <c r="BC1048263" s="14"/>
      <c r="BD1048263" s="14"/>
      <c r="BE1048263" s="14"/>
      <c r="BF1048263" s="14"/>
      <c r="BG1048263" s="14"/>
      <c r="BH1048263" s="14"/>
      <c r="BI1048263" s="14"/>
      <c r="BJ1048263" s="14"/>
      <c r="BK1048263" s="14"/>
      <c r="BL1048263" s="14"/>
      <c r="BM1048263" s="14"/>
      <c r="BN1048263" s="14"/>
      <c r="BO1048263" s="14"/>
      <c r="BP1048263" s="14"/>
      <c r="BQ1048263" s="14"/>
      <c r="BR1048263" s="14"/>
      <c r="BS1048263" s="14"/>
      <c r="BT1048263" s="14"/>
      <c r="BU1048263" s="14"/>
      <c r="BV1048263" s="14"/>
      <c r="BW1048263" s="14"/>
      <c r="BX1048263" s="14"/>
      <c r="BY1048263" s="17"/>
      <c r="BZ1048263" s="17"/>
      <c r="CA1048263" s="18"/>
      <c r="CB1048263" s="14"/>
      <c r="CC1048263" s="14"/>
      <c r="CD1048263" s="14"/>
      <c r="CE1048263" s="14"/>
      <c r="CF1048263" s="14"/>
      <c r="CG1048263" s="14"/>
      <c r="CH1048263" s="14"/>
      <c r="CI1048263" s="19"/>
      <c r="CJ1048263" s="19"/>
    </row>
    <row r="1048264" s="14" customFormat="1" customHeight="1" spans="1:88">
      <c r="A1048264" s="15"/>
      <c r="B1048264" s="15"/>
      <c r="C1048264" s="15"/>
      <c r="D1048264" s="15"/>
      <c r="E1048264" s="15"/>
      <c r="F1048264" s="15"/>
      <c r="G1048264" s="15"/>
      <c r="H1048264" s="15"/>
      <c r="I1048264" s="15"/>
      <c r="J1048264" s="15"/>
      <c r="K1048264" s="15"/>
      <c r="L1048264" s="15"/>
      <c r="M1048264" s="15"/>
      <c r="N1048264" s="16"/>
      <c r="O1048264" s="14"/>
      <c r="P1048264" s="14"/>
      <c r="Q1048264" s="14"/>
      <c r="R1048264" s="14"/>
      <c r="S1048264" s="14"/>
      <c r="T1048264" s="14"/>
      <c r="U1048264" s="14"/>
      <c r="V1048264" s="14"/>
      <c r="W1048264" s="14"/>
      <c r="X1048264" s="14"/>
      <c r="Y1048264" s="14"/>
      <c r="Z1048264" s="14"/>
      <c r="AA1048264" s="14"/>
      <c r="AB1048264" s="14"/>
      <c r="AC1048264" s="14"/>
      <c r="AD1048264" s="14"/>
      <c r="AE1048264" s="14"/>
      <c r="AF1048264" s="14"/>
      <c r="AG1048264" s="14"/>
      <c r="AH1048264" s="14"/>
      <c r="AI1048264" s="14"/>
      <c r="AJ1048264" s="14"/>
      <c r="AK1048264" s="14"/>
      <c r="AL1048264" s="14"/>
      <c r="AM1048264" s="14"/>
      <c r="AN1048264" s="14"/>
      <c r="AO1048264" s="14"/>
      <c r="AP1048264" s="14"/>
      <c r="AQ1048264" s="14"/>
      <c r="AR1048264" s="14"/>
      <c r="AS1048264" s="14"/>
      <c r="AT1048264" s="14"/>
      <c r="AU1048264" s="14"/>
      <c r="AV1048264" s="14"/>
      <c r="AW1048264" s="14"/>
      <c r="AX1048264" s="14"/>
      <c r="AY1048264" s="14"/>
      <c r="AZ1048264" s="14"/>
      <c r="BA1048264" s="14"/>
      <c r="BB1048264" s="14"/>
      <c r="BC1048264" s="14"/>
      <c r="BD1048264" s="14"/>
      <c r="BE1048264" s="14"/>
      <c r="BF1048264" s="14"/>
      <c r="BG1048264" s="14"/>
      <c r="BH1048264" s="14"/>
      <c r="BI1048264" s="14"/>
      <c r="BJ1048264" s="14"/>
      <c r="BK1048264" s="14"/>
      <c r="BL1048264" s="14"/>
      <c r="BM1048264" s="14"/>
      <c r="BN1048264" s="14"/>
      <c r="BO1048264" s="14"/>
      <c r="BP1048264" s="14"/>
      <c r="BQ1048264" s="14"/>
      <c r="BR1048264" s="14"/>
      <c r="BS1048264" s="14"/>
      <c r="BT1048264" s="14"/>
      <c r="BU1048264" s="14"/>
      <c r="BV1048264" s="14"/>
      <c r="BW1048264" s="14"/>
      <c r="BX1048264" s="14"/>
      <c r="BY1048264" s="17"/>
      <c r="BZ1048264" s="17"/>
      <c r="CA1048264" s="18"/>
      <c r="CB1048264" s="14"/>
      <c r="CC1048264" s="14"/>
      <c r="CD1048264" s="14"/>
      <c r="CE1048264" s="14"/>
      <c r="CF1048264" s="14"/>
      <c r="CG1048264" s="14"/>
      <c r="CH1048264" s="14"/>
      <c r="CI1048264" s="19"/>
      <c r="CJ1048264" s="19"/>
    </row>
    <row r="1048265" s="14" customFormat="1" customHeight="1" spans="1:88">
      <c r="A1048265" s="15"/>
      <c r="B1048265" s="15"/>
      <c r="C1048265" s="15"/>
      <c r="D1048265" s="15"/>
      <c r="E1048265" s="15"/>
      <c r="F1048265" s="15"/>
      <c r="G1048265" s="15"/>
      <c r="H1048265" s="15"/>
      <c r="I1048265" s="15"/>
      <c r="J1048265" s="15"/>
      <c r="K1048265" s="15"/>
      <c r="L1048265" s="15"/>
      <c r="M1048265" s="15"/>
      <c r="N1048265" s="16"/>
      <c r="O1048265" s="14"/>
      <c r="P1048265" s="14"/>
      <c r="Q1048265" s="14"/>
      <c r="R1048265" s="14"/>
      <c r="S1048265" s="14"/>
      <c r="T1048265" s="14"/>
      <c r="U1048265" s="14"/>
      <c r="V1048265" s="14"/>
      <c r="W1048265" s="14"/>
      <c r="X1048265" s="14"/>
      <c r="Y1048265" s="14"/>
      <c r="Z1048265" s="14"/>
      <c r="AA1048265" s="14"/>
      <c r="AB1048265" s="14"/>
      <c r="AC1048265" s="14"/>
      <c r="AD1048265" s="14"/>
      <c r="AE1048265" s="14"/>
      <c r="AF1048265" s="14"/>
      <c r="AG1048265" s="14"/>
      <c r="AH1048265" s="14"/>
      <c r="AI1048265" s="14"/>
      <c r="AJ1048265" s="14"/>
      <c r="AK1048265" s="14"/>
      <c r="AL1048265" s="14"/>
      <c r="AM1048265" s="14"/>
      <c r="AN1048265" s="14"/>
      <c r="AO1048265" s="14"/>
      <c r="AP1048265" s="14"/>
      <c r="AQ1048265" s="14"/>
      <c r="AR1048265" s="14"/>
      <c r="AS1048265" s="14"/>
      <c r="AT1048265" s="14"/>
      <c r="AU1048265" s="14"/>
      <c r="AV1048265" s="14"/>
      <c r="AW1048265" s="14"/>
      <c r="AX1048265" s="14"/>
      <c r="AY1048265" s="14"/>
      <c r="AZ1048265" s="14"/>
      <c r="BA1048265" s="14"/>
      <c r="BB1048265" s="14"/>
      <c r="BC1048265" s="14"/>
      <c r="BD1048265" s="14"/>
      <c r="BE1048265" s="14"/>
      <c r="BF1048265" s="14"/>
      <c r="BG1048265" s="14"/>
      <c r="BH1048265" s="14"/>
      <c r="BI1048265" s="14"/>
      <c r="BJ1048265" s="14"/>
      <c r="BK1048265" s="14"/>
      <c r="BL1048265" s="14"/>
      <c r="BM1048265" s="14"/>
      <c r="BN1048265" s="14"/>
      <c r="BO1048265" s="14"/>
      <c r="BP1048265" s="14"/>
      <c r="BQ1048265" s="14"/>
      <c r="BR1048265" s="14"/>
      <c r="BS1048265" s="14"/>
      <c r="BT1048265" s="14"/>
      <c r="BU1048265" s="14"/>
      <c r="BV1048265" s="14"/>
      <c r="BW1048265" s="14"/>
      <c r="BX1048265" s="14"/>
      <c r="BY1048265" s="17"/>
      <c r="BZ1048265" s="17"/>
      <c r="CA1048265" s="18"/>
      <c r="CB1048265" s="14"/>
      <c r="CC1048265" s="14"/>
      <c r="CD1048265" s="14"/>
      <c r="CE1048265" s="14"/>
      <c r="CF1048265" s="14"/>
      <c r="CG1048265" s="14"/>
      <c r="CH1048265" s="14"/>
      <c r="CI1048265" s="19"/>
      <c r="CJ1048265" s="19"/>
    </row>
    <row r="1048266" s="14" customFormat="1" customHeight="1" spans="1:88">
      <c r="A1048266" s="15"/>
      <c r="B1048266" s="15"/>
      <c r="C1048266" s="15"/>
      <c r="D1048266" s="15"/>
      <c r="E1048266" s="15"/>
      <c r="F1048266" s="15"/>
      <c r="G1048266" s="15"/>
      <c r="H1048266" s="15"/>
      <c r="I1048266" s="15"/>
      <c r="J1048266" s="15"/>
      <c r="K1048266" s="15"/>
      <c r="L1048266" s="15"/>
      <c r="M1048266" s="15"/>
      <c r="N1048266" s="16"/>
      <c r="O1048266" s="14"/>
      <c r="P1048266" s="14"/>
      <c r="Q1048266" s="14"/>
      <c r="R1048266" s="14"/>
      <c r="S1048266" s="14"/>
      <c r="T1048266" s="14"/>
      <c r="U1048266" s="14"/>
      <c r="V1048266" s="14"/>
      <c r="W1048266" s="14"/>
      <c r="X1048266" s="14"/>
      <c r="Y1048266" s="14"/>
      <c r="Z1048266" s="14"/>
      <c r="AA1048266" s="14"/>
      <c r="AB1048266" s="14"/>
      <c r="AC1048266" s="14"/>
      <c r="AD1048266" s="14"/>
      <c r="AE1048266" s="14"/>
      <c r="AF1048266" s="14"/>
      <c r="AG1048266" s="14"/>
      <c r="AH1048266" s="14"/>
      <c r="AI1048266" s="14"/>
      <c r="AJ1048266" s="14"/>
      <c r="AK1048266" s="14"/>
      <c r="AL1048266" s="14"/>
      <c r="AM1048266" s="14"/>
      <c r="AN1048266" s="14"/>
      <c r="AO1048266" s="14"/>
      <c r="AP1048266" s="14"/>
      <c r="AQ1048266" s="14"/>
      <c r="AR1048266" s="14"/>
      <c r="AS1048266" s="14"/>
      <c r="AT1048266" s="14"/>
      <c r="AU1048266" s="14"/>
      <c r="AV1048266" s="14"/>
      <c r="AW1048266" s="14"/>
      <c r="AX1048266" s="14"/>
      <c r="AY1048266" s="14"/>
      <c r="AZ1048266" s="14"/>
      <c r="BA1048266" s="14"/>
      <c r="BB1048266" s="14"/>
      <c r="BC1048266" s="14"/>
      <c r="BD1048266" s="14"/>
      <c r="BE1048266" s="14"/>
      <c r="BF1048266" s="14"/>
      <c r="BG1048266" s="14"/>
      <c r="BH1048266" s="14"/>
      <c r="BI1048266" s="14"/>
      <c r="BJ1048266" s="14"/>
      <c r="BK1048266" s="14"/>
      <c r="BL1048266" s="14"/>
      <c r="BM1048266" s="14"/>
      <c r="BN1048266" s="14"/>
      <c r="BO1048266" s="14"/>
      <c r="BP1048266" s="14"/>
      <c r="BQ1048266" s="14"/>
      <c r="BR1048266" s="14"/>
      <c r="BS1048266" s="14"/>
      <c r="BT1048266" s="14"/>
      <c r="BU1048266" s="14"/>
      <c r="BV1048266" s="14"/>
      <c r="BW1048266" s="14"/>
      <c r="BX1048266" s="14"/>
      <c r="BY1048266" s="17"/>
      <c r="BZ1048266" s="17"/>
      <c r="CA1048266" s="18"/>
      <c r="CB1048266" s="14"/>
      <c r="CC1048266" s="14"/>
      <c r="CD1048266" s="14"/>
      <c r="CE1048266" s="14"/>
      <c r="CF1048266" s="14"/>
      <c r="CG1048266" s="14"/>
      <c r="CH1048266" s="14"/>
      <c r="CI1048266" s="19"/>
      <c r="CJ1048266" s="19"/>
    </row>
    <row r="1048267" s="14" customFormat="1" customHeight="1" spans="1:88">
      <c r="A1048267" s="15"/>
      <c r="B1048267" s="15"/>
      <c r="C1048267" s="15"/>
      <c r="D1048267" s="15"/>
      <c r="E1048267" s="15"/>
      <c r="F1048267" s="15"/>
      <c r="G1048267" s="15"/>
      <c r="H1048267" s="15"/>
      <c r="I1048267" s="15"/>
      <c r="J1048267" s="15"/>
      <c r="K1048267" s="15"/>
      <c r="L1048267" s="15"/>
      <c r="M1048267" s="15"/>
      <c r="N1048267" s="16"/>
      <c r="O1048267" s="14"/>
      <c r="P1048267" s="14"/>
      <c r="Q1048267" s="14"/>
      <c r="R1048267" s="14"/>
      <c r="S1048267" s="14"/>
      <c r="T1048267" s="14"/>
      <c r="U1048267" s="14"/>
      <c r="V1048267" s="14"/>
      <c r="W1048267" s="14"/>
      <c r="X1048267" s="14"/>
      <c r="Y1048267" s="14"/>
      <c r="Z1048267" s="14"/>
      <c r="AA1048267" s="14"/>
      <c r="AB1048267" s="14"/>
      <c r="AC1048267" s="14"/>
      <c r="AD1048267" s="14"/>
      <c r="AE1048267" s="14"/>
      <c r="AF1048267" s="14"/>
      <c r="AG1048267" s="14"/>
      <c r="AH1048267" s="14"/>
      <c r="AI1048267" s="14"/>
      <c r="AJ1048267" s="14"/>
      <c r="AK1048267" s="14"/>
      <c r="AL1048267" s="14"/>
      <c r="AM1048267" s="14"/>
      <c r="AN1048267" s="14"/>
      <c r="AO1048267" s="14"/>
      <c r="AP1048267" s="14"/>
      <c r="AQ1048267" s="14"/>
      <c r="AR1048267" s="14"/>
      <c r="AS1048267" s="14"/>
      <c r="AT1048267" s="14"/>
      <c r="AU1048267" s="14"/>
      <c r="AV1048267" s="14"/>
      <c r="AW1048267" s="14"/>
      <c r="AX1048267" s="14"/>
      <c r="AY1048267" s="14"/>
      <c r="AZ1048267" s="14"/>
      <c r="BA1048267" s="14"/>
      <c r="BB1048267" s="14"/>
      <c r="BC1048267" s="14"/>
      <c r="BD1048267" s="14"/>
      <c r="BE1048267" s="14"/>
      <c r="BF1048267" s="14"/>
      <c r="BG1048267" s="14"/>
      <c r="BH1048267" s="14"/>
      <c r="BI1048267" s="14"/>
      <c r="BJ1048267" s="14"/>
      <c r="BK1048267" s="14"/>
      <c r="BL1048267" s="14"/>
      <c r="BM1048267" s="14"/>
      <c r="BN1048267" s="14"/>
      <c r="BO1048267" s="14"/>
      <c r="BP1048267" s="14"/>
      <c r="BQ1048267" s="14"/>
      <c r="BR1048267" s="14"/>
      <c r="BS1048267" s="14"/>
      <c r="BT1048267" s="14"/>
      <c r="BU1048267" s="14"/>
      <c r="BV1048267" s="14"/>
      <c r="BW1048267" s="14"/>
      <c r="BX1048267" s="14"/>
      <c r="BY1048267" s="17"/>
      <c r="BZ1048267" s="17"/>
      <c r="CA1048267" s="18"/>
      <c r="CB1048267" s="14"/>
      <c r="CC1048267" s="14"/>
      <c r="CD1048267" s="14"/>
      <c r="CE1048267" s="14"/>
      <c r="CF1048267" s="14"/>
      <c r="CG1048267" s="14"/>
      <c r="CH1048267" s="14"/>
      <c r="CI1048267" s="19"/>
      <c r="CJ1048267" s="19"/>
    </row>
    <row r="1048268" s="14" customFormat="1" customHeight="1" spans="1:88">
      <c r="A1048268" s="15"/>
      <c r="B1048268" s="15"/>
      <c r="C1048268" s="15"/>
      <c r="D1048268" s="15"/>
      <c r="E1048268" s="15"/>
      <c r="F1048268" s="15"/>
      <c r="G1048268" s="15"/>
      <c r="H1048268" s="15"/>
      <c r="I1048268" s="15"/>
      <c r="J1048268" s="15"/>
      <c r="K1048268" s="15"/>
      <c r="L1048268" s="15"/>
      <c r="M1048268" s="15"/>
      <c r="N1048268" s="16"/>
      <c r="O1048268" s="14"/>
      <c r="P1048268" s="14"/>
      <c r="Q1048268" s="14"/>
      <c r="R1048268" s="14"/>
      <c r="S1048268" s="14"/>
      <c r="T1048268" s="14"/>
      <c r="U1048268" s="14"/>
      <c r="V1048268" s="14"/>
      <c r="W1048268" s="14"/>
      <c r="X1048268" s="14"/>
      <c r="Y1048268" s="14"/>
      <c r="Z1048268" s="14"/>
      <c r="AA1048268" s="14"/>
      <c r="AB1048268" s="14"/>
      <c r="AC1048268" s="14"/>
      <c r="AD1048268" s="14"/>
      <c r="AE1048268" s="14"/>
      <c r="AF1048268" s="14"/>
      <c r="AG1048268" s="14"/>
      <c r="AH1048268" s="14"/>
      <c r="AI1048268" s="14"/>
      <c r="AJ1048268" s="14"/>
      <c r="AK1048268" s="14"/>
      <c r="AL1048268" s="14"/>
      <c r="AM1048268" s="14"/>
      <c r="AN1048268" s="14"/>
      <c r="AO1048268" s="14"/>
      <c r="AP1048268" s="14"/>
      <c r="AQ1048268" s="14"/>
      <c r="AR1048268" s="14"/>
      <c r="AS1048268" s="14"/>
      <c r="AT1048268" s="14"/>
      <c r="AU1048268" s="14"/>
      <c r="AV1048268" s="14"/>
      <c r="AW1048268" s="14"/>
      <c r="AX1048268" s="14"/>
      <c r="AY1048268" s="14"/>
      <c r="AZ1048268" s="14"/>
      <c r="BA1048268" s="14"/>
      <c r="BB1048268" s="14"/>
      <c r="BC1048268" s="14"/>
      <c r="BD1048268" s="14"/>
      <c r="BE1048268" s="14"/>
      <c r="BF1048268" s="14"/>
      <c r="BG1048268" s="14"/>
      <c r="BH1048268" s="14"/>
      <c r="BI1048268" s="14"/>
      <c r="BJ1048268" s="14"/>
      <c r="BK1048268" s="14"/>
      <c r="BL1048268" s="14"/>
      <c r="BM1048268" s="14"/>
      <c r="BN1048268" s="14"/>
      <c r="BO1048268" s="14"/>
      <c r="BP1048268" s="14"/>
      <c r="BQ1048268" s="14"/>
      <c r="BR1048268" s="14"/>
      <c r="BS1048268" s="14"/>
      <c r="BT1048268" s="14"/>
      <c r="BU1048268" s="14"/>
      <c r="BV1048268" s="14"/>
      <c r="BW1048268" s="14"/>
      <c r="BX1048268" s="14"/>
      <c r="BY1048268" s="17"/>
      <c r="BZ1048268" s="17"/>
      <c r="CA1048268" s="18"/>
      <c r="CB1048268" s="14"/>
      <c r="CC1048268" s="14"/>
      <c r="CD1048268" s="14"/>
      <c r="CE1048268" s="14"/>
      <c r="CF1048268" s="14"/>
      <c r="CG1048268" s="14"/>
      <c r="CH1048268" s="14"/>
      <c r="CI1048268" s="19"/>
      <c r="CJ1048268" s="19"/>
    </row>
    <row r="1048269" s="14" customFormat="1" customHeight="1" spans="1:88">
      <c r="A1048269" s="15"/>
      <c r="B1048269" s="15"/>
      <c r="C1048269" s="15"/>
      <c r="D1048269" s="15"/>
      <c r="E1048269" s="15"/>
      <c r="F1048269" s="15"/>
      <c r="G1048269" s="15"/>
      <c r="H1048269" s="15"/>
      <c r="I1048269" s="15"/>
      <c r="J1048269" s="15"/>
      <c r="K1048269" s="15"/>
      <c r="L1048269" s="15"/>
      <c r="M1048269" s="15"/>
      <c r="N1048269" s="16"/>
      <c r="O1048269" s="14"/>
      <c r="P1048269" s="14"/>
      <c r="Q1048269" s="14"/>
      <c r="R1048269" s="14"/>
      <c r="S1048269" s="14"/>
      <c r="T1048269" s="14"/>
      <c r="U1048269" s="14"/>
      <c r="V1048269" s="14"/>
      <c r="W1048269" s="14"/>
      <c r="X1048269" s="14"/>
      <c r="Y1048269" s="14"/>
      <c r="Z1048269" s="14"/>
      <c r="AA1048269" s="14"/>
      <c r="AB1048269" s="14"/>
      <c r="AC1048269" s="14"/>
      <c r="AD1048269" s="14"/>
      <c r="AE1048269" s="14"/>
      <c r="AF1048269" s="14"/>
      <c r="AG1048269" s="14"/>
      <c r="AH1048269" s="14"/>
      <c r="AI1048269" s="14"/>
      <c r="AJ1048269" s="14"/>
      <c r="AK1048269" s="14"/>
      <c r="AL1048269" s="14"/>
      <c r="AM1048269" s="14"/>
      <c r="AN1048269" s="14"/>
      <c r="AO1048269" s="14"/>
      <c r="AP1048269" s="14"/>
      <c r="AQ1048269" s="14"/>
      <c r="AR1048269" s="14"/>
      <c r="AS1048269" s="14"/>
      <c r="AT1048269" s="14"/>
      <c r="AU1048269" s="14"/>
      <c r="AV1048269" s="14"/>
      <c r="AW1048269" s="14"/>
      <c r="AX1048269" s="14"/>
      <c r="AY1048269" s="14"/>
      <c r="AZ1048269" s="14"/>
      <c r="BA1048269" s="14"/>
      <c r="BB1048269" s="14"/>
      <c r="BC1048269" s="14"/>
      <c r="BD1048269" s="14"/>
      <c r="BE1048269" s="14"/>
      <c r="BF1048269" s="14"/>
      <c r="BG1048269" s="14"/>
      <c r="BH1048269" s="14"/>
      <c r="BI1048269" s="14"/>
      <c r="BJ1048269" s="14"/>
      <c r="BK1048269" s="14"/>
      <c r="BL1048269" s="14"/>
      <c r="BM1048269" s="14"/>
      <c r="BN1048269" s="14"/>
      <c r="BO1048269" s="14"/>
      <c r="BP1048269" s="14"/>
      <c r="BQ1048269" s="14"/>
      <c r="BR1048269" s="14"/>
      <c r="BS1048269" s="14"/>
      <c r="BT1048269" s="14"/>
      <c r="BU1048269" s="14"/>
      <c r="BV1048269" s="14"/>
      <c r="BW1048269" s="14"/>
      <c r="BX1048269" s="14"/>
      <c r="BY1048269" s="17"/>
      <c r="BZ1048269" s="17"/>
      <c r="CA1048269" s="18"/>
      <c r="CB1048269" s="14"/>
      <c r="CC1048269" s="14"/>
      <c r="CD1048269" s="14"/>
      <c r="CE1048269" s="14"/>
      <c r="CF1048269" s="14"/>
      <c r="CG1048269" s="14"/>
      <c r="CH1048269" s="14"/>
      <c r="CI1048269" s="19"/>
      <c r="CJ1048269" s="19"/>
    </row>
    <row r="1048270" s="14" customFormat="1" customHeight="1" spans="1:88">
      <c r="A1048270" s="15"/>
      <c r="B1048270" s="15"/>
      <c r="C1048270" s="15"/>
      <c r="D1048270" s="15"/>
      <c r="E1048270" s="15"/>
      <c r="F1048270" s="15"/>
      <c r="G1048270" s="15"/>
      <c r="H1048270" s="15"/>
      <c r="I1048270" s="15"/>
      <c r="J1048270" s="15"/>
      <c r="K1048270" s="15"/>
      <c r="L1048270" s="15"/>
      <c r="M1048270" s="15"/>
      <c r="N1048270" s="16"/>
      <c r="O1048270" s="14"/>
      <c r="P1048270" s="14"/>
      <c r="Q1048270" s="14"/>
      <c r="R1048270" s="14"/>
      <c r="S1048270" s="14"/>
      <c r="T1048270" s="14"/>
      <c r="U1048270" s="14"/>
      <c r="V1048270" s="14"/>
      <c r="W1048270" s="14"/>
      <c r="X1048270" s="14"/>
      <c r="Y1048270" s="14"/>
      <c r="Z1048270" s="14"/>
      <c r="AA1048270" s="14"/>
      <c r="AB1048270" s="14"/>
      <c r="AC1048270" s="14"/>
      <c r="AD1048270" s="14"/>
      <c r="AE1048270" s="14"/>
      <c r="AF1048270" s="14"/>
      <c r="AG1048270" s="14"/>
      <c r="AH1048270" s="14"/>
      <c r="AI1048270" s="14"/>
      <c r="AJ1048270" s="14"/>
      <c r="AK1048270" s="14"/>
      <c r="AL1048270" s="14"/>
      <c r="AM1048270" s="14"/>
      <c r="AN1048270" s="14"/>
      <c r="AO1048270" s="14"/>
      <c r="AP1048270" s="14"/>
      <c r="AQ1048270" s="14"/>
      <c r="AR1048270" s="14"/>
      <c r="AS1048270" s="14"/>
      <c r="AT1048270" s="14"/>
      <c r="AU1048270" s="14"/>
      <c r="AV1048270" s="14"/>
      <c r="AW1048270" s="14"/>
      <c r="AX1048270" s="14"/>
      <c r="AY1048270" s="14"/>
      <c r="AZ1048270" s="14"/>
      <c r="BA1048270" s="14"/>
      <c r="BB1048270" s="14"/>
      <c r="BC1048270" s="14"/>
      <c r="BD1048270" s="14"/>
      <c r="BE1048270" s="14"/>
      <c r="BF1048270" s="14"/>
      <c r="BG1048270" s="14"/>
      <c r="BH1048270" s="14"/>
      <c r="BI1048270" s="14"/>
      <c r="BJ1048270" s="14"/>
      <c r="BK1048270" s="14"/>
      <c r="BL1048270" s="14"/>
      <c r="BM1048270" s="14"/>
      <c r="BN1048270" s="14"/>
      <c r="BO1048270" s="14"/>
      <c r="BP1048270" s="14"/>
      <c r="BQ1048270" s="14"/>
      <c r="BR1048270" s="14"/>
      <c r="BS1048270" s="14"/>
      <c r="BT1048270" s="14"/>
      <c r="BU1048270" s="14"/>
      <c r="BV1048270" s="14"/>
      <c r="BW1048270" s="14"/>
      <c r="BX1048270" s="14"/>
      <c r="BY1048270" s="17"/>
      <c r="BZ1048270" s="17"/>
      <c r="CA1048270" s="18"/>
      <c r="CB1048270" s="14"/>
      <c r="CC1048270" s="14"/>
      <c r="CD1048270" s="14"/>
      <c r="CE1048270" s="14"/>
      <c r="CF1048270" s="14"/>
      <c r="CG1048270" s="14"/>
      <c r="CH1048270" s="14"/>
      <c r="CI1048270" s="19"/>
      <c r="CJ1048270" s="19"/>
    </row>
    <row r="1048271" s="14" customFormat="1" customHeight="1" spans="1:88">
      <c r="A1048271" s="15"/>
      <c r="B1048271" s="15"/>
      <c r="C1048271" s="15"/>
      <c r="D1048271" s="15"/>
      <c r="E1048271" s="15"/>
      <c r="F1048271" s="15"/>
      <c r="G1048271" s="15"/>
      <c r="H1048271" s="15"/>
      <c r="I1048271" s="15"/>
      <c r="J1048271" s="15"/>
      <c r="K1048271" s="15"/>
      <c r="L1048271" s="15"/>
      <c r="M1048271" s="15"/>
      <c r="N1048271" s="16"/>
      <c r="O1048271" s="14"/>
      <c r="P1048271" s="14"/>
      <c r="Q1048271" s="14"/>
      <c r="R1048271" s="14"/>
      <c r="S1048271" s="14"/>
      <c r="T1048271" s="14"/>
      <c r="U1048271" s="14"/>
      <c r="V1048271" s="14"/>
      <c r="W1048271" s="14"/>
      <c r="X1048271" s="14"/>
      <c r="Y1048271" s="14"/>
      <c r="Z1048271" s="14"/>
      <c r="AA1048271" s="14"/>
      <c r="AB1048271" s="14"/>
      <c r="AC1048271" s="14"/>
      <c r="AD1048271" s="14"/>
      <c r="AE1048271" s="14"/>
      <c r="AF1048271" s="14"/>
      <c r="AG1048271" s="14"/>
      <c r="AH1048271" s="14"/>
      <c r="AI1048271" s="14"/>
      <c r="AJ1048271" s="14"/>
      <c r="AK1048271" s="14"/>
      <c r="AL1048271" s="14"/>
      <c r="AM1048271" s="14"/>
      <c r="AN1048271" s="14"/>
      <c r="AO1048271" s="14"/>
      <c r="AP1048271" s="14"/>
      <c r="AQ1048271" s="14"/>
      <c r="AR1048271" s="14"/>
      <c r="AS1048271" s="14"/>
      <c r="AT1048271" s="14"/>
      <c r="AU1048271" s="14"/>
      <c r="AV1048271" s="14"/>
      <c r="AW1048271" s="14"/>
      <c r="AX1048271" s="14"/>
      <c r="AY1048271" s="14"/>
      <c r="AZ1048271" s="14"/>
      <c r="BA1048271" s="14"/>
      <c r="BB1048271" s="14"/>
      <c r="BC1048271" s="14"/>
      <c r="BD1048271" s="14"/>
      <c r="BE1048271" s="14"/>
      <c r="BF1048271" s="14"/>
      <c r="BG1048271" s="14"/>
      <c r="BH1048271" s="14"/>
      <c r="BI1048271" s="14"/>
      <c r="BJ1048271" s="14"/>
      <c r="BK1048271" s="14"/>
      <c r="BL1048271" s="14"/>
      <c r="BM1048271" s="14"/>
      <c r="BN1048271" s="14"/>
      <c r="BO1048271" s="14"/>
      <c r="BP1048271" s="14"/>
      <c r="BQ1048271" s="14"/>
      <c r="BR1048271" s="14"/>
      <c r="BS1048271" s="14"/>
      <c r="BT1048271" s="14"/>
      <c r="BU1048271" s="14"/>
      <c r="BV1048271" s="14"/>
      <c r="BW1048271" s="14"/>
      <c r="BX1048271" s="14"/>
      <c r="BY1048271" s="17"/>
      <c r="BZ1048271" s="17"/>
      <c r="CA1048271" s="18"/>
      <c r="CB1048271" s="14"/>
      <c r="CC1048271" s="14"/>
      <c r="CD1048271" s="14"/>
      <c r="CE1048271" s="14"/>
      <c r="CF1048271" s="14"/>
      <c r="CG1048271" s="14"/>
      <c r="CH1048271" s="14"/>
      <c r="CI1048271" s="19"/>
      <c r="CJ1048271" s="19"/>
    </row>
    <row r="1048272" s="14" customFormat="1" customHeight="1" spans="1:88">
      <c r="A1048272" s="15"/>
      <c r="B1048272" s="15"/>
      <c r="C1048272" s="15"/>
      <c r="D1048272" s="15"/>
      <c r="E1048272" s="15"/>
      <c r="F1048272" s="15"/>
      <c r="G1048272" s="15"/>
      <c r="H1048272" s="15"/>
      <c r="I1048272" s="15"/>
      <c r="J1048272" s="15"/>
      <c r="K1048272" s="15"/>
      <c r="L1048272" s="15"/>
      <c r="M1048272" s="15"/>
      <c r="N1048272" s="16"/>
      <c r="O1048272" s="14"/>
      <c r="P1048272" s="14"/>
      <c r="Q1048272" s="14"/>
      <c r="R1048272" s="14"/>
      <c r="S1048272" s="14"/>
      <c r="T1048272" s="14"/>
      <c r="U1048272" s="14"/>
      <c r="V1048272" s="14"/>
      <c r="W1048272" s="14"/>
      <c r="X1048272" s="14"/>
      <c r="Y1048272" s="14"/>
      <c r="Z1048272" s="14"/>
      <c r="AA1048272" s="14"/>
      <c r="AB1048272" s="14"/>
      <c r="AC1048272" s="14"/>
      <c r="AD1048272" s="14"/>
      <c r="AE1048272" s="14"/>
      <c r="AF1048272" s="14"/>
      <c r="AG1048272" s="14"/>
      <c r="AH1048272" s="14"/>
      <c r="AI1048272" s="14"/>
      <c r="AJ1048272" s="14"/>
      <c r="AK1048272" s="14"/>
      <c r="AL1048272" s="14"/>
      <c r="AM1048272" s="14"/>
      <c r="AN1048272" s="14"/>
      <c r="AO1048272" s="14"/>
      <c r="AP1048272" s="14"/>
      <c r="AQ1048272" s="14"/>
      <c r="AR1048272" s="14"/>
      <c r="AS1048272" s="14"/>
      <c r="AT1048272" s="14"/>
      <c r="AU1048272" s="14"/>
      <c r="AV1048272" s="14"/>
      <c r="AW1048272" s="14"/>
      <c r="AX1048272" s="14"/>
      <c r="AY1048272" s="14"/>
      <c r="AZ1048272" s="14"/>
      <c r="BA1048272" s="14"/>
      <c r="BB1048272" s="14"/>
      <c r="BC1048272" s="14"/>
      <c r="BD1048272" s="14"/>
      <c r="BE1048272" s="14"/>
      <c r="BF1048272" s="14"/>
      <c r="BG1048272" s="14"/>
      <c r="BH1048272" s="14"/>
      <c r="BI1048272" s="14"/>
      <c r="BJ1048272" s="14"/>
      <c r="BK1048272" s="14"/>
      <c r="BL1048272" s="14"/>
      <c r="BM1048272" s="14"/>
      <c r="BN1048272" s="14"/>
      <c r="BO1048272" s="14"/>
      <c r="BP1048272" s="14"/>
      <c r="BQ1048272" s="14"/>
      <c r="BR1048272" s="14"/>
      <c r="BS1048272" s="14"/>
      <c r="BT1048272" s="14"/>
      <c r="BU1048272" s="14"/>
      <c r="BV1048272" s="14"/>
      <c r="BW1048272" s="14"/>
      <c r="BX1048272" s="14"/>
      <c r="BY1048272" s="17"/>
      <c r="BZ1048272" s="17"/>
      <c r="CA1048272" s="18"/>
      <c r="CB1048272" s="14"/>
      <c r="CC1048272" s="14"/>
      <c r="CD1048272" s="14"/>
      <c r="CE1048272" s="14"/>
      <c r="CF1048272" s="14"/>
      <c r="CG1048272" s="14"/>
      <c r="CH1048272" s="14"/>
      <c r="CI1048272" s="19"/>
      <c r="CJ1048272" s="19"/>
    </row>
    <row r="1048273" s="14" customFormat="1" customHeight="1" spans="1:88">
      <c r="A1048273" s="15"/>
      <c r="B1048273" s="15"/>
      <c r="C1048273" s="15"/>
      <c r="D1048273" s="15"/>
      <c r="E1048273" s="15"/>
      <c r="F1048273" s="15"/>
      <c r="G1048273" s="15"/>
      <c r="H1048273" s="15"/>
      <c r="I1048273" s="15"/>
      <c r="J1048273" s="15"/>
      <c r="K1048273" s="15"/>
      <c r="L1048273" s="15"/>
      <c r="M1048273" s="15"/>
      <c r="N1048273" s="16"/>
      <c r="O1048273" s="14"/>
      <c r="P1048273" s="14"/>
      <c r="Q1048273" s="14"/>
      <c r="R1048273" s="14"/>
      <c r="S1048273" s="14"/>
      <c r="T1048273" s="14"/>
      <c r="U1048273" s="14"/>
      <c r="V1048273" s="14"/>
      <c r="W1048273" s="14"/>
      <c r="X1048273" s="14"/>
      <c r="Y1048273" s="14"/>
      <c r="Z1048273" s="14"/>
      <c r="AA1048273" s="14"/>
      <c r="AB1048273" s="14"/>
      <c r="AC1048273" s="14"/>
      <c r="AD1048273" s="14"/>
      <c r="AE1048273" s="14"/>
      <c r="AF1048273" s="14"/>
      <c r="AG1048273" s="14"/>
      <c r="AH1048273" s="14"/>
      <c r="AI1048273" s="14"/>
      <c r="AJ1048273" s="14"/>
      <c r="AK1048273" s="14"/>
      <c r="AL1048273" s="14"/>
      <c r="AM1048273" s="14"/>
      <c r="AN1048273" s="14"/>
      <c r="AO1048273" s="14"/>
      <c r="AP1048273" s="14"/>
      <c r="AQ1048273" s="14"/>
      <c r="AR1048273" s="14"/>
      <c r="AS1048273" s="14"/>
      <c r="AT1048273" s="14"/>
      <c r="AU1048273" s="14"/>
      <c r="AV1048273" s="14"/>
      <c r="AW1048273" s="14"/>
      <c r="AX1048273" s="14"/>
      <c r="AY1048273" s="14"/>
      <c r="AZ1048273" s="14"/>
      <c r="BA1048273" s="14"/>
      <c r="BB1048273" s="14"/>
      <c r="BC1048273" s="14"/>
      <c r="BD1048273" s="14"/>
      <c r="BE1048273" s="14"/>
      <c r="BF1048273" s="14"/>
      <c r="BG1048273" s="14"/>
      <c r="BH1048273" s="14"/>
      <c r="BI1048273" s="14"/>
      <c r="BJ1048273" s="14"/>
      <c r="BK1048273" s="14"/>
      <c r="BL1048273" s="14"/>
      <c r="BM1048273" s="14"/>
      <c r="BN1048273" s="14"/>
      <c r="BO1048273" s="14"/>
      <c r="BP1048273" s="14"/>
      <c r="BQ1048273" s="14"/>
      <c r="BR1048273" s="14"/>
      <c r="BS1048273" s="14"/>
      <c r="BT1048273" s="14"/>
      <c r="BU1048273" s="14"/>
      <c r="BV1048273" s="14"/>
      <c r="BW1048273" s="14"/>
      <c r="BX1048273" s="14"/>
      <c r="BY1048273" s="17"/>
      <c r="BZ1048273" s="17"/>
      <c r="CA1048273" s="18"/>
      <c r="CB1048273" s="14"/>
      <c r="CC1048273" s="14"/>
      <c r="CD1048273" s="14"/>
      <c r="CE1048273" s="14"/>
      <c r="CF1048273" s="14"/>
      <c r="CG1048273" s="14"/>
      <c r="CH1048273" s="14"/>
      <c r="CI1048273" s="19"/>
      <c r="CJ1048273" s="19"/>
    </row>
    <row r="1048274" s="14" customFormat="1" customHeight="1" spans="1:88">
      <c r="A1048274" s="15"/>
      <c r="B1048274" s="15"/>
      <c r="C1048274" s="15"/>
      <c r="D1048274" s="15"/>
      <c r="E1048274" s="15"/>
      <c r="F1048274" s="15"/>
      <c r="G1048274" s="15"/>
      <c r="H1048274" s="15"/>
      <c r="I1048274" s="15"/>
      <c r="J1048274" s="15"/>
      <c r="K1048274" s="15"/>
      <c r="L1048274" s="15"/>
      <c r="M1048274" s="15"/>
      <c r="N1048274" s="16"/>
      <c r="O1048274" s="14"/>
      <c r="P1048274" s="14"/>
      <c r="Q1048274" s="14"/>
      <c r="R1048274" s="14"/>
      <c r="S1048274" s="14"/>
      <c r="T1048274" s="14"/>
      <c r="U1048274" s="14"/>
      <c r="V1048274" s="14"/>
      <c r="W1048274" s="14"/>
      <c r="X1048274" s="14"/>
      <c r="Y1048274" s="14"/>
      <c r="Z1048274" s="14"/>
      <c r="AA1048274" s="14"/>
      <c r="AB1048274" s="14"/>
      <c r="AC1048274" s="14"/>
      <c r="AD1048274" s="14"/>
      <c r="AE1048274" s="14"/>
      <c r="AF1048274" s="14"/>
      <c r="AG1048274" s="14"/>
      <c r="AH1048274" s="14"/>
      <c r="AI1048274" s="14"/>
      <c r="AJ1048274" s="14"/>
      <c r="AK1048274" s="14"/>
      <c r="AL1048274" s="14"/>
      <c r="AM1048274" s="14"/>
      <c r="AN1048274" s="14"/>
      <c r="AO1048274" s="14"/>
      <c r="AP1048274" s="14"/>
      <c r="AQ1048274" s="14"/>
      <c r="AR1048274" s="14"/>
      <c r="AS1048274" s="14"/>
      <c r="AT1048274" s="14"/>
      <c r="AU1048274" s="14"/>
      <c r="AV1048274" s="14"/>
      <c r="AW1048274" s="14"/>
      <c r="AX1048274" s="14"/>
      <c r="AY1048274" s="14"/>
      <c r="AZ1048274" s="14"/>
      <c r="BA1048274" s="14"/>
      <c r="BB1048274" s="14"/>
      <c r="BC1048274" s="14"/>
      <c r="BD1048274" s="14"/>
      <c r="BE1048274" s="14"/>
      <c r="BF1048274" s="14"/>
      <c r="BG1048274" s="14"/>
      <c r="BH1048274" s="14"/>
      <c r="BI1048274" s="14"/>
      <c r="BJ1048274" s="14"/>
      <c r="BK1048274" s="14"/>
      <c r="BL1048274" s="14"/>
      <c r="BM1048274" s="14"/>
      <c r="BN1048274" s="14"/>
      <c r="BO1048274" s="14"/>
      <c r="BP1048274" s="14"/>
      <c r="BQ1048274" s="14"/>
      <c r="BR1048274" s="14"/>
      <c r="BS1048274" s="14"/>
      <c r="BT1048274" s="14"/>
      <c r="BU1048274" s="14"/>
      <c r="BV1048274" s="14"/>
      <c r="BW1048274" s="14"/>
      <c r="BX1048274" s="14"/>
      <c r="BY1048274" s="17"/>
      <c r="BZ1048274" s="17"/>
      <c r="CA1048274" s="18"/>
      <c r="CB1048274" s="14"/>
      <c r="CC1048274" s="14"/>
      <c r="CD1048274" s="14"/>
      <c r="CE1048274" s="14"/>
      <c r="CF1048274" s="14"/>
      <c r="CG1048274" s="14"/>
      <c r="CH1048274" s="14"/>
      <c r="CI1048274" s="19"/>
      <c r="CJ1048274" s="19"/>
    </row>
    <row r="1048275" s="14" customFormat="1" customHeight="1" spans="1:88">
      <c r="A1048275" s="15"/>
      <c r="B1048275" s="15"/>
      <c r="C1048275" s="15"/>
      <c r="D1048275" s="15"/>
      <c r="E1048275" s="15"/>
      <c r="F1048275" s="15"/>
      <c r="G1048275" s="15"/>
      <c r="H1048275" s="15"/>
      <c r="I1048275" s="15"/>
      <c r="J1048275" s="15"/>
      <c r="K1048275" s="15"/>
      <c r="L1048275" s="15"/>
      <c r="M1048275" s="15"/>
      <c r="N1048275" s="16"/>
      <c r="O1048275" s="14"/>
      <c r="P1048275" s="14"/>
      <c r="Q1048275" s="14"/>
      <c r="R1048275" s="14"/>
      <c r="S1048275" s="14"/>
      <c r="T1048275" s="14"/>
      <c r="U1048275" s="14"/>
      <c r="V1048275" s="14"/>
      <c r="W1048275" s="14"/>
      <c r="X1048275" s="14"/>
      <c r="Y1048275" s="14"/>
      <c r="Z1048275" s="14"/>
      <c r="AA1048275" s="14"/>
      <c r="AB1048275" s="14"/>
      <c r="AC1048275" s="14"/>
      <c r="AD1048275" s="14"/>
      <c r="AE1048275" s="14"/>
      <c r="AF1048275" s="14"/>
      <c r="AG1048275" s="14"/>
      <c r="AH1048275" s="14"/>
      <c r="AI1048275" s="14"/>
      <c r="AJ1048275" s="14"/>
      <c r="AK1048275" s="14"/>
      <c r="AL1048275" s="14"/>
      <c r="AM1048275" s="14"/>
      <c r="AN1048275" s="14"/>
      <c r="AO1048275" s="14"/>
      <c r="AP1048275" s="14"/>
      <c r="AQ1048275" s="14"/>
      <c r="AR1048275" s="14"/>
      <c r="AS1048275" s="14"/>
      <c r="AT1048275" s="14"/>
      <c r="AU1048275" s="14"/>
      <c r="AV1048275" s="14"/>
      <c r="AW1048275" s="14"/>
      <c r="AX1048275" s="14"/>
      <c r="AY1048275" s="14"/>
      <c r="AZ1048275" s="14"/>
      <c r="BA1048275" s="14"/>
      <c r="BB1048275" s="14"/>
      <c r="BC1048275" s="14"/>
      <c r="BD1048275" s="14"/>
      <c r="BE1048275" s="14"/>
      <c r="BF1048275" s="14"/>
      <c r="BG1048275" s="14"/>
      <c r="BH1048275" s="14"/>
      <c r="BI1048275" s="14"/>
      <c r="BJ1048275" s="14"/>
      <c r="BK1048275" s="14"/>
      <c r="BL1048275" s="14"/>
      <c r="BM1048275" s="14"/>
      <c r="BN1048275" s="14"/>
      <c r="BO1048275" s="14"/>
      <c r="BP1048275" s="14"/>
      <c r="BQ1048275" s="14"/>
      <c r="BR1048275" s="14"/>
      <c r="BS1048275" s="14"/>
      <c r="BT1048275" s="14"/>
      <c r="BU1048275" s="14"/>
      <c r="BV1048275" s="14"/>
      <c r="BW1048275" s="14"/>
      <c r="BX1048275" s="14"/>
      <c r="BY1048275" s="17"/>
      <c r="BZ1048275" s="17"/>
      <c r="CA1048275" s="18"/>
      <c r="CB1048275" s="14"/>
      <c r="CC1048275" s="14"/>
      <c r="CD1048275" s="14"/>
      <c r="CE1048275" s="14"/>
      <c r="CF1048275" s="14"/>
      <c r="CG1048275" s="14"/>
      <c r="CH1048275" s="14"/>
      <c r="CI1048275" s="19"/>
      <c r="CJ1048275" s="19"/>
    </row>
    <row r="1048276" s="14" customFormat="1" customHeight="1" spans="1:88">
      <c r="A1048276" s="15"/>
      <c r="B1048276" s="15"/>
      <c r="C1048276" s="15"/>
      <c r="D1048276" s="15"/>
      <c r="E1048276" s="15"/>
      <c r="F1048276" s="15"/>
      <c r="G1048276" s="15"/>
      <c r="H1048276" s="15"/>
      <c r="I1048276" s="15"/>
      <c r="J1048276" s="15"/>
      <c r="K1048276" s="15"/>
      <c r="L1048276" s="15"/>
      <c r="M1048276" s="15"/>
      <c r="N1048276" s="16"/>
      <c r="O1048276" s="14"/>
      <c r="P1048276" s="14"/>
      <c r="Q1048276" s="14"/>
      <c r="R1048276" s="14"/>
      <c r="S1048276" s="14"/>
      <c r="T1048276" s="14"/>
      <c r="U1048276" s="14"/>
      <c r="V1048276" s="14"/>
      <c r="W1048276" s="14"/>
      <c r="X1048276" s="14"/>
      <c r="Y1048276" s="14"/>
      <c r="Z1048276" s="14"/>
      <c r="AA1048276" s="14"/>
      <c r="AB1048276" s="14"/>
      <c r="AC1048276" s="14"/>
      <c r="AD1048276" s="14"/>
      <c r="AE1048276" s="14"/>
      <c r="AF1048276" s="14"/>
      <c r="AG1048276" s="14"/>
      <c r="AH1048276" s="14"/>
      <c r="AI1048276" s="14"/>
      <c r="AJ1048276" s="14"/>
      <c r="AK1048276" s="14"/>
      <c r="AL1048276" s="14"/>
      <c r="AM1048276" s="14"/>
      <c r="AN1048276" s="14"/>
      <c r="AO1048276" s="14"/>
      <c r="AP1048276" s="14"/>
      <c r="AQ1048276" s="14"/>
      <c r="AR1048276" s="14"/>
      <c r="AS1048276" s="14"/>
      <c r="AT1048276" s="14"/>
      <c r="AU1048276" s="14"/>
      <c r="AV1048276" s="14"/>
      <c r="AW1048276" s="14"/>
      <c r="AX1048276" s="14"/>
      <c r="AY1048276" s="14"/>
      <c r="AZ1048276" s="14"/>
      <c r="BA1048276" s="14"/>
      <c r="BB1048276" s="14"/>
      <c r="BC1048276" s="14"/>
      <c r="BD1048276" s="14"/>
      <c r="BE1048276" s="14"/>
      <c r="BF1048276" s="14"/>
      <c r="BG1048276" s="14"/>
      <c r="BH1048276" s="14"/>
      <c r="BI1048276" s="14"/>
      <c r="BJ1048276" s="14"/>
      <c r="BK1048276" s="14"/>
      <c r="BL1048276" s="14"/>
      <c r="BM1048276" s="14"/>
      <c r="BN1048276" s="14"/>
      <c r="BO1048276" s="14"/>
      <c r="BP1048276" s="14"/>
      <c r="BQ1048276" s="14"/>
      <c r="BR1048276" s="14"/>
      <c r="BS1048276" s="14"/>
      <c r="BT1048276" s="14"/>
      <c r="BU1048276" s="14"/>
      <c r="BV1048276" s="14"/>
      <c r="BW1048276" s="14"/>
      <c r="BX1048276" s="14"/>
      <c r="BY1048276" s="17"/>
      <c r="BZ1048276" s="17"/>
      <c r="CA1048276" s="18"/>
      <c r="CB1048276" s="14"/>
      <c r="CC1048276" s="14"/>
      <c r="CD1048276" s="14"/>
      <c r="CE1048276" s="14"/>
      <c r="CF1048276" s="14"/>
      <c r="CG1048276" s="14"/>
      <c r="CH1048276" s="14"/>
      <c r="CI1048276" s="19"/>
      <c r="CJ1048276" s="19"/>
    </row>
    <row r="1048277" s="14" customFormat="1" customHeight="1" spans="1:88">
      <c r="A1048277" s="15"/>
      <c r="B1048277" s="15"/>
      <c r="C1048277" s="15"/>
      <c r="D1048277" s="15"/>
      <c r="E1048277" s="15"/>
      <c r="F1048277" s="15"/>
      <c r="G1048277" s="15"/>
      <c r="H1048277" s="15"/>
      <c r="I1048277" s="15"/>
      <c r="J1048277" s="15"/>
      <c r="K1048277" s="15"/>
      <c r="L1048277" s="15"/>
      <c r="M1048277" s="15"/>
      <c r="N1048277" s="16"/>
      <c r="O1048277" s="14"/>
      <c r="P1048277" s="14"/>
      <c r="Q1048277" s="14"/>
      <c r="R1048277" s="14"/>
      <c r="S1048277" s="14"/>
      <c r="T1048277" s="14"/>
      <c r="U1048277" s="14"/>
      <c r="V1048277" s="14"/>
      <c r="W1048277" s="14"/>
      <c r="X1048277" s="14"/>
      <c r="Y1048277" s="14"/>
      <c r="Z1048277" s="14"/>
      <c r="AA1048277" s="14"/>
      <c r="AB1048277" s="14"/>
      <c r="AC1048277" s="14"/>
      <c r="AD1048277" s="14"/>
      <c r="AE1048277" s="14"/>
      <c r="AF1048277" s="14"/>
      <c r="AG1048277" s="14"/>
      <c r="AH1048277" s="14"/>
      <c r="AI1048277" s="14"/>
      <c r="AJ1048277" s="14"/>
      <c r="AK1048277" s="14"/>
      <c r="AL1048277" s="14"/>
      <c r="AM1048277" s="14"/>
      <c r="AN1048277" s="14"/>
      <c r="AO1048277" s="14"/>
      <c r="AP1048277" s="14"/>
      <c r="AQ1048277" s="14"/>
      <c r="AR1048277" s="14"/>
      <c r="AS1048277" s="14"/>
      <c r="AT1048277" s="14"/>
      <c r="AU1048277" s="14"/>
      <c r="AV1048277" s="14"/>
      <c r="AW1048277" s="14"/>
      <c r="AX1048277" s="14"/>
      <c r="AY1048277" s="14"/>
      <c r="AZ1048277" s="14"/>
      <c r="BA1048277" s="14"/>
      <c r="BB1048277" s="14"/>
      <c r="BC1048277" s="14"/>
      <c r="BD1048277" s="14"/>
      <c r="BE1048277" s="14"/>
      <c r="BF1048277" s="14"/>
      <c r="BG1048277" s="14"/>
      <c r="BH1048277" s="14"/>
      <c r="BI1048277" s="14"/>
      <c r="BJ1048277" s="14"/>
      <c r="BK1048277" s="14"/>
      <c r="BL1048277" s="14"/>
      <c r="BM1048277" s="14"/>
      <c r="BN1048277" s="14"/>
      <c r="BO1048277" s="14"/>
      <c r="BP1048277" s="14"/>
      <c r="BQ1048277" s="14"/>
      <c r="BR1048277" s="14"/>
      <c r="BS1048277" s="14"/>
      <c r="BT1048277" s="14"/>
      <c r="BU1048277" s="14"/>
      <c r="BV1048277" s="14"/>
      <c r="BW1048277" s="14"/>
      <c r="BX1048277" s="14"/>
      <c r="BY1048277" s="17"/>
      <c r="BZ1048277" s="17"/>
      <c r="CA1048277" s="18"/>
      <c r="CB1048277" s="14"/>
      <c r="CC1048277" s="14"/>
      <c r="CD1048277" s="14"/>
      <c r="CE1048277" s="14"/>
      <c r="CF1048277" s="14"/>
      <c r="CG1048277" s="14"/>
      <c r="CH1048277" s="14"/>
      <c r="CI1048277" s="19"/>
      <c r="CJ1048277" s="19"/>
    </row>
    <row r="1048278" s="14" customFormat="1" customHeight="1" spans="1:88">
      <c r="A1048278" s="15"/>
      <c r="B1048278" s="15"/>
      <c r="C1048278" s="15"/>
      <c r="D1048278" s="15"/>
      <c r="E1048278" s="15"/>
      <c r="F1048278" s="15"/>
      <c r="G1048278" s="15"/>
      <c r="H1048278" s="15"/>
      <c r="I1048278" s="15"/>
      <c r="J1048278" s="15"/>
      <c r="K1048278" s="15"/>
      <c r="L1048278" s="15"/>
      <c r="M1048278" s="15"/>
      <c r="N1048278" s="16"/>
      <c r="O1048278" s="14"/>
      <c r="P1048278" s="14"/>
      <c r="Q1048278" s="14"/>
      <c r="R1048278" s="14"/>
      <c r="S1048278" s="14"/>
      <c r="T1048278" s="14"/>
      <c r="U1048278" s="14"/>
      <c r="V1048278" s="14"/>
      <c r="W1048278" s="14"/>
      <c r="X1048278" s="14"/>
      <c r="Y1048278" s="14"/>
      <c r="Z1048278" s="14"/>
      <c r="AA1048278" s="14"/>
      <c r="AB1048278" s="14"/>
      <c r="AC1048278" s="14"/>
      <c r="AD1048278" s="14"/>
      <c r="AE1048278" s="14"/>
      <c r="AF1048278" s="14"/>
      <c r="AG1048278" s="14"/>
      <c r="AH1048278" s="14"/>
      <c r="AI1048278" s="14"/>
      <c r="AJ1048278" s="14"/>
      <c r="AK1048278" s="14"/>
      <c r="AL1048278" s="14"/>
      <c r="AM1048278" s="14"/>
      <c r="AN1048278" s="14"/>
      <c r="AO1048278" s="14"/>
      <c r="AP1048278" s="14"/>
      <c r="AQ1048278" s="14"/>
      <c r="AR1048278" s="14"/>
      <c r="AS1048278" s="14"/>
      <c r="AT1048278" s="14"/>
      <c r="AU1048278" s="14"/>
      <c r="AV1048278" s="14"/>
      <c r="AW1048278" s="14"/>
      <c r="AX1048278" s="14"/>
      <c r="AY1048278" s="14"/>
      <c r="AZ1048278" s="14"/>
      <c r="BA1048278" s="14"/>
      <c r="BB1048278" s="14"/>
      <c r="BC1048278" s="14"/>
      <c r="BD1048278" s="14"/>
      <c r="BE1048278" s="14"/>
      <c r="BF1048278" s="14"/>
      <c r="BG1048278" s="14"/>
      <c r="BH1048278" s="14"/>
      <c r="BI1048278" s="14"/>
      <c r="BJ1048278" s="14"/>
      <c r="BK1048278" s="14"/>
      <c r="BL1048278" s="14"/>
      <c r="BM1048278" s="14"/>
      <c r="BN1048278" s="14"/>
      <c r="BO1048278" s="14"/>
      <c r="BP1048278" s="14"/>
      <c r="BQ1048278" s="14"/>
      <c r="BR1048278" s="14"/>
      <c r="BS1048278" s="14"/>
      <c r="BT1048278" s="14"/>
      <c r="BU1048278" s="14"/>
      <c r="BV1048278" s="14"/>
      <c r="BW1048278" s="14"/>
      <c r="BX1048278" s="14"/>
      <c r="BY1048278" s="17"/>
      <c r="BZ1048278" s="17"/>
      <c r="CA1048278" s="18"/>
      <c r="CB1048278" s="14"/>
      <c r="CC1048278" s="14"/>
      <c r="CD1048278" s="14"/>
      <c r="CE1048278" s="14"/>
      <c r="CF1048278" s="14"/>
      <c r="CG1048278" s="14"/>
      <c r="CH1048278" s="14"/>
      <c r="CI1048278" s="19"/>
      <c r="CJ1048278" s="19"/>
    </row>
    <row r="1048279" s="14" customFormat="1" customHeight="1" spans="1:88">
      <c r="A1048279" s="15"/>
      <c r="B1048279" s="15"/>
      <c r="C1048279" s="15"/>
      <c r="D1048279" s="15"/>
      <c r="E1048279" s="15"/>
      <c r="F1048279" s="15"/>
      <c r="G1048279" s="15"/>
      <c r="H1048279" s="15"/>
      <c r="I1048279" s="15"/>
      <c r="J1048279" s="15"/>
      <c r="K1048279" s="15"/>
      <c r="L1048279" s="15"/>
      <c r="M1048279" s="15"/>
      <c r="N1048279" s="16"/>
      <c r="O1048279" s="14"/>
      <c r="P1048279" s="14"/>
      <c r="Q1048279" s="14"/>
      <c r="R1048279" s="14"/>
      <c r="S1048279" s="14"/>
      <c r="T1048279" s="14"/>
      <c r="U1048279" s="14"/>
      <c r="V1048279" s="14"/>
      <c r="W1048279" s="14"/>
      <c r="X1048279" s="14"/>
      <c r="Y1048279" s="14"/>
      <c r="Z1048279" s="14"/>
      <c r="AA1048279" s="14"/>
      <c r="AB1048279" s="14"/>
      <c r="AC1048279" s="14"/>
      <c r="AD1048279" s="14"/>
      <c r="AE1048279" s="14"/>
      <c r="AF1048279" s="14"/>
      <c r="AG1048279" s="14"/>
      <c r="AH1048279" s="14"/>
      <c r="AI1048279" s="14"/>
      <c r="AJ1048279" s="14"/>
      <c r="AK1048279" s="14"/>
      <c r="AL1048279" s="14"/>
      <c r="AM1048279" s="14"/>
      <c r="AN1048279" s="14"/>
      <c r="AO1048279" s="14"/>
      <c r="AP1048279" s="14"/>
      <c r="AQ1048279" s="14"/>
      <c r="AR1048279" s="14"/>
      <c r="AS1048279" s="14"/>
      <c r="AT1048279" s="14"/>
      <c r="AU1048279" s="14"/>
      <c r="AV1048279" s="14"/>
      <c r="AW1048279" s="14"/>
      <c r="AX1048279" s="14"/>
      <c r="AY1048279" s="14"/>
      <c r="AZ1048279" s="14"/>
      <c r="BA1048279" s="14"/>
      <c r="BB1048279" s="14"/>
      <c r="BC1048279" s="14"/>
      <c r="BD1048279" s="14"/>
      <c r="BE1048279" s="14"/>
      <c r="BF1048279" s="14"/>
      <c r="BG1048279" s="14"/>
      <c r="BH1048279" s="14"/>
      <c r="BI1048279" s="14"/>
      <c r="BJ1048279" s="14"/>
      <c r="BK1048279" s="14"/>
      <c r="BL1048279" s="14"/>
      <c r="BM1048279" s="14"/>
      <c r="BN1048279" s="14"/>
      <c r="BO1048279" s="14"/>
      <c r="BP1048279" s="14"/>
      <c r="BQ1048279" s="14"/>
      <c r="BR1048279" s="14"/>
      <c r="BS1048279" s="14"/>
      <c r="BT1048279" s="14"/>
      <c r="BU1048279" s="14"/>
      <c r="BV1048279" s="14"/>
      <c r="BW1048279" s="14"/>
      <c r="BX1048279" s="14"/>
      <c r="BY1048279" s="17"/>
      <c r="BZ1048279" s="17"/>
      <c r="CA1048279" s="18"/>
      <c r="CB1048279" s="14"/>
      <c r="CC1048279" s="14"/>
      <c r="CD1048279" s="14"/>
      <c r="CE1048279" s="14"/>
      <c r="CF1048279" s="14"/>
      <c r="CG1048279" s="14"/>
      <c r="CH1048279" s="14"/>
      <c r="CI1048279" s="19"/>
      <c r="CJ1048279" s="19"/>
    </row>
    <row r="1048280" s="14" customFormat="1" customHeight="1" spans="1:88">
      <c r="A1048280" s="15"/>
      <c r="B1048280" s="15"/>
      <c r="C1048280" s="15"/>
      <c r="D1048280" s="15"/>
      <c r="E1048280" s="15"/>
      <c r="F1048280" s="15"/>
      <c r="G1048280" s="15"/>
      <c r="H1048280" s="15"/>
      <c r="I1048280" s="15"/>
      <c r="J1048280" s="15"/>
      <c r="K1048280" s="15"/>
      <c r="L1048280" s="15"/>
      <c r="M1048280" s="15"/>
      <c r="N1048280" s="16"/>
      <c r="O1048280" s="14"/>
      <c r="P1048280" s="14"/>
      <c r="Q1048280" s="14"/>
      <c r="R1048280" s="14"/>
      <c r="S1048280" s="14"/>
      <c r="T1048280" s="14"/>
      <c r="U1048280" s="14"/>
      <c r="V1048280" s="14"/>
      <c r="W1048280" s="14"/>
      <c r="X1048280" s="14"/>
      <c r="Y1048280" s="14"/>
      <c r="Z1048280" s="14"/>
      <c r="AA1048280" s="14"/>
      <c r="AB1048280" s="14"/>
      <c r="AC1048280" s="14"/>
      <c r="AD1048280" s="14"/>
      <c r="AE1048280" s="14"/>
      <c r="AF1048280" s="14"/>
      <c r="AG1048280" s="14"/>
      <c r="AH1048280" s="14"/>
      <c r="AI1048280" s="14"/>
      <c r="AJ1048280" s="14"/>
      <c r="AK1048280" s="14"/>
      <c r="AL1048280" s="14"/>
      <c r="AM1048280" s="14"/>
      <c r="AN1048280" s="14"/>
      <c r="AO1048280" s="14"/>
      <c r="AP1048280" s="14"/>
      <c r="AQ1048280" s="14"/>
      <c r="AR1048280" s="14"/>
      <c r="AS1048280" s="14"/>
      <c r="AT1048280" s="14"/>
      <c r="AU1048280" s="14"/>
      <c r="AV1048280" s="14"/>
      <c r="AW1048280" s="14"/>
      <c r="AX1048280" s="14"/>
      <c r="AY1048280" s="14"/>
      <c r="AZ1048280" s="14"/>
      <c r="BA1048280" s="14"/>
      <c r="BB1048280" s="14"/>
      <c r="BC1048280" s="14"/>
      <c r="BD1048280" s="14"/>
      <c r="BE1048280" s="14"/>
      <c r="BF1048280" s="14"/>
      <c r="BG1048280" s="14"/>
      <c r="BH1048280" s="14"/>
      <c r="BI1048280" s="14"/>
      <c r="BJ1048280" s="14"/>
      <c r="BK1048280" s="14"/>
      <c r="BL1048280" s="14"/>
      <c r="BM1048280" s="14"/>
      <c r="BN1048280" s="14"/>
      <c r="BO1048280" s="14"/>
      <c r="BP1048280" s="14"/>
      <c r="BQ1048280" s="14"/>
      <c r="BR1048280" s="14"/>
      <c r="BS1048280" s="14"/>
      <c r="BT1048280" s="14"/>
      <c r="BU1048280" s="14"/>
      <c r="BV1048280" s="14"/>
      <c r="BW1048280" s="14"/>
      <c r="BX1048280" s="14"/>
      <c r="BY1048280" s="17"/>
      <c r="BZ1048280" s="17"/>
      <c r="CA1048280" s="18"/>
      <c r="CB1048280" s="14"/>
      <c r="CC1048280" s="14"/>
      <c r="CD1048280" s="14"/>
      <c r="CE1048280" s="14"/>
      <c r="CF1048280" s="14"/>
      <c r="CG1048280" s="14"/>
      <c r="CH1048280" s="14"/>
      <c r="CI1048280" s="19"/>
      <c r="CJ1048280" s="19"/>
    </row>
    <row r="1048281" s="14" customFormat="1" customHeight="1" spans="1:88">
      <c r="A1048281" s="15"/>
      <c r="B1048281" s="15"/>
      <c r="C1048281" s="15"/>
      <c r="D1048281" s="15"/>
      <c r="E1048281" s="15"/>
      <c r="F1048281" s="15"/>
      <c r="G1048281" s="15"/>
      <c r="H1048281" s="15"/>
      <c r="I1048281" s="15"/>
      <c r="J1048281" s="15"/>
      <c r="K1048281" s="15"/>
      <c r="L1048281" s="15"/>
      <c r="M1048281" s="15"/>
      <c r="N1048281" s="16"/>
      <c r="O1048281" s="14"/>
      <c r="P1048281" s="14"/>
      <c r="Q1048281" s="14"/>
      <c r="R1048281" s="14"/>
      <c r="S1048281" s="14"/>
      <c r="T1048281" s="14"/>
      <c r="U1048281" s="14"/>
      <c r="V1048281" s="14"/>
      <c r="W1048281" s="14"/>
      <c r="X1048281" s="14"/>
      <c r="Y1048281" s="14"/>
      <c r="Z1048281" s="14"/>
      <c r="AA1048281" s="14"/>
      <c r="AB1048281" s="14"/>
      <c r="AC1048281" s="14"/>
      <c r="AD1048281" s="14"/>
      <c r="AE1048281" s="14"/>
      <c r="AF1048281" s="14"/>
      <c r="AG1048281" s="14"/>
      <c r="AH1048281" s="14"/>
      <c r="AI1048281" s="14"/>
      <c r="AJ1048281" s="14"/>
      <c r="AK1048281" s="14"/>
      <c r="AL1048281" s="14"/>
      <c r="AM1048281" s="14"/>
      <c r="AN1048281" s="14"/>
      <c r="AO1048281" s="14"/>
      <c r="AP1048281" s="14"/>
      <c r="AQ1048281" s="14"/>
      <c r="AR1048281" s="14"/>
      <c r="AS1048281" s="14"/>
      <c r="AT1048281" s="14"/>
      <c r="AU1048281" s="14"/>
      <c r="AV1048281" s="14"/>
      <c r="AW1048281" s="14"/>
      <c r="AX1048281" s="14"/>
      <c r="AY1048281" s="14"/>
      <c r="AZ1048281" s="14"/>
      <c r="BA1048281" s="14"/>
      <c r="BB1048281" s="14"/>
      <c r="BC1048281" s="14"/>
      <c r="BD1048281" s="14"/>
      <c r="BE1048281" s="14"/>
      <c r="BF1048281" s="14"/>
      <c r="BG1048281" s="14"/>
      <c r="BH1048281" s="14"/>
      <c r="BI1048281" s="14"/>
      <c r="BJ1048281" s="14"/>
      <c r="BK1048281" s="14"/>
      <c r="BL1048281" s="14"/>
      <c r="BM1048281" s="14"/>
      <c r="BN1048281" s="14"/>
      <c r="BO1048281" s="14"/>
      <c r="BP1048281" s="14"/>
      <c r="BQ1048281" s="14"/>
      <c r="BR1048281" s="14"/>
      <c r="BS1048281" s="14"/>
      <c r="BT1048281" s="14"/>
      <c r="BU1048281" s="14"/>
      <c r="BV1048281" s="14"/>
      <c r="BW1048281" s="14"/>
      <c r="BX1048281" s="14"/>
      <c r="BY1048281" s="17"/>
      <c r="BZ1048281" s="17"/>
      <c r="CA1048281" s="18"/>
      <c r="CB1048281" s="14"/>
      <c r="CC1048281" s="14"/>
      <c r="CD1048281" s="14"/>
      <c r="CE1048281" s="14"/>
      <c r="CF1048281" s="14"/>
      <c r="CG1048281" s="14"/>
      <c r="CH1048281" s="14"/>
      <c r="CI1048281" s="19"/>
      <c r="CJ1048281" s="19"/>
    </row>
    <row r="1048282" s="14" customFormat="1" customHeight="1" spans="1:88">
      <c r="A1048282" s="15"/>
      <c r="B1048282" s="15"/>
      <c r="C1048282" s="15"/>
      <c r="D1048282" s="15"/>
      <c r="E1048282" s="15"/>
      <c r="F1048282" s="15"/>
      <c r="G1048282" s="15"/>
      <c r="H1048282" s="15"/>
      <c r="I1048282" s="15"/>
      <c r="J1048282" s="15"/>
      <c r="K1048282" s="15"/>
      <c r="L1048282" s="15"/>
      <c r="M1048282" s="15"/>
      <c r="N1048282" s="16"/>
      <c r="O1048282" s="14"/>
      <c r="P1048282" s="14"/>
      <c r="Q1048282" s="14"/>
      <c r="R1048282" s="14"/>
      <c r="S1048282" s="14"/>
      <c r="T1048282" s="14"/>
      <c r="U1048282" s="14"/>
      <c r="V1048282" s="14"/>
      <c r="W1048282" s="14"/>
      <c r="X1048282" s="14"/>
      <c r="Y1048282" s="14"/>
      <c r="Z1048282" s="14"/>
      <c r="AA1048282" s="14"/>
      <c r="AB1048282" s="14"/>
      <c r="AC1048282" s="14"/>
      <c r="AD1048282" s="14"/>
      <c r="AE1048282" s="14"/>
      <c r="AF1048282" s="14"/>
      <c r="AG1048282" s="14"/>
      <c r="AH1048282" s="14"/>
      <c r="AI1048282" s="14"/>
      <c r="AJ1048282" s="14"/>
      <c r="AK1048282" s="14"/>
      <c r="AL1048282" s="14"/>
      <c r="AM1048282" s="14"/>
      <c r="AN1048282" s="14"/>
      <c r="AO1048282" s="14"/>
      <c r="AP1048282" s="14"/>
      <c r="AQ1048282" s="14"/>
      <c r="AR1048282" s="14"/>
      <c r="AS1048282" s="14"/>
      <c r="AT1048282" s="14"/>
      <c r="AU1048282" s="14"/>
      <c r="AV1048282" s="14"/>
      <c r="AW1048282" s="14"/>
      <c r="AX1048282" s="14"/>
      <c r="AY1048282" s="14"/>
      <c r="AZ1048282" s="14"/>
      <c r="BA1048282" s="14"/>
      <c r="BB1048282" s="14"/>
      <c r="BC1048282" s="14"/>
      <c r="BD1048282" s="14"/>
      <c r="BE1048282" s="14"/>
      <c r="BF1048282" s="14"/>
      <c r="BG1048282" s="14"/>
      <c r="BH1048282" s="14"/>
      <c r="BI1048282" s="14"/>
      <c r="BJ1048282" s="14"/>
      <c r="BK1048282" s="14"/>
      <c r="BL1048282" s="14"/>
      <c r="BM1048282" s="14"/>
      <c r="BN1048282" s="14"/>
      <c r="BO1048282" s="14"/>
      <c r="BP1048282" s="14"/>
      <c r="BQ1048282" s="14"/>
      <c r="BR1048282" s="14"/>
      <c r="BS1048282" s="14"/>
      <c r="BT1048282" s="14"/>
      <c r="BU1048282" s="14"/>
      <c r="BV1048282" s="14"/>
      <c r="BW1048282" s="14"/>
      <c r="BX1048282" s="14"/>
      <c r="BY1048282" s="17"/>
      <c r="BZ1048282" s="17"/>
      <c r="CA1048282" s="18"/>
      <c r="CB1048282" s="14"/>
      <c r="CC1048282" s="14"/>
      <c r="CD1048282" s="14"/>
      <c r="CE1048282" s="14"/>
      <c r="CF1048282" s="14"/>
      <c r="CG1048282" s="14"/>
      <c r="CH1048282" s="14"/>
      <c r="CI1048282" s="19"/>
      <c r="CJ1048282" s="19"/>
    </row>
    <row r="1048283" s="14" customFormat="1" customHeight="1" spans="1:88">
      <c r="A1048283" s="15"/>
      <c r="B1048283" s="15"/>
      <c r="C1048283" s="15"/>
      <c r="D1048283" s="15"/>
      <c r="E1048283" s="15"/>
      <c r="F1048283" s="15"/>
      <c r="G1048283" s="15"/>
      <c r="H1048283" s="15"/>
      <c r="I1048283" s="15"/>
      <c r="J1048283" s="15"/>
      <c r="K1048283" s="15"/>
      <c r="L1048283" s="15"/>
      <c r="M1048283" s="15"/>
      <c r="N1048283" s="16"/>
      <c r="O1048283" s="14"/>
      <c r="P1048283" s="14"/>
      <c r="Q1048283" s="14"/>
      <c r="R1048283" s="14"/>
      <c r="S1048283" s="14"/>
      <c r="T1048283" s="14"/>
      <c r="U1048283" s="14"/>
      <c r="V1048283" s="14"/>
      <c r="W1048283" s="14"/>
      <c r="X1048283" s="14"/>
      <c r="Y1048283" s="14"/>
      <c r="Z1048283" s="14"/>
      <c r="AA1048283" s="14"/>
      <c r="AB1048283" s="14"/>
      <c r="AC1048283" s="14"/>
      <c r="AD1048283" s="14"/>
      <c r="AE1048283" s="14"/>
      <c r="AF1048283" s="14"/>
      <c r="AG1048283" s="14"/>
      <c r="AH1048283" s="14"/>
      <c r="AI1048283" s="14"/>
      <c r="AJ1048283" s="14"/>
      <c r="AK1048283" s="14"/>
      <c r="AL1048283" s="14"/>
      <c r="AM1048283" s="14"/>
      <c r="AN1048283" s="14"/>
      <c r="AO1048283" s="14"/>
      <c r="AP1048283" s="14"/>
      <c r="AQ1048283" s="14"/>
      <c r="AR1048283" s="14"/>
      <c r="AS1048283" s="14"/>
      <c r="AT1048283" s="14"/>
      <c r="AU1048283" s="14"/>
      <c r="AV1048283" s="14"/>
      <c r="AW1048283" s="14"/>
      <c r="AX1048283" s="14"/>
      <c r="AY1048283" s="14"/>
      <c r="AZ1048283" s="14"/>
      <c r="BA1048283" s="14"/>
      <c r="BB1048283" s="14"/>
      <c r="BC1048283" s="14"/>
      <c r="BD1048283" s="14"/>
      <c r="BE1048283" s="14"/>
      <c r="BF1048283" s="14"/>
      <c r="BG1048283" s="14"/>
      <c r="BH1048283" s="14"/>
      <c r="BI1048283" s="14"/>
      <c r="BJ1048283" s="14"/>
      <c r="BK1048283" s="14"/>
      <c r="BL1048283" s="14"/>
      <c r="BM1048283" s="14"/>
      <c r="BN1048283" s="14"/>
      <c r="BO1048283" s="14"/>
      <c r="BP1048283" s="14"/>
      <c r="BQ1048283" s="14"/>
      <c r="BR1048283" s="14"/>
      <c r="BS1048283" s="14"/>
      <c r="BT1048283" s="14"/>
      <c r="BU1048283" s="14"/>
      <c r="BV1048283" s="14"/>
      <c r="BW1048283" s="14"/>
      <c r="BX1048283" s="14"/>
      <c r="BY1048283" s="17"/>
      <c r="BZ1048283" s="17"/>
      <c r="CA1048283" s="18"/>
      <c r="CB1048283" s="14"/>
      <c r="CC1048283" s="14"/>
      <c r="CD1048283" s="14"/>
      <c r="CE1048283" s="14"/>
      <c r="CF1048283" s="14"/>
      <c r="CG1048283" s="14"/>
      <c r="CH1048283" s="14"/>
      <c r="CI1048283" s="19"/>
      <c r="CJ1048283" s="19"/>
    </row>
    <row r="1048284" s="14" customFormat="1" customHeight="1" spans="1:88">
      <c r="A1048284" s="15"/>
      <c r="B1048284" s="15"/>
      <c r="C1048284" s="15"/>
      <c r="D1048284" s="15"/>
      <c r="E1048284" s="15"/>
      <c r="F1048284" s="15"/>
      <c r="G1048284" s="15"/>
      <c r="H1048284" s="15"/>
      <c r="I1048284" s="15"/>
      <c r="J1048284" s="15"/>
      <c r="K1048284" s="15"/>
      <c r="L1048284" s="15"/>
      <c r="M1048284" s="15"/>
      <c r="N1048284" s="16"/>
      <c r="O1048284" s="14"/>
      <c r="P1048284" s="14"/>
      <c r="Q1048284" s="14"/>
      <c r="R1048284" s="14"/>
      <c r="S1048284" s="14"/>
      <c r="T1048284" s="14"/>
      <c r="U1048284" s="14"/>
      <c r="V1048284" s="14"/>
      <c r="W1048284" s="14"/>
      <c r="X1048284" s="14"/>
      <c r="Y1048284" s="14"/>
      <c r="Z1048284" s="14"/>
      <c r="AA1048284" s="14"/>
      <c r="AB1048284" s="14"/>
      <c r="AC1048284" s="14"/>
      <c r="AD1048284" s="14"/>
      <c r="AE1048284" s="14"/>
      <c r="AF1048284" s="14"/>
      <c r="AG1048284" s="14"/>
      <c r="AH1048284" s="14"/>
      <c r="AI1048284" s="14"/>
      <c r="AJ1048284" s="14"/>
      <c r="AK1048284" s="14"/>
      <c r="AL1048284" s="14"/>
      <c r="AM1048284" s="14"/>
      <c r="AN1048284" s="14"/>
      <c r="AO1048284" s="14"/>
      <c r="AP1048284" s="14"/>
      <c r="AQ1048284" s="14"/>
      <c r="AR1048284" s="14"/>
      <c r="AS1048284" s="14"/>
      <c r="AT1048284" s="14"/>
      <c r="AU1048284" s="14"/>
      <c r="AV1048284" s="14"/>
      <c r="AW1048284" s="14"/>
      <c r="AX1048284" s="14"/>
      <c r="AY1048284" s="14"/>
      <c r="AZ1048284" s="14"/>
      <c r="BA1048284" s="14"/>
      <c r="BB1048284" s="14"/>
      <c r="BC1048284" s="14"/>
      <c r="BD1048284" s="14"/>
      <c r="BE1048284" s="14"/>
      <c r="BF1048284" s="14"/>
      <c r="BG1048284" s="14"/>
      <c r="BH1048284" s="14"/>
      <c r="BI1048284" s="14"/>
      <c r="BJ1048284" s="14"/>
      <c r="BK1048284" s="14"/>
      <c r="BL1048284" s="14"/>
      <c r="BM1048284" s="14"/>
      <c r="BN1048284" s="14"/>
      <c r="BO1048284" s="14"/>
      <c r="BP1048284" s="14"/>
      <c r="BQ1048284" s="14"/>
      <c r="BR1048284" s="14"/>
      <c r="BS1048284" s="14"/>
      <c r="BT1048284" s="14"/>
      <c r="BU1048284" s="14"/>
      <c r="BV1048284" s="14"/>
      <c r="BW1048284" s="14"/>
      <c r="BX1048284" s="14"/>
      <c r="BY1048284" s="17"/>
      <c r="BZ1048284" s="17"/>
      <c r="CA1048284" s="18"/>
      <c r="CB1048284" s="14"/>
      <c r="CC1048284" s="14"/>
      <c r="CD1048284" s="14"/>
      <c r="CE1048284" s="14"/>
      <c r="CF1048284" s="14"/>
      <c r="CG1048284" s="14"/>
      <c r="CH1048284" s="14"/>
      <c r="CI1048284" s="19"/>
      <c r="CJ1048284" s="19"/>
    </row>
    <row r="1048285" s="14" customFormat="1" customHeight="1" spans="1:88">
      <c r="A1048285" s="15"/>
      <c r="B1048285" s="15"/>
      <c r="C1048285" s="15"/>
      <c r="D1048285" s="15"/>
      <c r="E1048285" s="15"/>
      <c r="F1048285" s="15"/>
      <c r="G1048285" s="15"/>
      <c r="H1048285" s="15"/>
      <c r="I1048285" s="15"/>
      <c r="J1048285" s="15"/>
      <c r="K1048285" s="15"/>
      <c r="L1048285" s="15"/>
      <c r="M1048285" s="15"/>
      <c r="N1048285" s="16"/>
      <c r="O1048285" s="14"/>
      <c r="P1048285" s="14"/>
      <c r="Q1048285" s="14"/>
      <c r="R1048285" s="14"/>
      <c r="S1048285" s="14"/>
      <c r="T1048285" s="14"/>
      <c r="U1048285" s="14"/>
      <c r="V1048285" s="14"/>
      <c r="W1048285" s="14"/>
      <c r="X1048285" s="14"/>
      <c r="Y1048285" s="14"/>
      <c r="Z1048285" s="14"/>
      <c r="AA1048285" s="14"/>
      <c r="AB1048285" s="14"/>
      <c r="AC1048285" s="14"/>
      <c r="AD1048285" s="14"/>
      <c r="AE1048285" s="14"/>
      <c r="AF1048285" s="14"/>
      <c r="AG1048285" s="14"/>
      <c r="AH1048285" s="14"/>
      <c r="AI1048285" s="14"/>
      <c r="AJ1048285" s="14"/>
      <c r="AK1048285" s="14"/>
      <c r="AL1048285" s="14"/>
      <c r="AM1048285" s="14"/>
      <c r="AN1048285" s="14"/>
      <c r="AO1048285" s="14"/>
      <c r="AP1048285" s="14"/>
      <c r="AQ1048285" s="14"/>
      <c r="AR1048285" s="14"/>
      <c r="AS1048285" s="14"/>
      <c r="AT1048285" s="14"/>
      <c r="AU1048285" s="14"/>
      <c r="AV1048285" s="14"/>
      <c r="AW1048285" s="14"/>
      <c r="AX1048285" s="14"/>
      <c r="AY1048285" s="14"/>
      <c r="AZ1048285" s="14"/>
      <c r="BA1048285" s="14"/>
      <c r="BB1048285" s="14"/>
      <c r="BC1048285" s="14"/>
      <c r="BD1048285" s="14"/>
      <c r="BE1048285" s="14"/>
      <c r="BF1048285" s="14"/>
      <c r="BG1048285" s="14"/>
      <c r="BH1048285" s="14"/>
      <c r="BI1048285" s="14"/>
      <c r="BJ1048285" s="14"/>
      <c r="BK1048285" s="14"/>
      <c r="BL1048285" s="14"/>
      <c r="BM1048285" s="14"/>
      <c r="BN1048285" s="14"/>
      <c r="BO1048285" s="14"/>
      <c r="BP1048285" s="14"/>
      <c r="BQ1048285" s="14"/>
      <c r="BR1048285" s="14"/>
      <c r="BS1048285" s="14"/>
      <c r="BT1048285" s="14"/>
      <c r="BU1048285" s="14"/>
      <c r="BV1048285" s="14"/>
      <c r="BW1048285" s="14"/>
      <c r="BX1048285" s="14"/>
      <c r="BY1048285" s="17"/>
      <c r="BZ1048285" s="17"/>
      <c r="CA1048285" s="18"/>
      <c r="CB1048285" s="14"/>
      <c r="CC1048285" s="14"/>
      <c r="CD1048285" s="14"/>
      <c r="CE1048285" s="14"/>
      <c r="CF1048285" s="14"/>
      <c r="CG1048285" s="14"/>
      <c r="CH1048285" s="14"/>
      <c r="CI1048285" s="19"/>
      <c r="CJ1048285" s="19"/>
    </row>
    <row r="1048286" s="14" customFormat="1" customHeight="1" spans="1:88">
      <c r="A1048286" s="15"/>
      <c r="B1048286" s="15"/>
      <c r="C1048286" s="15"/>
      <c r="D1048286" s="15"/>
      <c r="E1048286" s="15"/>
      <c r="F1048286" s="15"/>
      <c r="G1048286" s="15"/>
      <c r="H1048286" s="15"/>
      <c r="I1048286" s="15"/>
      <c r="J1048286" s="15"/>
      <c r="K1048286" s="15"/>
      <c r="L1048286" s="15"/>
      <c r="M1048286" s="15"/>
      <c r="N1048286" s="16"/>
      <c r="O1048286" s="14"/>
      <c r="P1048286" s="14"/>
      <c r="Q1048286" s="14"/>
      <c r="R1048286" s="14"/>
      <c r="S1048286" s="14"/>
      <c r="T1048286" s="14"/>
      <c r="U1048286" s="14"/>
      <c r="V1048286" s="14"/>
      <c r="W1048286" s="14"/>
      <c r="X1048286" s="14"/>
      <c r="Y1048286" s="14"/>
      <c r="Z1048286" s="14"/>
      <c r="AA1048286" s="14"/>
      <c r="AB1048286" s="14"/>
      <c r="AC1048286" s="14"/>
      <c r="AD1048286" s="14"/>
      <c r="AE1048286" s="14"/>
      <c r="AF1048286" s="14"/>
      <c r="AG1048286" s="14"/>
      <c r="AH1048286" s="14"/>
      <c r="AI1048286" s="14"/>
      <c r="AJ1048286" s="14"/>
      <c r="AK1048286" s="14"/>
      <c r="AL1048286" s="14"/>
      <c r="AM1048286" s="14"/>
      <c r="AN1048286" s="14"/>
      <c r="AO1048286" s="14"/>
      <c r="AP1048286" s="14"/>
      <c r="AQ1048286" s="14"/>
      <c r="AR1048286" s="14"/>
      <c r="AS1048286" s="14"/>
      <c r="AT1048286" s="14"/>
      <c r="AU1048286" s="14"/>
      <c r="AV1048286" s="14"/>
      <c r="AW1048286" s="14"/>
      <c r="AX1048286" s="14"/>
      <c r="AY1048286" s="14"/>
      <c r="AZ1048286" s="14"/>
      <c r="BA1048286" s="14"/>
      <c r="BB1048286" s="14"/>
      <c r="BC1048286" s="14"/>
      <c r="BD1048286" s="14"/>
      <c r="BE1048286" s="14"/>
      <c r="BF1048286" s="14"/>
      <c r="BG1048286" s="14"/>
      <c r="BH1048286" s="14"/>
      <c r="BI1048286" s="14"/>
      <c r="BJ1048286" s="14"/>
      <c r="BK1048286" s="14"/>
      <c r="BL1048286" s="14"/>
      <c r="BM1048286" s="14"/>
      <c r="BN1048286" s="14"/>
      <c r="BO1048286" s="14"/>
      <c r="BP1048286" s="14"/>
      <c r="BQ1048286" s="14"/>
      <c r="BR1048286" s="14"/>
      <c r="BS1048286" s="14"/>
      <c r="BT1048286" s="14"/>
      <c r="BU1048286" s="14"/>
      <c r="BV1048286" s="14"/>
      <c r="BW1048286" s="14"/>
      <c r="BX1048286" s="14"/>
      <c r="BY1048286" s="17"/>
      <c r="BZ1048286" s="17"/>
      <c r="CA1048286" s="18"/>
      <c r="CB1048286" s="14"/>
      <c r="CC1048286" s="14"/>
      <c r="CD1048286" s="14"/>
      <c r="CE1048286" s="14"/>
      <c r="CF1048286" s="14"/>
      <c r="CG1048286" s="14"/>
      <c r="CH1048286" s="14"/>
      <c r="CI1048286" s="19"/>
      <c r="CJ1048286" s="19"/>
    </row>
    <row r="1048287" s="14" customFormat="1" customHeight="1" spans="1:88">
      <c r="A1048287" s="15"/>
      <c r="B1048287" s="15"/>
      <c r="C1048287" s="15"/>
      <c r="D1048287" s="15"/>
      <c r="E1048287" s="15"/>
      <c r="F1048287" s="15"/>
      <c r="G1048287" s="15"/>
      <c r="H1048287" s="15"/>
      <c r="I1048287" s="15"/>
      <c r="J1048287" s="15"/>
      <c r="K1048287" s="15"/>
      <c r="L1048287" s="15"/>
      <c r="M1048287" s="15"/>
      <c r="N1048287" s="16"/>
      <c r="O1048287" s="14"/>
      <c r="P1048287" s="14"/>
      <c r="Q1048287" s="14"/>
      <c r="R1048287" s="14"/>
      <c r="S1048287" s="14"/>
      <c r="T1048287" s="14"/>
      <c r="U1048287" s="14"/>
      <c r="V1048287" s="14"/>
      <c r="W1048287" s="14"/>
      <c r="X1048287" s="14"/>
      <c r="Y1048287" s="14"/>
      <c r="Z1048287" s="14"/>
      <c r="AA1048287" s="14"/>
      <c r="AB1048287" s="14"/>
      <c r="AC1048287" s="14"/>
      <c r="AD1048287" s="14"/>
      <c r="AE1048287" s="14"/>
      <c r="AF1048287" s="14"/>
      <c r="AG1048287" s="14"/>
      <c r="AH1048287" s="14"/>
      <c r="AI1048287" s="14"/>
      <c r="AJ1048287" s="14"/>
      <c r="AK1048287" s="14"/>
      <c r="AL1048287" s="14"/>
      <c r="AM1048287" s="14"/>
      <c r="AN1048287" s="14"/>
      <c r="AO1048287" s="14"/>
      <c r="AP1048287" s="14"/>
      <c r="AQ1048287" s="14"/>
      <c r="AR1048287" s="14"/>
      <c r="AS1048287" s="14"/>
      <c r="AT1048287" s="14"/>
      <c r="AU1048287" s="14"/>
      <c r="AV1048287" s="14"/>
      <c r="AW1048287" s="14"/>
      <c r="AX1048287" s="14"/>
      <c r="AY1048287" s="14"/>
      <c r="AZ1048287" s="14"/>
      <c r="BA1048287" s="14"/>
      <c r="BB1048287" s="14"/>
      <c r="BC1048287" s="14"/>
      <c r="BD1048287" s="14"/>
      <c r="BE1048287" s="14"/>
      <c r="BF1048287" s="14"/>
      <c r="BG1048287" s="14"/>
      <c r="BH1048287" s="14"/>
      <c r="BI1048287" s="14"/>
      <c r="BJ1048287" s="14"/>
      <c r="BK1048287" s="14"/>
      <c r="BL1048287" s="14"/>
      <c r="BM1048287" s="14"/>
      <c r="BN1048287" s="14"/>
      <c r="BO1048287" s="14"/>
      <c r="BP1048287" s="14"/>
      <c r="BQ1048287" s="14"/>
      <c r="BR1048287" s="14"/>
      <c r="BS1048287" s="14"/>
      <c r="BT1048287" s="14"/>
      <c r="BU1048287" s="14"/>
      <c r="BV1048287" s="14"/>
      <c r="BW1048287" s="14"/>
      <c r="BX1048287" s="14"/>
      <c r="BY1048287" s="17"/>
      <c r="BZ1048287" s="17"/>
      <c r="CA1048287" s="18"/>
      <c r="CB1048287" s="14"/>
      <c r="CC1048287" s="14"/>
      <c r="CD1048287" s="14"/>
      <c r="CE1048287" s="14"/>
      <c r="CF1048287" s="14"/>
      <c r="CG1048287" s="14"/>
      <c r="CH1048287" s="14"/>
      <c r="CI1048287" s="19"/>
      <c r="CJ1048287" s="19"/>
    </row>
    <row r="1048288" s="14" customFormat="1" customHeight="1" spans="1:88">
      <c r="A1048288" s="15"/>
      <c r="B1048288" s="15"/>
      <c r="C1048288" s="15"/>
      <c r="D1048288" s="15"/>
      <c r="E1048288" s="15"/>
      <c r="F1048288" s="15"/>
      <c r="G1048288" s="15"/>
      <c r="H1048288" s="15"/>
      <c r="I1048288" s="15"/>
      <c r="J1048288" s="15"/>
      <c r="K1048288" s="15"/>
      <c r="L1048288" s="15"/>
      <c r="M1048288" s="15"/>
      <c r="N1048288" s="16"/>
      <c r="O1048288" s="14"/>
      <c r="P1048288" s="14"/>
      <c r="Q1048288" s="14"/>
      <c r="R1048288" s="14"/>
      <c r="S1048288" s="14"/>
      <c r="T1048288" s="14"/>
      <c r="U1048288" s="14"/>
      <c r="V1048288" s="14"/>
      <c r="W1048288" s="14"/>
      <c r="X1048288" s="14"/>
      <c r="Y1048288" s="14"/>
      <c r="Z1048288" s="14"/>
      <c r="AA1048288" s="14"/>
      <c r="AB1048288" s="14"/>
      <c r="AC1048288" s="14"/>
      <c r="AD1048288" s="14"/>
      <c r="AE1048288" s="14"/>
      <c r="AF1048288" s="14"/>
      <c r="AG1048288" s="14"/>
      <c r="AH1048288" s="14"/>
      <c r="AI1048288" s="14"/>
      <c r="AJ1048288" s="14"/>
      <c r="AK1048288" s="14"/>
      <c r="AL1048288" s="14"/>
      <c r="AM1048288" s="14"/>
      <c r="AN1048288" s="14"/>
      <c r="AO1048288" s="14"/>
      <c r="AP1048288" s="14"/>
      <c r="AQ1048288" s="14"/>
      <c r="AR1048288" s="14"/>
      <c r="AS1048288" s="14"/>
      <c r="AT1048288" s="14"/>
      <c r="AU1048288" s="14"/>
      <c r="AV1048288" s="14"/>
      <c r="AW1048288" s="14"/>
      <c r="AX1048288" s="14"/>
      <c r="AY1048288" s="14"/>
      <c r="AZ1048288" s="14"/>
      <c r="BA1048288" s="14"/>
      <c r="BB1048288" s="14"/>
      <c r="BC1048288" s="14"/>
      <c r="BD1048288" s="14"/>
      <c r="BE1048288" s="14"/>
      <c r="BF1048288" s="14"/>
      <c r="BG1048288" s="14"/>
      <c r="BH1048288" s="14"/>
      <c r="BI1048288" s="14"/>
      <c r="BJ1048288" s="14"/>
      <c r="BK1048288" s="14"/>
      <c r="BL1048288" s="14"/>
      <c r="BM1048288" s="14"/>
      <c r="BN1048288" s="14"/>
      <c r="BO1048288" s="14"/>
      <c r="BP1048288" s="14"/>
      <c r="BQ1048288" s="14"/>
      <c r="BR1048288" s="14"/>
      <c r="BS1048288" s="14"/>
      <c r="BT1048288" s="14"/>
      <c r="BU1048288" s="14"/>
      <c r="BV1048288" s="14"/>
      <c r="BW1048288" s="14"/>
      <c r="BX1048288" s="14"/>
      <c r="BY1048288" s="17"/>
      <c r="BZ1048288" s="17"/>
      <c r="CA1048288" s="18"/>
      <c r="CB1048288" s="14"/>
      <c r="CC1048288" s="14"/>
      <c r="CD1048288" s="14"/>
      <c r="CE1048288" s="14"/>
      <c r="CF1048288" s="14"/>
      <c r="CG1048288" s="14"/>
      <c r="CH1048288" s="14"/>
      <c r="CI1048288" s="19"/>
      <c r="CJ1048288" s="19"/>
    </row>
    <row r="1048289" s="14" customFormat="1" customHeight="1" spans="1:88">
      <c r="A1048289" s="15"/>
      <c r="B1048289" s="15"/>
      <c r="C1048289" s="15"/>
      <c r="D1048289" s="15"/>
      <c r="E1048289" s="15"/>
      <c r="F1048289" s="15"/>
      <c r="G1048289" s="15"/>
      <c r="H1048289" s="15"/>
      <c r="I1048289" s="15"/>
      <c r="J1048289" s="15"/>
      <c r="K1048289" s="15"/>
      <c r="L1048289" s="15"/>
      <c r="M1048289" s="15"/>
      <c r="N1048289" s="16"/>
      <c r="O1048289" s="14"/>
      <c r="P1048289" s="14"/>
      <c r="Q1048289" s="14"/>
      <c r="R1048289" s="14"/>
      <c r="S1048289" s="14"/>
      <c r="T1048289" s="14"/>
      <c r="U1048289" s="14"/>
      <c r="V1048289" s="14"/>
      <c r="W1048289" s="14"/>
      <c r="X1048289" s="14"/>
      <c r="Y1048289" s="14"/>
      <c r="Z1048289" s="14"/>
      <c r="AA1048289" s="14"/>
      <c r="AB1048289" s="14"/>
      <c r="AC1048289" s="14"/>
      <c r="AD1048289" s="14"/>
      <c r="AE1048289" s="14"/>
      <c r="AF1048289" s="14"/>
      <c r="AG1048289" s="14"/>
      <c r="AH1048289" s="14"/>
      <c r="AI1048289" s="14"/>
      <c r="AJ1048289" s="14"/>
      <c r="AK1048289" s="14"/>
      <c r="AL1048289" s="14"/>
      <c r="AM1048289" s="14"/>
      <c r="AN1048289" s="14"/>
      <c r="AO1048289" s="14"/>
      <c r="AP1048289" s="14"/>
      <c r="AQ1048289" s="14"/>
      <c r="AR1048289" s="14"/>
      <c r="AS1048289" s="14"/>
      <c r="AT1048289" s="14"/>
      <c r="AU1048289" s="14"/>
      <c r="AV1048289" s="14"/>
      <c r="AW1048289" s="14"/>
      <c r="AX1048289" s="14"/>
      <c r="AY1048289" s="14"/>
      <c r="AZ1048289" s="14"/>
      <c r="BA1048289" s="14"/>
      <c r="BB1048289" s="14"/>
      <c r="BC1048289" s="14"/>
      <c r="BD1048289" s="14"/>
      <c r="BE1048289" s="14"/>
      <c r="BF1048289" s="14"/>
      <c r="BG1048289" s="14"/>
      <c r="BH1048289" s="14"/>
      <c r="BI1048289" s="14"/>
      <c r="BJ1048289" s="14"/>
      <c r="BK1048289" s="14"/>
      <c r="BL1048289" s="14"/>
      <c r="BM1048289" s="14"/>
      <c r="BN1048289" s="14"/>
      <c r="BO1048289" s="14"/>
      <c r="BP1048289" s="14"/>
      <c r="BQ1048289" s="14"/>
      <c r="BR1048289" s="14"/>
      <c r="BS1048289" s="14"/>
      <c r="BT1048289" s="14"/>
      <c r="BU1048289" s="14"/>
      <c r="BV1048289" s="14"/>
      <c r="BW1048289" s="14"/>
      <c r="BX1048289" s="14"/>
      <c r="BY1048289" s="17"/>
      <c r="BZ1048289" s="17"/>
      <c r="CA1048289" s="18"/>
      <c r="CB1048289" s="14"/>
      <c r="CC1048289" s="14"/>
      <c r="CD1048289" s="14"/>
      <c r="CE1048289" s="14"/>
      <c r="CF1048289" s="14"/>
      <c r="CG1048289" s="14"/>
      <c r="CH1048289" s="14"/>
      <c r="CI1048289" s="19"/>
      <c r="CJ1048289" s="19"/>
    </row>
    <row r="1048290" s="14" customFormat="1" customHeight="1" spans="1:88">
      <c r="A1048290" s="15"/>
      <c r="B1048290" s="15"/>
      <c r="C1048290" s="15"/>
      <c r="D1048290" s="15"/>
      <c r="E1048290" s="15"/>
      <c r="F1048290" s="15"/>
      <c r="G1048290" s="15"/>
      <c r="H1048290" s="15"/>
      <c r="I1048290" s="15"/>
      <c r="J1048290" s="15"/>
      <c r="K1048290" s="15"/>
      <c r="L1048290" s="15"/>
      <c r="M1048290" s="15"/>
      <c r="N1048290" s="16"/>
      <c r="O1048290" s="14"/>
      <c r="P1048290" s="14"/>
      <c r="Q1048290" s="14"/>
      <c r="R1048290" s="14"/>
      <c r="S1048290" s="14"/>
      <c r="T1048290" s="14"/>
      <c r="U1048290" s="14"/>
      <c r="V1048290" s="14"/>
      <c r="W1048290" s="14"/>
      <c r="X1048290" s="14"/>
      <c r="Y1048290" s="14"/>
      <c r="Z1048290" s="14"/>
      <c r="AA1048290" s="14"/>
      <c r="AB1048290" s="14"/>
      <c r="AC1048290" s="14"/>
      <c r="AD1048290" s="14"/>
      <c r="AE1048290" s="14"/>
      <c r="AF1048290" s="14"/>
      <c r="AG1048290" s="14"/>
      <c r="AH1048290" s="14"/>
      <c r="AI1048290" s="14"/>
      <c r="AJ1048290" s="14"/>
      <c r="AK1048290" s="14"/>
      <c r="AL1048290" s="14"/>
      <c r="AM1048290" s="14"/>
      <c r="AN1048290" s="14"/>
      <c r="AO1048290" s="14"/>
      <c r="AP1048290" s="14"/>
      <c r="AQ1048290" s="14"/>
      <c r="AR1048290" s="14"/>
      <c r="AS1048290" s="14"/>
      <c r="AT1048290" s="14"/>
      <c r="AU1048290" s="14"/>
      <c r="AV1048290" s="14"/>
      <c r="AW1048290" s="14"/>
      <c r="AX1048290" s="14"/>
      <c r="AY1048290" s="14"/>
      <c r="AZ1048290" s="14"/>
      <c r="BA1048290" s="14"/>
      <c r="BB1048290" s="14"/>
      <c r="BC1048290" s="14"/>
      <c r="BD1048290" s="14"/>
      <c r="BE1048290" s="14"/>
      <c r="BF1048290" s="14"/>
      <c r="BG1048290" s="14"/>
      <c r="BH1048290" s="14"/>
      <c r="BI1048290" s="14"/>
      <c r="BJ1048290" s="14"/>
      <c r="BK1048290" s="14"/>
      <c r="BL1048290" s="14"/>
      <c r="BM1048290" s="14"/>
      <c r="BN1048290" s="14"/>
      <c r="BO1048290" s="14"/>
      <c r="BP1048290" s="14"/>
      <c r="BQ1048290" s="14"/>
      <c r="BR1048290" s="14"/>
      <c r="BS1048290" s="14"/>
      <c r="BT1048290" s="14"/>
      <c r="BU1048290" s="14"/>
      <c r="BV1048290" s="14"/>
      <c r="BW1048290" s="14"/>
      <c r="BX1048290" s="14"/>
      <c r="BY1048290" s="17"/>
      <c r="BZ1048290" s="17"/>
      <c r="CA1048290" s="18"/>
      <c r="CB1048290" s="14"/>
      <c r="CC1048290" s="14"/>
      <c r="CD1048290" s="14"/>
      <c r="CE1048290" s="14"/>
      <c r="CF1048290" s="14"/>
      <c r="CG1048290" s="14"/>
      <c r="CH1048290" s="14"/>
      <c r="CI1048290" s="19"/>
      <c r="CJ1048290" s="19"/>
    </row>
    <row r="1048291" s="14" customFormat="1" customHeight="1" spans="1:88">
      <c r="A1048291" s="15"/>
      <c r="B1048291" s="15"/>
      <c r="C1048291" s="15"/>
      <c r="D1048291" s="15"/>
      <c r="E1048291" s="15"/>
      <c r="F1048291" s="15"/>
      <c r="G1048291" s="15"/>
      <c r="H1048291" s="15"/>
      <c r="I1048291" s="15"/>
      <c r="J1048291" s="15"/>
      <c r="K1048291" s="15"/>
      <c r="L1048291" s="15"/>
      <c r="M1048291" s="15"/>
      <c r="N1048291" s="16"/>
      <c r="O1048291" s="14"/>
      <c r="P1048291" s="14"/>
      <c r="Q1048291" s="14"/>
      <c r="R1048291" s="14"/>
      <c r="S1048291" s="14"/>
      <c r="T1048291" s="14"/>
      <c r="U1048291" s="14"/>
      <c r="V1048291" s="14"/>
      <c r="W1048291" s="14"/>
      <c r="X1048291" s="14"/>
      <c r="Y1048291" s="14"/>
      <c r="Z1048291" s="14"/>
      <c r="AA1048291" s="14"/>
      <c r="AB1048291" s="14"/>
      <c r="AC1048291" s="14"/>
      <c r="AD1048291" s="14"/>
      <c r="AE1048291" s="14"/>
      <c r="AF1048291" s="14"/>
      <c r="AG1048291" s="14"/>
      <c r="AH1048291" s="14"/>
      <c r="AI1048291" s="14"/>
      <c r="AJ1048291" s="14"/>
      <c r="AK1048291" s="14"/>
      <c r="AL1048291" s="14"/>
      <c r="AM1048291" s="14"/>
      <c r="AN1048291" s="14"/>
      <c r="AO1048291" s="14"/>
      <c r="AP1048291" s="14"/>
      <c r="AQ1048291" s="14"/>
      <c r="AR1048291" s="14"/>
      <c r="AS1048291" s="14"/>
      <c r="AT1048291" s="14"/>
      <c r="AU1048291" s="14"/>
      <c r="AV1048291" s="14"/>
      <c r="AW1048291" s="14"/>
      <c r="AX1048291" s="14"/>
      <c r="AY1048291" s="14"/>
      <c r="AZ1048291" s="14"/>
      <c r="BA1048291" s="14"/>
      <c r="BB1048291" s="14"/>
      <c r="BC1048291" s="14"/>
      <c r="BD1048291" s="14"/>
      <c r="BE1048291" s="14"/>
      <c r="BF1048291" s="14"/>
      <c r="BG1048291" s="14"/>
      <c r="BH1048291" s="14"/>
      <c r="BI1048291" s="14"/>
      <c r="BJ1048291" s="14"/>
      <c r="BK1048291" s="14"/>
      <c r="BL1048291" s="14"/>
      <c r="BM1048291" s="14"/>
      <c r="BN1048291" s="14"/>
      <c r="BO1048291" s="14"/>
      <c r="BP1048291" s="14"/>
      <c r="BQ1048291" s="14"/>
      <c r="BR1048291" s="14"/>
      <c r="BS1048291" s="14"/>
      <c r="BT1048291" s="14"/>
      <c r="BU1048291" s="14"/>
      <c r="BV1048291" s="14"/>
      <c r="BW1048291" s="14"/>
      <c r="BX1048291" s="14"/>
      <c r="BY1048291" s="17"/>
      <c r="BZ1048291" s="17"/>
      <c r="CA1048291" s="18"/>
      <c r="CB1048291" s="14"/>
      <c r="CC1048291" s="14"/>
      <c r="CD1048291" s="14"/>
      <c r="CE1048291" s="14"/>
      <c r="CF1048291" s="14"/>
      <c r="CG1048291" s="14"/>
      <c r="CH1048291" s="14"/>
      <c r="CI1048291" s="19"/>
      <c r="CJ1048291" s="19"/>
    </row>
    <row r="1048292" s="14" customFormat="1" customHeight="1" spans="1:88">
      <c r="A1048292" s="15"/>
      <c r="B1048292" s="15"/>
      <c r="C1048292" s="15"/>
      <c r="D1048292" s="15"/>
      <c r="E1048292" s="15"/>
      <c r="F1048292" s="15"/>
      <c r="G1048292" s="15"/>
      <c r="H1048292" s="15"/>
      <c r="I1048292" s="15"/>
      <c r="J1048292" s="15"/>
      <c r="K1048292" s="15"/>
      <c r="L1048292" s="15"/>
      <c r="M1048292" s="15"/>
      <c r="N1048292" s="16"/>
      <c r="O1048292" s="14"/>
      <c r="P1048292" s="14"/>
      <c r="Q1048292" s="14"/>
      <c r="R1048292" s="14"/>
      <c r="S1048292" s="14"/>
      <c r="T1048292" s="14"/>
      <c r="U1048292" s="14"/>
      <c r="V1048292" s="14"/>
      <c r="W1048292" s="14"/>
      <c r="X1048292" s="14"/>
      <c r="Y1048292" s="14"/>
      <c r="Z1048292" s="14"/>
      <c r="AA1048292" s="14"/>
      <c r="AB1048292" s="14"/>
      <c r="AC1048292" s="14"/>
      <c r="AD1048292" s="14"/>
      <c r="AE1048292" s="14"/>
      <c r="AF1048292" s="14"/>
      <c r="AG1048292" s="14"/>
      <c r="AH1048292" s="14"/>
      <c r="AI1048292" s="14"/>
      <c r="AJ1048292" s="14"/>
      <c r="AK1048292" s="14"/>
      <c r="AL1048292" s="14"/>
      <c r="AM1048292" s="14"/>
      <c r="AN1048292" s="14"/>
      <c r="AO1048292" s="14"/>
      <c r="AP1048292" s="14"/>
      <c r="AQ1048292" s="14"/>
      <c r="AR1048292" s="14"/>
      <c r="AS1048292" s="14"/>
      <c r="AT1048292" s="14"/>
      <c r="AU1048292" s="14"/>
      <c r="AV1048292" s="14"/>
      <c r="AW1048292" s="14"/>
      <c r="AX1048292" s="14"/>
      <c r="AY1048292" s="14"/>
      <c r="AZ1048292" s="14"/>
      <c r="BA1048292" s="14"/>
      <c r="BB1048292" s="14"/>
      <c r="BC1048292" s="14"/>
      <c r="BD1048292" s="14"/>
      <c r="BE1048292" s="14"/>
      <c r="BF1048292" s="14"/>
      <c r="BG1048292" s="14"/>
      <c r="BH1048292" s="14"/>
      <c r="BI1048292" s="14"/>
      <c r="BJ1048292" s="14"/>
      <c r="BK1048292" s="14"/>
      <c r="BL1048292" s="14"/>
      <c r="BM1048292" s="14"/>
      <c r="BN1048292" s="14"/>
      <c r="BO1048292" s="14"/>
      <c r="BP1048292" s="14"/>
      <c r="BQ1048292" s="14"/>
      <c r="BR1048292" s="14"/>
      <c r="BS1048292" s="14"/>
      <c r="BT1048292" s="14"/>
      <c r="BU1048292" s="14"/>
      <c r="BV1048292" s="14"/>
      <c r="BW1048292" s="14"/>
      <c r="BX1048292" s="14"/>
      <c r="BY1048292" s="17"/>
      <c r="BZ1048292" s="17"/>
      <c r="CA1048292" s="18"/>
      <c r="CB1048292" s="14"/>
      <c r="CC1048292" s="14"/>
      <c r="CD1048292" s="14"/>
      <c r="CE1048292" s="14"/>
      <c r="CF1048292" s="14"/>
      <c r="CG1048292" s="14"/>
      <c r="CH1048292" s="14"/>
      <c r="CI1048292" s="19"/>
      <c r="CJ1048292" s="19"/>
    </row>
    <row r="1048293" s="14" customFormat="1" customHeight="1" spans="1:88">
      <c r="A1048293" s="15"/>
      <c r="B1048293" s="15"/>
      <c r="C1048293" s="15"/>
      <c r="D1048293" s="15"/>
      <c r="E1048293" s="15"/>
      <c r="F1048293" s="15"/>
      <c r="G1048293" s="15"/>
      <c r="H1048293" s="15"/>
      <c r="I1048293" s="15"/>
      <c r="J1048293" s="15"/>
      <c r="K1048293" s="15"/>
      <c r="L1048293" s="15"/>
      <c r="M1048293" s="15"/>
      <c r="N1048293" s="16"/>
      <c r="O1048293" s="14"/>
      <c r="P1048293" s="14"/>
      <c r="Q1048293" s="14"/>
      <c r="R1048293" s="14"/>
      <c r="S1048293" s="14"/>
      <c r="T1048293" s="14"/>
      <c r="U1048293" s="14"/>
      <c r="V1048293" s="14"/>
      <c r="W1048293" s="14"/>
      <c r="X1048293" s="14"/>
      <c r="Y1048293" s="14"/>
      <c r="Z1048293" s="14"/>
      <c r="AA1048293" s="14"/>
      <c r="AB1048293" s="14"/>
      <c r="AC1048293" s="14"/>
      <c r="AD1048293" s="14"/>
      <c r="AE1048293" s="14"/>
      <c r="AF1048293" s="14"/>
      <c r="AG1048293" s="14"/>
      <c r="AH1048293" s="14"/>
      <c r="AI1048293" s="14"/>
      <c r="AJ1048293" s="14"/>
      <c r="AK1048293" s="14"/>
      <c r="AL1048293" s="14"/>
      <c r="AM1048293" s="14"/>
      <c r="AN1048293" s="14"/>
      <c r="AO1048293" s="14"/>
      <c r="AP1048293" s="14"/>
      <c r="AQ1048293" s="14"/>
      <c r="AR1048293" s="14"/>
      <c r="AS1048293" s="14"/>
      <c r="AT1048293" s="14"/>
      <c r="AU1048293" s="14"/>
      <c r="AV1048293" s="14"/>
      <c r="AW1048293" s="14"/>
      <c r="AX1048293" s="14"/>
      <c r="AY1048293" s="14"/>
      <c r="AZ1048293" s="14"/>
      <c r="BA1048293" s="14"/>
      <c r="BB1048293" s="14"/>
      <c r="BC1048293" s="14"/>
      <c r="BD1048293" s="14"/>
      <c r="BE1048293" s="14"/>
      <c r="BF1048293" s="14"/>
      <c r="BG1048293" s="14"/>
      <c r="BH1048293" s="14"/>
      <c r="BI1048293" s="14"/>
      <c r="BJ1048293" s="14"/>
      <c r="BK1048293" s="14"/>
      <c r="BL1048293" s="14"/>
      <c r="BM1048293" s="14"/>
      <c r="BN1048293" s="14"/>
      <c r="BO1048293" s="14"/>
      <c r="BP1048293" s="14"/>
      <c r="BQ1048293" s="14"/>
      <c r="BR1048293" s="14"/>
      <c r="BS1048293" s="14"/>
      <c r="BT1048293" s="14"/>
      <c r="BU1048293" s="14"/>
      <c r="BV1048293" s="14"/>
      <c r="BW1048293" s="14"/>
      <c r="BX1048293" s="14"/>
      <c r="BY1048293" s="17"/>
      <c r="BZ1048293" s="17"/>
      <c r="CA1048293" s="18"/>
      <c r="CB1048293" s="14"/>
      <c r="CC1048293" s="14"/>
      <c r="CD1048293" s="14"/>
      <c r="CE1048293" s="14"/>
      <c r="CF1048293" s="14"/>
      <c r="CG1048293" s="14"/>
      <c r="CH1048293" s="14"/>
      <c r="CI1048293" s="19"/>
      <c r="CJ1048293" s="19"/>
    </row>
    <row r="1048294" s="14" customFormat="1" customHeight="1" spans="1:88">
      <c r="A1048294" s="15"/>
      <c r="B1048294" s="15"/>
      <c r="C1048294" s="15"/>
      <c r="D1048294" s="15"/>
      <c r="E1048294" s="15"/>
      <c r="F1048294" s="15"/>
      <c r="G1048294" s="15"/>
      <c r="H1048294" s="15"/>
      <c r="I1048294" s="15"/>
      <c r="J1048294" s="15"/>
      <c r="K1048294" s="15"/>
      <c r="L1048294" s="15"/>
      <c r="M1048294" s="15"/>
      <c r="N1048294" s="16"/>
      <c r="O1048294" s="14"/>
      <c r="P1048294" s="14"/>
      <c r="Q1048294" s="14"/>
      <c r="R1048294" s="14"/>
      <c r="S1048294" s="14"/>
      <c r="T1048294" s="14"/>
      <c r="U1048294" s="14"/>
      <c r="V1048294" s="14"/>
      <c r="W1048294" s="14"/>
      <c r="X1048294" s="14"/>
      <c r="Y1048294" s="14"/>
      <c r="Z1048294" s="14"/>
      <c r="AA1048294" s="14"/>
      <c r="AB1048294" s="14"/>
      <c r="AC1048294" s="14"/>
      <c r="AD1048294" s="14"/>
      <c r="AE1048294" s="14"/>
      <c r="AF1048294" s="14"/>
      <c r="AG1048294" s="14"/>
      <c r="AH1048294" s="14"/>
      <c r="AI1048294" s="14"/>
      <c r="AJ1048294" s="14"/>
      <c r="AK1048294" s="14"/>
      <c r="AL1048294" s="14"/>
      <c r="AM1048294" s="14"/>
      <c r="AN1048294" s="14"/>
      <c r="AO1048294" s="14"/>
      <c r="AP1048294" s="14"/>
      <c r="AQ1048294" s="14"/>
      <c r="AR1048294" s="14"/>
      <c r="AS1048294" s="14"/>
      <c r="AT1048294" s="14"/>
      <c r="AU1048294" s="14"/>
      <c r="AV1048294" s="14"/>
      <c r="AW1048294" s="14"/>
      <c r="AX1048294" s="14"/>
      <c r="AY1048294" s="14"/>
      <c r="AZ1048294" s="14"/>
      <c r="BA1048294" s="14"/>
      <c r="BB1048294" s="14"/>
      <c r="BC1048294" s="14"/>
      <c r="BD1048294" s="14"/>
      <c r="BE1048294" s="14"/>
      <c r="BF1048294" s="14"/>
      <c r="BG1048294" s="14"/>
      <c r="BH1048294" s="14"/>
      <c r="BI1048294" s="14"/>
      <c r="BJ1048294" s="14"/>
      <c r="BK1048294" s="14"/>
      <c r="BL1048294" s="14"/>
      <c r="BM1048294" s="14"/>
      <c r="BN1048294" s="14"/>
      <c r="BO1048294" s="14"/>
      <c r="BP1048294" s="14"/>
      <c r="BQ1048294" s="14"/>
      <c r="BR1048294" s="14"/>
      <c r="BS1048294" s="14"/>
      <c r="BT1048294" s="14"/>
      <c r="BU1048294" s="14"/>
      <c r="BV1048294" s="14"/>
      <c r="BW1048294" s="14"/>
      <c r="BX1048294" s="14"/>
      <c r="BY1048294" s="17"/>
      <c r="BZ1048294" s="17"/>
      <c r="CA1048294" s="18"/>
      <c r="CB1048294" s="14"/>
      <c r="CC1048294" s="14"/>
      <c r="CD1048294" s="14"/>
      <c r="CE1048294" s="14"/>
      <c r="CF1048294" s="14"/>
      <c r="CG1048294" s="14"/>
      <c r="CH1048294" s="14"/>
      <c r="CI1048294" s="19"/>
      <c r="CJ1048294" s="19"/>
    </row>
    <row r="1048295" s="14" customFormat="1" customHeight="1" spans="1:88">
      <c r="A1048295" s="15"/>
      <c r="B1048295" s="15"/>
      <c r="C1048295" s="15"/>
      <c r="D1048295" s="15"/>
      <c r="E1048295" s="15"/>
      <c r="F1048295" s="15"/>
      <c r="G1048295" s="15"/>
      <c r="H1048295" s="15"/>
      <c r="I1048295" s="15"/>
      <c r="J1048295" s="15"/>
      <c r="K1048295" s="15"/>
      <c r="L1048295" s="15"/>
      <c r="M1048295" s="15"/>
      <c r="N1048295" s="16"/>
      <c r="O1048295" s="14"/>
      <c r="P1048295" s="14"/>
      <c r="Q1048295" s="14"/>
      <c r="R1048295" s="14"/>
      <c r="S1048295" s="14"/>
      <c r="T1048295" s="14"/>
      <c r="U1048295" s="14"/>
      <c r="V1048295" s="14"/>
      <c r="W1048295" s="14"/>
      <c r="X1048295" s="14"/>
      <c r="Y1048295" s="14"/>
      <c r="Z1048295" s="14"/>
      <c r="AA1048295" s="14"/>
      <c r="AB1048295" s="14"/>
      <c r="AC1048295" s="14"/>
      <c r="AD1048295" s="14"/>
      <c r="AE1048295" s="14"/>
      <c r="AF1048295" s="14"/>
      <c r="AG1048295" s="14"/>
      <c r="AH1048295" s="14"/>
      <c r="AI1048295" s="14"/>
      <c r="AJ1048295" s="14"/>
      <c r="AK1048295" s="14"/>
      <c r="AL1048295" s="14"/>
      <c r="AM1048295" s="14"/>
      <c r="AN1048295" s="14"/>
      <c r="AO1048295" s="14"/>
      <c r="AP1048295" s="14"/>
      <c r="AQ1048295" s="14"/>
      <c r="AR1048295" s="14"/>
      <c r="AS1048295" s="14"/>
      <c r="AT1048295" s="14"/>
      <c r="AU1048295" s="14"/>
      <c r="AV1048295" s="14"/>
      <c r="AW1048295" s="14"/>
      <c r="AX1048295" s="14"/>
      <c r="AY1048295" s="14"/>
      <c r="AZ1048295" s="14"/>
      <c r="BA1048295" s="14"/>
      <c r="BB1048295" s="14"/>
      <c r="BC1048295" s="14"/>
      <c r="BD1048295" s="14"/>
      <c r="BE1048295" s="14"/>
      <c r="BF1048295" s="14"/>
      <c r="BG1048295" s="14"/>
      <c r="BH1048295" s="14"/>
      <c r="BI1048295" s="14"/>
      <c r="BJ1048295" s="14"/>
      <c r="BK1048295" s="14"/>
      <c r="BL1048295" s="14"/>
      <c r="BM1048295" s="14"/>
      <c r="BN1048295" s="14"/>
      <c r="BO1048295" s="14"/>
      <c r="BP1048295" s="14"/>
      <c r="BQ1048295" s="14"/>
      <c r="BR1048295" s="14"/>
      <c r="BS1048295" s="14"/>
      <c r="BT1048295" s="14"/>
      <c r="BU1048295" s="14"/>
      <c r="BV1048295" s="14"/>
      <c r="BW1048295" s="14"/>
      <c r="BX1048295" s="14"/>
      <c r="BY1048295" s="17"/>
      <c r="BZ1048295" s="17"/>
      <c r="CA1048295" s="18"/>
      <c r="CB1048295" s="14"/>
      <c r="CC1048295" s="14"/>
      <c r="CD1048295" s="14"/>
      <c r="CE1048295" s="14"/>
      <c r="CF1048295" s="14"/>
      <c r="CG1048295" s="14"/>
      <c r="CH1048295" s="14"/>
      <c r="CI1048295" s="19"/>
      <c r="CJ1048295" s="19"/>
    </row>
    <row r="1048296" s="14" customFormat="1" customHeight="1" spans="1:88">
      <c r="A1048296" s="15"/>
      <c r="B1048296" s="15"/>
      <c r="C1048296" s="15"/>
      <c r="D1048296" s="15"/>
      <c r="E1048296" s="15"/>
      <c r="F1048296" s="15"/>
      <c r="G1048296" s="15"/>
      <c r="H1048296" s="15"/>
      <c r="I1048296" s="15"/>
      <c r="J1048296" s="15"/>
      <c r="K1048296" s="15"/>
      <c r="L1048296" s="15"/>
      <c r="M1048296" s="15"/>
      <c r="N1048296" s="16"/>
      <c r="O1048296" s="14"/>
      <c r="P1048296" s="14"/>
      <c r="Q1048296" s="14"/>
      <c r="R1048296" s="14"/>
      <c r="S1048296" s="14"/>
      <c r="T1048296" s="14"/>
      <c r="U1048296" s="14"/>
      <c r="V1048296" s="14"/>
      <c r="W1048296" s="14"/>
      <c r="X1048296" s="14"/>
      <c r="Y1048296" s="14"/>
      <c r="Z1048296" s="14"/>
      <c r="AA1048296" s="14"/>
      <c r="AB1048296" s="14"/>
      <c r="AC1048296" s="14"/>
      <c r="AD1048296" s="14"/>
      <c r="AE1048296" s="14"/>
      <c r="AF1048296" s="14"/>
      <c r="AG1048296" s="14"/>
      <c r="AH1048296" s="14"/>
      <c r="AI1048296" s="14"/>
      <c r="AJ1048296" s="14"/>
      <c r="AK1048296" s="14"/>
      <c r="AL1048296" s="14"/>
      <c r="AM1048296" s="14"/>
      <c r="AN1048296" s="14"/>
      <c r="AO1048296" s="14"/>
      <c r="AP1048296" s="14"/>
      <c r="AQ1048296" s="14"/>
      <c r="AR1048296" s="14"/>
      <c r="AS1048296" s="14"/>
      <c r="AT1048296" s="14"/>
      <c r="AU1048296" s="14"/>
      <c r="AV1048296" s="14"/>
      <c r="AW1048296" s="14"/>
      <c r="AX1048296" s="14"/>
      <c r="AY1048296" s="14"/>
      <c r="AZ1048296" s="14"/>
      <c r="BA1048296" s="14"/>
      <c r="BB1048296" s="14"/>
      <c r="BC1048296" s="14"/>
      <c r="BD1048296" s="14"/>
      <c r="BE1048296" s="14"/>
      <c r="BF1048296" s="14"/>
      <c r="BG1048296" s="14"/>
      <c r="BH1048296" s="14"/>
      <c r="BI1048296" s="14"/>
      <c r="BJ1048296" s="14"/>
      <c r="BK1048296" s="14"/>
      <c r="BL1048296" s="14"/>
      <c r="BM1048296" s="14"/>
      <c r="BN1048296" s="14"/>
      <c r="BO1048296" s="14"/>
      <c r="BP1048296" s="14"/>
      <c r="BQ1048296" s="14"/>
      <c r="BR1048296" s="14"/>
      <c r="BS1048296" s="14"/>
      <c r="BT1048296" s="14"/>
      <c r="BU1048296" s="14"/>
      <c r="BV1048296" s="14"/>
      <c r="BW1048296" s="14"/>
      <c r="BX1048296" s="14"/>
      <c r="BY1048296" s="17"/>
      <c r="BZ1048296" s="17"/>
      <c r="CA1048296" s="18"/>
      <c r="CB1048296" s="14"/>
      <c r="CC1048296" s="14"/>
      <c r="CD1048296" s="14"/>
      <c r="CE1048296" s="14"/>
      <c r="CF1048296" s="14"/>
      <c r="CG1048296" s="14"/>
      <c r="CH1048296" s="14"/>
      <c r="CI1048296" s="19"/>
      <c r="CJ1048296" s="19"/>
    </row>
    <row r="1048297" s="14" customFormat="1" customHeight="1" spans="1:88">
      <c r="A1048297" s="15"/>
      <c r="B1048297" s="15"/>
      <c r="C1048297" s="15"/>
      <c r="D1048297" s="15"/>
      <c r="E1048297" s="15"/>
      <c r="F1048297" s="15"/>
      <c r="G1048297" s="15"/>
      <c r="H1048297" s="15"/>
      <c r="I1048297" s="15"/>
      <c r="J1048297" s="15"/>
      <c r="K1048297" s="15"/>
      <c r="L1048297" s="15"/>
      <c r="M1048297" s="15"/>
      <c r="N1048297" s="16"/>
      <c r="O1048297" s="14"/>
      <c r="P1048297" s="14"/>
      <c r="Q1048297" s="14"/>
      <c r="R1048297" s="14"/>
      <c r="S1048297" s="14"/>
      <c r="T1048297" s="14"/>
      <c r="U1048297" s="14"/>
      <c r="V1048297" s="14"/>
      <c r="W1048297" s="14"/>
      <c r="X1048297" s="14"/>
      <c r="Y1048297" s="14"/>
      <c r="Z1048297" s="14"/>
      <c r="AA1048297" s="14"/>
      <c r="AB1048297" s="14"/>
      <c r="AC1048297" s="14"/>
      <c r="AD1048297" s="14"/>
      <c r="AE1048297" s="14"/>
      <c r="AF1048297" s="14"/>
      <c r="AG1048297" s="14"/>
      <c r="AH1048297" s="14"/>
      <c r="AI1048297" s="14"/>
      <c r="AJ1048297" s="14"/>
      <c r="AK1048297" s="14"/>
      <c r="AL1048297" s="14"/>
      <c r="AM1048297" s="14"/>
      <c r="AN1048297" s="14"/>
      <c r="AO1048297" s="14"/>
      <c r="AP1048297" s="14"/>
      <c r="AQ1048297" s="14"/>
      <c r="AR1048297" s="14"/>
      <c r="AS1048297" s="14"/>
      <c r="AT1048297" s="14"/>
      <c r="AU1048297" s="14"/>
      <c r="AV1048297" s="14"/>
      <c r="AW1048297" s="14"/>
      <c r="AX1048297" s="14"/>
      <c r="AY1048297" s="14"/>
      <c r="AZ1048297" s="14"/>
      <c r="BA1048297" s="14"/>
      <c r="BB1048297" s="14"/>
      <c r="BC1048297" s="14"/>
      <c r="BD1048297" s="14"/>
      <c r="BE1048297" s="14"/>
      <c r="BF1048297" s="14"/>
      <c r="BG1048297" s="14"/>
      <c r="BH1048297" s="14"/>
      <c r="BI1048297" s="14"/>
      <c r="BJ1048297" s="14"/>
      <c r="BK1048297" s="14"/>
      <c r="BL1048297" s="14"/>
      <c r="BM1048297" s="14"/>
      <c r="BN1048297" s="14"/>
      <c r="BO1048297" s="14"/>
      <c r="BP1048297" s="14"/>
      <c r="BQ1048297" s="14"/>
      <c r="BR1048297" s="14"/>
      <c r="BS1048297" s="14"/>
      <c r="BT1048297" s="14"/>
      <c r="BU1048297" s="14"/>
      <c r="BV1048297" s="14"/>
      <c r="BW1048297" s="14"/>
      <c r="BX1048297" s="14"/>
      <c r="BY1048297" s="17"/>
      <c r="BZ1048297" s="17"/>
      <c r="CA1048297" s="18"/>
      <c r="CB1048297" s="14"/>
      <c r="CC1048297" s="14"/>
      <c r="CD1048297" s="14"/>
      <c r="CE1048297" s="14"/>
      <c r="CF1048297" s="14"/>
      <c r="CG1048297" s="14"/>
      <c r="CH1048297" s="14"/>
      <c r="CI1048297" s="19"/>
      <c r="CJ1048297" s="19"/>
    </row>
    <row r="1048298" s="14" customFormat="1" customHeight="1" spans="1:88">
      <c r="A1048298" s="15"/>
      <c r="B1048298" s="15"/>
      <c r="C1048298" s="15"/>
      <c r="D1048298" s="15"/>
      <c r="E1048298" s="15"/>
      <c r="F1048298" s="15"/>
      <c r="G1048298" s="15"/>
      <c r="H1048298" s="15"/>
      <c r="I1048298" s="15"/>
      <c r="J1048298" s="15"/>
      <c r="K1048298" s="15"/>
      <c r="L1048298" s="15"/>
      <c r="M1048298" s="15"/>
      <c r="N1048298" s="16"/>
      <c r="O1048298" s="14"/>
      <c r="P1048298" s="14"/>
      <c r="Q1048298" s="14"/>
      <c r="R1048298" s="14"/>
      <c r="S1048298" s="14"/>
      <c r="T1048298" s="14"/>
      <c r="U1048298" s="14"/>
      <c r="V1048298" s="14"/>
      <c r="W1048298" s="14"/>
      <c r="X1048298" s="14"/>
      <c r="Y1048298" s="14"/>
      <c r="Z1048298" s="14"/>
      <c r="AA1048298" s="14"/>
      <c r="AB1048298" s="14"/>
      <c r="AC1048298" s="14"/>
      <c r="AD1048298" s="14"/>
      <c r="AE1048298" s="14"/>
      <c r="AF1048298" s="14"/>
      <c r="AG1048298" s="14"/>
      <c r="AH1048298" s="14"/>
      <c r="AI1048298" s="14"/>
      <c r="AJ1048298" s="14"/>
      <c r="AK1048298" s="14"/>
      <c r="AL1048298" s="14"/>
      <c r="AM1048298" s="14"/>
      <c r="AN1048298" s="14"/>
      <c r="AO1048298" s="14"/>
      <c r="AP1048298" s="14"/>
      <c r="AQ1048298" s="14"/>
      <c r="AR1048298" s="14"/>
      <c r="AS1048298" s="14"/>
      <c r="AT1048298" s="14"/>
      <c r="AU1048298" s="14"/>
      <c r="AV1048298" s="14"/>
      <c r="AW1048298" s="14"/>
      <c r="AX1048298" s="14"/>
      <c r="AY1048298" s="14"/>
      <c r="AZ1048298" s="14"/>
      <c r="BA1048298" s="14"/>
      <c r="BB1048298" s="14"/>
      <c r="BC1048298" s="14"/>
      <c r="BD1048298" s="14"/>
      <c r="BE1048298" s="14"/>
      <c r="BF1048298" s="14"/>
      <c r="BG1048298" s="14"/>
      <c r="BH1048298" s="14"/>
      <c r="BI1048298" s="14"/>
      <c r="BJ1048298" s="14"/>
      <c r="BK1048298" s="14"/>
      <c r="BL1048298" s="14"/>
      <c r="BM1048298" s="14"/>
      <c r="BN1048298" s="14"/>
      <c r="BO1048298" s="14"/>
      <c r="BP1048298" s="14"/>
      <c r="BQ1048298" s="14"/>
      <c r="BR1048298" s="14"/>
      <c r="BS1048298" s="14"/>
      <c r="BT1048298" s="14"/>
      <c r="BU1048298" s="14"/>
      <c r="BV1048298" s="14"/>
      <c r="BW1048298" s="14"/>
      <c r="BX1048298" s="14"/>
      <c r="BY1048298" s="17"/>
      <c r="BZ1048298" s="17"/>
      <c r="CA1048298" s="18"/>
      <c r="CB1048298" s="14"/>
      <c r="CC1048298" s="14"/>
      <c r="CD1048298" s="14"/>
      <c r="CE1048298" s="14"/>
      <c r="CF1048298" s="14"/>
      <c r="CG1048298" s="14"/>
      <c r="CH1048298" s="14"/>
      <c r="CI1048298" s="19"/>
      <c r="CJ1048298" s="19"/>
    </row>
    <row r="1048299" s="14" customFormat="1" customHeight="1" spans="1:88">
      <c r="A1048299" s="15"/>
      <c r="B1048299" s="15"/>
      <c r="C1048299" s="15"/>
      <c r="D1048299" s="15"/>
      <c r="E1048299" s="15"/>
      <c r="F1048299" s="15"/>
      <c r="G1048299" s="15"/>
      <c r="H1048299" s="15"/>
      <c r="I1048299" s="15"/>
      <c r="J1048299" s="15"/>
      <c r="K1048299" s="15"/>
      <c r="L1048299" s="15"/>
      <c r="M1048299" s="15"/>
      <c r="N1048299" s="16"/>
      <c r="O1048299" s="14"/>
      <c r="P1048299" s="14"/>
      <c r="Q1048299" s="14"/>
      <c r="R1048299" s="14"/>
      <c r="S1048299" s="14"/>
      <c r="T1048299" s="14"/>
      <c r="U1048299" s="14"/>
      <c r="V1048299" s="14"/>
      <c r="W1048299" s="14"/>
      <c r="X1048299" s="14"/>
      <c r="Y1048299" s="14"/>
      <c r="Z1048299" s="14"/>
      <c r="AA1048299" s="14"/>
      <c r="AB1048299" s="14"/>
      <c r="AC1048299" s="14"/>
      <c r="AD1048299" s="14"/>
      <c r="AE1048299" s="14"/>
      <c r="AF1048299" s="14"/>
      <c r="AG1048299" s="14"/>
      <c r="AH1048299" s="14"/>
      <c r="AI1048299" s="14"/>
      <c r="AJ1048299" s="14"/>
      <c r="AK1048299" s="14"/>
      <c r="AL1048299" s="14"/>
      <c r="AM1048299" s="14"/>
      <c r="AN1048299" s="14"/>
      <c r="AO1048299" s="14"/>
      <c r="AP1048299" s="14"/>
      <c r="AQ1048299" s="14"/>
      <c r="AR1048299" s="14"/>
      <c r="AS1048299" s="14"/>
      <c r="AT1048299" s="14"/>
      <c r="AU1048299" s="14"/>
      <c r="AV1048299" s="14"/>
      <c r="AW1048299" s="14"/>
      <c r="AX1048299" s="14"/>
      <c r="AY1048299" s="14"/>
      <c r="AZ1048299" s="14"/>
      <c r="BA1048299" s="14"/>
      <c r="BB1048299" s="14"/>
      <c r="BC1048299" s="14"/>
      <c r="BD1048299" s="14"/>
      <c r="BE1048299" s="14"/>
      <c r="BF1048299" s="14"/>
      <c r="BG1048299" s="14"/>
      <c r="BH1048299" s="14"/>
      <c r="BI1048299" s="14"/>
      <c r="BJ1048299" s="14"/>
      <c r="BK1048299" s="14"/>
      <c r="BL1048299" s="14"/>
      <c r="BM1048299" s="14"/>
      <c r="BN1048299" s="14"/>
      <c r="BO1048299" s="14"/>
      <c r="BP1048299" s="14"/>
      <c r="BQ1048299" s="14"/>
      <c r="BR1048299" s="14"/>
      <c r="BS1048299" s="14"/>
      <c r="BT1048299" s="14"/>
      <c r="BU1048299" s="14"/>
      <c r="BV1048299" s="14"/>
      <c r="BW1048299" s="14"/>
      <c r="BX1048299" s="14"/>
      <c r="BY1048299" s="17"/>
      <c r="BZ1048299" s="17"/>
      <c r="CA1048299" s="18"/>
      <c r="CB1048299" s="14"/>
      <c r="CC1048299" s="14"/>
      <c r="CD1048299" s="14"/>
      <c r="CE1048299" s="14"/>
      <c r="CF1048299" s="14"/>
      <c r="CG1048299" s="14"/>
      <c r="CH1048299" s="14"/>
      <c r="CI1048299" s="19"/>
      <c r="CJ1048299" s="19"/>
    </row>
    <row r="1048300" s="14" customFormat="1" customHeight="1" spans="1:88">
      <c r="A1048300" s="15"/>
      <c r="B1048300" s="15"/>
      <c r="C1048300" s="15"/>
      <c r="D1048300" s="15"/>
      <c r="E1048300" s="15"/>
      <c r="F1048300" s="15"/>
      <c r="G1048300" s="15"/>
      <c r="H1048300" s="15"/>
      <c r="I1048300" s="15"/>
      <c r="J1048300" s="15"/>
      <c r="K1048300" s="15"/>
      <c r="L1048300" s="15"/>
      <c r="M1048300" s="15"/>
      <c r="N1048300" s="16"/>
      <c r="O1048300" s="14"/>
      <c r="P1048300" s="14"/>
      <c r="Q1048300" s="14"/>
      <c r="R1048300" s="14"/>
      <c r="S1048300" s="14"/>
      <c r="T1048300" s="14"/>
      <c r="U1048300" s="14"/>
      <c r="V1048300" s="14"/>
      <c r="W1048300" s="14"/>
      <c r="X1048300" s="14"/>
      <c r="Y1048300" s="14"/>
      <c r="Z1048300" s="14"/>
      <c r="AA1048300" s="14"/>
      <c r="AB1048300" s="14"/>
      <c r="AC1048300" s="14"/>
      <c r="AD1048300" s="14"/>
      <c r="AE1048300" s="14"/>
      <c r="AF1048300" s="14"/>
      <c r="AG1048300" s="14"/>
      <c r="AH1048300" s="14"/>
      <c r="AI1048300" s="14"/>
      <c r="AJ1048300" s="14"/>
      <c r="AK1048300" s="14"/>
      <c r="AL1048300" s="14"/>
      <c r="AM1048300" s="14"/>
      <c r="AN1048300" s="14"/>
      <c r="AO1048300" s="14"/>
      <c r="AP1048300" s="14"/>
      <c r="AQ1048300" s="14"/>
      <c r="AR1048300" s="14"/>
      <c r="AS1048300" s="14"/>
      <c r="AT1048300" s="14"/>
      <c r="AU1048300" s="14"/>
      <c r="AV1048300" s="14"/>
      <c r="AW1048300" s="14"/>
      <c r="AX1048300" s="14"/>
      <c r="AY1048300" s="14"/>
      <c r="AZ1048300" s="14"/>
      <c r="BA1048300" s="14"/>
      <c r="BB1048300" s="14"/>
      <c r="BC1048300" s="14"/>
      <c r="BD1048300" s="14"/>
      <c r="BE1048300" s="14"/>
      <c r="BF1048300" s="14"/>
      <c r="BG1048300" s="14"/>
      <c r="BH1048300" s="14"/>
      <c r="BI1048300" s="14"/>
      <c r="BJ1048300" s="14"/>
      <c r="BK1048300" s="14"/>
      <c r="BL1048300" s="14"/>
      <c r="BM1048300" s="14"/>
      <c r="BN1048300" s="14"/>
      <c r="BO1048300" s="14"/>
      <c r="BP1048300" s="14"/>
      <c r="BQ1048300" s="14"/>
      <c r="BR1048300" s="14"/>
      <c r="BS1048300" s="14"/>
      <c r="BT1048300" s="14"/>
      <c r="BU1048300" s="14"/>
      <c r="BV1048300" s="14"/>
      <c r="BW1048300" s="14"/>
      <c r="BX1048300" s="14"/>
      <c r="BY1048300" s="17"/>
      <c r="BZ1048300" s="17"/>
      <c r="CA1048300" s="18"/>
      <c r="CB1048300" s="14"/>
      <c r="CC1048300" s="14"/>
      <c r="CD1048300" s="14"/>
      <c r="CE1048300" s="14"/>
      <c r="CF1048300" s="14"/>
      <c r="CG1048300" s="14"/>
      <c r="CH1048300" s="14"/>
      <c r="CI1048300" s="19"/>
      <c r="CJ1048300" s="19"/>
    </row>
    <row r="1048301" s="14" customFormat="1" customHeight="1" spans="1:88">
      <c r="A1048301" s="15"/>
      <c r="B1048301" s="15"/>
      <c r="C1048301" s="15"/>
      <c r="D1048301" s="15"/>
      <c r="E1048301" s="15"/>
      <c r="F1048301" s="15"/>
      <c r="G1048301" s="15"/>
      <c r="H1048301" s="15"/>
      <c r="I1048301" s="15"/>
      <c r="J1048301" s="15"/>
      <c r="K1048301" s="15"/>
      <c r="L1048301" s="15"/>
      <c r="M1048301" s="15"/>
      <c r="N1048301" s="16"/>
      <c r="O1048301" s="14"/>
      <c r="P1048301" s="14"/>
      <c r="Q1048301" s="14"/>
      <c r="R1048301" s="14"/>
      <c r="S1048301" s="14"/>
      <c r="T1048301" s="14"/>
      <c r="U1048301" s="14"/>
      <c r="V1048301" s="14"/>
      <c r="W1048301" s="14"/>
      <c r="X1048301" s="14"/>
      <c r="Y1048301" s="14"/>
      <c r="Z1048301" s="14"/>
      <c r="AA1048301" s="14"/>
      <c r="AB1048301" s="14"/>
      <c r="AC1048301" s="14"/>
      <c r="AD1048301" s="14"/>
      <c r="AE1048301" s="14"/>
      <c r="AF1048301" s="14"/>
      <c r="AG1048301" s="14"/>
      <c r="AH1048301" s="14"/>
      <c r="AI1048301" s="14"/>
      <c r="AJ1048301" s="14"/>
      <c r="AK1048301" s="14"/>
      <c r="AL1048301" s="14"/>
      <c r="AM1048301" s="14"/>
      <c r="AN1048301" s="14"/>
      <c r="AO1048301" s="14"/>
      <c r="AP1048301" s="14"/>
      <c r="AQ1048301" s="14"/>
      <c r="AR1048301" s="14"/>
      <c r="AS1048301" s="14"/>
      <c r="AT1048301" s="14"/>
      <c r="AU1048301" s="14"/>
      <c r="AV1048301" s="14"/>
      <c r="AW1048301" s="14"/>
      <c r="AX1048301" s="14"/>
      <c r="AY1048301" s="14"/>
      <c r="AZ1048301" s="14"/>
      <c r="BA1048301" s="14"/>
      <c r="BB1048301" s="14"/>
      <c r="BC1048301" s="14"/>
      <c r="BD1048301" s="14"/>
      <c r="BE1048301" s="14"/>
      <c r="BF1048301" s="14"/>
      <c r="BG1048301" s="14"/>
      <c r="BH1048301" s="14"/>
      <c r="BI1048301" s="14"/>
      <c r="BJ1048301" s="14"/>
      <c r="BK1048301" s="14"/>
      <c r="BL1048301" s="14"/>
      <c r="BM1048301" s="14"/>
      <c r="BN1048301" s="14"/>
      <c r="BO1048301" s="14"/>
      <c r="BP1048301" s="14"/>
      <c r="BQ1048301" s="14"/>
      <c r="BR1048301" s="14"/>
      <c r="BS1048301" s="14"/>
      <c r="BT1048301" s="14"/>
      <c r="BU1048301" s="14"/>
      <c r="BV1048301" s="14"/>
      <c r="BW1048301" s="14"/>
      <c r="BX1048301" s="14"/>
      <c r="BY1048301" s="17"/>
      <c r="BZ1048301" s="17"/>
      <c r="CA1048301" s="18"/>
      <c r="CB1048301" s="14"/>
      <c r="CC1048301" s="14"/>
      <c r="CD1048301" s="14"/>
      <c r="CE1048301" s="14"/>
      <c r="CF1048301" s="14"/>
      <c r="CG1048301" s="14"/>
      <c r="CH1048301" s="14"/>
      <c r="CI1048301" s="19"/>
      <c r="CJ1048301" s="19"/>
    </row>
    <row r="1048302" s="14" customFormat="1" customHeight="1" spans="1:88">
      <c r="A1048302" s="15"/>
      <c r="B1048302" s="15"/>
      <c r="C1048302" s="15"/>
      <c r="D1048302" s="15"/>
      <c r="E1048302" s="15"/>
      <c r="F1048302" s="15"/>
      <c r="G1048302" s="15"/>
      <c r="H1048302" s="15"/>
      <c r="I1048302" s="15"/>
      <c r="J1048302" s="15"/>
      <c r="K1048302" s="15"/>
      <c r="L1048302" s="15"/>
      <c r="M1048302" s="15"/>
      <c r="N1048302" s="16"/>
      <c r="O1048302" s="14"/>
      <c r="P1048302" s="14"/>
      <c r="Q1048302" s="14"/>
      <c r="R1048302" s="14"/>
      <c r="S1048302" s="14"/>
      <c r="T1048302" s="14"/>
      <c r="U1048302" s="14"/>
      <c r="V1048302" s="14"/>
      <c r="W1048302" s="14"/>
      <c r="X1048302" s="14"/>
      <c r="Y1048302" s="14"/>
      <c r="Z1048302" s="14"/>
      <c r="AA1048302" s="14"/>
      <c r="AB1048302" s="14"/>
      <c r="AC1048302" s="14"/>
      <c r="AD1048302" s="14"/>
      <c r="AE1048302" s="14"/>
      <c r="AF1048302" s="14"/>
      <c r="AG1048302" s="14"/>
      <c r="AH1048302" s="14"/>
      <c r="AI1048302" s="14"/>
      <c r="AJ1048302" s="14"/>
      <c r="AK1048302" s="14"/>
      <c r="AL1048302" s="14"/>
      <c r="AM1048302" s="14"/>
      <c r="AN1048302" s="14"/>
      <c r="AO1048302" s="14"/>
      <c r="AP1048302" s="14"/>
      <c r="AQ1048302" s="14"/>
      <c r="AR1048302" s="14"/>
      <c r="AS1048302" s="14"/>
      <c r="AT1048302" s="14"/>
      <c r="AU1048302" s="14"/>
      <c r="AV1048302" s="14"/>
      <c r="AW1048302" s="14"/>
      <c r="AX1048302" s="14"/>
      <c r="AY1048302" s="14"/>
      <c r="AZ1048302" s="14"/>
      <c r="BA1048302" s="14"/>
      <c r="BB1048302" s="14"/>
      <c r="BC1048302" s="14"/>
      <c r="BD1048302" s="14"/>
      <c r="BE1048302" s="14"/>
      <c r="BF1048302" s="14"/>
      <c r="BG1048302" s="14"/>
      <c r="BH1048302" s="14"/>
      <c r="BI1048302" s="14"/>
      <c r="BJ1048302" s="14"/>
      <c r="BK1048302" s="14"/>
      <c r="BL1048302" s="14"/>
      <c r="BM1048302" s="14"/>
      <c r="BN1048302" s="14"/>
      <c r="BO1048302" s="14"/>
      <c r="BP1048302" s="14"/>
      <c r="BQ1048302" s="14"/>
      <c r="BR1048302" s="14"/>
      <c r="BS1048302" s="14"/>
      <c r="BT1048302" s="14"/>
      <c r="BU1048302" s="14"/>
      <c r="BV1048302" s="14"/>
      <c r="BW1048302" s="14"/>
      <c r="BX1048302" s="14"/>
      <c r="BY1048302" s="17"/>
      <c r="BZ1048302" s="17"/>
      <c r="CA1048302" s="18"/>
      <c r="CB1048302" s="14"/>
      <c r="CC1048302" s="14"/>
      <c r="CD1048302" s="14"/>
      <c r="CE1048302" s="14"/>
      <c r="CF1048302" s="14"/>
      <c r="CG1048302" s="14"/>
      <c r="CH1048302" s="14"/>
      <c r="CI1048302" s="19"/>
      <c r="CJ1048302" s="19"/>
    </row>
    <row r="1048303" s="14" customFormat="1" customHeight="1" spans="1:88">
      <c r="A1048303" s="15"/>
      <c r="B1048303" s="15"/>
      <c r="C1048303" s="15"/>
      <c r="D1048303" s="15"/>
      <c r="E1048303" s="15"/>
      <c r="F1048303" s="15"/>
      <c r="G1048303" s="15"/>
      <c r="H1048303" s="15"/>
      <c r="I1048303" s="15"/>
      <c r="J1048303" s="15"/>
      <c r="K1048303" s="15"/>
      <c r="L1048303" s="15"/>
      <c r="M1048303" s="15"/>
      <c r="N1048303" s="16"/>
      <c r="O1048303" s="14"/>
      <c r="P1048303" s="14"/>
      <c r="Q1048303" s="14"/>
      <c r="R1048303" s="14"/>
      <c r="S1048303" s="14"/>
      <c r="T1048303" s="14"/>
      <c r="U1048303" s="14"/>
      <c r="V1048303" s="14"/>
      <c r="W1048303" s="14"/>
      <c r="X1048303" s="14"/>
      <c r="Y1048303" s="14"/>
      <c r="Z1048303" s="14"/>
      <c r="AA1048303" s="14"/>
      <c r="AB1048303" s="14"/>
      <c r="AC1048303" s="14"/>
      <c r="AD1048303" s="14"/>
      <c r="AE1048303" s="14"/>
      <c r="AF1048303" s="14"/>
      <c r="AG1048303" s="14"/>
      <c r="AH1048303" s="14"/>
      <c r="AI1048303" s="14"/>
      <c r="AJ1048303" s="14"/>
      <c r="AK1048303" s="14"/>
      <c r="AL1048303" s="14"/>
      <c r="AM1048303" s="14"/>
      <c r="AN1048303" s="14"/>
      <c r="AO1048303" s="14"/>
      <c r="AP1048303" s="14"/>
      <c r="AQ1048303" s="14"/>
      <c r="AR1048303" s="14"/>
      <c r="AS1048303" s="14"/>
      <c r="AT1048303" s="14"/>
      <c r="AU1048303" s="14"/>
      <c r="AV1048303" s="14"/>
      <c r="AW1048303" s="14"/>
      <c r="AX1048303" s="14"/>
      <c r="AY1048303" s="14"/>
      <c r="AZ1048303" s="14"/>
      <c r="BA1048303" s="14"/>
      <c r="BB1048303" s="14"/>
      <c r="BC1048303" s="14"/>
      <c r="BD1048303" s="14"/>
      <c r="BE1048303" s="14"/>
      <c r="BF1048303" s="14"/>
      <c r="BG1048303" s="14"/>
      <c r="BH1048303" s="14"/>
      <c r="BI1048303" s="14"/>
      <c r="BJ1048303" s="14"/>
      <c r="BK1048303" s="14"/>
      <c r="BL1048303" s="14"/>
      <c r="BM1048303" s="14"/>
      <c r="BN1048303" s="14"/>
      <c r="BO1048303" s="14"/>
      <c r="BP1048303" s="14"/>
      <c r="BQ1048303" s="14"/>
      <c r="BR1048303" s="14"/>
      <c r="BS1048303" s="14"/>
      <c r="BT1048303" s="14"/>
      <c r="BU1048303" s="14"/>
      <c r="BV1048303" s="14"/>
      <c r="BW1048303" s="14"/>
      <c r="BX1048303" s="14"/>
      <c r="BY1048303" s="17"/>
      <c r="BZ1048303" s="17"/>
      <c r="CA1048303" s="18"/>
      <c r="CB1048303" s="14"/>
      <c r="CC1048303" s="14"/>
      <c r="CD1048303" s="14"/>
      <c r="CE1048303" s="14"/>
      <c r="CF1048303" s="14"/>
      <c r="CG1048303" s="14"/>
      <c r="CH1048303" s="14"/>
      <c r="CI1048303" s="19"/>
      <c r="CJ1048303" s="19"/>
    </row>
    <row r="1048304" s="14" customFormat="1" customHeight="1" spans="1:88">
      <c r="A1048304" s="15"/>
      <c r="B1048304" s="15"/>
      <c r="C1048304" s="15"/>
      <c r="D1048304" s="15"/>
      <c r="E1048304" s="15"/>
      <c r="F1048304" s="15"/>
      <c r="G1048304" s="15"/>
      <c r="H1048304" s="15"/>
      <c r="I1048304" s="15"/>
      <c r="J1048304" s="15"/>
      <c r="K1048304" s="15"/>
      <c r="L1048304" s="15"/>
      <c r="M1048304" s="15"/>
      <c r="N1048304" s="16"/>
      <c r="O1048304" s="14"/>
      <c r="P1048304" s="14"/>
      <c r="Q1048304" s="14"/>
      <c r="R1048304" s="14"/>
      <c r="S1048304" s="14"/>
      <c r="T1048304" s="14"/>
      <c r="U1048304" s="14"/>
      <c r="V1048304" s="14"/>
      <c r="W1048304" s="14"/>
      <c r="X1048304" s="14"/>
      <c r="Y1048304" s="14"/>
      <c r="Z1048304" s="14"/>
      <c r="AA1048304" s="14"/>
      <c r="AB1048304" s="14"/>
      <c r="AC1048304" s="14"/>
      <c r="AD1048304" s="14"/>
      <c r="AE1048304" s="14"/>
      <c r="AF1048304" s="14"/>
      <c r="AG1048304" s="14"/>
      <c r="AH1048304" s="14"/>
      <c r="AI1048304" s="14"/>
      <c r="AJ1048304" s="14"/>
      <c r="AK1048304" s="14"/>
      <c r="AL1048304" s="14"/>
      <c r="AM1048304" s="14"/>
      <c r="AN1048304" s="14"/>
      <c r="AO1048304" s="14"/>
      <c r="AP1048304" s="14"/>
      <c r="AQ1048304" s="14"/>
      <c r="AR1048304" s="14"/>
      <c r="AS1048304" s="14"/>
      <c r="AT1048304" s="14"/>
      <c r="AU1048304" s="14"/>
      <c r="AV1048304" s="14"/>
      <c r="AW1048304" s="14"/>
      <c r="AX1048304" s="14"/>
      <c r="AY1048304" s="14"/>
      <c r="AZ1048304" s="14"/>
      <c r="BA1048304" s="14"/>
      <c r="BB1048304" s="14"/>
      <c r="BC1048304" s="14"/>
      <c r="BD1048304" s="14"/>
      <c r="BE1048304" s="14"/>
      <c r="BF1048304" s="14"/>
      <c r="BG1048304" s="14"/>
      <c r="BH1048304" s="14"/>
      <c r="BI1048304" s="14"/>
      <c r="BJ1048304" s="14"/>
      <c r="BK1048304" s="14"/>
      <c r="BL1048304" s="14"/>
      <c r="BM1048304" s="14"/>
      <c r="BN1048304" s="14"/>
      <c r="BO1048304" s="14"/>
      <c r="BP1048304" s="14"/>
      <c r="BQ1048304" s="14"/>
      <c r="BR1048304" s="14"/>
      <c r="BS1048304" s="14"/>
      <c r="BT1048304" s="14"/>
      <c r="BU1048304" s="14"/>
      <c r="BV1048304" s="14"/>
      <c r="BW1048304" s="14"/>
      <c r="BX1048304" s="14"/>
      <c r="BY1048304" s="17"/>
      <c r="BZ1048304" s="17"/>
      <c r="CA1048304" s="18"/>
      <c r="CB1048304" s="14"/>
      <c r="CC1048304" s="14"/>
      <c r="CD1048304" s="14"/>
      <c r="CE1048304" s="14"/>
      <c r="CF1048304" s="14"/>
      <c r="CG1048304" s="14"/>
      <c r="CH1048304" s="14"/>
      <c r="CI1048304" s="19"/>
      <c r="CJ1048304" s="19"/>
    </row>
    <row r="1048305" s="14" customFormat="1" customHeight="1" spans="1:88">
      <c r="A1048305" s="15"/>
      <c r="B1048305" s="15"/>
      <c r="C1048305" s="15"/>
      <c r="D1048305" s="15"/>
      <c r="E1048305" s="15"/>
      <c r="F1048305" s="15"/>
      <c r="G1048305" s="15"/>
      <c r="H1048305" s="15"/>
      <c r="I1048305" s="15"/>
      <c r="J1048305" s="15"/>
      <c r="K1048305" s="15"/>
      <c r="L1048305" s="15"/>
      <c r="M1048305" s="15"/>
      <c r="N1048305" s="16"/>
      <c r="O1048305" s="14"/>
      <c r="P1048305" s="14"/>
      <c r="Q1048305" s="14"/>
      <c r="R1048305" s="14"/>
      <c r="S1048305" s="14"/>
      <c r="T1048305" s="14"/>
      <c r="U1048305" s="14"/>
      <c r="V1048305" s="14"/>
      <c r="W1048305" s="14"/>
      <c r="X1048305" s="14"/>
      <c r="Y1048305" s="14"/>
      <c r="Z1048305" s="14"/>
      <c r="AA1048305" s="14"/>
      <c r="AB1048305" s="14"/>
      <c r="AC1048305" s="14"/>
      <c r="AD1048305" s="14"/>
      <c r="AE1048305" s="14"/>
      <c r="AF1048305" s="14"/>
      <c r="AG1048305" s="14"/>
      <c r="AH1048305" s="14"/>
      <c r="AI1048305" s="14"/>
      <c r="AJ1048305" s="14"/>
      <c r="AK1048305" s="14"/>
      <c r="AL1048305" s="14"/>
      <c r="AM1048305" s="14"/>
      <c r="AN1048305" s="14"/>
      <c r="AO1048305" s="14"/>
      <c r="AP1048305" s="14"/>
      <c r="AQ1048305" s="14"/>
      <c r="AR1048305" s="14"/>
      <c r="AS1048305" s="14"/>
      <c r="AT1048305" s="14"/>
      <c r="AU1048305" s="14"/>
      <c r="AV1048305" s="14"/>
      <c r="AW1048305" s="14"/>
      <c r="AX1048305" s="14"/>
      <c r="AY1048305" s="14"/>
      <c r="AZ1048305" s="14"/>
      <c r="BA1048305" s="14"/>
      <c r="BB1048305" s="14"/>
      <c r="BC1048305" s="14"/>
      <c r="BD1048305" s="14"/>
      <c r="BE1048305" s="14"/>
      <c r="BF1048305" s="14"/>
      <c r="BG1048305" s="14"/>
      <c r="BH1048305" s="14"/>
      <c r="BI1048305" s="14"/>
      <c r="BJ1048305" s="14"/>
      <c r="BK1048305" s="14"/>
      <c r="BL1048305" s="14"/>
      <c r="BM1048305" s="14"/>
      <c r="BN1048305" s="14"/>
      <c r="BO1048305" s="14"/>
      <c r="BP1048305" s="14"/>
      <c r="BQ1048305" s="14"/>
      <c r="BR1048305" s="14"/>
      <c r="BS1048305" s="14"/>
      <c r="BT1048305" s="14"/>
      <c r="BU1048305" s="14"/>
      <c r="BV1048305" s="14"/>
      <c r="BW1048305" s="14"/>
      <c r="BX1048305" s="14"/>
      <c r="BY1048305" s="17"/>
      <c r="BZ1048305" s="17"/>
      <c r="CA1048305" s="18"/>
      <c r="CB1048305" s="14"/>
      <c r="CC1048305" s="14"/>
      <c r="CD1048305" s="14"/>
      <c r="CE1048305" s="14"/>
      <c r="CF1048305" s="14"/>
      <c r="CG1048305" s="14"/>
      <c r="CH1048305" s="14"/>
      <c r="CI1048305" s="19"/>
      <c r="CJ1048305" s="19"/>
    </row>
    <row r="1048306" s="14" customFormat="1" customHeight="1" spans="1:88">
      <c r="A1048306" s="15"/>
      <c r="B1048306" s="15"/>
      <c r="C1048306" s="15"/>
      <c r="D1048306" s="15"/>
      <c r="E1048306" s="15"/>
      <c r="F1048306" s="15"/>
      <c r="G1048306" s="15"/>
      <c r="H1048306" s="15"/>
      <c r="I1048306" s="15"/>
      <c r="J1048306" s="15"/>
      <c r="K1048306" s="15"/>
      <c r="L1048306" s="15"/>
      <c r="M1048306" s="15"/>
      <c r="N1048306" s="16"/>
      <c r="O1048306" s="14"/>
      <c r="P1048306" s="14"/>
      <c r="Q1048306" s="14"/>
      <c r="R1048306" s="14"/>
      <c r="S1048306" s="14"/>
      <c r="T1048306" s="14"/>
      <c r="U1048306" s="14"/>
      <c r="V1048306" s="14"/>
      <c r="W1048306" s="14"/>
      <c r="X1048306" s="14"/>
      <c r="Y1048306" s="14"/>
      <c r="Z1048306" s="14"/>
      <c r="AA1048306" s="14"/>
      <c r="AB1048306" s="14"/>
      <c r="AC1048306" s="14"/>
      <c r="AD1048306" s="14"/>
      <c r="AE1048306" s="14"/>
      <c r="AF1048306" s="14"/>
      <c r="AG1048306" s="14"/>
      <c r="AH1048306" s="14"/>
      <c r="AI1048306" s="14"/>
      <c r="AJ1048306" s="14"/>
      <c r="AK1048306" s="14"/>
      <c r="AL1048306" s="14"/>
      <c r="AM1048306" s="14"/>
      <c r="AN1048306" s="14"/>
      <c r="AO1048306" s="14"/>
      <c r="AP1048306" s="14"/>
      <c r="AQ1048306" s="14"/>
      <c r="AR1048306" s="14"/>
      <c r="AS1048306" s="14"/>
      <c r="AT1048306" s="14"/>
      <c r="AU1048306" s="14"/>
      <c r="AV1048306" s="14"/>
      <c r="AW1048306" s="14"/>
      <c r="AX1048306" s="14"/>
      <c r="AY1048306" s="14"/>
      <c r="AZ1048306" s="14"/>
      <c r="BA1048306" s="14"/>
      <c r="BB1048306" s="14"/>
      <c r="BC1048306" s="14"/>
      <c r="BD1048306" s="14"/>
      <c r="BE1048306" s="14"/>
      <c r="BF1048306" s="14"/>
      <c r="BG1048306" s="14"/>
      <c r="BH1048306" s="14"/>
      <c r="BI1048306" s="14"/>
      <c r="BJ1048306" s="14"/>
      <c r="BK1048306" s="14"/>
      <c r="BL1048306" s="14"/>
      <c r="BM1048306" s="14"/>
      <c r="BN1048306" s="14"/>
      <c r="BO1048306" s="14"/>
      <c r="BP1048306" s="14"/>
      <c r="BQ1048306" s="14"/>
      <c r="BR1048306" s="14"/>
      <c r="BS1048306" s="14"/>
      <c r="BT1048306" s="14"/>
      <c r="BU1048306" s="14"/>
      <c r="BV1048306" s="14"/>
      <c r="BW1048306" s="14"/>
      <c r="BX1048306" s="14"/>
      <c r="BY1048306" s="17"/>
      <c r="BZ1048306" s="17"/>
      <c r="CA1048306" s="18"/>
      <c r="CB1048306" s="14"/>
      <c r="CC1048306" s="14"/>
      <c r="CD1048306" s="14"/>
      <c r="CE1048306" s="14"/>
      <c r="CF1048306" s="14"/>
      <c r="CG1048306" s="14"/>
      <c r="CH1048306" s="14"/>
      <c r="CI1048306" s="19"/>
      <c r="CJ1048306" s="19"/>
    </row>
    <row r="1048307" s="14" customFormat="1" customHeight="1" spans="1:88">
      <c r="A1048307" s="15"/>
      <c r="B1048307" s="15"/>
      <c r="C1048307" s="15"/>
      <c r="D1048307" s="15"/>
      <c r="E1048307" s="15"/>
      <c r="F1048307" s="15"/>
      <c r="G1048307" s="15"/>
      <c r="H1048307" s="15"/>
      <c r="I1048307" s="15"/>
      <c r="J1048307" s="15"/>
      <c r="K1048307" s="15"/>
      <c r="L1048307" s="15"/>
      <c r="M1048307" s="15"/>
      <c r="N1048307" s="16"/>
      <c r="O1048307" s="14"/>
      <c r="P1048307" s="14"/>
      <c r="Q1048307" s="14"/>
      <c r="R1048307" s="14"/>
      <c r="S1048307" s="14"/>
      <c r="T1048307" s="14"/>
      <c r="U1048307" s="14"/>
      <c r="V1048307" s="14"/>
      <c r="W1048307" s="14"/>
      <c r="X1048307" s="14"/>
      <c r="Y1048307" s="14"/>
      <c r="Z1048307" s="14"/>
      <c r="AA1048307" s="14"/>
      <c r="AB1048307" s="14"/>
      <c r="AC1048307" s="14"/>
      <c r="AD1048307" s="14"/>
      <c r="AE1048307" s="14"/>
      <c r="AF1048307" s="14"/>
      <c r="AG1048307" s="14"/>
      <c r="AH1048307" s="14"/>
      <c r="AI1048307" s="14"/>
      <c r="AJ1048307" s="14"/>
      <c r="AK1048307" s="14"/>
      <c r="AL1048307" s="14"/>
      <c r="AM1048307" s="14"/>
      <c r="AN1048307" s="14"/>
      <c r="AO1048307" s="14"/>
      <c r="AP1048307" s="14"/>
      <c r="AQ1048307" s="14"/>
      <c r="AR1048307" s="14"/>
      <c r="AS1048307" s="14"/>
      <c r="AT1048307" s="14"/>
      <c r="AU1048307" s="14"/>
      <c r="AV1048307" s="14"/>
      <c r="AW1048307" s="14"/>
      <c r="AX1048307" s="14"/>
      <c r="AY1048307" s="14"/>
      <c r="AZ1048307" s="14"/>
      <c r="BA1048307" s="14"/>
      <c r="BB1048307" s="14"/>
      <c r="BC1048307" s="14"/>
      <c r="BD1048307" s="14"/>
      <c r="BE1048307" s="14"/>
      <c r="BF1048307" s="14"/>
      <c r="BG1048307" s="14"/>
      <c r="BH1048307" s="14"/>
      <c r="BI1048307" s="14"/>
      <c r="BJ1048307" s="14"/>
      <c r="BK1048307" s="14"/>
      <c r="BL1048307" s="14"/>
      <c r="BM1048307" s="14"/>
      <c r="BN1048307" s="14"/>
      <c r="BO1048307" s="14"/>
      <c r="BP1048307" s="14"/>
      <c r="BQ1048307" s="14"/>
      <c r="BR1048307" s="14"/>
      <c r="BS1048307" s="14"/>
      <c r="BT1048307" s="14"/>
      <c r="BU1048307" s="14"/>
      <c r="BV1048307" s="14"/>
      <c r="BW1048307" s="14"/>
      <c r="BX1048307" s="14"/>
      <c r="BY1048307" s="17"/>
      <c r="BZ1048307" s="17"/>
      <c r="CA1048307" s="18"/>
      <c r="CB1048307" s="14"/>
      <c r="CC1048307" s="14"/>
      <c r="CD1048307" s="14"/>
      <c r="CE1048307" s="14"/>
      <c r="CF1048307" s="14"/>
      <c r="CG1048307" s="14"/>
      <c r="CH1048307" s="14"/>
      <c r="CI1048307" s="19"/>
      <c r="CJ1048307" s="19"/>
    </row>
    <row r="1048308" s="14" customFormat="1" customHeight="1" spans="1:88">
      <c r="A1048308" s="15"/>
      <c r="B1048308" s="15"/>
      <c r="C1048308" s="15"/>
      <c r="D1048308" s="15"/>
      <c r="E1048308" s="15"/>
      <c r="F1048308" s="15"/>
      <c r="G1048308" s="15"/>
      <c r="H1048308" s="15"/>
      <c r="I1048308" s="15"/>
      <c r="J1048308" s="15"/>
      <c r="K1048308" s="15"/>
      <c r="L1048308" s="15"/>
      <c r="M1048308" s="15"/>
      <c r="N1048308" s="16"/>
      <c r="O1048308" s="14"/>
      <c r="P1048308" s="14"/>
      <c r="Q1048308" s="14"/>
      <c r="R1048308" s="14"/>
      <c r="S1048308" s="14"/>
      <c r="T1048308" s="14"/>
      <c r="U1048308" s="14"/>
      <c r="V1048308" s="14"/>
      <c r="W1048308" s="14"/>
      <c r="X1048308" s="14"/>
      <c r="Y1048308" s="14"/>
      <c r="Z1048308" s="14"/>
      <c r="AA1048308" s="14"/>
      <c r="AB1048308" s="14"/>
      <c r="AC1048308" s="14"/>
      <c r="AD1048308" s="14"/>
      <c r="AE1048308" s="14"/>
      <c r="AF1048308" s="14"/>
      <c r="AG1048308" s="14"/>
      <c r="AH1048308" s="14"/>
      <c r="AI1048308" s="14"/>
      <c r="AJ1048308" s="14"/>
      <c r="AK1048308" s="14"/>
      <c r="AL1048308" s="14"/>
      <c r="AM1048308" s="14"/>
      <c r="AN1048308" s="14"/>
      <c r="AO1048308" s="14"/>
      <c r="AP1048308" s="14"/>
      <c r="AQ1048308" s="14"/>
      <c r="AR1048308" s="14"/>
      <c r="AS1048308" s="14"/>
      <c r="AT1048308" s="14"/>
      <c r="AU1048308" s="14"/>
      <c r="AV1048308" s="14"/>
      <c r="AW1048308" s="14"/>
      <c r="AX1048308" s="14"/>
      <c r="AY1048308" s="14"/>
      <c r="AZ1048308" s="14"/>
      <c r="BA1048308" s="14"/>
      <c r="BB1048308" s="14"/>
      <c r="BC1048308" s="14"/>
      <c r="BD1048308" s="14"/>
      <c r="BE1048308" s="14"/>
      <c r="BF1048308" s="14"/>
      <c r="BG1048308" s="14"/>
      <c r="BH1048308" s="14"/>
      <c r="BI1048308" s="14"/>
      <c r="BJ1048308" s="14"/>
      <c r="BK1048308" s="14"/>
      <c r="BL1048308" s="14"/>
      <c r="BM1048308" s="14"/>
      <c r="BN1048308" s="14"/>
      <c r="BO1048308" s="14"/>
      <c r="BP1048308" s="14"/>
      <c r="BQ1048308" s="14"/>
      <c r="BR1048308" s="14"/>
      <c r="BS1048308" s="14"/>
      <c r="BT1048308" s="14"/>
      <c r="BU1048308" s="14"/>
      <c r="BV1048308" s="14"/>
      <c r="BW1048308" s="14"/>
      <c r="BX1048308" s="14"/>
      <c r="BY1048308" s="17"/>
      <c r="BZ1048308" s="17"/>
      <c r="CA1048308" s="18"/>
      <c r="CB1048308" s="14"/>
      <c r="CC1048308" s="14"/>
      <c r="CD1048308" s="14"/>
      <c r="CE1048308" s="14"/>
      <c r="CF1048308" s="14"/>
      <c r="CG1048308" s="14"/>
      <c r="CH1048308" s="14"/>
      <c r="CI1048308" s="19"/>
      <c r="CJ1048308" s="19"/>
    </row>
    <row r="1048309" s="14" customFormat="1" customHeight="1" spans="1:88">
      <c r="A1048309" s="15"/>
      <c r="B1048309" s="15"/>
      <c r="C1048309" s="15"/>
      <c r="D1048309" s="15"/>
      <c r="E1048309" s="15"/>
      <c r="F1048309" s="15"/>
      <c r="G1048309" s="15"/>
      <c r="H1048309" s="15"/>
      <c r="I1048309" s="15"/>
      <c r="J1048309" s="15"/>
      <c r="K1048309" s="15"/>
      <c r="L1048309" s="15"/>
      <c r="M1048309" s="15"/>
      <c r="N1048309" s="16"/>
      <c r="O1048309" s="14"/>
      <c r="P1048309" s="14"/>
      <c r="Q1048309" s="14"/>
      <c r="R1048309" s="14"/>
      <c r="S1048309" s="14"/>
      <c r="T1048309" s="14"/>
      <c r="U1048309" s="14"/>
      <c r="V1048309" s="14"/>
      <c r="W1048309" s="14"/>
      <c r="X1048309" s="14"/>
      <c r="Y1048309" s="14"/>
      <c r="Z1048309" s="14"/>
      <c r="AA1048309" s="14"/>
      <c r="AB1048309" s="14"/>
      <c r="AC1048309" s="14"/>
      <c r="AD1048309" s="14"/>
      <c r="AE1048309" s="14"/>
      <c r="AF1048309" s="14"/>
      <c r="AG1048309" s="14"/>
      <c r="AH1048309" s="14"/>
      <c r="AI1048309" s="14"/>
      <c r="AJ1048309" s="14"/>
      <c r="AK1048309" s="14"/>
      <c r="AL1048309" s="14"/>
      <c r="AM1048309" s="14"/>
      <c r="AN1048309" s="14"/>
      <c r="AO1048309" s="14"/>
      <c r="AP1048309" s="14"/>
      <c r="AQ1048309" s="14"/>
      <c r="AR1048309" s="14"/>
      <c r="AS1048309" s="14"/>
      <c r="AT1048309" s="14"/>
      <c r="AU1048309" s="14"/>
      <c r="AV1048309" s="14"/>
      <c r="AW1048309" s="14"/>
      <c r="AX1048309" s="14"/>
      <c r="AY1048309" s="14"/>
      <c r="AZ1048309" s="14"/>
      <c r="BA1048309" s="14"/>
      <c r="BB1048309" s="14"/>
      <c r="BC1048309" s="14"/>
      <c r="BD1048309" s="14"/>
      <c r="BE1048309" s="14"/>
      <c r="BF1048309" s="14"/>
      <c r="BG1048309" s="14"/>
      <c r="BH1048309" s="14"/>
      <c r="BI1048309" s="14"/>
      <c r="BJ1048309" s="14"/>
      <c r="BK1048309" s="14"/>
      <c r="BL1048309" s="14"/>
      <c r="BM1048309" s="14"/>
      <c r="BN1048309" s="14"/>
      <c r="BO1048309" s="14"/>
      <c r="BP1048309" s="14"/>
      <c r="BQ1048309" s="14"/>
      <c r="BR1048309" s="14"/>
      <c r="BS1048309" s="14"/>
      <c r="BT1048309" s="14"/>
      <c r="BU1048309" s="14"/>
      <c r="BV1048309" s="14"/>
      <c r="BW1048309" s="14"/>
      <c r="BX1048309" s="14"/>
      <c r="BY1048309" s="17"/>
      <c r="BZ1048309" s="17"/>
      <c r="CA1048309" s="18"/>
      <c r="CB1048309" s="14"/>
      <c r="CC1048309" s="14"/>
      <c r="CD1048309" s="14"/>
      <c r="CE1048309" s="14"/>
      <c r="CF1048309" s="14"/>
      <c r="CG1048309" s="14"/>
      <c r="CH1048309" s="14"/>
      <c r="CI1048309" s="19"/>
      <c r="CJ1048309" s="19"/>
    </row>
    <row r="1048310" s="14" customFormat="1" customHeight="1" spans="1:88">
      <c r="A1048310" s="15"/>
      <c r="B1048310" s="15"/>
      <c r="C1048310" s="15"/>
      <c r="D1048310" s="15"/>
      <c r="E1048310" s="15"/>
      <c r="F1048310" s="15"/>
      <c r="G1048310" s="15"/>
      <c r="H1048310" s="15"/>
      <c r="I1048310" s="15"/>
      <c r="J1048310" s="15"/>
      <c r="K1048310" s="15"/>
      <c r="L1048310" s="15"/>
      <c r="M1048310" s="15"/>
      <c r="N1048310" s="16"/>
      <c r="O1048310" s="14"/>
      <c r="P1048310" s="14"/>
      <c r="Q1048310" s="14"/>
      <c r="R1048310" s="14"/>
      <c r="S1048310" s="14"/>
      <c r="T1048310" s="14"/>
      <c r="U1048310" s="14"/>
      <c r="V1048310" s="14"/>
      <c r="W1048310" s="14"/>
      <c r="X1048310" s="14"/>
      <c r="Y1048310" s="14"/>
      <c r="Z1048310" s="14"/>
      <c r="AA1048310" s="14"/>
      <c r="AB1048310" s="14"/>
      <c r="AC1048310" s="14"/>
      <c r="AD1048310" s="14"/>
      <c r="AE1048310" s="14"/>
      <c r="AF1048310" s="14"/>
      <c r="AG1048310" s="14"/>
      <c r="AH1048310" s="14"/>
      <c r="AI1048310" s="14"/>
      <c r="AJ1048310" s="14"/>
      <c r="AK1048310" s="14"/>
      <c r="AL1048310" s="14"/>
      <c r="AM1048310" s="14"/>
      <c r="AN1048310" s="14"/>
      <c r="AO1048310" s="14"/>
      <c r="AP1048310" s="14"/>
      <c r="AQ1048310" s="14"/>
      <c r="AR1048310" s="14"/>
      <c r="AS1048310" s="14"/>
      <c r="AT1048310" s="14"/>
      <c r="AU1048310" s="14"/>
      <c r="AV1048310" s="14"/>
      <c r="AW1048310" s="14"/>
      <c r="AX1048310" s="14"/>
      <c r="AY1048310" s="14"/>
      <c r="AZ1048310" s="14"/>
      <c r="BA1048310" s="14"/>
      <c r="BB1048310" s="14"/>
      <c r="BC1048310" s="14"/>
      <c r="BD1048310" s="14"/>
      <c r="BE1048310" s="14"/>
      <c r="BF1048310" s="14"/>
      <c r="BG1048310" s="14"/>
      <c r="BH1048310" s="14"/>
      <c r="BI1048310" s="14"/>
      <c r="BJ1048310" s="14"/>
      <c r="BK1048310" s="14"/>
      <c r="BL1048310" s="14"/>
      <c r="BM1048310" s="14"/>
      <c r="BN1048310" s="14"/>
      <c r="BO1048310" s="14"/>
      <c r="BP1048310" s="14"/>
      <c r="BQ1048310" s="14"/>
      <c r="BR1048310" s="14"/>
      <c r="BS1048310" s="14"/>
      <c r="BT1048310" s="14"/>
      <c r="BU1048310" s="14"/>
      <c r="BV1048310" s="14"/>
      <c r="BW1048310" s="14"/>
      <c r="BX1048310" s="14"/>
      <c r="BY1048310" s="17"/>
      <c r="BZ1048310" s="17"/>
      <c r="CA1048310" s="18"/>
      <c r="CB1048310" s="14"/>
      <c r="CC1048310" s="14"/>
      <c r="CD1048310" s="14"/>
      <c r="CE1048310" s="14"/>
      <c r="CF1048310" s="14"/>
      <c r="CG1048310" s="14"/>
      <c r="CH1048310" s="14"/>
      <c r="CI1048310" s="19"/>
      <c r="CJ1048310" s="19"/>
    </row>
    <row r="1048311" s="14" customFormat="1" customHeight="1" spans="1:88">
      <c r="A1048311" s="15"/>
      <c r="B1048311" s="15"/>
      <c r="C1048311" s="15"/>
      <c r="D1048311" s="15"/>
      <c r="E1048311" s="15"/>
      <c r="F1048311" s="15"/>
      <c r="G1048311" s="15"/>
      <c r="H1048311" s="15"/>
      <c r="I1048311" s="15"/>
      <c r="J1048311" s="15"/>
      <c r="K1048311" s="15"/>
      <c r="L1048311" s="15"/>
      <c r="M1048311" s="15"/>
      <c r="N1048311" s="16"/>
      <c r="O1048311" s="14"/>
      <c r="P1048311" s="14"/>
      <c r="Q1048311" s="14"/>
      <c r="R1048311" s="14"/>
      <c r="S1048311" s="14"/>
      <c r="T1048311" s="14"/>
      <c r="U1048311" s="14"/>
      <c r="V1048311" s="14"/>
      <c r="W1048311" s="14"/>
      <c r="X1048311" s="14"/>
      <c r="Y1048311" s="14"/>
      <c r="Z1048311" s="14"/>
      <c r="AA1048311" s="14"/>
      <c r="AB1048311" s="14"/>
      <c r="AC1048311" s="14"/>
      <c r="AD1048311" s="14"/>
      <c r="AE1048311" s="14"/>
      <c r="AF1048311" s="14"/>
      <c r="AG1048311" s="14"/>
      <c r="AH1048311" s="14"/>
      <c r="AI1048311" s="14"/>
      <c r="AJ1048311" s="14"/>
      <c r="AK1048311" s="14"/>
      <c r="AL1048311" s="14"/>
      <c r="AM1048311" s="14"/>
      <c r="AN1048311" s="14"/>
      <c r="AO1048311" s="14"/>
      <c r="AP1048311" s="14"/>
      <c r="AQ1048311" s="14"/>
      <c r="AR1048311" s="14"/>
      <c r="AS1048311" s="14"/>
      <c r="AT1048311" s="14"/>
      <c r="AU1048311" s="14"/>
      <c r="AV1048311" s="14"/>
      <c r="AW1048311" s="14"/>
      <c r="AX1048311" s="14"/>
      <c r="AY1048311" s="14"/>
      <c r="AZ1048311" s="14"/>
      <c r="BA1048311" s="14"/>
      <c r="BB1048311" s="14"/>
      <c r="BC1048311" s="14"/>
      <c r="BD1048311" s="14"/>
      <c r="BE1048311" s="14"/>
      <c r="BF1048311" s="14"/>
      <c r="BG1048311" s="14"/>
      <c r="BH1048311" s="14"/>
      <c r="BI1048311" s="14"/>
      <c r="BJ1048311" s="14"/>
      <c r="BK1048311" s="14"/>
      <c r="BL1048311" s="14"/>
      <c r="BM1048311" s="14"/>
      <c r="BN1048311" s="14"/>
      <c r="BO1048311" s="14"/>
      <c r="BP1048311" s="14"/>
      <c r="BQ1048311" s="14"/>
      <c r="BR1048311" s="14"/>
      <c r="BS1048311" s="14"/>
      <c r="BT1048311" s="14"/>
      <c r="BU1048311" s="14"/>
      <c r="BV1048311" s="14"/>
      <c r="BW1048311" s="14"/>
      <c r="BX1048311" s="14"/>
      <c r="BY1048311" s="17"/>
      <c r="BZ1048311" s="17"/>
      <c r="CA1048311" s="18"/>
      <c r="CB1048311" s="14"/>
      <c r="CC1048311" s="14"/>
      <c r="CD1048311" s="14"/>
      <c r="CE1048311" s="14"/>
      <c r="CF1048311" s="14"/>
      <c r="CG1048311" s="14"/>
      <c r="CH1048311" s="14"/>
      <c r="CI1048311" s="19"/>
      <c r="CJ1048311" s="19"/>
    </row>
    <row r="1048312" s="14" customFormat="1" customHeight="1" spans="1:88">
      <c r="A1048312" s="15"/>
      <c r="B1048312" s="15"/>
      <c r="C1048312" s="15"/>
      <c r="D1048312" s="15"/>
      <c r="E1048312" s="15"/>
      <c r="F1048312" s="15"/>
      <c r="G1048312" s="15"/>
      <c r="H1048312" s="15"/>
      <c r="I1048312" s="15"/>
      <c r="J1048312" s="15"/>
      <c r="K1048312" s="15"/>
      <c r="L1048312" s="15"/>
      <c r="M1048312" s="15"/>
      <c r="N1048312" s="16"/>
      <c r="O1048312" s="14"/>
      <c r="P1048312" s="14"/>
      <c r="Q1048312" s="14"/>
      <c r="R1048312" s="14"/>
      <c r="S1048312" s="14"/>
      <c r="T1048312" s="14"/>
      <c r="U1048312" s="14"/>
      <c r="V1048312" s="14"/>
      <c r="W1048312" s="14"/>
      <c r="X1048312" s="14"/>
      <c r="Y1048312" s="14"/>
      <c r="Z1048312" s="14"/>
      <c r="AA1048312" s="14"/>
      <c r="AB1048312" s="14"/>
      <c r="AC1048312" s="14"/>
      <c r="AD1048312" s="14"/>
      <c r="AE1048312" s="14"/>
      <c r="AF1048312" s="14"/>
      <c r="AG1048312" s="14"/>
      <c r="AH1048312" s="14"/>
      <c r="AI1048312" s="14"/>
      <c r="AJ1048312" s="14"/>
      <c r="AK1048312" s="14"/>
      <c r="AL1048312" s="14"/>
      <c r="AM1048312" s="14"/>
      <c r="AN1048312" s="14"/>
      <c r="AO1048312" s="14"/>
      <c r="AP1048312" s="14"/>
      <c r="AQ1048312" s="14"/>
      <c r="AR1048312" s="14"/>
      <c r="AS1048312" s="14"/>
      <c r="AT1048312" s="14"/>
      <c r="AU1048312" s="14"/>
      <c r="AV1048312" s="14"/>
      <c r="AW1048312" s="14"/>
      <c r="AX1048312" s="14"/>
      <c r="AY1048312" s="14"/>
      <c r="AZ1048312" s="14"/>
      <c r="BA1048312" s="14"/>
      <c r="BB1048312" s="14"/>
      <c r="BC1048312" s="14"/>
      <c r="BD1048312" s="14"/>
      <c r="BE1048312" s="14"/>
      <c r="BF1048312" s="14"/>
      <c r="BG1048312" s="14"/>
      <c r="BH1048312" s="14"/>
      <c r="BI1048312" s="14"/>
      <c r="BJ1048312" s="14"/>
      <c r="BK1048312" s="14"/>
      <c r="BL1048312" s="14"/>
      <c r="BM1048312" s="14"/>
      <c r="BN1048312" s="14"/>
      <c r="BO1048312" s="14"/>
      <c r="BP1048312" s="14"/>
      <c r="BQ1048312" s="14"/>
      <c r="BR1048312" s="14"/>
      <c r="BS1048312" s="14"/>
      <c r="BT1048312" s="14"/>
      <c r="BU1048312" s="14"/>
      <c r="BV1048312" s="14"/>
      <c r="BW1048312" s="14"/>
      <c r="BX1048312" s="14"/>
      <c r="BY1048312" s="17"/>
      <c r="BZ1048312" s="17"/>
      <c r="CA1048312" s="18"/>
      <c r="CB1048312" s="14"/>
      <c r="CC1048312" s="14"/>
      <c r="CD1048312" s="14"/>
      <c r="CE1048312" s="14"/>
      <c r="CF1048312" s="14"/>
      <c r="CG1048312" s="14"/>
      <c r="CH1048312" s="14"/>
      <c r="CI1048312" s="19"/>
      <c r="CJ1048312" s="19"/>
    </row>
    <row r="1048313" s="14" customFormat="1" customHeight="1" spans="1:88">
      <c r="A1048313" s="15"/>
      <c r="B1048313" s="15"/>
      <c r="C1048313" s="15"/>
      <c r="D1048313" s="15"/>
      <c r="E1048313" s="15"/>
      <c r="F1048313" s="15"/>
      <c r="G1048313" s="15"/>
      <c r="H1048313" s="15"/>
      <c r="I1048313" s="15"/>
      <c r="J1048313" s="15"/>
      <c r="K1048313" s="15"/>
      <c r="L1048313" s="15"/>
      <c r="M1048313" s="15"/>
      <c r="N1048313" s="16"/>
      <c r="O1048313" s="14"/>
      <c r="P1048313" s="14"/>
      <c r="Q1048313" s="14"/>
      <c r="R1048313" s="14"/>
      <c r="S1048313" s="14"/>
      <c r="T1048313" s="14"/>
      <c r="U1048313" s="14"/>
      <c r="V1048313" s="14"/>
      <c r="W1048313" s="14"/>
      <c r="X1048313" s="14"/>
      <c r="Y1048313" s="14"/>
      <c r="Z1048313" s="14"/>
      <c r="AA1048313" s="14"/>
      <c r="AB1048313" s="14"/>
      <c r="AC1048313" s="14"/>
      <c r="AD1048313" s="14"/>
      <c r="AE1048313" s="14"/>
      <c r="AF1048313" s="14"/>
      <c r="AG1048313" s="14"/>
      <c r="AH1048313" s="14"/>
      <c r="AI1048313" s="14"/>
      <c r="AJ1048313" s="14"/>
      <c r="AK1048313" s="14"/>
      <c r="AL1048313" s="14"/>
      <c r="AM1048313" s="14"/>
      <c r="AN1048313" s="14"/>
      <c r="AO1048313" s="14"/>
      <c r="AP1048313" s="14"/>
      <c r="AQ1048313" s="14"/>
      <c r="AR1048313" s="14"/>
      <c r="AS1048313" s="14"/>
      <c r="AT1048313" s="14"/>
      <c r="AU1048313" s="14"/>
      <c r="AV1048313" s="14"/>
      <c r="AW1048313" s="14"/>
      <c r="AX1048313" s="14"/>
      <c r="AY1048313" s="14"/>
      <c r="AZ1048313" s="14"/>
      <c r="BA1048313" s="14"/>
      <c r="BB1048313" s="14"/>
      <c r="BC1048313" s="14"/>
      <c r="BD1048313" s="14"/>
      <c r="BE1048313" s="14"/>
      <c r="BF1048313" s="14"/>
      <c r="BG1048313" s="14"/>
      <c r="BH1048313" s="14"/>
      <c r="BI1048313" s="14"/>
      <c r="BJ1048313" s="14"/>
      <c r="BK1048313" s="14"/>
      <c r="BL1048313" s="14"/>
      <c r="BM1048313" s="14"/>
      <c r="BN1048313" s="14"/>
      <c r="BO1048313" s="14"/>
      <c r="BP1048313" s="14"/>
      <c r="BQ1048313" s="14"/>
      <c r="BR1048313" s="14"/>
      <c r="BS1048313" s="14"/>
      <c r="BT1048313" s="14"/>
      <c r="BU1048313" s="14"/>
      <c r="BV1048313" s="14"/>
      <c r="BW1048313" s="14"/>
      <c r="BX1048313" s="14"/>
      <c r="BY1048313" s="17"/>
      <c r="BZ1048313" s="17"/>
      <c r="CA1048313" s="18"/>
      <c r="CB1048313" s="14"/>
      <c r="CC1048313" s="14"/>
      <c r="CD1048313" s="14"/>
      <c r="CE1048313" s="14"/>
      <c r="CF1048313" s="14"/>
      <c r="CG1048313" s="14"/>
      <c r="CH1048313" s="14"/>
      <c r="CI1048313" s="19"/>
      <c r="CJ1048313" s="19"/>
    </row>
    <row r="1048314" s="14" customFormat="1" customHeight="1" spans="1:88">
      <c r="A1048314" s="15"/>
      <c r="B1048314" s="15"/>
      <c r="C1048314" s="15"/>
      <c r="D1048314" s="15"/>
      <c r="E1048314" s="15"/>
      <c r="F1048314" s="15"/>
      <c r="G1048314" s="15"/>
      <c r="H1048314" s="15"/>
      <c r="I1048314" s="15"/>
      <c r="J1048314" s="15"/>
      <c r="K1048314" s="15"/>
      <c r="L1048314" s="15"/>
      <c r="M1048314" s="15"/>
      <c r="N1048314" s="16"/>
      <c r="O1048314" s="14"/>
      <c r="P1048314" s="14"/>
      <c r="Q1048314" s="14"/>
      <c r="R1048314" s="14"/>
      <c r="S1048314" s="14"/>
      <c r="T1048314" s="14"/>
      <c r="U1048314" s="14"/>
      <c r="V1048314" s="14"/>
      <c r="W1048314" s="14"/>
      <c r="X1048314" s="14"/>
      <c r="Y1048314" s="14"/>
      <c r="Z1048314" s="14"/>
      <c r="AA1048314" s="14"/>
      <c r="AB1048314" s="14"/>
      <c r="AC1048314" s="14"/>
      <c r="AD1048314" s="14"/>
      <c r="AE1048314" s="14"/>
      <c r="AF1048314" s="14"/>
      <c r="AG1048314" s="14"/>
      <c r="AH1048314" s="14"/>
      <c r="AI1048314" s="14"/>
      <c r="AJ1048314" s="14"/>
      <c r="AK1048314" s="14"/>
      <c r="AL1048314" s="14"/>
      <c r="AM1048314" s="14"/>
      <c r="AN1048314" s="14"/>
      <c r="AO1048314" s="14"/>
      <c r="AP1048314" s="14"/>
      <c r="AQ1048314" s="14"/>
      <c r="AR1048314" s="14"/>
      <c r="AS1048314" s="14"/>
      <c r="AT1048314" s="14"/>
      <c r="AU1048314" s="14"/>
      <c r="AV1048314" s="14"/>
      <c r="AW1048314" s="14"/>
      <c r="AX1048314" s="14"/>
      <c r="AY1048314" s="14"/>
      <c r="AZ1048314" s="14"/>
      <c r="BA1048314" s="14"/>
      <c r="BB1048314" s="14"/>
      <c r="BC1048314" s="14"/>
      <c r="BD1048314" s="14"/>
      <c r="BE1048314" s="14"/>
      <c r="BF1048314" s="14"/>
      <c r="BG1048314" s="14"/>
      <c r="BH1048314" s="14"/>
      <c r="BI1048314" s="14"/>
      <c r="BJ1048314" s="14"/>
      <c r="BK1048314" s="14"/>
      <c r="BL1048314" s="14"/>
      <c r="BM1048314" s="14"/>
      <c r="BN1048314" s="14"/>
      <c r="BO1048314" s="14"/>
      <c r="BP1048314" s="14"/>
      <c r="BQ1048314" s="14"/>
      <c r="BR1048314" s="14"/>
      <c r="BS1048314" s="14"/>
      <c r="BT1048314" s="14"/>
      <c r="BU1048314" s="14"/>
      <c r="BV1048314" s="14"/>
      <c r="BW1048314" s="14"/>
      <c r="BX1048314" s="14"/>
      <c r="BY1048314" s="17"/>
      <c r="BZ1048314" s="17"/>
      <c r="CA1048314" s="18"/>
      <c r="CB1048314" s="14"/>
      <c r="CC1048314" s="14"/>
      <c r="CD1048314" s="14"/>
      <c r="CE1048314" s="14"/>
      <c r="CF1048314" s="14"/>
      <c r="CG1048314" s="14"/>
      <c r="CH1048314" s="14"/>
      <c r="CI1048314" s="19"/>
      <c r="CJ1048314" s="19"/>
    </row>
    <row r="1048315" s="14" customFormat="1" customHeight="1" spans="1:88">
      <c r="A1048315" s="15"/>
      <c r="B1048315" s="15"/>
      <c r="C1048315" s="15"/>
      <c r="D1048315" s="15"/>
      <c r="E1048315" s="15"/>
      <c r="F1048315" s="15"/>
      <c r="G1048315" s="15"/>
      <c r="H1048315" s="15"/>
      <c r="I1048315" s="15"/>
      <c r="J1048315" s="15"/>
      <c r="K1048315" s="15"/>
      <c r="L1048315" s="15"/>
      <c r="M1048315" s="15"/>
      <c r="N1048315" s="16"/>
      <c r="O1048315" s="14"/>
      <c r="P1048315" s="14"/>
      <c r="Q1048315" s="14"/>
      <c r="R1048315" s="14"/>
      <c r="S1048315" s="14"/>
      <c r="T1048315" s="14"/>
      <c r="U1048315" s="14"/>
      <c r="V1048315" s="14"/>
      <c r="W1048315" s="14"/>
      <c r="X1048315" s="14"/>
      <c r="Y1048315" s="14"/>
      <c r="Z1048315" s="14"/>
      <c r="AA1048315" s="14"/>
      <c r="AB1048315" s="14"/>
      <c r="AC1048315" s="14"/>
      <c r="AD1048315" s="14"/>
      <c r="AE1048315" s="14"/>
      <c r="AF1048315" s="14"/>
      <c r="AG1048315" s="14"/>
      <c r="AH1048315" s="14"/>
      <c r="AI1048315" s="14"/>
      <c r="AJ1048315" s="14"/>
      <c r="AK1048315" s="14"/>
      <c r="AL1048315" s="14"/>
      <c r="AM1048315" s="14"/>
      <c r="AN1048315" s="14"/>
      <c r="AO1048315" s="14"/>
      <c r="AP1048315" s="14"/>
      <c r="AQ1048315" s="14"/>
      <c r="AR1048315" s="14"/>
      <c r="AS1048315" s="14"/>
      <c r="AT1048315" s="14"/>
      <c r="AU1048315" s="14"/>
      <c r="AV1048315" s="14"/>
      <c r="AW1048315" s="14"/>
      <c r="AX1048315" s="14"/>
      <c r="AY1048315" s="14"/>
      <c r="AZ1048315" s="14"/>
      <c r="BA1048315" s="14"/>
      <c r="BB1048315" s="14"/>
      <c r="BC1048315" s="14"/>
      <c r="BD1048315" s="14"/>
      <c r="BE1048315" s="14"/>
      <c r="BF1048315" s="14"/>
      <c r="BG1048315" s="14"/>
      <c r="BH1048315" s="14"/>
      <c r="BI1048315" s="14"/>
      <c r="BJ1048315" s="14"/>
      <c r="BK1048315" s="14"/>
      <c r="BL1048315" s="14"/>
      <c r="BM1048315" s="14"/>
      <c r="BN1048315" s="14"/>
      <c r="BO1048315" s="14"/>
      <c r="BP1048315" s="14"/>
      <c r="BQ1048315" s="14"/>
      <c r="BR1048315" s="14"/>
      <c r="BS1048315" s="14"/>
      <c r="BT1048315" s="14"/>
      <c r="BU1048315" s="14"/>
      <c r="BV1048315" s="14"/>
      <c r="BW1048315" s="14"/>
      <c r="BX1048315" s="14"/>
      <c r="BY1048315" s="17"/>
      <c r="BZ1048315" s="17"/>
      <c r="CA1048315" s="18"/>
      <c r="CB1048315" s="14"/>
      <c r="CC1048315" s="14"/>
      <c r="CD1048315" s="14"/>
      <c r="CE1048315" s="14"/>
      <c r="CF1048315" s="14"/>
      <c r="CG1048315" s="14"/>
      <c r="CH1048315" s="14"/>
      <c r="CI1048315" s="19"/>
      <c r="CJ1048315" s="19"/>
    </row>
    <row r="1048316" s="14" customFormat="1" customHeight="1" spans="1:88">
      <c r="A1048316" s="15"/>
      <c r="B1048316" s="15"/>
      <c r="C1048316" s="15"/>
      <c r="D1048316" s="15"/>
      <c r="E1048316" s="15"/>
      <c r="F1048316" s="15"/>
      <c r="G1048316" s="15"/>
      <c r="H1048316" s="15"/>
      <c r="I1048316" s="15"/>
      <c r="J1048316" s="15"/>
      <c r="K1048316" s="15"/>
      <c r="L1048316" s="15"/>
      <c r="M1048316" s="15"/>
      <c r="N1048316" s="16"/>
      <c r="O1048316" s="14"/>
      <c r="P1048316" s="14"/>
      <c r="Q1048316" s="14"/>
      <c r="R1048316" s="14"/>
      <c r="S1048316" s="14"/>
      <c r="T1048316" s="14"/>
      <c r="U1048316" s="14"/>
      <c r="V1048316" s="14"/>
      <c r="W1048316" s="14"/>
      <c r="X1048316" s="14"/>
      <c r="Y1048316" s="14"/>
      <c r="Z1048316" s="14"/>
      <c r="AA1048316" s="14"/>
      <c r="AB1048316" s="14"/>
      <c r="AC1048316" s="14"/>
      <c r="AD1048316" s="14"/>
      <c r="AE1048316" s="14"/>
      <c r="AF1048316" s="14"/>
      <c r="AG1048316" s="14"/>
      <c r="AH1048316" s="14"/>
      <c r="AI1048316" s="14"/>
      <c r="AJ1048316" s="14"/>
      <c r="AK1048316" s="14"/>
      <c r="AL1048316" s="14"/>
      <c r="AM1048316" s="14"/>
      <c r="AN1048316" s="14"/>
      <c r="AO1048316" s="14"/>
      <c r="AP1048316" s="14"/>
      <c r="AQ1048316" s="14"/>
      <c r="AR1048316" s="14"/>
      <c r="AS1048316" s="14"/>
      <c r="AT1048316" s="14"/>
      <c r="AU1048316" s="14"/>
      <c r="AV1048316" s="14"/>
      <c r="AW1048316" s="14"/>
      <c r="AX1048316" s="14"/>
      <c r="AY1048316" s="14"/>
      <c r="AZ1048316" s="14"/>
      <c r="BA1048316" s="14"/>
      <c r="BB1048316" s="14"/>
      <c r="BC1048316" s="14"/>
      <c r="BD1048316" s="14"/>
      <c r="BE1048316" s="14"/>
      <c r="BF1048316" s="14"/>
      <c r="BG1048316" s="14"/>
      <c r="BH1048316" s="14"/>
      <c r="BI1048316" s="14"/>
      <c r="BJ1048316" s="14"/>
      <c r="BK1048316" s="14"/>
      <c r="BL1048316" s="14"/>
      <c r="BM1048316" s="14"/>
      <c r="BN1048316" s="14"/>
      <c r="BO1048316" s="14"/>
      <c r="BP1048316" s="14"/>
      <c r="BQ1048316" s="14"/>
      <c r="BR1048316" s="14"/>
      <c r="BS1048316" s="14"/>
      <c r="BT1048316" s="14"/>
      <c r="BU1048316" s="14"/>
      <c r="BV1048316" s="14"/>
      <c r="BW1048316" s="14"/>
      <c r="BX1048316" s="14"/>
      <c r="BY1048316" s="17"/>
      <c r="BZ1048316" s="17"/>
      <c r="CA1048316" s="18"/>
      <c r="CB1048316" s="14"/>
      <c r="CC1048316" s="14"/>
      <c r="CD1048316" s="14"/>
      <c r="CE1048316" s="14"/>
      <c r="CF1048316" s="14"/>
      <c r="CG1048316" s="14"/>
      <c r="CH1048316" s="14"/>
      <c r="CI1048316" s="19"/>
      <c r="CJ1048316" s="19"/>
    </row>
    <row r="1048317" s="14" customFormat="1" customHeight="1" spans="1:88">
      <c r="A1048317" s="15"/>
      <c r="B1048317" s="15"/>
      <c r="C1048317" s="15"/>
      <c r="D1048317" s="15"/>
      <c r="E1048317" s="15"/>
      <c r="F1048317" s="15"/>
      <c r="G1048317" s="15"/>
      <c r="H1048317" s="15"/>
      <c r="I1048317" s="15"/>
      <c r="J1048317" s="15"/>
      <c r="K1048317" s="15"/>
      <c r="L1048317" s="15"/>
      <c r="M1048317" s="15"/>
      <c r="N1048317" s="16"/>
      <c r="O1048317" s="14"/>
      <c r="P1048317" s="14"/>
      <c r="Q1048317" s="14"/>
      <c r="R1048317" s="14"/>
      <c r="S1048317" s="14"/>
      <c r="T1048317" s="14"/>
      <c r="U1048317" s="14"/>
      <c r="V1048317" s="14"/>
      <c r="W1048317" s="14"/>
      <c r="X1048317" s="14"/>
      <c r="Y1048317" s="14"/>
      <c r="Z1048317" s="14"/>
      <c r="AA1048317" s="14"/>
      <c r="AB1048317" s="14"/>
      <c r="AC1048317" s="14"/>
      <c r="AD1048317" s="14"/>
      <c r="AE1048317" s="14"/>
      <c r="AF1048317" s="14"/>
      <c r="AG1048317" s="14"/>
      <c r="AH1048317" s="14"/>
      <c r="AI1048317" s="14"/>
      <c r="AJ1048317" s="14"/>
      <c r="AK1048317" s="14"/>
      <c r="AL1048317" s="14"/>
      <c r="AM1048317" s="14"/>
      <c r="AN1048317" s="14"/>
      <c r="AO1048317" s="14"/>
      <c r="AP1048317" s="14"/>
      <c r="AQ1048317" s="14"/>
      <c r="AR1048317" s="14"/>
      <c r="AS1048317" s="14"/>
      <c r="AT1048317" s="14"/>
      <c r="AU1048317" s="14"/>
      <c r="AV1048317" s="14"/>
      <c r="AW1048317" s="14"/>
      <c r="AX1048317" s="14"/>
      <c r="AY1048317" s="14"/>
      <c r="AZ1048317" s="14"/>
      <c r="BA1048317" s="14"/>
      <c r="BB1048317" s="14"/>
      <c r="BC1048317" s="14"/>
      <c r="BD1048317" s="14"/>
      <c r="BE1048317" s="14"/>
      <c r="BF1048317" s="14"/>
      <c r="BG1048317" s="14"/>
      <c r="BH1048317" s="14"/>
      <c r="BI1048317" s="14"/>
      <c r="BJ1048317" s="14"/>
      <c r="BK1048317" s="14"/>
      <c r="BL1048317" s="14"/>
      <c r="BM1048317" s="14"/>
      <c r="BN1048317" s="14"/>
      <c r="BO1048317" s="14"/>
      <c r="BP1048317" s="14"/>
      <c r="BQ1048317" s="14"/>
      <c r="BR1048317" s="14"/>
      <c r="BS1048317" s="14"/>
      <c r="BT1048317" s="14"/>
      <c r="BU1048317" s="14"/>
      <c r="BV1048317" s="14"/>
      <c r="BW1048317" s="14"/>
      <c r="BX1048317" s="14"/>
      <c r="BY1048317" s="17"/>
      <c r="BZ1048317" s="17"/>
      <c r="CA1048317" s="18"/>
      <c r="CB1048317" s="14"/>
      <c r="CC1048317" s="14"/>
      <c r="CD1048317" s="14"/>
      <c r="CE1048317" s="14"/>
      <c r="CF1048317" s="14"/>
      <c r="CG1048317" s="14"/>
      <c r="CH1048317" s="14"/>
      <c r="CI1048317" s="19"/>
      <c r="CJ1048317" s="19"/>
    </row>
    <row r="1048318" s="14" customFormat="1" customHeight="1" spans="1:88">
      <c r="A1048318" s="15"/>
      <c r="B1048318" s="15"/>
      <c r="C1048318" s="15"/>
      <c r="D1048318" s="15"/>
      <c r="E1048318" s="15"/>
      <c r="F1048318" s="15"/>
      <c r="G1048318" s="15"/>
      <c r="H1048318" s="15"/>
      <c r="I1048318" s="15"/>
      <c r="J1048318" s="15"/>
      <c r="K1048318" s="15"/>
      <c r="L1048318" s="15"/>
      <c r="M1048318" s="15"/>
      <c r="N1048318" s="16"/>
      <c r="O1048318" s="14"/>
      <c r="P1048318" s="14"/>
      <c r="Q1048318" s="14"/>
      <c r="R1048318" s="14"/>
      <c r="S1048318" s="14"/>
      <c r="T1048318" s="14"/>
      <c r="U1048318" s="14"/>
      <c r="V1048318" s="14"/>
      <c r="W1048318" s="14"/>
      <c r="X1048318" s="14"/>
      <c r="Y1048318" s="14"/>
      <c r="Z1048318" s="14"/>
      <c r="AA1048318" s="14"/>
      <c r="AB1048318" s="14"/>
      <c r="AC1048318" s="14"/>
      <c r="AD1048318" s="14"/>
      <c r="AE1048318" s="14"/>
      <c r="AF1048318" s="14"/>
      <c r="AG1048318" s="14"/>
      <c r="AH1048318" s="14"/>
      <c r="AI1048318" s="14"/>
      <c r="AJ1048318" s="14"/>
      <c r="AK1048318" s="14"/>
      <c r="AL1048318" s="14"/>
      <c r="AM1048318" s="14"/>
      <c r="AN1048318" s="14"/>
      <c r="AO1048318" s="14"/>
      <c r="AP1048318" s="14"/>
      <c r="AQ1048318" s="14"/>
      <c r="AR1048318" s="14"/>
      <c r="AS1048318" s="14"/>
      <c r="AT1048318" s="14"/>
      <c r="AU1048318" s="14"/>
      <c r="AV1048318" s="14"/>
      <c r="AW1048318" s="14"/>
      <c r="AX1048318" s="14"/>
      <c r="AY1048318" s="14"/>
      <c r="AZ1048318" s="14"/>
      <c r="BA1048318" s="14"/>
      <c r="BB1048318" s="14"/>
      <c r="BC1048318" s="14"/>
      <c r="BD1048318" s="14"/>
      <c r="BE1048318" s="14"/>
      <c r="BF1048318" s="14"/>
      <c r="BG1048318" s="14"/>
      <c r="BH1048318" s="14"/>
      <c r="BI1048318" s="14"/>
      <c r="BJ1048318" s="14"/>
      <c r="BK1048318" s="14"/>
      <c r="BL1048318" s="14"/>
      <c r="BM1048318" s="14"/>
      <c r="BN1048318" s="14"/>
      <c r="BO1048318" s="14"/>
      <c r="BP1048318" s="14"/>
      <c r="BQ1048318" s="14"/>
      <c r="BR1048318" s="14"/>
      <c r="BS1048318" s="14"/>
      <c r="BT1048318" s="14"/>
      <c r="BU1048318" s="14"/>
      <c r="BV1048318" s="14"/>
      <c r="BW1048318" s="14"/>
      <c r="BX1048318" s="14"/>
      <c r="BY1048318" s="17"/>
      <c r="BZ1048318" s="17"/>
      <c r="CA1048318" s="18"/>
      <c r="CB1048318" s="14"/>
      <c r="CC1048318" s="14"/>
      <c r="CD1048318" s="14"/>
      <c r="CE1048318" s="14"/>
      <c r="CF1048318" s="14"/>
      <c r="CG1048318" s="14"/>
      <c r="CH1048318" s="14"/>
      <c r="CI1048318" s="19"/>
      <c r="CJ1048318" s="19"/>
    </row>
    <row r="1048319" s="14" customFormat="1" customHeight="1" spans="1:88">
      <c r="A1048319" s="15"/>
      <c r="B1048319" s="15"/>
      <c r="C1048319" s="15"/>
      <c r="D1048319" s="15"/>
      <c r="E1048319" s="15"/>
      <c r="F1048319" s="15"/>
      <c r="G1048319" s="15"/>
      <c r="H1048319" s="15"/>
      <c r="I1048319" s="15"/>
      <c r="J1048319" s="15"/>
      <c r="K1048319" s="15"/>
      <c r="L1048319" s="15"/>
      <c r="M1048319" s="15"/>
      <c r="N1048319" s="16"/>
      <c r="O1048319" s="14"/>
      <c r="P1048319" s="14"/>
      <c r="Q1048319" s="14"/>
      <c r="R1048319" s="14"/>
      <c r="S1048319" s="14"/>
      <c r="T1048319" s="14"/>
      <c r="U1048319" s="14"/>
      <c r="V1048319" s="14"/>
      <c r="W1048319" s="14"/>
      <c r="X1048319" s="14"/>
      <c r="Y1048319" s="14"/>
      <c r="Z1048319" s="14"/>
      <c r="AA1048319" s="14"/>
      <c r="AB1048319" s="14"/>
      <c r="AC1048319" s="14"/>
      <c r="AD1048319" s="14"/>
      <c r="AE1048319" s="14"/>
      <c r="AF1048319" s="14"/>
      <c r="AG1048319" s="14"/>
      <c r="AH1048319" s="14"/>
      <c r="AI1048319" s="14"/>
      <c r="AJ1048319" s="14"/>
      <c r="AK1048319" s="14"/>
      <c r="AL1048319" s="14"/>
      <c r="AM1048319" s="14"/>
      <c r="AN1048319" s="14"/>
      <c r="AO1048319" s="14"/>
      <c r="AP1048319" s="14"/>
      <c r="AQ1048319" s="14"/>
      <c r="AR1048319" s="14"/>
      <c r="AS1048319" s="14"/>
      <c r="AT1048319" s="14"/>
      <c r="AU1048319" s="14"/>
      <c r="AV1048319" s="14"/>
      <c r="AW1048319" s="14"/>
      <c r="AX1048319" s="14"/>
      <c r="AY1048319" s="14"/>
      <c r="AZ1048319" s="14"/>
      <c r="BA1048319" s="14"/>
      <c r="BB1048319" s="14"/>
      <c r="BC1048319" s="14"/>
      <c r="BD1048319" s="14"/>
      <c r="BE1048319" s="14"/>
      <c r="BF1048319" s="14"/>
      <c r="BG1048319" s="14"/>
      <c r="BH1048319" s="14"/>
      <c r="BI1048319" s="14"/>
      <c r="BJ1048319" s="14"/>
      <c r="BK1048319" s="14"/>
      <c r="BL1048319" s="14"/>
      <c r="BM1048319" s="14"/>
      <c r="BN1048319" s="14"/>
      <c r="BO1048319" s="14"/>
      <c r="BP1048319" s="14"/>
      <c r="BQ1048319" s="14"/>
      <c r="BR1048319" s="14"/>
      <c r="BS1048319" s="14"/>
      <c r="BT1048319" s="14"/>
      <c r="BU1048319" s="14"/>
      <c r="BV1048319" s="14"/>
      <c r="BW1048319" s="14"/>
      <c r="BX1048319" s="14"/>
      <c r="BY1048319" s="17"/>
      <c r="BZ1048319" s="17"/>
      <c r="CA1048319" s="18"/>
      <c r="CB1048319" s="14"/>
      <c r="CC1048319" s="14"/>
      <c r="CD1048319" s="14"/>
      <c r="CE1048319" s="14"/>
      <c r="CF1048319" s="14"/>
      <c r="CG1048319" s="14"/>
      <c r="CH1048319" s="14"/>
      <c r="CI1048319" s="19"/>
      <c r="CJ1048319" s="19"/>
    </row>
    <row r="1048320" s="14" customFormat="1" customHeight="1" spans="1:88">
      <c r="A1048320" s="15"/>
      <c r="B1048320" s="15"/>
      <c r="C1048320" s="15"/>
      <c r="D1048320" s="15"/>
      <c r="E1048320" s="15"/>
      <c r="F1048320" s="15"/>
      <c r="G1048320" s="15"/>
      <c r="H1048320" s="15"/>
      <c r="I1048320" s="15"/>
      <c r="J1048320" s="15"/>
      <c r="K1048320" s="15"/>
      <c r="L1048320" s="15"/>
      <c r="M1048320" s="15"/>
      <c r="N1048320" s="16"/>
      <c r="O1048320" s="14"/>
      <c r="P1048320" s="14"/>
      <c r="Q1048320" s="14"/>
      <c r="R1048320" s="14"/>
      <c r="S1048320" s="14"/>
      <c r="T1048320" s="14"/>
      <c r="U1048320" s="14"/>
      <c r="V1048320" s="14"/>
      <c r="W1048320" s="14"/>
      <c r="X1048320" s="14"/>
      <c r="Y1048320" s="14"/>
      <c r="Z1048320" s="14"/>
      <c r="AA1048320" s="14"/>
      <c r="AB1048320" s="14"/>
      <c r="AC1048320" s="14"/>
      <c r="AD1048320" s="14"/>
      <c r="AE1048320" s="14"/>
      <c r="AF1048320" s="14"/>
      <c r="AG1048320" s="14"/>
      <c r="AH1048320" s="14"/>
      <c r="AI1048320" s="14"/>
      <c r="AJ1048320" s="14"/>
      <c r="AK1048320" s="14"/>
      <c r="AL1048320" s="14"/>
      <c r="AM1048320" s="14"/>
      <c r="AN1048320" s="14"/>
      <c r="AO1048320" s="14"/>
      <c r="AP1048320" s="14"/>
      <c r="AQ1048320" s="14"/>
      <c r="AR1048320" s="14"/>
      <c r="AS1048320" s="14"/>
      <c r="AT1048320" s="14"/>
      <c r="AU1048320" s="14"/>
      <c r="AV1048320" s="14"/>
      <c r="AW1048320" s="14"/>
      <c r="AX1048320" s="14"/>
      <c r="AY1048320" s="14"/>
      <c r="AZ1048320" s="14"/>
      <c r="BA1048320" s="14"/>
      <c r="BB1048320" s="14"/>
      <c r="BC1048320" s="14"/>
      <c r="BD1048320" s="14"/>
      <c r="BE1048320" s="14"/>
      <c r="BF1048320" s="14"/>
      <c r="BG1048320" s="14"/>
      <c r="BH1048320" s="14"/>
      <c r="BI1048320" s="14"/>
      <c r="BJ1048320" s="14"/>
      <c r="BK1048320" s="14"/>
      <c r="BL1048320" s="14"/>
      <c r="BM1048320" s="14"/>
      <c r="BN1048320" s="14"/>
      <c r="BO1048320" s="14"/>
      <c r="BP1048320" s="14"/>
      <c r="BQ1048320" s="14"/>
      <c r="BR1048320" s="14"/>
      <c r="BS1048320" s="14"/>
      <c r="BT1048320" s="14"/>
      <c r="BU1048320" s="14"/>
      <c r="BV1048320" s="14"/>
      <c r="BW1048320" s="14"/>
      <c r="BX1048320" s="14"/>
      <c r="BY1048320" s="17"/>
      <c r="BZ1048320" s="17"/>
      <c r="CA1048320" s="18"/>
      <c r="CB1048320" s="14"/>
      <c r="CC1048320" s="14"/>
      <c r="CD1048320" s="14"/>
      <c r="CE1048320" s="14"/>
      <c r="CF1048320" s="14"/>
      <c r="CG1048320" s="14"/>
      <c r="CH1048320" s="14"/>
      <c r="CI1048320" s="19"/>
      <c r="CJ1048320" s="19"/>
    </row>
    <row r="1048321" s="14" customFormat="1" customHeight="1" spans="1:88">
      <c r="A1048321" s="15"/>
      <c r="B1048321" s="15"/>
      <c r="C1048321" s="15"/>
      <c r="D1048321" s="15"/>
      <c r="E1048321" s="15"/>
      <c r="F1048321" s="15"/>
      <c r="G1048321" s="15"/>
      <c r="H1048321" s="15"/>
      <c r="I1048321" s="15"/>
      <c r="J1048321" s="15"/>
      <c r="K1048321" s="15"/>
      <c r="L1048321" s="15"/>
      <c r="M1048321" s="15"/>
      <c r="N1048321" s="16"/>
      <c r="O1048321" s="14"/>
      <c r="P1048321" s="14"/>
      <c r="Q1048321" s="14"/>
      <c r="R1048321" s="14"/>
      <c r="S1048321" s="14"/>
      <c r="T1048321" s="14"/>
      <c r="U1048321" s="14"/>
      <c r="V1048321" s="14"/>
      <c r="W1048321" s="14"/>
      <c r="X1048321" s="14"/>
      <c r="Y1048321" s="14"/>
      <c r="Z1048321" s="14"/>
      <c r="AA1048321" s="14"/>
      <c r="AB1048321" s="14"/>
      <c r="AC1048321" s="14"/>
      <c r="AD1048321" s="14"/>
      <c r="AE1048321" s="14"/>
      <c r="AF1048321" s="14"/>
      <c r="AG1048321" s="14"/>
      <c r="AH1048321" s="14"/>
      <c r="AI1048321" s="14"/>
      <c r="AJ1048321" s="14"/>
      <c r="AK1048321" s="14"/>
      <c r="AL1048321" s="14"/>
      <c r="AM1048321" s="14"/>
      <c r="AN1048321" s="14"/>
      <c r="AO1048321" s="14"/>
      <c r="AP1048321" s="14"/>
      <c r="AQ1048321" s="14"/>
      <c r="AR1048321" s="14"/>
      <c r="AS1048321" s="14"/>
      <c r="AT1048321" s="14"/>
      <c r="AU1048321" s="14"/>
      <c r="AV1048321" s="14"/>
      <c r="AW1048321" s="14"/>
      <c r="AX1048321" s="14"/>
      <c r="AY1048321" s="14"/>
      <c r="AZ1048321" s="14"/>
      <c r="BA1048321" s="14"/>
      <c r="BB1048321" s="14"/>
      <c r="BC1048321" s="14"/>
      <c r="BD1048321" s="14"/>
      <c r="BE1048321" s="14"/>
      <c r="BF1048321" s="14"/>
      <c r="BG1048321" s="14"/>
      <c r="BH1048321" s="14"/>
      <c r="BI1048321" s="14"/>
      <c r="BJ1048321" s="14"/>
      <c r="BK1048321" s="14"/>
      <c r="BL1048321" s="14"/>
      <c r="BM1048321" s="14"/>
      <c r="BN1048321" s="14"/>
      <c r="BO1048321" s="14"/>
      <c r="BP1048321" s="14"/>
      <c r="BQ1048321" s="14"/>
      <c r="BR1048321" s="14"/>
      <c r="BS1048321" s="14"/>
      <c r="BT1048321" s="14"/>
      <c r="BU1048321" s="14"/>
      <c r="BV1048321" s="14"/>
      <c r="BW1048321" s="14"/>
      <c r="BX1048321" s="14"/>
      <c r="BY1048321" s="17"/>
      <c r="BZ1048321" s="17"/>
      <c r="CA1048321" s="18"/>
      <c r="CB1048321" s="14"/>
      <c r="CC1048321" s="14"/>
      <c r="CD1048321" s="14"/>
      <c r="CE1048321" s="14"/>
      <c r="CF1048321" s="14"/>
      <c r="CG1048321" s="14"/>
      <c r="CH1048321" s="14"/>
      <c r="CI1048321" s="19"/>
      <c r="CJ1048321" s="19"/>
    </row>
    <row r="1048322" s="14" customFormat="1" customHeight="1" spans="1:88">
      <c r="A1048322" s="15"/>
      <c r="B1048322" s="15"/>
      <c r="C1048322" s="15"/>
      <c r="D1048322" s="15"/>
      <c r="E1048322" s="15"/>
      <c r="F1048322" s="15"/>
      <c r="G1048322" s="15"/>
      <c r="H1048322" s="15"/>
      <c r="I1048322" s="15"/>
      <c r="J1048322" s="15"/>
      <c r="K1048322" s="15"/>
      <c r="L1048322" s="15"/>
      <c r="M1048322" s="15"/>
      <c r="N1048322" s="16"/>
      <c r="O1048322" s="14"/>
      <c r="P1048322" s="14"/>
      <c r="Q1048322" s="14"/>
      <c r="R1048322" s="14"/>
      <c r="S1048322" s="14"/>
      <c r="T1048322" s="14"/>
      <c r="U1048322" s="14"/>
      <c r="V1048322" s="14"/>
      <c r="W1048322" s="14"/>
      <c r="X1048322" s="14"/>
      <c r="Y1048322" s="14"/>
      <c r="Z1048322" s="14"/>
      <c r="AA1048322" s="14"/>
      <c r="AB1048322" s="14"/>
      <c r="AC1048322" s="14"/>
      <c r="AD1048322" s="14"/>
      <c r="AE1048322" s="14"/>
      <c r="AF1048322" s="14"/>
      <c r="AG1048322" s="14"/>
      <c r="AH1048322" s="14"/>
      <c r="AI1048322" s="14"/>
      <c r="AJ1048322" s="14"/>
      <c r="AK1048322" s="14"/>
      <c r="AL1048322" s="14"/>
      <c r="AM1048322" s="14"/>
      <c r="AN1048322" s="14"/>
      <c r="AO1048322" s="14"/>
      <c r="AP1048322" s="14"/>
      <c r="AQ1048322" s="14"/>
      <c r="AR1048322" s="14"/>
      <c r="AS1048322" s="14"/>
      <c r="AT1048322" s="14"/>
      <c r="AU1048322" s="14"/>
      <c r="AV1048322" s="14"/>
      <c r="AW1048322" s="14"/>
      <c r="AX1048322" s="14"/>
      <c r="AY1048322" s="14"/>
      <c r="AZ1048322" s="14"/>
      <c r="BA1048322" s="14"/>
      <c r="BB1048322" s="14"/>
      <c r="BC1048322" s="14"/>
      <c r="BD1048322" s="14"/>
      <c r="BE1048322" s="14"/>
      <c r="BF1048322" s="14"/>
      <c r="BG1048322" s="14"/>
      <c r="BH1048322" s="14"/>
      <c r="BI1048322" s="14"/>
      <c r="BJ1048322" s="14"/>
      <c r="BK1048322" s="14"/>
      <c r="BL1048322" s="14"/>
      <c r="BM1048322" s="14"/>
      <c r="BN1048322" s="14"/>
      <c r="BO1048322" s="14"/>
      <c r="BP1048322" s="14"/>
      <c r="BQ1048322" s="14"/>
      <c r="BR1048322" s="14"/>
      <c r="BS1048322" s="14"/>
      <c r="BT1048322" s="14"/>
      <c r="BU1048322" s="14"/>
      <c r="BV1048322" s="14"/>
      <c r="BW1048322" s="14"/>
      <c r="BX1048322" s="14"/>
      <c r="BY1048322" s="17"/>
      <c r="BZ1048322" s="17"/>
      <c r="CA1048322" s="18"/>
      <c r="CB1048322" s="14"/>
      <c r="CC1048322" s="14"/>
      <c r="CD1048322" s="14"/>
      <c r="CE1048322" s="14"/>
      <c r="CF1048322" s="14"/>
      <c r="CG1048322" s="14"/>
      <c r="CH1048322" s="14"/>
      <c r="CI1048322" s="19"/>
      <c r="CJ1048322" s="19"/>
    </row>
    <row r="1048323" s="14" customFormat="1" customHeight="1" spans="1:88">
      <c r="A1048323" s="15"/>
      <c r="B1048323" s="15"/>
      <c r="C1048323" s="15"/>
      <c r="D1048323" s="15"/>
      <c r="E1048323" s="15"/>
      <c r="F1048323" s="15"/>
      <c r="G1048323" s="15"/>
      <c r="H1048323" s="15"/>
      <c r="I1048323" s="15"/>
      <c r="J1048323" s="15"/>
      <c r="K1048323" s="15"/>
      <c r="L1048323" s="15"/>
      <c r="M1048323" s="15"/>
      <c r="N1048323" s="16"/>
      <c r="O1048323" s="14"/>
      <c r="P1048323" s="14"/>
      <c r="Q1048323" s="14"/>
      <c r="R1048323" s="14"/>
      <c r="S1048323" s="14"/>
      <c r="T1048323" s="14"/>
      <c r="U1048323" s="14"/>
      <c r="V1048323" s="14"/>
      <c r="W1048323" s="14"/>
      <c r="X1048323" s="14"/>
      <c r="Y1048323" s="14"/>
      <c r="Z1048323" s="14"/>
      <c r="AA1048323" s="14"/>
      <c r="AB1048323" s="14"/>
      <c r="AC1048323" s="14"/>
      <c r="AD1048323" s="14"/>
      <c r="AE1048323" s="14"/>
      <c r="AF1048323" s="14"/>
      <c r="AG1048323" s="14"/>
      <c r="AH1048323" s="14"/>
      <c r="AI1048323" s="14"/>
      <c r="AJ1048323" s="14"/>
      <c r="AK1048323" s="14"/>
      <c r="AL1048323" s="14"/>
      <c r="AM1048323" s="14"/>
      <c r="AN1048323" s="14"/>
      <c r="AO1048323" s="14"/>
      <c r="AP1048323" s="14"/>
      <c r="AQ1048323" s="14"/>
      <c r="AR1048323" s="14"/>
      <c r="AS1048323" s="14"/>
      <c r="AT1048323" s="14"/>
      <c r="AU1048323" s="14"/>
      <c r="AV1048323" s="14"/>
      <c r="AW1048323" s="14"/>
      <c r="AX1048323" s="14"/>
      <c r="AY1048323" s="14"/>
      <c r="AZ1048323" s="14"/>
      <c r="BA1048323" s="14"/>
      <c r="BB1048323" s="14"/>
      <c r="BC1048323" s="14"/>
      <c r="BD1048323" s="14"/>
      <c r="BE1048323" s="14"/>
      <c r="BF1048323" s="14"/>
      <c r="BG1048323" s="14"/>
      <c r="BH1048323" s="14"/>
      <c r="BI1048323" s="14"/>
      <c r="BJ1048323" s="14"/>
      <c r="BK1048323" s="14"/>
      <c r="BL1048323" s="14"/>
      <c r="BM1048323" s="14"/>
      <c r="BN1048323" s="14"/>
      <c r="BO1048323" s="14"/>
      <c r="BP1048323" s="14"/>
      <c r="BQ1048323" s="14"/>
      <c r="BR1048323" s="14"/>
      <c r="BS1048323" s="14"/>
      <c r="BT1048323" s="14"/>
      <c r="BU1048323" s="14"/>
      <c r="BV1048323" s="14"/>
      <c r="BW1048323" s="14"/>
      <c r="BX1048323" s="14"/>
      <c r="BY1048323" s="17"/>
      <c r="BZ1048323" s="17"/>
      <c r="CA1048323" s="18"/>
      <c r="CB1048323" s="14"/>
      <c r="CC1048323" s="14"/>
      <c r="CD1048323" s="14"/>
      <c r="CE1048323" s="14"/>
      <c r="CF1048323" s="14"/>
      <c r="CG1048323" s="14"/>
      <c r="CH1048323" s="14"/>
      <c r="CI1048323" s="19"/>
      <c r="CJ1048323" s="19"/>
    </row>
    <row r="1048324" s="14" customFormat="1" customHeight="1" spans="1:88">
      <c r="A1048324" s="15"/>
      <c r="B1048324" s="15"/>
      <c r="C1048324" s="15"/>
      <c r="D1048324" s="15"/>
      <c r="E1048324" s="15"/>
      <c r="F1048324" s="15"/>
      <c r="G1048324" s="15"/>
      <c r="H1048324" s="15"/>
      <c r="I1048324" s="15"/>
      <c r="J1048324" s="15"/>
      <c r="K1048324" s="15"/>
      <c r="L1048324" s="15"/>
      <c r="M1048324" s="15"/>
      <c r="N1048324" s="16"/>
      <c r="O1048324" s="14"/>
      <c r="P1048324" s="14"/>
      <c r="Q1048324" s="14"/>
      <c r="R1048324" s="14"/>
      <c r="S1048324" s="14"/>
      <c r="T1048324" s="14"/>
      <c r="U1048324" s="14"/>
      <c r="V1048324" s="14"/>
      <c r="W1048324" s="14"/>
      <c r="X1048324" s="14"/>
      <c r="Y1048324" s="14"/>
      <c r="Z1048324" s="14"/>
      <c r="AA1048324" s="14"/>
      <c r="AB1048324" s="14"/>
      <c r="AC1048324" s="14"/>
      <c r="AD1048324" s="14"/>
      <c r="AE1048324" s="14"/>
      <c r="AF1048324" s="14"/>
      <c r="AG1048324" s="14"/>
      <c r="AH1048324" s="14"/>
      <c r="AI1048324" s="14"/>
      <c r="AJ1048324" s="14"/>
      <c r="AK1048324" s="14"/>
      <c r="AL1048324" s="14"/>
      <c r="AM1048324" s="14"/>
      <c r="AN1048324" s="14"/>
      <c r="AO1048324" s="14"/>
      <c r="AP1048324" s="14"/>
      <c r="AQ1048324" s="14"/>
      <c r="AR1048324" s="14"/>
      <c r="AS1048324" s="14"/>
      <c r="AT1048324" s="14"/>
      <c r="AU1048324" s="14"/>
      <c r="AV1048324" s="14"/>
      <c r="AW1048324" s="14"/>
      <c r="AX1048324" s="14"/>
      <c r="AY1048324" s="14"/>
      <c r="AZ1048324" s="14"/>
      <c r="BA1048324" s="14"/>
      <c r="BB1048324" s="14"/>
      <c r="BC1048324" s="14"/>
      <c r="BD1048324" s="14"/>
      <c r="BE1048324" s="14"/>
      <c r="BF1048324" s="14"/>
      <c r="BG1048324" s="14"/>
      <c r="BH1048324" s="14"/>
      <c r="BI1048324" s="14"/>
      <c r="BJ1048324" s="14"/>
      <c r="BK1048324" s="14"/>
      <c r="BL1048324" s="14"/>
      <c r="BM1048324" s="14"/>
      <c r="BN1048324" s="14"/>
      <c r="BO1048324" s="14"/>
      <c r="BP1048324" s="14"/>
      <c r="BQ1048324" s="14"/>
      <c r="BR1048324" s="14"/>
      <c r="BS1048324" s="14"/>
      <c r="BT1048324" s="14"/>
      <c r="BU1048324" s="14"/>
      <c r="BV1048324" s="14"/>
      <c r="BW1048324" s="14"/>
      <c r="BX1048324" s="14"/>
      <c r="BY1048324" s="17"/>
      <c r="BZ1048324" s="17"/>
      <c r="CA1048324" s="18"/>
      <c r="CB1048324" s="14"/>
      <c r="CC1048324" s="14"/>
      <c r="CD1048324" s="14"/>
      <c r="CE1048324" s="14"/>
      <c r="CF1048324" s="14"/>
      <c r="CG1048324" s="14"/>
      <c r="CH1048324" s="14"/>
      <c r="CI1048324" s="19"/>
      <c r="CJ1048324" s="19"/>
    </row>
    <row r="1048325" s="14" customFormat="1" customHeight="1" spans="1:88">
      <c r="A1048325" s="15"/>
      <c r="B1048325" s="15"/>
      <c r="C1048325" s="15"/>
      <c r="D1048325" s="15"/>
      <c r="E1048325" s="15"/>
      <c r="F1048325" s="15"/>
      <c r="G1048325" s="15"/>
      <c r="H1048325" s="15"/>
      <c r="I1048325" s="15"/>
      <c r="J1048325" s="15"/>
      <c r="K1048325" s="15"/>
      <c r="L1048325" s="15"/>
      <c r="M1048325" s="15"/>
      <c r="N1048325" s="16"/>
      <c r="O1048325" s="14"/>
      <c r="P1048325" s="14"/>
      <c r="Q1048325" s="14"/>
      <c r="R1048325" s="14"/>
      <c r="S1048325" s="14"/>
      <c r="T1048325" s="14"/>
      <c r="U1048325" s="14"/>
      <c r="V1048325" s="14"/>
      <c r="W1048325" s="14"/>
      <c r="X1048325" s="14"/>
      <c r="Y1048325" s="14"/>
      <c r="Z1048325" s="14"/>
      <c r="AA1048325" s="14"/>
      <c r="AB1048325" s="14"/>
      <c r="AC1048325" s="14"/>
      <c r="AD1048325" s="14"/>
      <c r="AE1048325" s="14"/>
      <c r="AF1048325" s="14"/>
      <c r="AG1048325" s="14"/>
      <c r="AH1048325" s="14"/>
      <c r="AI1048325" s="14"/>
      <c r="AJ1048325" s="14"/>
      <c r="AK1048325" s="14"/>
      <c r="AL1048325" s="14"/>
      <c r="AM1048325" s="14"/>
      <c r="AN1048325" s="14"/>
      <c r="AO1048325" s="14"/>
      <c r="AP1048325" s="14"/>
      <c r="AQ1048325" s="14"/>
      <c r="AR1048325" s="14"/>
      <c r="AS1048325" s="14"/>
      <c r="AT1048325" s="14"/>
      <c r="AU1048325" s="14"/>
      <c r="AV1048325" s="14"/>
      <c r="AW1048325" s="14"/>
      <c r="AX1048325" s="14"/>
      <c r="AY1048325" s="14"/>
      <c r="AZ1048325" s="14"/>
      <c r="BA1048325" s="14"/>
      <c r="BB1048325" s="14"/>
      <c r="BC1048325" s="14"/>
      <c r="BD1048325" s="14"/>
      <c r="BE1048325" s="14"/>
      <c r="BF1048325" s="14"/>
      <c r="BG1048325" s="14"/>
      <c r="BH1048325" s="14"/>
      <c r="BI1048325" s="14"/>
      <c r="BJ1048325" s="14"/>
      <c r="BK1048325" s="14"/>
      <c r="BL1048325" s="14"/>
      <c r="BM1048325" s="14"/>
      <c r="BN1048325" s="14"/>
      <c r="BO1048325" s="14"/>
      <c r="BP1048325" s="14"/>
      <c r="BQ1048325" s="14"/>
      <c r="BR1048325" s="14"/>
      <c r="BS1048325" s="14"/>
      <c r="BT1048325" s="14"/>
      <c r="BU1048325" s="14"/>
      <c r="BV1048325" s="14"/>
      <c r="BW1048325" s="14"/>
      <c r="BX1048325" s="14"/>
      <c r="BY1048325" s="17"/>
      <c r="BZ1048325" s="17"/>
      <c r="CA1048325" s="18"/>
      <c r="CB1048325" s="14"/>
      <c r="CC1048325" s="14"/>
      <c r="CD1048325" s="14"/>
      <c r="CE1048325" s="14"/>
      <c r="CF1048325" s="14"/>
      <c r="CG1048325" s="14"/>
      <c r="CH1048325" s="14"/>
      <c r="CI1048325" s="19"/>
      <c r="CJ1048325" s="19"/>
    </row>
    <row r="1048326" s="14" customFormat="1" customHeight="1" spans="1:88">
      <c r="A1048326" s="15"/>
      <c r="B1048326" s="15"/>
      <c r="C1048326" s="15"/>
      <c r="D1048326" s="15"/>
      <c r="E1048326" s="15"/>
      <c r="F1048326" s="15"/>
      <c r="G1048326" s="15"/>
      <c r="H1048326" s="15"/>
      <c r="I1048326" s="15"/>
      <c r="J1048326" s="15"/>
      <c r="K1048326" s="15"/>
      <c r="L1048326" s="15"/>
      <c r="M1048326" s="15"/>
      <c r="N1048326" s="16"/>
      <c r="O1048326" s="14"/>
      <c r="P1048326" s="14"/>
      <c r="Q1048326" s="14"/>
      <c r="R1048326" s="14"/>
      <c r="S1048326" s="14"/>
      <c r="T1048326" s="14"/>
      <c r="U1048326" s="14"/>
      <c r="V1048326" s="14"/>
      <c r="W1048326" s="14"/>
      <c r="X1048326" s="14"/>
      <c r="Y1048326" s="14"/>
      <c r="Z1048326" s="14"/>
      <c r="AA1048326" s="14"/>
      <c r="AB1048326" s="14"/>
      <c r="AC1048326" s="14"/>
      <c r="AD1048326" s="14"/>
      <c r="AE1048326" s="14"/>
      <c r="AF1048326" s="14"/>
      <c r="AG1048326" s="14"/>
      <c r="AH1048326" s="14"/>
      <c r="AI1048326" s="14"/>
      <c r="AJ1048326" s="14"/>
      <c r="AK1048326" s="14"/>
      <c r="AL1048326" s="14"/>
      <c r="AM1048326" s="14"/>
      <c r="AN1048326" s="14"/>
      <c r="AO1048326" s="14"/>
      <c r="AP1048326" s="14"/>
      <c r="AQ1048326" s="14"/>
      <c r="AR1048326" s="14"/>
      <c r="AS1048326" s="14"/>
      <c r="AT1048326" s="14"/>
      <c r="AU1048326" s="14"/>
      <c r="AV1048326" s="14"/>
      <c r="AW1048326" s="14"/>
      <c r="AX1048326" s="14"/>
      <c r="AY1048326" s="14"/>
      <c r="AZ1048326" s="14"/>
      <c r="BA1048326" s="14"/>
      <c r="BB1048326" s="14"/>
      <c r="BC1048326" s="14"/>
      <c r="BD1048326" s="14"/>
      <c r="BE1048326" s="14"/>
      <c r="BF1048326" s="14"/>
      <c r="BG1048326" s="14"/>
      <c r="BH1048326" s="14"/>
      <c r="BI1048326" s="14"/>
      <c r="BJ1048326" s="14"/>
      <c r="BK1048326" s="14"/>
      <c r="BL1048326" s="14"/>
      <c r="BM1048326" s="14"/>
      <c r="BN1048326" s="14"/>
      <c r="BO1048326" s="14"/>
      <c r="BP1048326" s="14"/>
      <c r="BQ1048326" s="14"/>
      <c r="BR1048326" s="14"/>
      <c r="BS1048326" s="14"/>
      <c r="BT1048326" s="14"/>
      <c r="BU1048326" s="14"/>
      <c r="BV1048326" s="14"/>
      <c r="BW1048326" s="14"/>
      <c r="BX1048326" s="14"/>
      <c r="BY1048326" s="17"/>
      <c r="BZ1048326" s="17"/>
      <c r="CA1048326" s="18"/>
      <c r="CB1048326" s="14"/>
      <c r="CC1048326" s="14"/>
      <c r="CD1048326" s="14"/>
      <c r="CE1048326" s="14"/>
      <c r="CF1048326" s="14"/>
      <c r="CG1048326" s="14"/>
      <c r="CH1048326" s="14"/>
      <c r="CI1048326" s="19"/>
      <c r="CJ1048326" s="19"/>
    </row>
    <row r="1048327" s="14" customFormat="1" customHeight="1" spans="1:88">
      <c r="A1048327" s="15"/>
      <c r="B1048327" s="15"/>
      <c r="C1048327" s="15"/>
      <c r="D1048327" s="15"/>
      <c r="E1048327" s="15"/>
      <c r="F1048327" s="15"/>
      <c r="G1048327" s="15"/>
      <c r="H1048327" s="15"/>
      <c r="I1048327" s="15"/>
      <c r="J1048327" s="15"/>
      <c r="K1048327" s="15"/>
      <c r="L1048327" s="15"/>
      <c r="M1048327" s="15"/>
      <c r="N1048327" s="16"/>
      <c r="O1048327" s="14"/>
      <c r="P1048327" s="14"/>
      <c r="Q1048327" s="14"/>
      <c r="R1048327" s="14"/>
      <c r="S1048327" s="14"/>
      <c r="T1048327" s="14"/>
      <c r="U1048327" s="14"/>
      <c r="V1048327" s="14"/>
      <c r="W1048327" s="14"/>
      <c r="X1048327" s="14"/>
      <c r="Y1048327" s="14"/>
      <c r="Z1048327" s="14"/>
      <c r="AA1048327" s="14"/>
      <c r="AB1048327" s="14"/>
      <c r="AC1048327" s="14"/>
      <c r="AD1048327" s="14"/>
      <c r="AE1048327" s="14"/>
      <c r="AF1048327" s="14"/>
      <c r="AG1048327" s="14"/>
      <c r="AH1048327" s="14"/>
      <c r="AI1048327" s="14"/>
      <c r="AJ1048327" s="14"/>
      <c r="AK1048327" s="14"/>
      <c r="AL1048327" s="14"/>
      <c r="AM1048327" s="14"/>
      <c r="AN1048327" s="14"/>
      <c r="AO1048327" s="14"/>
      <c r="AP1048327" s="14"/>
      <c r="AQ1048327" s="14"/>
      <c r="AR1048327" s="14"/>
      <c r="AS1048327" s="14"/>
      <c r="AT1048327" s="14"/>
      <c r="AU1048327" s="14"/>
      <c r="AV1048327" s="14"/>
      <c r="AW1048327" s="14"/>
      <c r="AX1048327" s="14"/>
      <c r="AY1048327" s="14"/>
      <c r="AZ1048327" s="14"/>
      <c r="BA1048327" s="14"/>
      <c r="BB1048327" s="14"/>
      <c r="BC1048327" s="14"/>
      <c r="BD1048327" s="14"/>
      <c r="BE1048327" s="14"/>
      <c r="BF1048327" s="14"/>
      <c r="BG1048327" s="14"/>
      <c r="BH1048327" s="14"/>
      <c r="BI1048327" s="14"/>
      <c r="BJ1048327" s="14"/>
      <c r="BK1048327" s="14"/>
      <c r="BL1048327" s="14"/>
      <c r="BM1048327" s="14"/>
      <c r="BN1048327" s="14"/>
      <c r="BO1048327" s="14"/>
      <c r="BP1048327" s="14"/>
      <c r="BQ1048327" s="14"/>
      <c r="BR1048327" s="14"/>
      <c r="BS1048327" s="14"/>
      <c r="BT1048327" s="14"/>
      <c r="BU1048327" s="14"/>
      <c r="BV1048327" s="14"/>
      <c r="BW1048327" s="14"/>
      <c r="BX1048327" s="14"/>
      <c r="BY1048327" s="17"/>
      <c r="BZ1048327" s="17"/>
      <c r="CA1048327" s="18"/>
      <c r="CB1048327" s="14"/>
      <c r="CC1048327" s="14"/>
      <c r="CD1048327" s="14"/>
      <c r="CE1048327" s="14"/>
      <c r="CF1048327" s="14"/>
      <c r="CG1048327" s="14"/>
      <c r="CH1048327" s="14"/>
      <c r="CI1048327" s="19"/>
      <c r="CJ1048327" s="19"/>
    </row>
    <row r="1048328" s="14" customFormat="1" customHeight="1" spans="1:88">
      <c r="A1048328" s="15"/>
      <c r="B1048328" s="15"/>
      <c r="C1048328" s="15"/>
      <c r="D1048328" s="15"/>
      <c r="E1048328" s="15"/>
      <c r="F1048328" s="15"/>
      <c r="G1048328" s="15"/>
      <c r="H1048328" s="15"/>
      <c r="I1048328" s="15"/>
      <c r="J1048328" s="15"/>
      <c r="K1048328" s="15"/>
      <c r="L1048328" s="15"/>
      <c r="M1048328" s="15"/>
      <c r="N1048328" s="16"/>
      <c r="O1048328" s="14"/>
      <c r="P1048328" s="14"/>
      <c r="Q1048328" s="14"/>
      <c r="R1048328" s="14"/>
      <c r="S1048328" s="14"/>
      <c r="T1048328" s="14"/>
      <c r="U1048328" s="14"/>
      <c r="V1048328" s="14"/>
      <c r="W1048328" s="14"/>
      <c r="X1048328" s="14"/>
      <c r="Y1048328" s="14"/>
      <c r="Z1048328" s="14"/>
      <c r="AA1048328" s="14"/>
      <c r="AB1048328" s="14"/>
      <c r="AC1048328" s="14"/>
      <c r="AD1048328" s="14"/>
      <c r="AE1048328" s="14"/>
      <c r="AF1048328" s="14"/>
      <c r="AG1048328" s="14"/>
      <c r="AH1048328" s="14"/>
      <c r="AI1048328" s="14"/>
      <c r="AJ1048328" s="14"/>
      <c r="AK1048328" s="14"/>
      <c r="AL1048328" s="14"/>
      <c r="AM1048328" s="14"/>
      <c r="AN1048328" s="14"/>
      <c r="AO1048328" s="14"/>
      <c r="AP1048328" s="14"/>
      <c r="AQ1048328" s="14"/>
      <c r="AR1048328" s="14"/>
      <c r="AS1048328" s="14"/>
      <c r="AT1048328" s="14"/>
      <c r="AU1048328" s="14"/>
      <c r="AV1048328" s="14"/>
      <c r="AW1048328" s="14"/>
      <c r="AX1048328" s="14"/>
      <c r="AY1048328" s="14"/>
      <c r="AZ1048328" s="14"/>
      <c r="BA1048328" s="14"/>
      <c r="BB1048328" s="14"/>
      <c r="BC1048328" s="14"/>
      <c r="BD1048328" s="14"/>
      <c r="BE1048328" s="14"/>
      <c r="BF1048328" s="14"/>
      <c r="BG1048328" s="14"/>
      <c r="BH1048328" s="14"/>
      <c r="BI1048328" s="14"/>
      <c r="BJ1048328" s="14"/>
      <c r="BK1048328" s="14"/>
      <c r="BL1048328" s="14"/>
      <c r="BM1048328" s="14"/>
      <c r="BN1048328" s="14"/>
      <c r="BO1048328" s="14"/>
      <c r="BP1048328" s="14"/>
      <c r="BQ1048328" s="14"/>
      <c r="BR1048328" s="14"/>
      <c r="BS1048328" s="14"/>
      <c r="BT1048328" s="14"/>
      <c r="BU1048328" s="14"/>
      <c r="BV1048328" s="14"/>
      <c r="BW1048328" s="14"/>
      <c r="BX1048328" s="14"/>
      <c r="BY1048328" s="17"/>
      <c r="BZ1048328" s="17"/>
      <c r="CA1048328" s="18"/>
      <c r="CB1048328" s="14"/>
      <c r="CC1048328" s="14"/>
      <c r="CD1048328" s="14"/>
      <c r="CE1048328" s="14"/>
      <c r="CF1048328" s="14"/>
      <c r="CG1048328" s="14"/>
      <c r="CH1048328" s="14"/>
      <c r="CI1048328" s="19"/>
      <c r="CJ1048328" s="19"/>
    </row>
    <row r="1048329" s="14" customFormat="1" customHeight="1" spans="1:88">
      <c r="A1048329" s="15"/>
      <c r="B1048329" s="15"/>
      <c r="C1048329" s="15"/>
      <c r="D1048329" s="15"/>
      <c r="E1048329" s="15"/>
      <c r="F1048329" s="15"/>
      <c r="G1048329" s="15"/>
      <c r="H1048329" s="15"/>
      <c r="I1048329" s="15"/>
      <c r="J1048329" s="15"/>
      <c r="K1048329" s="15"/>
      <c r="L1048329" s="15"/>
      <c r="M1048329" s="15"/>
      <c r="N1048329" s="16"/>
      <c r="O1048329" s="14"/>
      <c r="P1048329" s="14"/>
      <c r="Q1048329" s="14"/>
      <c r="R1048329" s="14"/>
      <c r="S1048329" s="14"/>
      <c r="T1048329" s="14"/>
      <c r="U1048329" s="14"/>
      <c r="V1048329" s="14"/>
      <c r="W1048329" s="14"/>
      <c r="X1048329" s="14"/>
      <c r="Y1048329" s="14"/>
      <c r="Z1048329" s="14"/>
      <c r="AA1048329" s="14"/>
      <c r="AB1048329" s="14"/>
      <c r="AC1048329" s="14"/>
      <c r="AD1048329" s="14"/>
      <c r="AE1048329" s="14"/>
      <c r="AF1048329" s="14"/>
      <c r="AG1048329" s="14"/>
      <c r="AH1048329" s="14"/>
      <c r="AI1048329" s="14"/>
      <c r="AJ1048329" s="14"/>
      <c r="AK1048329" s="14"/>
      <c r="AL1048329" s="14"/>
      <c r="AM1048329" s="14"/>
      <c r="AN1048329" s="14"/>
      <c r="AO1048329" s="14"/>
      <c r="AP1048329" s="14"/>
      <c r="AQ1048329" s="14"/>
      <c r="AR1048329" s="14"/>
      <c r="AS1048329" s="14"/>
      <c r="AT1048329" s="14"/>
      <c r="AU1048329" s="14"/>
      <c r="AV1048329" s="14"/>
      <c r="AW1048329" s="14"/>
      <c r="AX1048329" s="14"/>
      <c r="AY1048329" s="14"/>
      <c r="AZ1048329" s="14"/>
      <c r="BA1048329" s="14"/>
      <c r="BB1048329" s="14"/>
      <c r="BC1048329" s="14"/>
      <c r="BD1048329" s="14"/>
      <c r="BE1048329" s="14"/>
      <c r="BF1048329" s="14"/>
      <c r="BG1048329" s="14"/>
      <c r="BH1048329" s="14"/>
      <c r="BI1048329" s="14"/>
      <c r="BJ1048329" s="14"/>
      <c r="BK1048329" s="14"/>
      <c r="BL1048329" s="14"/>
      <c r="BM1048329" s="14"/>
      <c r="BN1048329" s="14"/>
      <c r="BO1048329" s="14"/>
      <c r="BP1048329" s="14"/>
      <c r="BQ1048329" s="14"/>
      <c r="BR1048329" s="14"/>
      <c r="BS1048329" s="14"/>
      <c r="BT1048329" s="14"/>
      <c r="BU1048329" s="14"/>
      <c r="BV1048329" s="14"/>
      <c r="BW1048329" s="14"/>
      <c r="BX1048329" s="14"/>
      <c r="BY1048329" s="17"/>
      <c r="BZ1048329" s="17"/>
      <c r="CA1048329" s="18"/>
      <c r="CB1048329" s="14"/>
      <c r="CC1048329" s="14"/>
      <c r="CD1048329" s="14"/>
      <c r="CE1048329" s="14"/>
      <c r="CF1048329" s="14"/>
      <c r="CG1048329" s="14"/>
      <c r="CH1048329" s="14"/>
      <c r="CI1048329" s="19"/>
      <c r="CJ1048329" s="19"/>
    </row>
    <row r="1048330" s="14" customFormat="1" customHeight="1" spans="1:88">
      <c r="A1048330" s="15"/>
      <c r="B1048330" s="15"/>
      <c r="C1048330" s="15"/>
      <c r="D1048330" s="15"/>
      <c r="E1048330" s="15"/>
      <c r="F1048330" s="15"/>
      <c r="G1048330" s="15"/>
      <c r="H1048330" s="15"/>
      <c r="I1048330" s="15"/>
      <c r="J1048330" s="15"/>
      <c r="K1048330" s="15"/>
      <c r="L1048330" s="15"/>
      <c r="M1048330" s="15"/>
      <c r="N1048330" s="16"/>
      <c r="O1048330" s="14"/>
      <c r="P1048330" s="14"/>
      <c r="Q1048330" s="14"/>
      <c r="R1048330" s="14"/>
      <c r="S1048330" s="14"/>
      <c r="T1048330" s="14"/>
      <c r="U1048330" s="14"/>
      <c r="V1048330" s="14"/>
      <c r="W1048330" s="14"/>
      <c r="X1048330" s="14"/>
      <c r="Y1048330" s="14"/>
      <c r="Z1048330" s="14"/>
      <c r="AA1048330" s="14"/>
      <c r="AB1048330" s="14"/>
      <c r="AC1048330" s="14"/>
      <c r="AD1048330" s="14"/>
      <c r="AE1048330" s="14"/>
      <c r="AF1048330" s="14"/>
      <c r="AG1048330" s="14"/>
      <c r="AH1048330" s="14"/>
      <c r="AI1048330" s="14"/>
      <c r="AJ1048330" s="14"/>
      <c r="AK1048330" s="14"/>
      <c r="AL1048330" s="14"/>
      <c r="AM1048330" s="14"/>
      <c r="AN1048330" s="14"/>
      <c r="AO1048330" s="14"/>
      <c r="AP1048330" s="14"/>
      <c r="AQ1048330" s="14"/>
      <c r="AR1048330" s="14"/>
      <c r="AS1048330" s="14"/>
      <c r="AT1048330" s="14"/>
      <c r="AU1048330" s="14"/>
      <c r="AV1048330" s="14"/>
      <c r="AW1048330" s="14"/>
      <c r="AX1048330" s="14"/>
      <c r="AY1048330" s="14"/>
      <c r="AZ1048330" s="14"/>
      <c r="BA1048330" s="14"/>
      <c r="BB1048330" s="14"/>
      <c r="BC1048330" s="14"/>
      <c r="BD1048330" s="14"/>
      <c r="BE1048330" s="14"/>
      <c r="BF1048330" s="14"/>
      <c r="BG1048330" s="14"/>
      <c r="BH1048330" s="14"/>
      <c r="BI1048330" s="14"/>
      <c r="BJ1048330" s="14"/>
      <c r="BK1048330" s="14"/>
      <c r="BL1048330" s="14"/>
      <c r="BM1048330" s="14"/>
      <c r="BN1048330" s="14"/>
      <c r="BO1048330" s="14"/>
      <c r="BP1048330" s="14"/>
      <c r="BQ1048330" s="14"/>
      <c r="BR1048330" s="14"/>
      <c r="BS1048330" s="14"/>
      <c r="BT1048330" s="14"/>
      <c r="BU1048330" s="14"/>
      <c r="BV1048330" s="14"/>
      <c r="BW1048330" s="14"/>
      <c r="BX1048330" s="14"/>
      <c r="BY1048330" s="17"/>
      <c r="BZ1048330" s="17"/>
      <c r="CA1048330" s="18"/>
      <c r="CB1048330" s="14"/>
      <c r="CC1048330" s="14"/>
      <c r="CD1048330" s="14"/>
      <c r="CE1048330" s="14"/>
      <c r="CF1048330" s="14"/>
      <c r="CG1048330" s="14"/>
      <c r="CH1048330" s="14"/>
      <c r="CI1048330" s="19"/>
      <c r="CJ1048330" s="19"/>
    </row>
    <row r="1048331" s="14" customFormat="1" customHeight="1" spans="1:88">
      <c r="A1048331" s="15"/>
      <c r="B1048331" s="15"/>
      <c r="C1048331" s="15"/>
      <c r="D1048331" s="15"/>
      <c r="E1048331" s="15"/>
      <c r="F1048331" s="15"/>
      <c r="G1048331" s="15"/>
      <c r="H1048331" s="15"/>
      <c r="I1048331" s="15"/>
      <c r="J1048331" s="15"/>
      <c r="K1048331" s="15"/>
      <c r="L1048331" s="15"/>
      <c r="M1048331" s="15"/>
      <c r="N1048331" s="16"/>
      <c r="O1048331" s="14"/>
      <c r="P1048331" s="14"/>
      <c r="Q1048331" s="14"/>
      <c r="R1048331" s="14"/>
      <c r="S1048331" s="14"/>
      <c r="T1048331" s="14"/>
      <c r="U1048331" s="14"/>
      <c r="V1048331" s="14"/>
      <c r="W1048331" s="14"/>
      <c r="X1048331" s="14"/>
      <c r="Y1048331" s="14"/>
      <c r="Z1048331" s="14"/>
      <c r="AA1048331" s="14"/>
      <c r="AB1048331" s="14"/>
      <c r="AC1048331" s="14"/>
      <c r="AD1048331" s="14"/>
      <c r="AE1048331" s="14"/>
      <c r="AF1048331" s="14"/>
      <c r="AG1048331" s="14"/>
      <c r="AH1048331" s="14"/>
      <c r="AI1048331" s="14"/>
      <c r="AJ1048331" s="14"/>
      <c r="AK1048331" s="14"/>
      <c r="AL1048331" s="14"/>
      <c r="AM1048331" s="14"/>
      <c r="AN1048331" s="14"/>
      <c r="AO1048331" s="14"/>
      <c r="AP1048331" s="14"/>
      <c r="AQ1048331" s="14"/>
      <c r="AR1048331" s="14"/>
      <c r="AS1048331" s="14"/>
      <c r="AT1048331" s="14"/>
      <c r="AU1048331" s="14"/>
      <c r="AV1048331" s="14"/>
      <c r="AW1048331" s="14"/>
      <c r="AX1048331" s="14"/>
      <c r="AY1048331" s="14"/>
      <c r="AZ1048331" s="14"/>
      <c r="BA1048331" s="14"/>
      <c r="BB1048331" s="14"/>
      <c r="BC1048331" s="14"/>
      <c r="BD1048331" s="14"/>
      <c r="BE1048331" s="14"/>
      <c r="BF1048331" s="14"/>
      <c r="BG1048331" s="14"/>
      <c r="BH1048331" s="14"/>
      <c r="BI1048331" s="14"/>
      <c r="BJ1048331" s="14"/>
      <c r="BK1048331" s="14"/>
      <c r="BL1048331" s="14"/>
      <c r="BM1048331" s="14"/>
      <c r="BN1048331" s="14"/>
      <c r="BO1048331" s="14"/>
      <c r="BP1048331" s="14"/>
      <c r="BQ1048331" s="14"/>
      <c r="BR1048331" s="14"/>
      <c r="BS1048331" s="14"/>
      <c r="BT1048331" s="14"/>
      <c r="BU1048331" s="14"/>
      <c r="BV1048331" s="14"/>
      <c r="BW1048331" s="14"/>
      <c r="BX1048331" s="14"/>
      <c r="BY1048331" s="17"/>
      <c r="BZ1048331" s="17"/>
      <c r="CA1048331" s="18"/>
      <c r="CB1048331" s="14"/>
      <c r="CC1048331" s="14"/>
      <c r="CD1048331" s="14"/>
      <c r="CE1048331" s="14"/>
      <c r="CF1048331" s="14"/>
      <c r="CG1048331" s="14"/>
      <c r="CH1048331" s="14"/>
      <c r="CI1048331" s="19"/>
      <c r="CJ1048331" s="19"/>
    </row>
    <row r="1048332" s="14" customFormat="1" customHeight="1" spans="1:88">
      <c r="A1048332" s="15"/>
      <c r="B1048332" s="15"/>
      <c r="C1048332" s="15"/>
      <c r="D1048332" s="15"/>
      <c r="E1048332" s="15"/>
      <c r="F1048332" s="15"/>
      <c r="G1048332" s="15"/>
      <c r="H1048332" s="15"/>
      <c r="I1048332" s="15"/>
      <c r="J1048332" s="15"/>
      <c r="K1048332" s="15"/>
      <c r="L1048332" s="15"/>
      <c r="M1048332" s="15"/>
      <c r="N1048332" s="16"/>
      <c r="O1048332" s="14"/>
      <c r="P1048332" s="14"/>
      <c r="Q1048332" s="14"/>
      <c r="R1048332" s="14"/>
      <c r="S1048332" s="14"/>
      <c r="T1048332" s="14"/>
      <c r="U1048332" s="14"/>
      <c r="V1048332" s="14"/>
      <c r="W1048332" s="14"/>
      <c r="X1048332" s="14"/>
      <c r="Y1048332" s="14"/>
      <c r="Z1048332" s="14"/>
      <c r="AA1048332" s="14"/>
      <c r="AB1048332" s="14"/>
      <c r="AC1048332" s="14"/>
      <c r="AD1048332" s="14"/>
      <c r="AE1048332" s="14"/>
      <c r="AF1048332" s="14"/>
      <c r="AG1048332" s="14"/>
      <c r="AH1048332" s="14"/>
      <c r="AI1048332" s="14"/>
      <c r="AJ1048332" s="14"/>
      <c r="AK1048332" s="14"/>
      <c r="AL1048332" s="14"/>
      <c r="AM1048332" s="14"/>
      <c r="AN1048332" s="14"/>
      <c r="AO1048332" s="14"/>
      <c r="AP1048332" s="14"/>
      <c r="AQ1048332" s="14"/>
      <c r="AR1048332" s="14"/>
      <c r="AS1048332" s="14"/>
      <c r="AT1048332" s="14"/>
      <c r="AU1048332" s="14"/>
      <c r="AV1048332" s="14"/>
      <c r="AW1048332" s="14"/>
      <c r="AX1048332" s="14"/>
      <c r="AY1048332" s="14"/>
      <c r="AZ1048332" s="14"/>
      <c r="BA1048332" s="14"/>
      <c r="BB1048332" s="14"/>
      <c r="BC1048332" s="14"/>
      <c r="BD1048332" s="14"/>
      <c r="BE1048332" s="14"/>
      <c r="BF1048332" s="14"/>
      <c r="BG1048332" s="14"/>
      <c r="BH1048332" s="14"/>
      <c r="BI1048332" s="14"/>
      <c r="BJ1048332" s="14"/>
      <c r="BK1048332" s="14"/>
      <c r="BL1048332" s="14"/>
      <c r="BM1048332" s="14"/>
      <c r="BN1048332" s="14"/>
      <c r="BO1048332" s="14"/>
      <c r="BP1048332" s="14"/>
      <c r="BQ1048332" s="14"/>
      <c r="BR1048332" s="14"/>
      <c r="BS1048332" s="14"/>
      <c r="BT1048332" s="14"/>
      <c r="BU1048332" s="14"/>
      <c r="BV1048332" s="14"/>
      <c r="BW1048332" s="14"/>
      <c r="BX1048332" s="14"/>
      <c r="BY1048332" s="17"/>
      <c r="BZ1048332" s="17"/>
      <c r="CA1048332" s="18"/>
      <c r="CB1048332" s="14"/>
      <c r="CC1048332" s="14"/>
      <c r="CD1048332" s="14"/>
      <c r="CE1048332" s="14"/>
      <c r="CF1048332" s="14"/>
      <c r="CG1048332" s="14"/>
      <c r="CH1048332" s="14"/>
      <c r="CI1048332" s="19"/>
      <c r="CJ1048332" s="19"/>
    </row>
    <row r="1048333" s="14" customFormat="1" customHeight="1" spans="1:88">
      <c r="A1048333" s="15"/>
      <c r="B1048333" s="15"/>
      <c r="C1048333" s="15"/>
      <c r="D1048333" s="15"/>
      <c r="E1048333" s="15"/>
      <c r="F1048333" s="15"/>
      <c r="G1048333" s="15"/>
      <c r="H1048333" s="15"/>
      <c r="I1048333" s="15"/>
      <c r="J1048333" s="15"/>
      <c r="K1048333" s="15"/>
      <c r="L1048333" s="15"/>
      <c r="M1048333" s="15"/>
      <c r="N1048333" s="16"/>
      <c r="O1048333" s="14"/>
      <c r="P1048333" s="14"/>
      <c r="Q1048333" s="14"/>
      <c r="R1048333" s="14"/>
      <c r="S1048333" s="14"/>
      <c r="T1048333" s="14"/>
      <c r="U1048333" s="14"/>
      <c r="V1048333" s="14"/>
      <c r="W1048333" s="14"/>
      <c r="X1048333" s="14"/>
      <c r="Y1048333" s="14"/>
      <c r="Z1048333" s="14"/>
      <c r="AA1048333" s="14"/>
      <c r="AB1048333" s="14"/>
      <c r="AC1048333" s="14"/>
      <c r="AD1048333" s="14"/>
      <c r="AE1048333" s="14"/>
      <c r="AF1048333" s="14"/>
      <c r="AG1048333" s="14"/>
      <c r="AH1048333" s="14"/>
      <c r="AI1048333" s="14"/>
      <c r="AJ1048333" s="14"/>
      <c r="AK1048333" s="14"/>
      <c r="AL1048333" s="14"/>
      <c r="AM1048333" s="14"/>
      <c r="AN1048333" s="14"/>
      <c r="AO1048333" s="14"/>
      <c r="AP1048333" s="14"/>
      <c r="AQ1048333" s="14"/>
      <c r="AR1048333" s="14"/>
      <c r="AS1048333" s="14"/>
      <c r="AT1048333" s="14"/>
      <c r="AU1048333" s="14"/>
      <c r="AV1048333" s="14"/>
      <c r="AW1048333" s="14"/>
      <c r="AX1048333" s="14"/>
      <c r="AY1048333" s="14"/>
      <c r="AZ1048333" s="14"/>
      <c r="BA1048333" s="14"/>
      <c r="BB1048333" s="14"/>
      <c r="BC1048333" s="14"/>
      <c r="BD1048333" s="14"/>
      <c r="BE1048333" s="14"/>
      <c r="BF1048333" s="14"/>
      <c r="BG1048333" s="14"/>
      <c r="BH1048333" s="14"/>
      <c r="BI1048333" s="14"/>
      <c r="BJ1048333" s="14"/>
      <c r="BK1048333" s="14"/>
      <c r="BL1048333" s="14"/>
      <c r="BM1048333" s="14"/>
      <c r="BN1048333" s="14"/>
      <c r="BO1048333" s="14"/>
      <c r="BP1048333" s="14"/>
      <c r="BQ1048333" s="14"/>
      <c r="BR1048333" s="14"/>
      <c r="BS1048333" s="14"/>
      <c r="BT1048333" s="14"/>
      <c r="BU1048333" s="14"/>
      <c r="BV1048333" s="14"/>
      <c r="BW1048333" s="14"/>
      <c r="BX1048333" s="14"/>
      <c r="BY1048333" s="17"/>
      <c r="BZ1048333" s="17"/>
      <c r="CA1048333" s="18"/>
      <c r="CB1048333" s="14"/>
      <c r="CC1048333" s="14"/>
      <c r="CD1048333" s="14"/>
      <c r="CE1048333" s="14"/>
      <c r="CF1048333" s="14"/>
      <c r="CG1048333" s="14"/>
      <c r="CH1048333" s="14"/>
      <c r="CI1048333" s="19"/>
      <c r="CJ1048333" s="19"/>
    </row>
    <row r="1048334" s="14" customFormat="1" customHeight="1" spans="1:88">
      <c r="A1048334" s="15"/>
      <c r="B1048334" s="15"/>
      <c r="C1048334" s="15"/>
      <c r="D1048334" s="15"/>
      <c r="E1048334" s="15"/>
      <c r="F1048334" s="15"/>
      <c r="G1048334" s="15"/>
      <c r="H1048334" s="15"/>
      <c r="I1048334" s="15"/>
      <c r="J1048334" s="15"/>
      <c r="K1048334" s="15"/>
      <c r="L1048334" s="15"/>
      <c r="M1048334" s="15"/>
      <c r="N1048334" s="16"/>
      <c r="O1048334" s="14"/>
      <c r="P1048334" s="14"/>
      <c r="Q1048334" s="14"/>
      <c r="R1048334" s="14"/>
      <c r="S1048334" s="14"/>
      <c r="T1048334" s="14"/>
      <c r="U1048334" s="14"/>
      <c r="V1048334" s="14"/>
      <c r="W1048334" s="14"/>
      <c r="X1048334" s="14"/>
      <c r="Y1048334" s="14"/>
      <c r="Z1048334" s="14"/>
      <c r="AA1048334" s="14"/>
      <c r="AB1048334" s="14"/>
      <c r="AC1048334" s="14"/>
      <c r="AD1048334" s="14"/>
      <c r="AE1048334" s="14"/>
      <c r="AF1048334" s="14"/>
      <c r="AG1048334" s="14"/>
      <c r="AH1048334" s="14"/>
      <c r="AI1048334" s="14"/>
      <c r="AJ1048334" s="14"/>
      <c r="AK1048334" s="14"/>
      <c r="AL1048334" s="14"/>
      <c r="AM1048334" s="14"/>
      <c r="AN1048334" s="14"/>
      <c r="AO1048334" s="14"/>
      <c r="AP1048334" s="14"/>
      <c r="AQ1048334" s="14"/>
      <c r="AR1048334" s="14"/>
      <c r="AS1048334" s="14"/>
      <c r="AT1048334" s="14"/>
      <c r="AU1048334" s="14"/>
      <c r="AV1048334" s="14"/>
      <c r="AW1048334" s="14"/>
      <c r="AX1048334" s="14"/>
      <c r="AY1048334" s="14"/>
      <c r="AZ1048334" s="14"/>
      <c r="BA1048334" s="14"/>
      <c r="BB1048334" s="14"/>
      <c r="BC1048334" s="14"/>
      <c r="BD1048334" s="14"/>
      <c r="BE1048334" s="14"/>
      <c r="BF1048334" s="14"/>
      <c r="BG1048334" s="14"/>
      <c r="BH1048334" s="14"/>
      <c r="BI1048334" s="14"/>
      <c r="BJ1048334" s="14"/>
      <c r="BK1048334" s="14"/>
      <c r="BL1048334" s="14"/>
      <c r="BM1048334" s="14"/>
      <c r="BN1048334" s="14"/>
      <c r="BO1048334" s="14"/>
      <c r="BP1048334" s="14"/>
      <c r="BQ1048334" s="14"/>
      <c r="BR1048334" s="14"/>
      <c r="BS1048334" s="14"/>
      <c r="BT1048334" s="14"/>
      <c r="BU1048334" s="14"/>
      <c r="BV1048334" s="14"/>
      <c r="BW1048334" s="14"/>
      <c r="BX1048334" s="14"/>
      <c r="BY1048334" s="17"/>
      <c r="BZ1048334" s="17"/>
      <c r="CA1048334" s="18"/>
      <c r="CB1048334" s="14"/>
      <c r="CC1048334" s="14"/>
      <c r="CD1048334" s="14"/>
      <c r="CE1048334" s="14"/>
      <c r="CF1048334" s="14"/>
      <c r="CG1048334" s="14"/>
      <c r="CH1048334" s="14"/>
      <c r="CI1048334" s="19"/>
      <c r="CJ1048334" s="19"/>
    </row>
    <row r="1048335" s="14" customFormat="1" customHeight="1" spans="1:88">
      <c r="A1048335" s="15"/>
      <c r="B1048335" s="15"/>
      <c r="C1048335" s="15"/>
      <c r="D1048335" s="15"/>
      <c r="E1048335" s="15"/>
      <c r="F1048335" s="15"/>
      <c r="G1048335" s="15"/>
      <c r="H1048335" s="15"/>
      <c r="I1048335" s="15"/>
      <c r="J1048335" s="15"/>
      <c r="K1048335" s="15"/>
      <c r="L1048335" s="15"/>
      <c r="M1048335" s="15"/>
      <c r="N1048335" s="16"/>
      <c r="O1048335" s="14"/>
      <c r="P1048335" s="14"/>
      <c r="Q1048335" s="14"/>
      <c r="R1048335" s="14"/>
      <c r="S1048335" s="14"/>
      <c r="T1048335" s="14"/>
      <c r="U1048335" s="14"/>
      <c r="V1048335" s="14"/>
      <c r="W1048335" s="14"/>
      <c r="X1048335" s="14"/>
      <c r="Y1048335" s="14"/>
      <c r="Z1048335" s="14"/>
      <c r="AA1048335" s="14"/>
      <c r="AB1048335" s="14"/>
      <c r="AC1048335" s="14"/>
      <c r="AD1048335" s="14"/>
      <c r="AE1048335" s="14"/>
      <c r="AF1048335" s="14"/>
      <c r="AG1048335" s="14"/>
      <c r="AH1048335" s="14"/>
      <c r="AI1048335" s="14"/>
      <c r="AJ1048335" s="14"/>
      <c r="AK1048335" s="14"/>
      <c r="AL1048335" s="14"/>
      <c r="AM1048335" s="14"/>
      <c r="AN1048335" s="14"/>
      <c r="AO1048335" s="14"/>
      <c r="AP1048335" s="14"/>
      <c r="AQ1048335" s="14"/>
      <c r="AR1048335" s="14"/>
      <c r="AS1048335" s="14"/>
      <c r="AT1048335" s="14"/>
      <c r="AU1048335" s="14"/>
      <c r="AV1048335" s="14"/>
      <c r="AW1048335" s="14"/>
      <c r="AX1048335" s="14"/>
      <c r="AY1048335" s="14"/>
      <c r="AZ1048335" s="14"/>
      <c r="BA1048335" s="14"/>
      <c r="BB1048335" s="14"/>
      <c r="BC1048335" s="14"/>
      <c r="BD1048335" s="14"/>
      <c r="BE1048335" s="14"/>
      <c r="BF1048335" s="14"/>
      <c r="BG1048335" s="14"/>
      <c r="BH1048335" s="14"/>
      <c r="BI1048335" s="14"/>
      <c r="BJ1048335" s="14"/>
      <c r="BK1048335" s="14"/>
      <c r="BL1048335" s="14"/>
      <c r="BM1048335" s="14"/>
      <c r="BN1048335" s="14"/>
      <c r="BO1048335" s="14"/>
      <c r="BP1048335" s="14"/>
      <c r="BQ1048335" s="14"/>
      <c r="BR1048335" s="14"/>
      <c r="BS1048335" s="14"/>
      <c r="BT1048335" s="14"/>
      <c r="BU1048335" s="14"/>
      <c r="BV1048335" s="14"/>
      <c r="BW1048335" s="14"/>
      <c r="BX1048335" s="14"/>
      <c r="BY1048335" s="17"/>
      <c r="BZ1048335" s="17"/>
      <c r="CA1048335" s="18"/>
      <c r="CB1048335" s="14"/>
      <c r="CC1048335" s="14"/>
      <c r="CD1048335" s="14"/>
      <c r="CE1048335" s="14"/>
      <c r="CF1048335" s="14"/>
      <c r="CG1048335" s="14"/>
      <c r="CH1048335" s="14"/>
      <c r="CI1048335" s="19"/>
      <c r="CJ1048335" s="19"/>
    </row>
    <row r="1048336" s="14" customFormat="1" customHeight="1" spans="1:88">
      <c r="A1048336" s="15"/>
      <c r="B1048336" s="15"/>
      <c r="C1048336" s="15"/>
      <c r="D1048336" s="15"/>
      <c r="E1048336" s="15"/>
      <c r="F1048336" s="15"/>
      <c r="G1048336" s="15"/>
      <c r="H1048336" s="15"/>
      <c r="I1048336" s="15"/>
      <c r="J1048336" s="15"/>
      <c r="K1048336" s="15"/>
      <c r="L1048336" s="15"/>
      <c r="M1048336" s="15"/>
      <c r="N1048336" s="16"/>
      <c r="O1048336" s="14"/>
      <c r="P1048336" s="14"/>
      <c r="Q1048336" s="14"/>
      <c r="R1048336" s="14"/>
      <c r="S1048336" s="14"/>
      <c r="T1048336" s="14"/>
      <c r="U1048336" s="14"/>
      <c r="V1048336" s="14"/>
      <c r="W1048336" s="14"/>
      <c r="X1048336" s="14"/>
      <c r="Y1048336" s="14"/>
      <c r="Z1048336" s="14"/>
      <c r="AA1048336" s="14"/>
      <c r="AB1048336" s="14"/>
      <c r="AC1048336" s="14"/>
      <c r="AD1048336" s="14"/>
      <c r="AE1048336" s="14"/>
      <c r="AF1048336" s="14"/>
      <c r="AG1048336" s="14"/>
      <c r="AH1048336" s="14"/>
      <c r="AI1048336" s="14"/>
      <c r="AJ1048336" s="14"/>
      <c r="AK1048336" s="14"/>
      <c r="AL1048336" s="14"/>
      <c r="AM1048336" s="14"/>
      <c r="AN1048336" s="14"/>
      <c r="AO1048336" s="14"/>
      <c r="AP1048336" s="14"/>
      <c r="AQ1048336" s="14"/>
      <c r="AR1048336" s="14"/>
      <c r="AS1048336" s="14"/>
      <c r="AT1048336" s="14"/>
      <c r="AU1048336" s="14"/>
      <c r="AV1048336" s="14"/>
      <c r="AW1048336" s="14"/>
      <c r="AX1048336" s="14"/>
      <c r="AY1048336" s="14"/>
      <c r="AZ1048336" s="14"/>
      <c r="BA1048336" s="14"/>
      <c r="BB1048336" s="14"/>
      <c r="BC1048336" s="14"/>
      <c r="BD1048336" s="14"/>
      <c r="BE1048336" s="14"/>
      <c r="BF1048336" s="14"/>
      <c r="BG1048336" s="14"/>
      <c r="BH1048336" s="14"/>
      <c r="BI1048336" s="14"/>
      <c r="BJ1048336" s="14"/>
      <c r="BK1048336" s="14"/>
      <c r="BL1048336" s="14"/>
      <c r="BM1048336" s="14"/>
      <c r="BN1048336" s="14"/>
      <c r="BO1048336" s="14"/>
      <c r="BP1048336" s="14"/>
      <c r="BQ1048336" s="14"/>
      <c r="BR1048336" s="14"/>
      <c r="BS1048336" s="14"/>
      <c r="BT1048336" s="14"/>
      <c r="BU1048336" s="14"/>
      <c r="BV1048336" s="14"/>
      <c r="BW1048336" s="14"/>
      <c r="BX1048336" s="14"/>
      <c r="BY1048336" s="17"/>
      <c r="BZ1048336" s="17"/>
      <c r="CA1048336" s="18"/>
      <c r="CB1048336" s="14"/>
      <c r="CC1048336" s="14"/>
      <c r="CD1048336" s="14"/>
      <c r="CE1048336" s="14"/>
      <c r="CF1048336" s="14"/>
      <c r="CG1048336" s="14"/>
      <c r="CH1048336" s="14"/>
      <c r="CI1048336" s="19"/>
      <c r="CJ1048336" s="19"/>
    </row>
    <row r="1048337" s="14" customFormat="1" customHeight="1" spans="1:88">
      <c r="A1048337" s="15"/>
      <c r="B1048337" s="15"/>
      <c r="C1048337" s="15"/>
      <c r="D1048337" s="15"/>
      <c r="E1048337" s="15"/>
      <c r="F1048337" s="15"/>
      <c r="G1048337" s="15"/>
      <c r="H1048337" s="15"/>
      <c r="I1048337" s="15"/>
      <c r="J1048337" s="15"/>
      <c r="K1048337" s="15"/>
      <c r="L1048337" s="15"/>
      <c r="M1048337" s="15"/>
      <c r="N1048337" s="16"/>
      <c r="O1048337" s="14"/>
      <c r="P1048337" s="14"/>
      <c r="Q1048337" s="14"/>
      <c r="R1048337" s="14"/>
      <c r="S1048337" s="14"/>
      <c r="T1048337" s="14"/>
      <c r="U1048337" s="14"/>
      <c r="V1048337" s="14"/>
      <c r="W1048337" s="14"/>
      <c r="X1048337" s="14"/>
      <c r="Y1048337" s="14"/>
      <c r="Z1048337" s="14"/>
      <c r="AA1048337" s="14"/>
      <c r="AB1048337" s="14"/>
      <c r="AC1048337" s="14"/>
      <c r="AD1048337" s="14"/>
      <c r="AE1048337" s="14"/>
      <c r="AF1048337" s="14"/>
      <c r="AG1048337" s="14"/>
      <c r="AH1048337" s="14"/>
      <c r="AI1048337" s="14"/>
      <c r="AJ1048337" s="14"/>
      <c r="AK1048337" s="14"/>
      <c r="AL1048337" s="14"/>
      <c r="AM1048337" s="14"/>
      <c r="AN1048337" s="14"/>
      <c r="AO1048337" s="14"/>
      <c r="AP1048337" s="14"/>
      <c r="AQ1048337" s="14"/>
      <c r="AR1048337" s="14"/>
      <c r="AS1048337" s="14"/>
      <c r="AT1048337" s="14"/>
      <c r="AU1048337" s="14"/>
      <c r="AV1048337" s="14"/>
      <c r="AW1048337" s="14"/>
      <c r="AX1048337" s="14"/>
      <c r="AY1048337" s="14"/>
      <c r="AZ1048337" s="14"/>
      <c r="BA1048337" s="14"/>
      <c r="BB1048337" s="14"/>
      <c r="BC1048337" s="14"/>
      <c r="BD1048337" s="14"/>
      <c r="BE1048337" s="14"/>
      <c r="BF1048337" s="14"/>
      <c r="BG1048337" s="14"/>
      <c r="BH1048337" s="14"/>
      <c r="BI1048337" s="14"/>
      <c r="BJ1048337" s="14"/>
      <c r="BK1048337" s="14"/>
      <c r="BL1048337" s="14"/>
      <c r="BM1048337" s="14"/>
      <c r="BN1048337" s="14"/>
      <c r="BO1048337" s="14"/>
      <c r="BP1048337" s="14"/>
      <c r="BQ1048337" s="14"/>
      <c r="BR1048337" s="14"/>
      <c r="BS1048337" s="14"/>
      <c r="BT1048337" s="14"/>
      <c r="BU1048337" s="14"/>
      <c r="BV1048337" s="14"/>
      <c r="BW1048337" s="14"/>
      <c r="BX1048337" s="14"/>
      <c r="BY1048337" s="17"/>
      <c r="BZ1048337" s="17"/>
      <c r="CA1048337" s="18"/>
      <c r="CB1048337" s="14"/>
      <c r="CC1048337" s="14"/>
      <c r="CD1048337" s="14"/>
      <c r="CE1048337" s="14"/>
      <c r="CF1048337" s="14"/>
      <c r="CG1048337" s="14"/>
      <c r="CH1048337" s="14"/>
      <c r="CI1048337" s="19"/>
      <c r="CJ1048337" s="19"/>
    </row>
    <row r="1048338" s="14" customFormat="1" customHeight="1" spans="1:88">
      <c r="A1048338" s="15"/>
      <c r="B1048338" s="15"/>
      <c r="C1048338" s="15"/>
      <c r="D1048338" s="15"/>
      <c r="E1048338" s="15"/>
      <c r="F1048338" s="15"/>
      <c r="G1048338" s="15"/>
      <c r="H1048338" s="15"/>
      <c r="I1048338" s="15"/>
      <c r="J1048338" s="15"/>
      <c r="K1048338" s="15"/>
      <c r="L1048338" s="15"/>
      <c r="M1048338" s="15"/>
      <c r="N1048338" s="16"/>
      <c r="O1048338" s="14"/>
      <c r="P1048338" s="14"/>
      <c r="Q1048338" s="14"/>
      <c r="R1048338" s="14"/>
      <c r="S1048338" s="14"/>
      <c r="T1048338" s="14"/>
      <c r="U1048338" s="14"/>
      <c r="V1048338" s="14"/>
      <c r="W1048338" s="14"/>
      <c r="X1048338" s="14"/>
      <c r="Y1048338" s="14"/>
      <c r="Z1048338" s="14"/>
      <c r="AA1048338" s="14"/>
      <c r="AB1048338" s="14"/>
      <c r="AC1048338" s="14"/>
      <c r="AD1048338" s="14"/>
      <c r="AE1048338" s="14"/>
      <c r="AF1048338" s="14"/>
      <c r="AG1048338" s="14"/>
      <c r="AH1048338" s="14"/>
      <c r="AI1048338" s="14"/>
      <c r="AJ1048338" s="14"/>
      <c r="AK1048338" s="14"/>
      <c r="AL1048338" s="14"/>
      <c r="AM1048338" s="14"/>
      <c r="AN1048338" s="14"/>
      <c r="AO1048338" s="14"/>
      <c r="AP1048338" s="14"/>
      <c r="AQ1048338" s="14"/>
      <c r="AR1048338" s="14"/>
      <c r="AS1048338" s="14"/>
      <c r="AT1048338" s="14"/>
      <c r="AU1048338" s="14"/>
      <c r="AV1048338" s="14"/>
      <c r="AW1048338" s="14"/>
      <c r="AX1048338" s="14"/>
      <c r="AY1048338" s="14"/>
      <c r="AZ1048338" s="14"/>
      <c r="BA1048338" s="14"/>
      <c r="BB1048338" s="14"/>
      <c r="BC1048338" s="14"/>
      <c r="BD1048338" s="14"/>
      <c r="BE1048338" s="14"/>
      <c r="BF1048338" s="14"/>
      <c r="BG1048338" s="14"/>
      <c r="BH1048338" s="14"/>
      <c r="BI1048338" s="14"/>
      <c r="BJ1048338" s="14"/>
      <c r="BK1048338" s="14"/>
      <c r="BL1048338" s="14"/>
      <c r="BM1048338" s="14"/>
      <c r="BN1048338" s="14"/>
      <c r="BO1048338" s="14"/>
      <c r="BP1048338" s="14"/>
      <c r="BQ1048338" s="14"/>
      <c r="BR1048338" s="14"/>
      <c r="BS1048338" s="14"/>
      <c r="BT1048338" s="14"/>
      <c r="BU1048338" s="14"/>
      <c r="BV1048338" s="14"/>
      <c r="BW1048338" s="14"/>
      <c r="BX1048338" s="14"/>
      <c r="BY1048338" s="17"/>
      <c r="BZ1048338" s="17"/>
      <c r="CA1048338" s="18"/>
      <c r="CB1048338" s="14"/>
      <c r="CC1048338" s="14"/>
      <c r="CD1048338" s="14"/>
      <c r="CE1048338" s="14"/>
      <c r="CF1048338" s="14"/>
      <c r="CG1048338" s="14"/>
      <c r="CH1048338" s="14"/>
      <c r="CI1048338" s="19"/>
      <c r="CJ1048338" s="19"/>
    </row>
    <row r="1048339" s="14" customFormat="1" customHeight="1" spans="1:88">
      <c r="A1048339" s="15"/>
      <c r="B1048339" s="15"/>
      <c r="C1048339" s="15"/>
      <c r="D1048339" s="15"/>
      <c r="E1048339" s="15"/>
      <c r="F1048339" s="15"/>
      <c r="G1048339" s="15"/>
      <c r="H1048339" s="15"/>
      <c r="I1048339" s="15"/>
      <c r="J1048339" s="15"/>
      <c r="K1048339" s="15"/>
      <c r="L1048339" s="15"/>
      <c r="M1048339" s="15"/>
      <c r="N1048339" s="16"/>
      <c r="O1048339" s="14"/>
      <c r="P1048339" s="14"/>
      <c r="Q1048339" s="14"/>
      <c r="R1048339" s="14"/>
      <c r="S1048339" s="14"/>
      <c r="T1048339" s="14"/>
      <c r="U1048339" s="14"/>
      <c r="V1048339" s="14"/>
      <c r="W1048339" s="14"/>
      <c r="X1048339" s="14"/>
      <c r="Y1048339" s="14"/>
      <c r="Z1048339" s="14"/>
      <c r="AA1048339" s="14"/>
      <c r="AB1048339" s="14"/>
      <c r="AC1048339" s="14"/>
      <c r="AD1048339" s="14"/>
      <c r="AE1048339" s="14"/>
      <c r="AF1048339" s="14"/>
      <c r="AG1048339" s="14"/>
      <c r="AH1048339" s="14"/>
      <c r="AI1048339" s="14"/>
      <c r="AJ1048339" s="14"/>
      <c r="AK1048339" s="14"/>
      <c r="AL1048339" s="14"/>
      <c r="AM1048339" s="14"/>
      <c r="AN1048339" s="14"/>
      <c r="AO1048339" s="14"/>
      <c r="AP1048339" s="14"/>
      <c r="AQ1048339" s="14"/>
      <c r="AR1048339" s="14"/>
      <c r="AS1048339" s="14"/>
      <c r="AT1048339" s="14"/>
      <c r="AU1048339" s="14"/>
      <c r="AV1048339" s="14"/>
      <c r="AW1048339" s="14"/>
      <c r="AX1048339" s="14"/>
      <c r="AY1048339" s="14"/>
      <c r="AZ1048339" s="14"/>
      <c r="BA1048339" s="14"/>
      <c r="BB1048339" s="14"/>
      <c r="BC1048339" s="14"/>
      <c r="BD1048339" s="14"/>
      <c r="BE1048339" s="14"/>
      <c r="BF1048339" s="14"/>
      <c r="BG1048339" s="14"/>
      <c r="BH1048339" s="14"/>
      <c r="BI1048339" s="14"/>
      <c r="BJ1048339" s="14"/>
      <c r="BK1048339" s="14"/>
      <c r="BL1048339" s="14"/>
      <c r="BM1048339" s="14"/>
      <c r="BN1048339" s="14"/>
      <c r="BO1048339" s="14"/>
      <c r="BP1048339" s="14"/>
      <c r="BQ1048339" s="14"/>
      <c r="BR1048339" s="14"/>
      <c r="BS1048339" s="14"/>
      <c r="BT1048339" s="14"/>
      <c r="BU1048339" s="14"/>
      <c r="BV1048339" s="14"/>
      <c r="BW1048339" s="14"/>
      <c r="BX1048339" s="14"/>
      <c r="BY1048339" s="17"/>
      <c r="BZ1048339" s="17"/>
      <c r="CA1048339" s="18"/>
      <c r="CB1048339" s="14"/>
      <c r="CC1048339" s="14"/>
      <c r="CD1048339" s="14"/>
      <c r="CE1048339" s="14"/>
      <c r="CF1048339" s="14"/>
      <c r="CG1048339" s="14"/>
      <c r="CH1048339" s="14"/>
      <c r="CI1048339" s="19"/>
      <c r="CJ1048339" s="19"/>
    </row>
    <row r="1048340" s="14" customFormat="1" customHeight="1" spans="1:88">
      <c r="A1048340" s="15"/>
      <c r="B1048340" s="15"/>
      <c r="C1048340" s="15"/>
      <c r="D1048340" s="15"/>
      <c r="E1048340" s="15"/>
      <c r="F1048340" s="15"/>
      <c r="G1048340" s="15"/>
      <c r="H1048340" s="15"/>
      <c r="I1048340" s="15"/>
      <c r="J1048340" s="15"/>
      <c r="K1048340" s="15"/>
      <c r="L1048340" s="15"/>
      <c r="M1048340" s="15"/>
      <c r="N1048340" s="16"/>
      <c r="O1048340" s="14"/>
      <c r="P1048340" s="14"/>
      <c r="Q1048340" s="14"/>
      <c r="R1048340" s="14"/>
      <c r="S1048340" s="14"/>
      <c r="T1048340" s="14"/>
      <c r="U1048340" s="14"/>
      <c r="V1048340" s="14"/>
      <c r="W1048340" s="14"/>
      <c r="X1048340" s="14"/>
      <c r="Y1048340" s="14"/>
      <c r="Z1048340" s="14"/>
      <c r="AA1048340" s="14"/>
      <c r="AB1048340" s="14"/>
      <c r="AC1048340" s="14"/>
      <c r="AD1048340" s="14"/>
      <c r="AE1048340" s="14"/>
      <c r="AF1048340" s="14"/>
      <c r="AG1048340" s="14"/>
      <c r="AH1048340" s="14"/>
      <c r="AI1048340" s="14"/>
      <c r="AJ1048340" s="14"/>
      <c r="AK1048340" s="14"/>
      <c r="AL1048340" s="14"/>
      <c r="AM1048340" s="14"/>
      <c r="AN1048340" s="14"/>
      <c r="AO1048340" s="14"/>
      <c r="AP1048340" s="14"/>
      <c r="AQ1048340" s="14"/>
      <c r="AR1048340" s="14"/>
      <c r="AS1048340" s="14"/>
      <c r="AT1048340" s="14"/>
      <c r="AU1048340" s="14"/>
      <c r="AV1048340" s="14"/>
      <c r="AW1048340" s="14"/>
      <c r="AX1048340" s="14"/>
      <c r="AY1048340" s="14"/>
      <c r="AZ1048340" s="14"/>
      <c r="BA1048340" s="14"/>
      <c r="BB1048340" s="14"/>
      <c r="BC1048340" s="14"/>
      <c r="BD1048340" s="14"/>
      <c r="BE1048340" s="14"/>
      <c r="BF1048340" s="14"/>
      <c r="BG1048340" s="14"/>
      <c r="BH1048340" s="14"/>
      <c r="BI1048340" s="14"/>
      <c r="BJ1048340" s="14"/>
      <c r="BK1048340" s="14"/>
      <c r="BL1048340" s="14"/>
      <c r="BM1048340" s="14"/>
      <c r="BN1048340" s="14"/>
      <c r="BO1048340" s="14"/>
      <c r="BP1048340" s="14"/>
      <c r="BQ1048340" s="14"/>
      <c r="BR1048340" s="14"/>
      <c r="BS1048340" s="14"/>
      <c r="BT1048340" s="14"/>
      <c r="BU1048340" s="14"/>
      <c r="BV1048340" s="14"/>
      <c r="BW1048340" s="14"/>
      <c r="BX1048340" s="14"/>
      <c r="BY1048340" s="17"/>
      <c r="BZ1048340" s="17"/>
      <c r="CA1048340" s="18"/>
      <c r="CB1048340" s="14"/>
      <c r="CC1048340" s="14"/>
      <c r="CD1048340" s="14"/>
      <c r="CE1048340" s="14"/>
      <c r="CF1048340" s="14"/>
      <c r="CG1048340" s="14"/>
      <c r="CH1048340" s="14"/>
      <c r="CI1048340" s="19"/>
      <c r="CJ1048340" s="19"/>
    </row>
    <row r="1048341" s="14" customFormat="1" customHeight="1" spans="1:88">
      <c r="A1048341" s="15"/>
      <c r="B1048341" s="15"/>
      <c r="C1048341" s="15"/>
      <c r="D1048341" s="15"/>
      <c r="E1048341" s="15"/>
      <c r="F1048341" s="15"/>
      <c r="G1048341" s="15"/>
      <c r="H1048341" s="15"/>
      <c r="I1048341" s="15"/>
      <c r="J1048341" s="15"/>
      <c r="K1048341" s="15"/>
      <c r="L1048341" s="15"/>
      <c r="M1048341" s="15"/>
      <c r="N1048341" s="16"/>
      <c r="O1048341" s="14"/>
      <c r="P1048341" s="14"/>
      <c r="Q1048341" s="14"/>
      <c r="R1048341" s="14"/>
      <c r="S1048341" s="14"/>
      <c r="T1048341" s="14"/>
      <c r="U1048341" s="14"/>
      <c r="V1048341" s="14"/>
      <c r="W1048341" s="14"/>
      <c r="X1048341" s="14"/>
      <c r="Y1048341" s="14"/>
      <c r="Z1048341" s="14"/>
      <c r="AA1048341" s="14"/>
      <c r="AB1048341" s="14"/>
      <c r="AC1048341" s="14"/>
      <c r="AD1048341" s="14"/>
      <c r="AE1048341" s="14"/>
      <c r="AF1048341" s="14"/>
      <c r="AG1048341" s="14"/>
      <c r="AH1048341" s="14"/>
      <c r="AI1048341" s="14"/>
      <c r="AJ1048341" s="14"/>
      <c r="AK1048341" s="14"/>
      <c r="AL1048341" s="14"/>
      <c r="AM1048341" s="14"/>
      <c r="AN1048341" s="14"/>
      <c r="AO1048341" s="14"/>
      <c r="AP1048341" s="14"/>
      <c r="AQ1048341" s="14"/>
      <c r="AR1048341" s="14"/>
      <c r="AS1048341" s="14"/>
      <c r="AT1048341" s="14"/>
      <c r="AU1048341" s="14"/>
      <c r="AV1048341" s="14"/>
      <c r="AW1048341" s="14"/>
      <c r="AX1048341" s="14"/>
      <c r="AY1048341" s="14"/>
      <c r="AZ1048341" s="14"/>
      <c r="BA1048341" s="14"/>
      <c r="BB1048341" s="14"/>
      <c r="BC1048341" s="14"/>
      <c r="BD1048341" s="14"/>
      <c r="BE1048341" s="14"/>
      <c r="BF1048341" s="14"/>
      <c r="BG1048341" s="14"/>
      <c r="BH1048341" s="14"/>
      <c r="BI1048341" s="14"/>
      <c r="BJ1048341" s="14"/>
      <c r="BK1048341" s="14"/>
      <c r="BL1048341" s="14"/>
      <c r="BM1048341" s="14"/>
      <c r="BN1048341" s="14"/>
      <c r="BO1048341" s="14"/>
      <c r="BP1048341" s="14"/>
      <c r="BQ1048341" s="14"/>
      <c r="BR1048341" s="14"/>
      <c r="BS1048341" s="14"/>
      <c r="BT1048341" s="14"/>
      <c r="BU1048341" s="14"/>
      <c r="BV1048341" s="14"/>
      <c r="BW1048341" s="14"/>
      <c r="BX1048341" s="14"/>
      <c r="BY1048341" s="17"/>
      <c r="BZ1048341" s="17"/>
      <c r="CA1048341" s="18"/>
      <c r="CB1048341" s="14"/>
      <c r="CC1048341" s="14"/>
      <c r="CD1048341" s="14"/>
      <c r="CE1048341" s="14"/>
      <c r="CF1048341" s="14"/>
      <c r="CG1048341" s="14"/>
      <c r="CH1048341" s="14"/>
      <c r="CI1048341" s="19"/>
      <c r="CJ1048341" s="19"/>
    </row>
    <row r="1048342" s="14" customFormat="1" customHeight="1" spans="1:88">
      <c r="A1048342" s="15"/>
      <c r="B1048342" s="15"/>
      <c r="C1048342" s="15"/>
      <c r="D1048342" s="15"/>
      <c r="E1048342" s="15"/>
      <c r="F1048342" s="15"/>
      <c r="G1048342" s="15"/>
      <c r="H1048342" s="15"/>
      <c r="I1048342" s="15"/>
      <c r="J1048342" s="15"/>
      <c r="K1048342" s="15"/>
      <c r="L1048342" s="15"/>
      <c r="M1048342" s="15"/>
      <c r="N1048342" s="16"/>
      <c r="O1048342" s="14"/>
      <c r="P1048342" s="14"/>
      <c r="Q1048342" s="14"/>
      <c r="R1048342" s="14"/>
      <c r="S1048342" s="14"/>
      <c r="T1048342" s="14"/>
      <c r="U1048342" s="14"/>
      <c r="V1048342" s="14"/>
      <c r="W1048342" s="14"/>
      <c r="X1048342" s="14"/>
      <c r="Y1048342" s="14"/>
      <c r="Z1048342" s="14"/>
      <c r="AA1048342" s="14"/>
      <c r="AB1048342" s="14"/>
      <c r="AC1048342" s="14"/>
      <c r="AD1048342" s="14"/>
      <c r="AE1048342" s="14"/>
      <c r="AF1048342" s="14"/>
      <c r="AG1048342" s="14"/>
      <c r="AH1048342" s="14"/>
      <c r="AI1048342" s="14"/>
      <c r="AJ1048342" s="14"/>
      <c r="AK1048342" s="14"/>
      <c r="AL1048342" s="14"/>
      <c r="AM1048342" s="14"/>
      <c r="AN1048342" s="14"/>
      <c r="AO1048342" s="14"/>
      <c r="AP1048342" s="14"/>
      <c r="AQ1048342" s="14"/>
      <c r="AR1048342" s="14"/>
      <c r="AS1048342" s="14"/>
      <c r="AT1048342" s="14"/>
      <c r="AU1048342" s="14"/>
      <c r="AV1048342" s="14"/>
      <c r="AW1048342" s="14"/>
      <c r="AX1048342" s="14"/>
      <c r="AY1048342" s="14"/>
      <c r="AZ1048342" s="14"/>
      <c r="BA1048342" s="14"/>
      <c r="BB1048342" s="14"/>
      <c r="BC1048342" s="14"/>
      <c r="BD1048342" s="14"/>
      <c r="BE1048342" s="14"/>
      <c r="BF1048342" s="14"/>
      <c r="BG1048342" s="14"/>
      <c r="BH1048342" s="14"/>
      <c r="BI1048342" s="14"/>
      <c r="BJ1048342" s="14"/>
      <c r="BK1048342" s="14"/>
      <c r="BL1048342" s="14"/>
      <c r="BM1048342" s="14"/>
      <c r="BN1048342" s="14"/>
      <c r="BO1048342" s="14"/>
      <c r="BP1048342" s="14"/>
      <c r="BQ1048342" s="14"/>
      <c r="BR1048342" s="14"/>
      <c r="BS1048342" s="14"/>
      <c r="BT1048342" s="14"/>
      <c r="BU1048342" s="14"/>
      <c r="BV1048342" s="14"/>
      <c r="BW1048342" s="14"/>
      <c r="BX1048342" s="14"/>
      <c r="BY1048342" s="17"/>
      <c r="BZ1048342" s="17"/>
      <c r="CA1048342" s="18"/>
      <c r="CB1048342" s="14"/>
      <c r="CC1048342" s="14"/>
      <c r="CD1048342" s="14"/>
      <c r="CE1048342" s="14"/>
      <c r="CF1048342" s="14"/>
      <c r="CG1048342" s="14"/>
      <c r="CH1048342" s="14"/>
      <c r="CI1048342" s="19"/>
      <c r="CJ1048342" s="19"/>
    </row>
    <row r="1048343" s="14" customFormat="1" customHeight="1" spans="1:88">
      <c r="A1048343" s="15"/>
      <c r="B1048343" s="15"/>
      <c r="C1048343" s="15"/>
      <c r="D1048343" s="15"/>
      <c r="E1048343" s="15"/>
      <c r="F1048343" s="15"/>
      <c r="G1048343" s="15"/>
      <c r="H1048343" s="15"/>
      <c r="I1048343" s="15"/>
      <c r="J1048343" s="15"/>
      <c r="K1048343" s="15"/>
      <c r="L1048343" s="15"/>
      <c r="M1048343" s="15"/>
      <c r="N1048343" s="16"/>
      <c r="O1048343" s="14"/>
      <c r="P1048343" s="14"/>
      <c r="Q1048343" s="14"/>
      <c r="R1048343" s="14"/>
      <c r="S1048343" s="14"/>
      <c r="T1048343" s="14"/>
      <c r="U1048343" s="14"/>
      <c r="V1048343" s="14"/>
      <c r="W1048343" s="14"/>
      <c r="X1048343" s="14"/>
      <c r="Y1048343" s="14"/>
      <c r="Z1048343" s="14"/>
      <c r="AA1048343" s="14"/>
      <c r="AB1048343" s="14"/>
      <c r="AC1048343" s="14"/>
      <c r="AD1048343" s="14"/>
      <c r="AE1048343" s="14"/>
      <c r="AF1048343" s="14"/>
      <c r="AG1048343" s="14"/>
      <c r="AH1048343" s="14"/>
      <c r="AI1048343" s="14"/>
      <c r="AJ1048343" s="14"/>
      <c r="AK1048343" s="14"/>
      <c r="AL1048343" s="14"/>
      <c r="AM1048343" s="14"/>
      <c r="AN1048343" s="14"/>
      <c r="AO1048343" s="14"/>
      <c r="AP1048343" s="14"/>
      <c r="AQ1048343" s="14"/>
      <c r="AR1048343" s="14"/>
      <c r="AS1048343" s="14"/>
      <c r="AT1048343" s="14"/>
      <c r="AU1048343" s="14"/>
      <c r="AV1048343" s="14"/>
      <c r="AW1048343" s="14"/>
      <c r="AX1048343" s="14"/>
      <c r="AY1048343" s="14"/>
      <c r="AZ1048343" s="14"/>
      <c r="BA1048343" s="14"/>
      <c r="BB1048343" s="14"/>
      <c r="BC1048343" s="14"/>
      <c r="BD1048343" s="14"/>
      <c r="BE1048343" s="14"/>
      <c r="BF1048343" s="14"/>
      <c r="BG1048343" s="14"/>
      <c r="BH1048343" s="14"/>
      <c r="BI1048343" s="14"/>
      <c r="BJ1048343" s="14"/>
      <c r="BK1048343" s="14"/>
      <c r="BL1048343" s="14"/>
      <c r="BM1048343" s="14"/>
      <c r="BN1048343" s="14"/>
      <c r="BO1048343" s="14"/>
      <c r="BP1048343" s="14"/>
      <c r="BQ1048343" s="14"/>
      <c r="BR1048343" s="14"/>
      <c r="BS1048343" s="14"/>
      <c r="BT1048343" s="14"/>
      <c r="BU1048343" s="14"/>
      <c r="BV1048343" s="14"/>
      <c r="BW1048343" s="14"/>
      <c r="BX1048343" s="14"/>
      <c r="BY1048343" s="17"/>
      <c r="BZ1048343" s="17"/>
      <c r="CA1048343" s="18"/>
      <c r="CB1048343" s="14"/>
      <c r="CC1048343" s="14"/>
      <c r="CD1048343" s="14"/>
      <c r="CE1048343" s="14"/>
      <c r="CF1048343" s="14"/>
      <c r="CG1048343" s="14"/>
      <c r="CH1048343" s="14"/>
      <c r="CI1048343" s="19"/>
      <c r="CJ1048343" s="19"/>
    </row>
    <row r="1048344" s="14" customFormat="1" customHeight="1" spans="1:88">
      <c r="A1048344" s="15"/>
      <c r="B1048344" s="15"/>
      <c r="C1048344" s="15"/>
      <c r="D1048344" s="15"/>
      <c r="E1048344" s="15"/>
      <c r="F1048344" s="15"/>
      <c r="G1048344" s="15"/>
      <c r="H1048344" s="15"/>
      <c r="I1048344" s="15"/>
      <c r="J1048344" s="15"/>
      <c r="K1048344" s="15"/>
      <c r="L1048344" s="15"/>
      <c r="M1048344" s="15"/>
      <c r="N1048344" s="16"/>
      <c r="O1048344" s="14"/>
      <c r="P1048344" s="14"/>
      <c r="Q1048344" s="14"/>
      <c r="R1048344" s="14"/>
      <c r="S1048344" s="14"/>
      <c r="T1048344" s="14"/>
      <c r="U1048344" s="14"/>
      <c r="V1048344" s="14"/>
      <c r="W1048344" s="14"/>
      <c r="X1048344" s="14"/>
      <c r="Y1048344" s="14"/>
      <c r="Z1048344" s="14"/>
      <c r="AA1048344" s="14"/>
      <c r="AB1048344" s="14"/>
      <c r="AC1048344" s="14"/>
      <c r="AD1048344" s="14"/>
      <c r="AE1048344" s="14"/>
      <c r="AF1048344" s="14"/>
      <c r="AG1048344" s="14"/>
      <c r="AH1048344" s="14"/>
      <c r="AI1048344" s="14"/>
      <c r="AJ1048344" s="14"/>
      <c r="AK1048344" s="14"/>
      <c r="AL1048344" s="14"/>
      <c r="AM1048344" s="14"/>
      <c r="AN1048344" s="14"/>
      <c r="AO1048344" s="14"/>
      <c r="AP1048344" s="14"/>
      <c r="AQ1048344" s="14"/>
      <c r="AR1048344" s="14"/>
      <c r="AS1048344" s="14"/>
      <c r="AT1048344" s="14"/>
      <c r="AU1048344" s="14"/>
      <c r="AV1048344" s="14"/>
      <c r="AW1048344" s="14"/>
      <c r="AX1048344" s="14"/>
      <c r="AY1048344" s="14"/>
      <c r="AZ1048344" s="14"/>
      <c r="BA1048344" s="14"/>
      <c r="BB1048344" s="14"/>
      <c r="BC1048344" s="14"/>
      <c r="BD1048344" s="14"/>
      <c r="BE1048344" s="14"/>
      <c r="BF1048344" s="14"/>
      <c r="BG1048344" s="14"/>
      <c r="BH1048344" s="14"/>
      <c r="BI1048344" s="14"/>
      <c r="BJ1048344" s="14"/>
      <c r="BK1048344" s="14"/>
      <c r="BL1048344" s="14"/>
      <c r="BM1048344" s="14"/>
      <c r="BN1048344" s="14"/>
      <c r="BO1048344" s="14"/>
      <c r="BP1048344" s="14"/>
      <c r="BQ1048344" s="14"/>
      <c r="BR1048344" s="14"/>
      <c r="BS1048344" s="14"/>
      <c r="BT1048344" s="14"/>
      <c r="BU1048344" s="14"/>
      <c r="BV1048344" s="14"/>
      <c r="BW1048344" s="14"/>
      <c r="BX1048344" s="14"/>
      <c r="BY1048344" s="17"/>
      <c r="BZ1048344" s="17"/>
      <c r="CA1048344" s="18"/>
      <c r="CB1048344" s="14"/>
      <c r="CC1048344" s="14"/>
      <c r="CD1048344" s="14"/>
      <c r="CE1048344" s="14"/>
      <c r="CF1048344" s="14"/>
      <c r="CG1048344" s="14"/>
      <c r="CH1048344" s="14"/>
      <c r="CI1048344" s="19"/>
      <c r="CJ1048344" s="19"/>
    </row>
    <row r="1048345" s="14" customFormat="1" customHeight="1" spans="1:88">
      <c r="A1048345" s="15"/>
      <c r="B1048345" s="15"/>
      <c r="C1048345" s="15"/>
      <c r="D1048345" s="15"/>
      <c r="E1048345" s="15"/>
      <c r="F1048345" s="15"/>
      <c r="G1048345" s="15"/>
      <c r="H1048345" s="15"/>
      <c r="I1048345" s="15"/>
      <c r="J1048345" s="15"/>
      <c r="K1048345" s="15"/>
      <c r="L1048345" s="15"/>
      <c r="M1048345" s="15"/>
      <c r="N1048345" s="16"/>
      <c r="O1048345" s="14"/>
      <c r="P1048345" s="14"/>
      <c r="Q1048345" s="14"/>
      <c r="R1048345" s="14"/>
      <c r="S1048345" s="14"/>
      <c r="T1048345" s="14"/>
      <c r="U1048345" s="14"/>
      <c r="V1048345" s="14"/>
      <c r="W1048345" s="14"/>
      <c r="X1048345" s="14"/>
      <c r="Y1048345" s="14"/>
      <c r="Z1048345" s="14"/>
      <c r="AA1048345" s="14"/>
      <c r="AB1048345" s="14"/>
      <c r="AC1048345" s="14"/>
      <c r="AD1048345" s="14"/>
      <c r="AE1048345" s="14"/>
      <c r="AF1048345" s="14"/>
      <c r="AG1048345" s="14"/>
      <c r="AH1048345" s="14"/>
      <c r="AI1048345" s="14"/>
      <c r="AJ1048345" s="14"/>
      <c r="AK1048345" s="14"/>
      <c r="AL1048345" s="14"/>
      <c r="AM1048345" s="14"/>
      <c r="AN1048345" s="14"/>
      <c r="AO1048345" s="14"/>
      <c r="AP1048345" s="14"/>
      <c r="AQ1048345" s="14"/>
      <c r="AR1048345" s="14"/>
      <c r="AS1048345" s="14"/>
      <c r="AT1048345" s="14"/>
      <c r="AU1048345" s="14"/>
      <c r="AV1048345" s="14"/>
      <c r="AW1048345" s="14"/>
      <c r="AX1048345" s="14"/>
      <c r="AY1048345" s="14"/>
      <c r="AZ1048345" s="14"/>
      <c r="BA1048345" s="14"/>
      <c r="BB1048345" s="14"/>
      <c r="BC1048345" s="14"/>
      <c r="BD1048345" s="14"/>
      <c r="BE1048345" s="14"/>
      <c r="BF1048345" s="14"/>
      <c r="BG1048345" s="14"/>
      <c r="BH1048345" s="14"/>
      <c r="BI1048345" s="14"/>
      <c r="BJ1048345" s="14"/>
      <c r="BK1048345" s="14"/>
      <c r="BL1048345" s="14"/>
      <c r="BM1048345" s="14"/>
      <c r="BN1048345" s="14"/>
      <c r="BO1048345" s="14"/>
      <c r="BP1048345" s="14"/>
      <c r="BQ1048345" s="14"/>
      <c r="BR1048345" s="14"/>
      <c r="BS1048345" s="14"/>
      <c r="BT1048345" s="14"/>
      <c r="BU1048345" s="14"/>
      <c r="BV1048345" s="14"/>
      <c r="BW1048345" s="14"/>
      <c r="BX1048345" s="14"/>
      <c r="BY1048345" s="17"/>
      <c r="BZ1048345" s="17"/>
      <c r="CA1048345" s="18"/>
      <c r="CB1048345" s="14"/>
      <c r="CC1048345" s="14"/>
      <c r="CD1048345" s="14"/>
      <c r="CE1048345" s="14"/>
      <c r="CF1048345" s="14"/>
      <c r="CG1048345" s="14"/>
      <c r="CH1048345" s="14"/>
      <c r="CI1048345" s="19"/>
      <c r="CJ1048345" s="19"/>
    </row>
    <row r="1048346" s="14" customFormat="1" customHeight="1" spans="1:88">
      <c r="A1048346" s="15"/>
      <c r="B1048346" s="15"/>
      <c r="C1048346" s="15"/>
      <c r="D1048346" s="15"/>
      <c r="E1048346" s="15"/>
      <c r="F1048346" s="15"/>
      <c r="G1048346" s="15"/>
      <c r="H1048346" s="15"/>
      <c r="I1048346" s="15"/>
      <c r="J1048346" s="15"/>
      <c r="K1048346" s="15"/>
      <c r="L1048346" s="15"/>
      <c r="M1048346" s="15"/>
      <c r="N1048346" s="16"/>
      <c r="O1048346" s="14"/>
      <c r="P1048346" s="14"/>
      <c r="Q1048346" s="14"/>
      <c r="R1048346" s="14"/>
      <c r="S1048346" s="14"/>
      <c r="T1048346" s="14"/>
      <c r="U1048346" s="14"/>
      <c r="V1048346" s="14"/>
      <c r="W1048346" s="14"/>
      <c r="X1048346" s="14"/>
      <c r="Y1048346" s="14"/>
      <c r="Z1048346" s="14"/>
      <c r="AA1048346" s="14"/>
      <c r="AB1048346" s="14"/>
      <c r="AC1048346" s="14"/>
      <c r="AD1048346" s="14"/>
      <c r="AE1048346" s="14"/>
      <c r="AF1048346" s="14"/>
      <c r="AG1048346" s="14"/>
      <c r="AH1048346" s="14"/>
      <c r="AI1048346" s="14"/>
      <c r="AJ1048346" s="14"/>
      <c r="AK1048346" s="14"/>
      <c r="AL1048346" s="14"/>
      <c r="AM1048346" s="14"/>
      <c r="AN1048346" s="14"/>
      <c r="AO1048346" s="14"/>
      <c r="AP1048346" s="14"/>
      <c r="AQ1048346" s="14"/>
      <c r="AR1048346" s="14"/>
      <c r="AS1048346" s="14"/>
      <c r="AT1048346" s="14"/>
      <c r="AU1048346" s="14"/>
      <c r="AV1048346" s="14"/>
      <c r="AW1048346" s="14"/>
      <c r="AX1048346" s="14"/>
      <c r="AY1048346" s="14"/>
      <c r="AZ1048346" s="14"/>
      <c r="BA1048346" s="14"/>
      <c r="BB1048346" s="14"/>
      <c r="BC1048346" s="14"/>
      <c r="BD1048346" s="14"/>
      <c r="BE1048346" s="14"/>
      <c r="BF1048346" s="14"/>
      <c r="BG1048346" s="14"/>
      <c r="BH1048346" s="14"/>
      <c r="BI1048346" s="14"/>
      <c r="BJ1048346" s="14"/>
      <c r="BK1048346" s="14"/>
      <c r="BL1048346" s="14"/>
      <c r="BM1048346" s="14"/>
      <c r="BN1048346" s="14"/>
      <c r="BO1048346" s="14"/>
      <c r="BP1048346" s="14"/>
      <c r="BQ1048346" s="14"/>
      <c r="BR1048346" s="14"/>
      <c r="BS1048346" s="14"/>
      <c r="BT1048346" s="14"/>
      <c r="BU1048346" s="14"/>
      <c r="BV1048346" s="14"/>
      <c r="BW1048346" s="14"/>
      <c r="BX1048346" s="14"/>
      <c r="BY1048346" s="17"/>
      <c r="BZ1048346" s="17"/>
      <c r="CA1048346" s="18"/>
      <c r="CB1048346" s="14"/>
      <c r="CC1048346" s="14"/>
      <c r="CD1048346" s="14"/>
      <c r="CE1048346" s="14"/>
      <c r="CF1048346" s="14"/>
      <c r="CG1048346" s="14"/>
      <c r="CH1048346" s="14"/>
      <c r="CI1048346" s="19"/>
      <c r="CJ1048346" s="19"/>
    </row>
    <row r="1048347" s="14" customFormat="1" customHeight="1" spans="1:88">
      <c r="A1048347" s="15"/>
      <c r="B1048347" s="15"/>
      <c r="C1048347" s="15"/>
      <c r="D1048347" s="15"/>
      <c r="E1048347" s="15"/>
      <c r="F1048347" s="15"/>
      <c r="G1048347" s="15"/>
      <c r="H1048347" s="15"/>
      <c r="I1048347" s="15"/>
      <c r="J1048347" s="15"/>
      <c r="K1048347" s="15"/>
      <c r="L1048347" s="15"/>
      <c r="M1048347" s="15"/>
      <c r="N1048347" s="16"/>
      <c r="O1048347" s="14"/>
      <c r="P1048347" s="14"/>
      <c r="Q1048347" s="14"/>
      <c r="R1048347" s="14"/>
      <c r="S1048347" s="14"/>
      <c r="T1048347" s="14"/>
      <c r="U1048347" s="14"/>
      <c r="V1048347" s="14"/>
      <c r="W1048347" s="14"/>
      <c r="X1048347" s="14"/>
      <c r="Y1048347" s="14"/>
      <c r="Z1048347" s="14"/>
      <c r="AA1048347" s="14"/>
      <c r="AB1048347" s="14"/>
      <c r="AC1048347" s="14"/>
      <c r="AD1048347" s="14"/>
      <c r="AE1048347" s="14"/>
      <c r="AF1048347" s="14"/>
      <c r="AG1048347" s="14"/>
      <c r="AH1048347" s="14"/>
      <c r="AI1048347" s="14"/>
      <c r="AJ1048347" s="14"/>
      <c r="AK1048347" s="14"/>
      <c r="AL1048347" s="14"/>
      <c r="AM1048347" s="14"/>
      <c r="AN1048347" s="14"/>
      <c r="AO1048347" s="14"/>
      <c r="AP1048347" s="14"/>
      <c r="AQ1048347" s="14"/>
      <c r="AR1048347" s="14"/>
      <c r="AS1048347" s="14"/>
      <c r="AT1048347" s="14"/>
      <c r="AU1048347" s="14"/>
      <c r="AV1048347" s="14"/>
      <c r="AW1048347" s="14"/>
      <c r="AX1048347" s="14"/>
      <c r="AY1048347" s="14"/>
      <c r="AZ1048347" s="14"/>
      <c r="BA1048347" s="14"/>
      <c r="BB1048347" s="14"/>
      <c r="BC1048347" s="14"/>
      <c r="BD1048347" s="14"/>
      <c r="BE1048347" s="14"/>
      <c r="BF1048347" s="14"/>
      <c r="BG1048347" s="14"/>
      <c r="BH1048347" s="14"/>
      <c r="BI1048347" s="14"/>
      <c r="BJ1048347" s="14"/>
      <c r="BK1048347" s="14"/>
      <c r="BL1048347" s="14"/>
      <c r="BM1048347" s="14"/>
      <c r="BN1048347" s="14"/>
      <c r="BO1048347" s="14"/>
      <c r="BP1048347" s="14"/>
      <c r="BQ1048347" s="14"/>
      <c r="BR1048347" s="14"/>
      <c r="BS1048347" s="14"/>
      <c r="BT1048347" s="14"/>
      <c r="BU1048347" s="14"/>
      <c r="BV1048347" s="14"/>
      <c r="BW1048347" s="14"/>
      <c r="BX1048347" s="14"/>
      <c r="BY1048347" s="17"/>
      <c r="BZ1048347" s="17"/>
      <c r="CA1048347" s="18"/>
      <c r="CB1048347" s="14"/>
      <c r="CC1048347" s="14"/>
      <c r="CD1048347" s="14"/>
      <c r="CE1048347" s="14"/>
      <c r="CF1048347" s="14"/>
      <c r="CG1048347" s="14"/>
      <c r="CH1048347" s="14"/>
      <c r="CI1048347" s="19"/>
      <c r="CJ1048347" s="19"/>
    </row>
    <row r="1048348" s="14" customFormat="1" customHeight="1" spans="1:88">
      <c r="A1048348" s="15"/>
      <c r="B1048348" s="15"/>
      <c r="C1048348" s="15"/>
      <c r="D1048348" s="15"/>
      <c r="E1048348" s="15"/>
      <c r="F1048348" s="15"/>
      <c r="G1048348" s="15"/>
      <c r="H1048348" s="15"/>
      <c r="I1048348" s="15"/>
      <c r="J1048348" s="15"/>
      <c r="K1048348" s="15"/>
      <c r="L1048348" s="15"/>
      <c r="M1048348" s="15"/>
      <c r="N1048348" s="16"/>
      <c r="O1048348" s="14"/>
      <c r="P1048348" s="14"/>
      <c r="Q1048348" s="14"/>
      <c r="R1048348" s="14"/>
      <c r="S1048348" s="14"/>
      <c r="T1048348" s="14"/>
      <c r="U1048348" s="14"/>
      <c r="V1048348" s="14"/>
      <c r="W1048348" s="14"/>
      <c r="X1048348" s="14"/>
      <c r="Y1048348" s="14"/>
      <c r="Z1048348" s="14"/>
      <c r="AA1048348" s="14"/>
      <c r="AB1048348" s="14"/>
      <c r="AC1048348" s="14"/>
      <c r="AD1048348" s="14"/>
      <c r="AE1048348" s="14"/>
      <c r="AF1048348" s="14"/>
      <c r="AG1048348" s="14"/>
      <c r="AH1048348" s="14"/>
      <c r="AI1048348" s="14"/>
      <c r="AJ1048348" s="14"/>
      <c r="AK1048348" s="14"/>
      <c r="AL1048348" s="14"/>
      <c r="AM1048348" s="14"/>
      <c r="AN1048348" s="14"/>
      <c r="AO1048348" s="14"/>
      <c r="AP1048348" s="14"/>
      <c r="AQ1048348" s="14"/>
      <c r="AR1048348" s="14"/>
      <c r="AS1048348" s="14"/>
      <c r="AT1048348" s="14"/>
      <c r="AU1048348" s="14"/>
      <c r="AV1048348" s="14"/>
      <c r="AW1048348" s="14"/>
      <c r="AX1048348" s="14"/>
      <c r="AY1048348" s="14"/>
      <c r="AZ1048348" s="14"/>
      <c r="BA1048348" s="14"/>
      <c r="BB1048348" s="14"/>
      <c r="BC1048348" s="14"/>
      <c r="BD1048348" s="14"/>
      <c r="BE1048348" s="14"/>
      <c r="BF1048348" s="14"/>
      <c r="BG1048348" s="14"/>
      <c r="BH1048348" s="14"/>
      <c r="BI1048348" s="14"/>
      <c r="BJ1048348" s="14"/>
      <c r="BK1048348" s="14"/>
      <c r="BL1048348" s="14"/>
      <c r="BM1048348" s="14"/>
      <c r="BN1048348" s="14"/>
      <c r="BO1048348" s="14"/>
      <c r="BP1048348" s="14"/>
      <c r="BQ1048348" s="14"/>
      <c r="BR1048348" s="14"/>
      <c r="BS1048348" s="14"/>
      <c r="BT1048348" s="14"/>
      <c r="BU1048348" s="14"/>
      <c r="BV1048348" s="14"/>
      <c r="BW1048348" s="14"/>
      <c r="BX1048348" s="14"/>
      <c r="BY1048348" s="17"/>
      <c r="BZ1048348" s="17"/>
      <c r="CA1048348" s="18"/>
      <c r="CB1048348" s="14"/>
      <c r="CC1048348" s="14"/>
      <c r="CD1048348" s="14"/>
      <c r="CE1048348" s="14"/>
      <c r="CF1048348" s="14"/>
      <c r="CG1048348" s="14"/>
      <c r="CH1048348" s="14"/>
      <c r="CI1048348" s="19"/>
      <c r="CJ1048348" s="19"/>
    </row>
    <row r="1048349" s="14" customFormat="1" customHeight="1" spans="1:88">
      <c r="A1048349" s="15"/>
      <c r="B1048349" s="15"/>
      <c r="C1048349" s="15"/>
      <c r="D1048349" s="15"/>
      <c r="E1048349" s="15"/>
      <c r="F1048349" s="15"/>
      <c r="G1048349" s="15"/>
      <c r="H1048349" s="15"/>
      <c r="I1048349" s="15"/>
      <c r="J1048349" s="15"/>
      <c r="K1048349" s="15"/>
      <c r="L1048349" s="15"/>
      <c r="M1048349" s="15"/>
      <c r="N1048349" s="16"/>
      <c r="O1048349" s="14"/>
      <c r="P1048349" s="14"/>
      <c r="Q1048349" s="14"/>
      <c r="R1048349" s="14"/>
      <c r="S1048349" s="14"/>
      <c r="T1048349" s="14"/>
      <c r="U1048349" s="14"/>
      <c r="V1048349" s="14"/>
      <c r="W1048349" s="14"/>
      <c r="X1048349" s="14"/>
      <c r="Y1048349" s="14"/>
      <c r="Z1048349" s="14"/>
      <c r="AA1048349" s="14"/>
      <c r="AB1048349" s="14"/>
      <c r="AC1048349" s="14"/>
      <c r="AD1048349" s="14"/>
      <c r="AE1048349" s="14"/>
      <c r="AF1048349" s="14"/>
      <c r="AG1048349" s="14"/>
      <c r="AH1048349" s="14"/>
      <c r="AI1048349" s="14"/>
      <c r="AJ1048349" s="14"/>
      <c r="AK1048349" s="14"/>
      <c r="AL1048349" s="14"/>
      <c r="AM1048349" s="14"/>
      <c r="AN1048349" s="14"/>
      <c r="AO1048349" s="14"/>
      <c r="AP1048349" s="14"/>
      <c r="AQ1048349" s="14"/>
      <c r="AR1048349" s="14"/>
      <c r="AS1048349" s="14"/>
      <c r="AT1048349" s="14"/>
      <c r="AU1048349" s="14"/>
      <c r="AV1048349" s="14"/>
      <c r="AW1048349" s="14"/>
      <c r="AX1048349" s="14"/>
      <c r="AY1048349" s="14"/>
      <c r="AZ1048349" s="14"/>
      <c r="BA1048349" s="14"/>
      <c r="BB1048349" s="14"/>
      <c r="BC1048349" s="14"/>
      <c r="BD1048349" s="14"/>
      <c r="BE1048349" s="14"/>
      <c r="BF1048349" s="14"/>
      <c r="BG1048349" s="14"/>
      <c r="BH1048349" s="14"/>
      <c r="BI1048349" s="14"/>
      <c r="BJ1048349" s="14"/>
      <c r="BK1048349" s="14"/>
      <c r="BL1048349" s="14"/>
      <c r="BM1048349" s="14"/>
      <c r="BN1048349" s="14"/>
      <c r="BO1048349" s="14"/>
      <c r="BP1048349" s="14"/>
      <c r="BQ1048349" s="14"/>
      <c r="BR1048349" s="14"/>
      <c r="BS1048349" s="14"/>
      <c r="BT1048349" s="14"/>
      <c r="BU1048349" s="14"/>
      <c r="BV1048349" s="14"/>
      <c r="BW1048349" s="14"/>
      <c r="BX1048349" s="14"/>
      <c r="BY1048349" s="17"/>
      <c r="BZ1048349" s="17"/>
      <c r="CA1048349" s="18"/>
      <c r="CB1048349" s="14"/>
      <c r="CC1048349" s="14"/>
      <c r="CD1048349" s="14"/>
      <c r="CE1048349" s="14"/>
      <c r="CF1048349" s="14"/>
      <c r="CG1048349" s="14"/>
      <c r="CH1048349" s="14"/>
      <c r="CI1048349" s="19"/>
      <c r="CJ1048349" s="19"/>
    </row>
    <row r="1048350" s="14" customFormat="1" customHeight="1" spans="1:88">
      <c r="A1048350" s="15"/>
      <c r="B1048350" s="15"/>
      <c r="C1048350" s="15"/>
      <c r="D1048350" s="15"/>
      <c r="E1048350" s="15"/>
      <c r="F1048350" s="15"/>
      <c r="G1048350" s="15"/>
      <c r="H1048350" s="15"/>
      <c r="I1048350" s="15"/>
      <c r="J1048350" s="15"/>
      <c r="K1048350" s="15"/>
      <c r="L1048350" s="15"/>
      <c r="M1048350" s="15"/>
      <c r="N1048350" s="16"/>
      <c r="O1048350" s="14"/>
      <c r="P1048350" s="14"/>
      <c r="Q1048350" s="14"/>
      <c r="R1048350" s="14"/>
      <c r="S1048350" s="14"/>
      <c r="T1048350" s="14"/>
      <c r="U1048350" s="14"/>
      <c r="V1048350" s="14"/>
      <c r="W1048350" s="14"/>
      <c r="X1048350" s="14"/>
      <c r="Y1048350" s="14"/>
      <c r="Z1048350" s="14"/>
      <c r="AA1048350" s="14"/>
      <c r="AB1048350" s="14"/>
      <c r="AC1048350" s="14"/>
      <c r="AD1048350" s="14"/>
      <c r="AE1048350" s="14"/>
      <c r="AF1048350" s="14"/>
      <c r="AG1048350" s="14"/>
      <c r="AH1048350" s="14"/>
      <c r="AI1048350" s="14"/>
      <c r="AJ1048350" s="14"/>
      <c r="AK1048350" s="14"/>
      <c r="AL1048350" s="14"/>
      <c r="AM1048350" s="14"/>
      <c r="AN1048350" s="14"/>
      <c r="AO1048350" s="14"/>
      <c r="AP1048350" s="14"/>
      <c r="AQ1048350" s="14"/>
      <c r="AR1048350" s="14"/>
      <c r="AS1048350" s="14"/>
      <c r="AT1048350" s="14"/>
      <c r="AU1048350" s="14"/>
      <c r="AV1048350" s="14"/>
      <c r="AW1048350" s="14"/>
      <c r="AX1048350" s="14"/>
      <c r="AY1048350" s="14"/>
      <c r="AZ1048350" s="14"/>
      <c r="BA1048350" s="14"/>
      <c r="BB1048350" s="14"/>
      <c r="BC1048350" s="14"/>
      <c r="BD1048350" s="14"/>
      <c r="BE1048350" s="14"/>
      <c r="BF1048350" s="14"/>
      <c r="BG1048350" s="14"/>
      <c r="BH1048350" s="14"/>
      <c r="BI1048350" s="14"/>
      <c r="BJ1048350" s="14"/>
      <c r="BK1048350" s="14"/>
      <c r="BL1048350" s="14"/>
      <c r="BM1048350" s="14"/>
      <c r="BN1048350" s="14"/>
      <c r="BO1048350" s="14"/>
      <c r="BP1048350" s="14"/>
      <c r="BQ1048350" s="14"/>
      <c r="BR1048350" s="14"/>
      <c r="BS1048350" s="14"/>
      <c r="BT1048350" s="14"/>
      <c r="BU1048350" s="14"/>
      <c r="BV1048350" s="14"/>
      <c r="BW1048350" s="14"/>
      <c r="BX1048350" s="14"/>
      <c r="BY1048350" s="17"/>
      <c r="BZ1048350" s="17"/>
      <c r="CA1048350" s="18"/>
      <c r="CB1048350" s="14"/>
      <c r="CC1048350" s="14"/>
      <c r="CD1048350" s="14"/>
      <c r="CE1048350" s="14"/>
      <c r="CF1048350" s="14"/>
      <c r="CG1048350" s="14"/>
      <c r="CH1048350" s="14"/>
      <c r="CI1048350" s="19"/>
      <c r="CJ1048350" s="19"/>
    </row>
    <row r="1048351" s="14" customFormat="1" customHeight="1" spans="1:88">
      <c r="A1048351" s="15"/>
      <c r="B1048351" s="15"/>
      <c r="C1048351" s="15"/>
      <c r="D1048351" s="15"/>
      <c r="E1048351" s="15"/>
      <c r="F1048351" s="15"/>
      <c r="G1048351" s="15"/>
      <c r="H1048351" s="15"/>
      <c r="I1048351" s="15"/>
      <c r="J1048351" s="15"/>
      <c r="K1048351" s="15"/>
      <c r="L1048351" s="15"/>
      <c r="M1048351" s="15"/>
      <c r="N1048351" s="16"/>
      <c r="O1048351" s="14"/>
      <c r="P1048351" s="14"/>
      <c r="Q1048351" s="14"/>
      <c r="R1048351" s="14"/>
      <c r="S1048351" s="14"/>
      <c r="T1048351" s="14"/>
      <c r="U1048351" s="14"/>
      <c r="V1048351" s="14"/>
      <c r="W1048351" s="14"/>
      <c r="X1048351" s="14"/>
      <c r="Y1048351" s="14"/>
      <c r="Z1048351" s="14"/>
      <c r="AA1048351" s="14"/>
      <c r="AB1048351" s="14"/>
      <c r="AC1048351" s="14"/>
      <c r="AD1048351" s="14"/>
      <c r="AE1048351" s="14"/>
      <c r="AF1048351" s="14"/>
      <c r="AG1048351" s="14"/>
      <c r="AH1048351" s="14"/>
      <c r="AI1048351" s="14"/>
      <c r="AJ1048351" s="14"/>
      <c r="AK1048351" s="14"/>
      <c r="AL1048351" s="14"/>
      <c r="AM1048351" s="14"/>
      <c r="AN1048351" s="14"/>
      <c r="AO1048351" s="14"/>
      <c r="AP1048351" s="14"/>
      <c r="AQ1048351" s="14"/>
      <c r="AR1048351" s="14"/>
      <c r="AS1048351" s="14"/>
      <c r="AT1048351" s="14"/>
      <c r="AU1048351" s="14"/>
      <c r="AV1048351" s="14"/>
      <c r="AW1048351" s="14"/>
      <c r="AX1048351" s="14"/>
      <c r="AY1048351" s="14"/>
      <c r="AZ1048351" s="14"/>
      <c r="BA1048351" s="14"/>
      <c r="BB1048351" s="14"/>
      <c r="BC1048351" s="14"/>
      <c r="BD1048351" s="14"/>
      <c r="BE1048351" s="14"/>
      <c r="BF1048351" s="14"/>
      <c r="BG1048351" s="14"/>
      <c r="BH1048351" s="14"/>
      <c r="BI1048351" s="14"/>
      <c r="BJ1048351" s="14"/>
      <c r="BK1048351" s="14"/>
      <c r="BL1048351" s="14"/>
      <c r="BM1048351" s="14"/>
      <c r="BN1048351" s="14"/>
      <c r="BO1048351" s="14"/>
      <c r="BP1048351" s="14"/>
      <c r="BQ1048351" s="14"/>
      <c r="BR1048351" s="14"/>
      <c r="BS1048351" s="14"/>
      <c r="BT1048351" s="14"/>
      <c r="BU1048351" s="14"/>
      <c r="BV1048351" s="14"/>
      <c r="BW1048351" s="14"/>
      <c r="BX1048351" s="14"/>
      <c r="BY1048351" s="17"/>
      <c r="BZ1048351" s="17"/>
      <c r="CA1048351" s="18"/>
      <c r="CB1048351" s="14"/>
      <c r="CC1048351" s="14"/>
      <c r="CD1048351" s="14"/>
      <c r="CE1048351" s="14"/>
      <c r="CF1048351" s="14"/>
      <c r="CG1048351" s="14"/>
      <c r="CH1048351" s="14"/>
      <c r="CI1048351" s="19"/>
      <c r="CJ1048351" s="19"/>
    </row>
    <row r="1048352" s="14" customFormat="1" customHeight="1" spans="1:88">
      <c r="A1048352" s="15"/>
      <c r="B1048352" s="15"/>
      <c r="C1048352" s="15"/>
      <c r="D1048352" s="15"/>
      <c r="E1048352" s="15"/>
      <c r="F1048352" s="15"/>
      <c r="G1048352" s="15"/>
      <c r="H1048352" s="15"/>
      <c r="I1048352" s="15"/>
      <c r="J1048352" s="15"/>
      <c r="K1048352" s="15"/>
      <c r="L1048352" s="15"/>
      <c r="M1048352" s="15"/>
      <c r="N1048352" s="16"/>
      <c r="O1048352" s="14"/>
      <c r="P1048352" s="14"/>
      <c r="Q1048352" s="14"/>
      <c r="R1048352" s="14"/>
      <c r="S1048352" s="14"/>
      <c r="T1048352" s="14"/>
      <c r="U1048352" s="14"/>
      <c r="V1048352" s="14"/>
      <c r="W1048352" s="14"/>
      <c r="X1048352" s="14"/>
      <c r="Y1048352" s="14"/>
      <c r="Z1048352" s="14"/>
      <c r="AA1048352" s="14"/>
      <c r="AB1048352" s="14"/>
      <c r="AC1048352" s="14"/>
      <c r="AD1048352" s="14"/>
      <c r="AE1048352" s="14"/>
      <c r="AF1048352" s="14"/>
      <c r="AG1048352" s="14"/>
      <c r="AH1048352" s="14"/>
      <c r="AI1048352" s="14"/>
      <c r="AJ1048352" s="14"/>
      <c r="AK1048352" s="14"/>
      <c r="AL1048352" s="14"/>
      <c r="AM1048352" s="14"/>
      <c r="AN1048352" s="14"/>
      <c r="AO1048352" s="14"/>
      <c r="AP1048352" s="14"/>
      <c r="AQ1048352" s="14"/>
      <c r="AR1048352" s="14"/>
      <c r="AS1048352" s="14"/>
      <c r="AT1048352" s="14"/>
      <c r="AU1048352" s="14"/>
      <c r="AV1048352" s="14"/>
      <c r="AW1048352" s="14"/>
      <c r="AX1048352" s="14"/>
      <c r="AY1048352" s="14"/>
      <c r="AZ1048352" s="14"/>
      <c r="BA1048352" s="14"/>
      <c r="BB1048352" s="14"/>
      <c r="BC1048352" s="14"/>
      <c r="BD1048352" s="14"/>
      <c r="BE1048352" s="14"/>
      <c r="BF1048352" s="14"/>
      <c r="BG1048352" s="14"/>
      <c r="BH1048352" s="14"/>
      <c r="BI1048352" s="14"/>
      <c r="BJ1048352" s="14"/>
      <c r="BK1048352" s="14"/>
      <c r="BL1048352" s="14"/>
      <c r="BM1048352" s="14"/>
      <c r="BN1048352" s="14"/>
      <c r="BO1048352" s="14"/>
      <c r="BP1048352" s="14"/>
      <c r="BQ1048352" s="14"/>
      <c r="BR1048352" s="14"/>
      <c r="BS1048352" s="14"/>
      <c r="BT1048352" s="14"/>
      <c r="BU1048352" s="14"/>
      <c r="BV1048352" s="14"/>
      <c r="BW1048352" s="14"/>
      <c r="BX1048352" s="14"/>
      <c r="BY1048352" s="17"/>
      <c r="BZ1048352" s="17"/>
      <c r="CA1048352" s="18"/>
      <c r="CB1048352" s="14"/>
      <c r="CC1048352" s="14"/>
      <c r="CD1048352" s="14"/>
      <c r="CE1048352" s="14"/>
      <c r="CF1048352" s="14"/>
      <c r="CG1048352" s="14"/>
      <c r="CH1048352" s="14"/>
      <c r="CI1048352" s="19"/>
      <c r="CJ1048352" s="19"/>
    </row>
    <row r="1048353" s="14" customFormat="1" customHeight="1" spans="1:88">
      <c r="A1048353" s="15"/>
      <c r="B1048353" s="15"/>
      <c r="C1048353" s="15"/>
      <c r="D1048353" s="15"/>
      <c r="E1048353" s="15"/>
      <c r="F1048353" s="15"/>
      <c r="G1048353" s="15"/>
      <c r="H1048353" s="15"/>
      <c r="I1048353" s="15"/>
      <c r="J1048353" s="15"/>
      <c r="K1048353" s="15"/>
      <c r="L1048353" s="15"/>
      <c r="M1048353" s="15"/>
      <c r="N1048353" s="16"/>
      <c r="O1048353" s="14"/>
      <c r="P1048353" s="14"/>
      <c r="Q1048353" s="14"/>
      <c r="R1048353" s="14"/>
      <c r="S1048353" s="14"/>
      <c r="T1048353" s="14"/>
      <c r="U1048353" s="14"/>
      <c r="V1048353" s="14"/>
      <c r="W1048353" s="14"/>
      <c r="X1048353" s="14"/>
      <c r="Y1048353" s="14"/>
      <c r="Z1048353" s="14"/>
      <c r="AA1048353" s="14"/>
      <c r="AB1048353" s="14"/>
      <c r="AC1048353" s="14"/>
      <c r="AD1048353" s="14"/>
      <c r="AE1048353" s="14"/>
      <c r="AF1048353" s="14"/>
      <c r="AG1048353" s="14"/>
      <c r="AH1048353" s="14"/>
      <c r="AI1048353" s="14"/>
      <c r="AJ1048353" s="14"/>
      <c r="AK1048353" s="14"/>
      <c r="AL1048353" s="14"/>
      <c r="AM1048353" s="14"/>
      <c r="AN1048353" s="14"/>
      <c r="AO1048353" s="14"/>
      <c r="AP1048353" s="14"/>
      <c r="AQ1048353" s="14"/>
      <c r="AR1048353" s="14"/>
      <c r="AS1048353" s="14"/>
      <c r="AT1048353" s="14"/>
      <c r="AU1048353" s="14"/>
      <c r="AV1048353" s="14"/>
      <c r="AW1048353" s="14"/>
      <c r="AX1048353" s="14"/>
      <c r="AY1048353" s="14"/>
      <c r="AZ1048353" s="14"/>
      <c r="BA1048353" s="14"/>
      <c r="BB1048353" s="14"/>
      <c r="BC1048353" s="14"/>
      <c r="BD1048353" s="14"/>
      <c r="BE1048353" s="14"/>
      <c r="BF1048353" s="14"/>
      <c r="BG1048353" s="14"/>
      <c r="BH1048353" s="14"/>
      <c r="BI1048353" s="14"/>
      <c r="BJ1048353" s="14"/>
      <c r="BK1048353" s="14"/>
      <c r="BL1048353" s="14"/>
      <c r="BM1048353" s="14"/>
      <c r="BN1048353" s="14"/>
      <c r="BO1048353" s="14"/>
      <c r="BP1048353" s="14"/>
      <c r="BQ1048353" s="14"/>
      <c r="BR1048353" s="14"/>
      <c r="BS1048353" s="14"/>
      <c r="BT1048353" s="14"/>
      <c r="BU1048353" s="14"/>
      <c r="BV1048353" s="14"/>
      <c r="BW1048353" s="14"/>
      <c r="BX1048353" s="14"/>
      <c r="BY1048353" s="17"/>
      <c r="BZ1048353" s="17"/>
      <c r="CA1048353" s="18"/>
      <c r="CB1048353" s="14"/>
      <c r="CC1048353" s="14"/>
      <c r="CD1048353" s="14"/>
      <c r="CE1048353" s="14"/>
      <c r="CF1048353" s="14"/>
      <c r="CG1048353" s="14"/>
      <c r="CH1048353" s="14"/>
      <c r="CI1048353" s="19"/>
      <c r="CJ1048353" s="19"/>
    </row>
    <row r="1048354" s="14" customFormat="1" customHeight="1" spans="1:88">
      <c r="A1048354" s="15"/>
      <c r="B1048354" s="15"/>
      <c r="C1048354" s="15"/>
      <c r="D1048354" s="15"/>
      <c r="E1048354" s="15"/>
      <c r="F1048354" s="15"/>
      <c r="G1048354" s="15"/>
      <c r="H1048354" s="15"/>
      <c r="I1048354" s="15"/>
      <c r="J1048354" s="15"/>
      <c r="K1048354" s="15"/>
      <c r="L1048354" s="15"/>
      <c r="M1048354" s="15"/>
      <c r="N1048354" s="16"/>
      <c r="O1048354" s="14"/>
      <c r="P1048354" s="14"/>
      <c r="Q1048354" s="14"/>
      <c r="R1048354" s="14"/>
      <c r="S1048354" s="14"/>
      <c r="T1048354" s="14"/>
      <c r="U1048354" s="14"/>
      <c r="V1048354" s="14"/>
      <c r="W1048354" s="14"/>
      <c r="X1048354" s="14"/>
      <c r="Y1048354" s="14"/>
      <c r="Z1048354" s="14"/>
      <c r="AA1048354" s="14"/>
      <c r="AB1048354" s="14"/>
      <c r="AC1048354" s="14"/>
      <c r="AD1048354" s="14"/>
      <c r="AE1048354" s="14"/>
      <c r="AF1048354" s="14"/>
      <c r="AG1048354" s="14"/>
      <c r="AH1048354" s="14"/>
      <c r="AI1048354" s="14"/>
      <c r="AJ1048354" s="14"/>
      <c r="AK1048354" s="14"/>
      <c r="AL1048354" s="14"/>
      <c r="AM1048354" s="14"/>
      <c r="AN1048354" s="14"/>
      <c r="AO1048354" s="14"/>
      <c r="AP1048354" s="14"/>
      <c r="AQ1048354" s="14"/>
      <c r="AR1048354" s="14"/>
      <c r="AS1048354" s="14"/>
      <c r="AT1048354" s="14"/>
      <c r="AU1048354" s="14"/>
      <c r="AV1048354" s="14"/>
      <c r="AW1048354" s="14"/>
      <c r="AX1048354" s="14"/>
      <c r="AY1048354" s="14"/>
      <c r="AZ1048354" s="14"/>
      <c r="BA1048354" s="14"/>
      <c r="BB1048354" s="14"/>
      <c r="BC1048354" s="14"/>
      <c r="BD1048354" s="14"/>
      <c r="BE1048354" s="14"/>
      <c r="BF1048354" s="14"/>
      <c r="BG1048354" s="14"/>
      <c r="BH1048354" s="14"/>
      <c r="BI1048354" s="14"/>
      <c r="BJ1048354" s="14"/>
      <c r="BK1048354" s="14"/>
      <c r="BL1048354" s="14"/>
      <c r="BM1048354" s="14"/>
      <c r="BN1048354" s="14"/>
      <c r="BO1048354" s="14"/>
      <c r="BP1048354" s="14"/>
      <c r="BQ1048354" s="14"/>
      <c r="BR1048354" s="14"/>
      <c r="BS1048354" s="14"/>
      <c r="BT1048354" s="14"/>
      <c r="BU1048354" s="14"/>
      <c r="BV1048354" s="14"/>
      <c r="BW1048354" s="14"/>
      <c r="BX1048354" s="14"/>
      <c r="BY1048354" s="17"/>
      <c r="BZ1048354" s="17"/>
      <c r="CA1048354" s="18"/>
      <c r="CB1048354" s="14"/>
      <c r="CC1048354" s="14"/>
      <c r="CD1048354" s="14"/>
      <c r="CE1048354" s="14"/>
      <c r="CF1048354" s="14"/>
      <c r="CG1048354" s="14"/>
      <c r="CH1048354" s="14"/>
      <c r="CI1048354" s="19"/>
      <c r="CJ1048354" s="19"/>
    </row>
    <row r="1048355" s="14" customFormat="1" customHeight="1" spans="1:88">
      <c r="A1048355" s="15"/>
      <c r="B1048355" s="15"/>
      <c r="C1048355" s="15"/>
      <c r="D1048355" s="15"/>
      <c r="E1048355" s="15"/>
      <c r="F1048355" s="15"/>
      <c r="G1048355" s="15"/>
      <c r="H1048355" s="15"/>
      <c r="I1048355" s="15"/>
      <c r="J1048355" s="15"/>
      <c r="K1048355" s="15"/>
      <c r="L1048355" s="15"/>
      <c r="M1048355" s="15"/>
      <c r="N1048355" s="16"/>
      <c r="O1048355" s="14"/>
      <c r="P1048355" s="14"/>
      <c r="Q1048355" s="14"/>
      <c r="R1048355" s="14"/>
      <c r="S1048355" s="14"/>
      <c r="T1048355" s="14"/>
      <c r="U1048355" s="14"/>
      <c r="V1048355" s="14"/>
      <c r="W1048355" s="14"/>
      <c r="X1048355" s="14"/>
      <c r="Y1048355" s="14"/>
      <c r="Z1048355" s="14"/>
      <c r="AA1048355" s="14"/>
      <c r="AB1048355" s="14"/>
      <c r="AC1048355" s="14"/>
      <c r="AD1048355" s="14"/>
      <c r="AE1048355" s="14"/>
      <c r="AF1048355" s="14"/>
      <c r="AG1048355" s="14"/>
      <c r="AH1048355" s="14"/>
      <c r="AI1048355" s="14"/>
      <c r="AJ1048355" s="14"/>
      <c r="AK1048355" s="14"/>
      <c r="AL1048355" s="14"/>
      <c r="AM1048355" s="14"/>
      <c r="AN1048355" s="14"/>
      <c r="AO1048355" s="14"/>
      <c r="AP1048355" s="14"/>
      <c r="AQ1048355" s="14"/>
      <c r="AR1048355" s="14"/>
      <c r="AS1048355" s="14"/>
      <c r="AT1048355" s="14"/>
      <c r="AU1048355" s="14"/>
      <c r="AV1048355" s="14"/>
      <c r="AW1048355" s="14"/>
      <c r="AX1048355" s="14"/>
      <c r="AY1048355" s="14"/>
      <c r="AZ1048355" s="14"/>
      <c r="BA1048355" s="14"/>
      <c r="BB1048355" s="14"/>
      <c r="BC1048355" s="14"/>
      <c r="BD1048355" s="14"/>
      <c r="BE1048355" s="14"/>
      <c r="BF1048355" s="14"/>
      <c r="BG1048355" s="14"/>
      <c r="BH1048355" s="14"/>
      <c r="BI1048355" s="14"/>
      <c r="BJ1048355" s="14"/>
      <c r="BK1048355" s="14"/>
      <c r="BL1048355" s="14"/>
      <c r="BM1048355" s="14"/>
      <c r="BN1048355" s="14"/>
      <c r="BO1048355" s="14"/>
      <c r="BP1048355" s="14"/>
      <c r="BQ1048355" s="14"/>
      <c r="BR1048355" s="14"/>
      <c r="BS1048355" s="14"/>
      <c r="BT1048355" s="14"/>
      <c r="BU1048355" s="14"/>
      <c r="BV1048355" s="14"/>
      <c r="BW1048355" s="14"/>
      <c r="BX1048355" s="14"/>
      <c r="BY1048355" s="17"/>
      <c r="BZ1048355" s="17"/>
      <c r="CA1048355" s="18"/>
      <c r="CB1048355" s="14"/>
      <c r="CC1048355" s="14"/>
      <c r="CD1048355" s="14"/>
      <c r="CE1048355" s="14"/>
      <c r="CF1048355" s="14"/>
      <c r="CG1048355" s="14"/>
      <c r="CH1048355" s="14"/>
      <c r="CI1048355" s="19"/>
      <c r="CJ1048355" s="19"/>
    </row>
    <row r="1048356" s="14" customFormat="1" customHeight="1" spans="1:88">
      <c r="A1048356" s="15"/>
      <c r="B1048356" s="15"/>
      <c r="C1048356" s="15"/>
      <c r="D1048356" s="15"/>
      <c r="E1048356" s="15"/>
      <c r="F1048356" s="15"/>
      <c r="G1048356" s="15"/>
      <c r="H1048356" s="15"/>
      <c r="I1048356" s="15"/>
      <c r="J1048356" s="15"/>
      <c r="K1048356" s="15"/>
      <c r="L1048356" s="15"/>
      <c r="M1048356" s="15"/>
      <c r="N1048356" s="16"/>
      <c r="O1048356" s="14"/>
      <c r="P1048356" s="14"/>
      <c r="Q1048356" s="14"/>
      <c r="R1048356" s="14"/>
      <c r="S1048356" s="14"/>
      <c r="T1048356" s="14"/>
      <c r="U1048356" s="14"/>
      <c r="V1048356" s="14"/>
      <c r="W1048356" s="14"/>
      <c r="X1048356" s="14"/>
      <c r="Y1048356" s="14"/>
      <c r="Z1048356" s="14"/>
      <c r="AA1048356" s="14"/>
      <c r="AB1048356" s="14"/>
      <c r="AC1048356" s="14"/>
      <c r="AD1048356" s="14"/>
      <c r="AE1048356" s="14"/>
      <c r="AF1048356" s="14"/>
      <c r="AG1048356" s="14"/>
      <c r="AH1048356" s="14"/>
      <c r="AI1048356" s="14"/>
      <c r="AJ1048356" s="14"/>
      <c r="AK1048356" s="14"/>
      <c r="AL1048356" s="14"/>
      <c r="AM1048356" s="14"/>
      <c r="AN1048356" s="14"/>
      <c r="AO1048356" s="14"/>
      <c r="AP1048356" s="14"/>
      <c r="AQ1048356" s="14"/>
      <c r="AR1048356" s="14"/>
      <c r="AS1048356" s="14"/>
      <c r="AT1048356" s="14"/>
      <c r="AU1048356" s="14"/>
      <c r="AV1048356" s="14"/>
      <c r="AW1048356" s="14"/>
      <c r="AX1048356" s="14"/>
      <c r="AY1048356" s="14"/>
      <c r="AZ1048356" s="14"/>
      <c r="BA1048356" s="14"/>
      <c r="BB1048356" s="14"/>
      <c r="BC1048356" s="14"/>
      <c r="BD1048356" s="14"/>
      <c r="BE1048356" s="14"/>
      <c r="BF1048356" s="14"/>
      <c r="BG1048356" s="14"/>
      <c r="BH1048356" s="14"/>
      <c r="BI1048356" s="14"/>
      <c r="BJ1048356" s="14"/>
      <c r="BK1048356" s="14"/>
      <c r="BL1048356" s="14"/>
      <c r="BM1048356" s="14"/>
      <c r="BN1048356" s="14"/>
      <c r="BO1048356" s="14"/>
      <c r="BP1048356" s="14"/>
      <c r="BQ1048356" s="14"/>
      <c r="BR1048356" s="14"/>
      <c r="BS1048356" s="14"/>
      <c r="BT1048356" s="14"/>
      <c r="BU1048356" s="14"/>
      <c r="BV1048356" s="14"/>
      <c r="BW1048356" s="14"/>
      <c r="BX1048356" s="14"/>
      <c r="BY1048356" s="17"/>
      <c r="BZ1048356" s="17"/>
      <c r="CA1048356" s="18"/>
      <c r="CB1048356" s="14"/>
      <c r="CC1048356" s="14"/>
      <c r="CD1048356" s="14"/>
      <c r="CE1048356" s="14"/>
      <c r="CF1048356" s="14"/>
      <c r="CG1048356" s="14"/>
      <c r="CH1048356" s="14"/>
      <c r="CI1048356" s="19"/>
      <c r="CJ1048356" s="19"/>
    </row>
    <row r="1048357" s="14" customFormat="1" customHeight="1" spans="1:88">
      <c r="A1048357" s="15"/>
      <c r="B1048357" s="15"/>
      <c r="C1048357" s="15"/>
      <c r="D1048357" s="15"/>
      <c r="E1048357" s="15"/>
      <c r="F1048357" s="15"/>
      <c r="G1048357" s="15"/>
      <c r="H1048357" s="15"/>
      <c r="I1048357" s="15"/>
      <c r="J1048357" s="15"/>
      <c r="K1048357" s="15"/>
      <c r="L1048357" s="15"/>
      <c r="M1048357" s="15"/>
      <c r="N1048357" s="16"/>
      <c r="O1048357" s="14"/>
      <c r="P1048357" s="14"/>
      <c r="Q1048357" s="14"/>
      <c r="R1048357" s="14"/>
      <c r="S1048357" s="14"/>
      <c r="T1048357" s="14"/>
      <c r="U1048357" s="14"/>
      <c r="V1048357" s="14"/>
      <c r="W1048357" s="14"/>
      <c r="X1048357" s="14"/>
      <c r="Y1048357" s="14"/>
      <c r="Z1048357" s="14"/>
      <c r="AA1048357" s="14"/>
      <c r="AB1048357" s="14"/>
      <c r="AC1048357" s="14"/>
      <c r="AD1048357" s="14"/>
      <c r="AE1048357" s="14"/>
      <c r="AF1048357" s="14"/>
      <c r="AG1048357" s="14"/>
      <c r="AH1048357" s="14"/>
      <c r="AI1048357" s="14"/>
      <c r="AJ1048357" s="14"/>
      <c r="AK1048357" s="14"/>
      <c r="AL1048357" s="14"/>
      <c r="AM1048357" s="14"/>
      <c r="AN1048357" s="14"/>
      <c r="AO1048357" s="14"/>
      <c r="AP1048357" s="14"/>
      <c r="AQ1048357" s="14"/>
      <c r="AR1048357" s="14"/>
      <c r="AS1048357" s="14"/>
      <c r="AT1048357" s="14"/>
      <c r="AU1048357" s="14"/>
      <c r="AV1048357" s="14"/>
      <c r="AW1048357" s="14"/>
      <c r="AX1048357" s="14"/>
      <c r="AY1048357" s="14"/>
      <c r="AZ1048357" s="14"/>
      <c r="BA1048357" s="14"/>
      <c r="BB1048357" s="14"/>
      <c r="BC1048357" s="14"/>
      <c r="BD1048357" s="14"/>
      <c r="BE1048357" s="14"/>
      <c r="BF1048357" s="14"/>
      <c r="BG1048357" s="14"/>
      <c r="BH1048357" s="14"/>
      <c r="BI1048357" s="14"/>
      <c r="BJ1048357" s="14"/>
      <c r="BK1048357" s="14"/>
      <c r="BL1048357" s="14"/>
      <c r="BM1048357" s="14"/>
      <c r="BN1048357" s="14"/>
      <c r="BO1048357" s="14"/>
      <c r="BP1048357" s="14"/>
      <c r="BQ1048357" s="14"/>
      <c r="BR1048357" s="14"/>
      <c r="BS1048357" s="14"/>
      <c r="BT1048357" s="14"/>
      <c r="BU1048357" s="14"/>
      <c r="BV1048357" s="14"/>
      <c r="BW1048357" s="14"/>
      <c r="BX1048357" s="14"/>
      <c r="BY1048357" s="17"/>
      <c r="BZ1048357" s="17"/>
      <c r="CA1048357" s="18"/>
      <c r="CB1048357" s="14"/>
      <c r="CC1048357" s="14"/>
      <c r="CD1048357" s="14"/>
      <c r="CE1048357" s="14"/>
      <c r="CF1048357" s="14"/>
      <c r="CG1048357" s="14"/>
      <c r="CH1048357" s="14"/>
      <c r="CI1048357" s="19"/>
      <c r="CJ1048357" s="19"/>
    </row>
    <row r="1048358" s="14" customFormat="1" customHeight="1" spans="1:88">
      <c r="A1048358" s="15"/>
      <c r="B1048358" s="15"/>
      <c r="C1048358" s="15"/>
      <c r="D1048358" s="15"/>
      <c r="E1048358" s="15"/>
      <c r="F1048358" s="15"/>
      <c r="G1048358" s="15"/>
      <c r="H1048358" s="15"/>
      <c r="I1048358" s="15"/>
      <c r="J1048358" s="15"/>
      <c r="K1048358" s="15"/>
      <c r="L1048358" s="15"/>
      <c r="M1048358" s="15"/>
      <c r="N1048358" s="16"/>
      <c r="O1048358" s="14"/>
      <c r="P1048358" s="14"/>
      <c r="Q1048358" s="14"/>
      <c r="R1048358" s="14"/>
      <c r="S1048358" s="14"/>
      <c r="T1048358" s="14"/>
      <c r="U1048358" s="14"/>
      <c r="V1048358" s="14"/>
      <c r="W1048358" s="14"/>
      <c r="X1048358" s="14"/>
      <c r="Y1048358" s="14"/>
      <c r="Z1048358" s="14"/>
      <c r="AA1048358" s="14"/>
      <c r="AB1048358" s="14"/>
      <c r="AC1048358" s="14"/>
      <c r="AD1048358" s="14"/>
      <c r="AE1048358" s="14"/>
      <c r="AF1048358" s="14"/>
      <c r="AG1048358" s="14"/>
      <c r="AH1048358" s="14"/>
      <c r="AI1048358" s="14"/>
      <c r="AJ1048358" s="14"/>
      <c r="AK1048358" s="14"/>
      <c r="AL1048358" s="14"/>
      <c r="AM1048358" s="14"/>
      <c r="AN1048358" s="14"/>
      <c r="AO1048358" s="14"/>
      <c r="AP1048358" s="14"/>
      <c r="AQ1048358" s="14"/>
      <c r="AR1048358" s="14"/>
      <c r="AS1048358" s="14"/>
      <c r="AT1048358" s="14"/>
      <c r="AU1048358" s="14"/>
      <c r="AV1048358" s="14"/>
      <c r="AW1048358" s="14"/>
      <c r="AX1048358" s="14"/>
      <c r="AY1048358" s="14"/>
      <c r="AZ1048358" s="14"/>
      <c r="BA1048358" s="14"/>
      <c r="BB1048358" s="14"/>
      <c r="BC1048358" s="14"/>
      <c r="BD1048358" s="14"/>
      <c r="BE1048358" s="14"/>
      <c r="BF1048358" s="14"/>
      <c r="BG1048358" s="14"/>
      <c r="BH1048358" s="14"/>
      <c r="BI1048358" s="14"/>
      <c r="BJ1048358" s="14"/>
      <c r="BK1048358" s="14"/>
      <c r="BL1048358" s="14"/>
      <c r="BM1048358" s="14"/>
      <c r="BN1048358" s="14"/>
      <c r="BO1048358" s="14"/>
      <c r="BP1048358" s="14"/>
      <c r="BQ1048358" s="14"/>
      <c r="BR1048358" s="14"/>
      <c r="BS1048358" s="14"/>
      <c r="BT1048358" s="14"/>
      <c r="BU1048358" s="14"/>
      <c r="BV1048358" s="14"/>
      <c r="BW1048358" s="14"/>
      <c r="BX1048358" s="14"/>
      <c r="BY1048358" s="17"/>
      <c r="BZ1048358" s="17"/>
      <c r="CA1048358" s="18"/>
      <c r="CB1048358" s="14"/>
      <c r="CC1048358" s="14"/>
      <c r="CD1048358" s="14"/>
      <c r="CE1048358" s="14"/>
      <c r="CF1048358" s="14"/>
      <c r="CG1048358" s="14"/>
      <c r="CH1048358" s="14"/>
      <c r="CI1048358" s="19"/>
      <c r="CJ1048358" s="19"/>
    </row>
    <row r="1048359" s="14" customFormat="1" customHeight="1" spans="1:88">
      <c r="A1048359" s="15"/>
      <c r="B1048359" s="15"/>
      <c r="C1048359" s="15"/>
      <c r="D1048359" s="15"/>
      <c r="E1048359" s="15"/>
      <c r="F1048359" s="15"/>
      <c r="G1048359" s="15"/>
      <c r="H1048359" s="15"/>
      <c r="I1048359" s="15"/>
      <c r="J1048359" s="15"/>
      <c r="K1048359" s="15"/>
      <c r="L1048359" s="15"/>
      <c r="M1048359" s="15"/>
      <c r="N1048359" s="16"/>
      <c r="O1048359" s="14"/>
      <c r="P1048359" s="14"/>
      <c r="Q1048359" s="14"/>
      <c r="R1048359" s="14"/>
      <c r="S1048359" s="14"/>
      <c r="T1048359" s="14"/>
      <c r="U1048359" s="14"/>
      <c r="V1048359" s="14"/>
      <c r="W1048359" s="14"/>
      <c r="X1048359" s="14"/>
      <c r="Y1048359" s="14"/>
      <c r="Z1048359" s="14"/>
      <c r="AA1048359" s="14"/>
      <c r="AB1048359" s="14"/>
      <c r="AC1048359" s="14"/>
      <c r="AD1048359" s="14"/>
      <c r="AE1048359" s="14"/>
      <c r="AF1048359" s="14"/>
      <c r="AG1048359" s="14"/>
      <c r="AH1048359" s="14"/>
      <c r="AI1048359" s="14"/>
      <c r="AJ1048359" s="14"/>
      <c r="AK1048359" s="14"/>
      <c r="AL1048359" s="14"/>
      <c r="AM1048359" s="14"/>
      <c r="AN1048359" s="14"/>
      <c r="AO1048359" s="14"/>
      <c r="AP1048359" s="14"/>
      <c r="AQ1048359" s="14"/>
      <c r="AR1048359" s="14"/>
      <c r="AS1048359" s="14"/>
      <c r="AT1048359" s="14"/>
      <c r="AU1048359" s="14"/>
      <c r="AV1048359" s="14"/>
      <c r="AW1048359" s="14"/>
      <c r="AX1048359" s="14"/>
      <c r="AY1048359" s="14"/>
      <c r="AZ1048359" s="14"/>
      <c r="BA1048359" s="14"/>
      <c r="BB1048359" s="14"/>
      <c r="BC1048359" s="14"/>
      <c r="BD1048359" s="14"/>
      <c r="BE1048359" s="14"/>
      <c r="BF1048359" s="14"/>
      <c r="BG1048359" s="14"/>
      <c r="BH1048359" s="14"/>
      <c r="BI1048359" s="14"/>
      <c r="BJ1048359" s="14"/>
      <c r="BK1048359" s="14"/>
      <c r="BL1048359" s="14"/>
      <c r="BM1048359" s="14"/>
      <c r="BN1048359" s="14"/>
      <c r="BO1048359" s="14"/>
      <c r="BP1048359" s="14"/>
      <c r="BQ1048359" s="14"/>
      <c r="BR1048359" s="14"/>
      <c r="BS1048359" s="14"/>
      <c r="BT1048359" s="14"/>
      <c r="BU1048359" s="14"/>
      <c r="BV1048359" s="14"/>
      <c r="BW1048359" s="14"/>
      <c r="BX1048359" s="14"/>
      <c r="BY1048359" s="17"/>
      <c r="BZ1048359" s="17"/>
      <c r="CA1048359" s="18"/>
      <c r="CB1048359" s="14"/>
      <c r="CC1048359" s="14"/>
      <c r="CD1048359" s="14"/>
      <c r="CE1048359" s="14"/>
      <c r="CF1048359" s="14"/>
      <c r="CG1048359" s="14"/>
      <c r="CH1048359" s="14"/>
      <c r="CI1048359" s="19"/>
      <c r="CJ1048359" s="19"/>
    </row>
    <row r="1048360" s="14" customFormat="1" customHeight="1" spans="1:88">
      <c r="A1048360" s="15"/>
      <c r="B1048360" s="15"/>
      <c r="C1048360" s="15"/>
      <c r="D1048360" s="15"/>
      <c r="E1048360" s="15"/>
      <c r="F1048360" s="15"/>
      <c r="G1048360" s="15"/>
      <c r="H1048360" s="15"/>
      <c r="I1048360" s="15"/>
      <c r="J1048360" s="15"/>
      <c r="K1048360" s="15"/>
      <c r="L1048360" s="15"/>
      <c r="M1048360" s="15"/>
      <c r="N1048360" s="16"/>
      <c r="O1048360" s="14"/>
      <c r="P1048360" s="14"/>
      <c r="Q1048360" s="14"/>
      <c r="R1048360" s="14"/>
      <c r="S1048360" s="14"/>
      <c r="T1048360" s="14"/>
      <c r="U1048360" s="14"/>
      <c r="V1048360" s="14"/>
      <c r="W1048360" s="14"/>
      <c r="X1048360" s="14"/>
      <c r="Y1048360" s="14"/>
      <c r="Z1048360" s="14"/>
      <c r="AA1048360" s="14"/>
      <c r="AB1048360" s="14"/>
      <c r="AC1048360" s="14"/>
      <c r="AD1048360" s="14"/>
      <c r="AE1048360" s="14"/>
      <c r="AF1048360" s="14"/>
      <c r="AG1048360" s="14"/>
      <c r="AH1048360" s="14"/>
      <c r="AI1048360" s="14"/>
      <c r="AJ1048360" s="14"/>
      <c r="AK1048360" s="14"/>
      <c r="AL1048360" s="14"/>
      <c r="AM1048360" s="14"/>
      <c r="AN1048360" s="14"/>
      <c r="AO1048360" s="14"/>
      <c r="AP1048360" s="14"/>
      <c r="AQ1048360" s="14"/>
      <c r="AR1048360" s="14"/>
      <c r="AS1048360" s="14"/>
      <c r="AT1048360" s="14"/>
      <c r="AU1048360" s="14"/>
      <c r="AV1048360" s="14"/>
      <c r="AW1048360" s="14"/>
      <c r="AX1048360" s="14"/>
      <c r="AY1048360" s="14"/>
      <c r="AZ1048360" s="14"/>
      <c r="BA1048360" s="14"/>
      <c r="BB1048360" s="14"/>
      <c r="BC1048360" s="14"/>
      <c r="BD1048360" s="14"/>
      <c r="BE1048360" s="14"/>
      <c r="BF1048360" s="14"/>
      <c r="BG1048360" s="14"/>
      <c r="BH1048360" s="14"/>
      <c r="BI1048360" s="14"/>
      <c r="BJ1048360" s="14"/>
      <c r="BK1048360" s="14"/>
      <c r="BL1048360" s="14"/>
      <c r="BM1048360" s="14"/>
      <c r="BN1048360" s="14"/>
      <c r="BO1048360" s="14"/>
      <c r="BP1048360" s="14"/>
      <c r="BQ1048360" s="14"/>
      <c r="BR1048360" s="14"/>
      <c r="BS1048360" s="14"/>
      <c r="BT1048360" s="14"/>
      <c r="BU1048360" s="14"/>
      <c r="BV1048360" s="14"/>
      <c r="BW1048360" s="14"/>
      <c r="BX1048360" s="14"/>
      <c r="BY1048360" s="17"/>
      <c r="BZ1048360" s="17"/>
      <c r="CA1048360" s="18"/>
      <c r="CB1048360" s="14"/>
      <c r="CC1048360" s="14"/>
      <c r="CD1048360" s="14"/>
      <c r="CE1048360" s="14"/>
      <c r="CF1048360" s="14"/>
      <c r="CG1048360" s="14"/>
      <c r="CH1048360" s="14"/>
      <c r="CI1048360" s="19"/>
      <c r="CJ1048360" s="19"/>
    </row>
    <row r="1048361" s="14" customFormat="1" customHeight="1" spans="1:88">
      <c r="A1048361" s="15"/>
      <c r="B1048361" s="15"/>
      <c r="C1048361" s="15"/>
      <c r="D1048361" s="15"/>
      <c r="E1048361" s="15"/>
      <c r="F1048361" s="15"/>
      <c r="G1048361" s="15"/>
      <c r="H1048361" s="15"/>
      <c r="I1048361" s="15"/>
      <c r="J1048361" s="15"/>
      <c r="K1048361" s="15"/>
      <c r="L1048361" s="15"/>
      <c r="M1048361" s="15"/>
      <c r="N1048361" s="16"/>
      <c r="O1048361" s="14"/>
      <c r="P1048361" s="14"/>
      <c r="Q1048361" s="14"/>
      <c r="R1048361" s="14"/>
      <c r="S1048361" s="14"/>
      <c r="T1048361" s="14"/>
      <c r="U1048361" s="14"/>
      <c r="V1048361" s="14"/>
      <c r="W1048361" s="14"/>
      <c r="X1048361" s="14"/>
      <c r="Y1048361" s="14"/>
      <c r="Z1048361" s="14"/>
      <c r="AA1048361" s="14"/>
      <c r="AB1048361" s="14"/>
      <c r="AC1048361" s="14"/>
      <c r="AD1048361" s="14"/>
      <c r="AE1048361" s="14"/>
      <c r="AF1048361" s="14"/>
      <c r="AG1048361" s="14"/>
      <c r="AH1048361" s="14"/>
      <c r="AI1048361" s="14"/>
      <c r="AJ1048361" s="14"/>
      <c r="AK1048361" s="14"/>
      <c r="AL1048361" s="14"/>
      <c r="AM1048361" s="14"/>
      <c r="AN1048361" s="14"/>
      <c r="AO1048361" s="14"/>
      <c r="AP1048361" s="14"/>
      <c r="AQ1048361" s="14"/>
      <c r="AR1048361" s="14"/>
      <c r="AS1048361" s="14"/>
      <c r="AT1048361" s="14"/>
      <c r="AU1048361" s="14"/>
      <c r="AV1048361" s="14"/>
      <c r="AW1048361" s="14"/>
      <c r="AX1048361" s="14"/>
      <c r="AY1048361" s="14"/>
      <c r="AZ1048361" s="14"/>
      <c r="BA1048361" s="14"/>
      <c r="BB1048361" s="14"/>
      <c r="BC1048361" s="14"/>
      <c r="BD1048361" s="14"/>
      <c r="BE1048361" s="14"/>
      <c r="BF1048361" s="14"/>
      <c r="BG1048361" s="14"/>
      <c r="BH1048361" s="14"/>
      <c r="BI1048361" s="14"/>
      <c r="BJ1048361" s="14"/>
      <c r="BK1048361" s="14"/>
      <c r="BL1048361" s="14"/>
      <c r="BM1048361" s="14"/>
      <c r="BN1048361" s="14"/>
      <c r="BO1048361" s="14"/>
      <c r="BP1048361" s="14"/>
      <c r="BQ1048361" s="14"/>
      <c r="BR1048361" s="14"/>
      <c r="BS1048361" s="14"/>
      <c r="BT1048361" s="14"/>
      <c r="BU1048361" s="14"/>
      <c r="BV1048361" s="14"/>
      <c r="BW1048361" s="14"/>
      <c r="BX1048361" s="14"/>
      <c r="BY1048361" s="17"/>
      <c r="BZ1048361" s="17"/>
      <c r="CA1048361" s="18"/>
      <c r="CB1048361" s="14"/>
      <c r="CC1048361" s="14"/>
      <c r="CD1048361" s="14"/>
      <c r="CE1048361" s="14"/>
      <c r="CF1048361" s="14"/>
      <c r="CG1048361" s="14"/>
      <c r="CH1048361" s="14"/>
      <c r="CI1048361" s="19"/>
      <c r="CJ1048361" s="19"/>
    </row>
    <row r="1048362" s="14" customFormat="1" customHeight="1" spans="1:88">
      <c r="A1048362" s="15"/>
      <c r="B1048362" s="15"/>
      <c r="C1048362" s="15"/>
      <c r="D1048362" s="15"/>
      <c r="E1048362" s="15"/>
      <c r="F1048362" s="15"/>
      <c r="G1048362" s="15"/>
      <c r="H1048362" s="15"/>
      <c r="I1048362" s="15"/>
      <c r="J1048362" s="15"/>
      <c r="K1048362" s="15"/>
      <c r="L1048362" s="15"/>
      <c r="M1048362" s="15"/>
      <c r="N1048362" s="16"/>
      <c r="O1048362" s="14"/>
      <c r="P1048362" s="14"/>
      <c r="Q1048362" s="14"/>
      <c r="R1048362" s="14"/>
      <c r="S1048362" s="14"/>
      <c r="T1048362" s="14"/>
      <c r="U1048362" s="14"/>
      <c r="V1048362" s="14"/>
      <c r="W1048362" s="14"/>
      <c r="X1048362" s="14"/>
      <c r="Y1048362" s="14"/>
      <c r="Z1048362" s="14"/>
      <c r="AA1048362" s="14"/>
      <c r="AB1048362" s="14"/>
      <c r="AC1048362" s="14"/>
      <c r="AD1048362" s="14"/>
      <c r="AE1048362" s="14"/>
      <c r="AF1048362" s="14"/>
      <c r="AG1048362" s="14"/>
      <c r="AH1048362" s="14"/>
      <c r="AI1048362" s="14"/>
      <c r="AJ1048362" s="14"/>
      <c r="AK1048362" s="14"/>
      <c r="AL1048362" s="14"/>
      <c r="AM1048362" s="14"/>
      <c r="AN1048362" s="14"/>
      <c r="AO1048362" s="14"/>
      <c r="AP1048362" s="14"/>
      <c r="AQ1048362" s="14"/>
      <c r="AR1048362" s="14"/>
      <c r="AS1048362" s="14"/>
      <c r="AT1048362" s="14"/>
      <c r="AU1048362" s="14"/>
      <c r="AV1048362" s="14"/>
      <c r="AW1048362" s="14"/>
      <c r="AX1048362" s="14"/>
      <c r="AY1048362" s="14"/>
      <c r="AZ1048362" s="14"/>
      <c r="BA1048362" s="14"/>
      <c r="BB1048362" s="14"/>
      <c r="BC1048362" s="14"/>
      <c r="BD1048362" s="14"/>
      <c r="BE1048362" s="14"/>
      <c r="BF1048362" s="14"/>
      <c r="BG1048362" s="14"/>
      <c r="BH1048362" s="14"/>
      <c r="BI1048362" s="14"/>
      <c r="BJ1048362" s="14"/>
      <c r="BK1048362" s="14"/>
      <c r="BL1048362" s="14"/>
      <c r="BM1048362" s="14"/>
      <c r="BN1048362" s="14"/>
      <c r="BO1048362" s="14"/>
      <c r="BP1048362" s="14"/>
      <c r="BQ1048362" s="14"/>
      <c r="BR1048362" s="14"/>
      <c r="BS1048362" s="14"/>
      <c r="BT1048362" s="14"/>
      <c r="BU1048362" s="14"/>
      <c r="BV1048362" s="14"/>
      <c r="BW1048362" s="14"/>
      <c r="BX1048362" s="14"/>
      <c r="BY1048362" s="17"/>
      <c r="BZ1048362" s="17"/>
      <c r="CA1048362" s="18"/>
      <c r="CB1048362" s="14"/>
      <c r="CC1048362" s="14"/>
      <c r="CD1048362" s="14"/>
      <c r="CE1048362" s="14"/>
      <c r="CF1048362" s="14"/>
      <c r="CG1048362" s="14"/>
      <c r="CH1048362" s="14"/>
      <c r="CI1048362" s="19"/>
      <c r="CJ1048362" s="19"/>
    </row>
    <row r="1048363" s="14" customFormat="1" customHeight="1" spans="1:88">
      <c r="A1048363" s="15"/>
      <c r="B1048363" s="15"/>
      <c r="C1048363" s="15"/>
      <c r="D1048363" s="15"/>
      <c r="E1048363" s="15"/>
      <c r="F1048363" s="15"/>
      <c r="G1048363" s="15"/>
      <c r="H1048363" s="15"/>
      <c r="I1048363" s="15"/>
      <c r="J1048363" s="15"/>
      <c r="K1048363" s="15"/>
      <c r="L1048363" s="15"/>
      <c r="M1048363" s="15"/>
      <c r="N1048363" s="16"/>
      <c r="O1048363" s="14"/>
      <c r="P1048363" s="14"/>
      <c r="Q1048363" s="14"/>
      <c r="R1048363" s="14"/>
      <c r="S1048363" s="14"/>
      <c r="T1048363" s="14"/>
      <c r="U1048363" s="14"/>
      <c r="V1048363" s="14"/>
      <c r="W1048363" s="14"/>
      <c r="X1048363" s="14"/>
      <c r="Y1048363" s="14"/>
      <c r="Z1048363" s="14"/>
      <c r="AA1048363" s="14"/>
      <c r="AB1048363" s="14"/>
      <c r="AC1048363" s="14"/>
      <c r="AD1048363" s="14"/>
      <c r="AE1048363" s="14"/>
      <c r="AF1048363" s="14"/>
      <c r="AG1048363" s="14"/>
      <c r="AH1048363" s="14"/>
      <c r="AI1048363" s="14"/>
      <c r="AJ1048363" s="14"/>
      <c r="AK1048363" s="14"/>
      <c r="AL1048363" s="14"/>
      <c r="AM1048363" s="14"/>
      <c r="AN1048363" s="14"/>
      <c r="AO1048363" s="14"/>
      <c r="AP1048363" s="14"/>
      <c r="AQ1048363" s="14"/>
      <c r="AR1048363" s="14"/>
      <c r="AS1048363" s="14"/>
      <c r="AT1048363" s="14"/>
      <c r="AU1048363" s="14"/>
      <c r="AV1048363" s="14"/>
      <c r="AW1048363" s="14"/>
      <c r="AX1048363" s="14"/>
      <c r="AY1048363" s="14"/>
      <c r="AZ1048363" s="14"/>
      <c r="BA1048363" s="14"/>
      <c r="BB1048363" s="14"/>
      <c r="BC1048363" s="14"/>
      <c r="BD1048363" s="14"/>
      <c r="BE1048363" s="14"/>
      <c r="BF1048363" s="14"/>
      <c r="BG1048363" s="14"/>
      <c r="BH1048363" s="14"/>
      <c r="BI1048363" s="14"/>
      <c r="BJ1048363" s="14"/>
      <c r="BK1048363" s="14"/>
      <c r="BL1048363" s="14"/>
      <c r="BM1048363" s="14"/>
      <c r="BN1048363" s="14"/>
      <c r="BO1048363" s="14"/>
      <c r="BP1048363" s="14"/>
      <c r="BQ1048363" s="14"/>
      <c r="BR1048363" s="14"/>
      <c r="BS1048363" s="14"/>
      <c r="BT1048363" s="14"/>
      <c r="BU1048363" s="14"/>
      <c r="BV1048363" s="14"/>
      <c r="BW1048363" s="14"/>
      <c r="BX1048363" s="14"/>
      <c r="BY1048363" s="17"/>
      <c r="BZ1048363" s="17"/>
      <c r="CA1048363" s="18"/>
      <c r="CB1048363" s="14"/>
      <c r="CC1048363" s="14"/>
      <c r="CD1048363" s="14"/>
      <c r="CE1048363" s="14"/>
      <c r="CF1048363" s="14"/>
      <c r="CG1048363" s="14"/>
      <c r="CH1048363" s="14"/>
      <c r="CI1048363" s="19"/>
      <c r="CJ1048363" s="19"/>
    </row>
    <row r="1048364" s="14" customFormat="1" customHeight="1" spans="1:88">
      <c r="A1048364" s="15"/>
      <c r="B1048364" s="15"/>
      <c r="C1048364" s="15"/>
      <c r="D1048364" s="15"/>
      <c r="E1048364" s="15"/>
      <c r="F1048364" s="15"/>
      <c r="G1048364" s="15"/>
      <c r="H1048364" s="15"/>
      <c r="I1048364" s="15"/>
      <c r="J1048364" s="15"/>
      <c r="K1048364" s="15"/>
      <c r="L1048364" s="15"/>
      <c r="M1048364" s="15"/>
      <c r="N1048364" s="16"/>
      <c r="O1048364" s="14"/>
      <c r="P1048364" s="14"/>
      <c r="Q1048364" s="14"/>
      <c r="R1048364" s="14"/>
      <c r="S1048364" s="14"/>
      <c r="T1048364" s="14"/>
      <c r="U1048364" s="14"/>
      <c r="V1048364" s="14"/>
      <c r="W1048364" s="14"/>
      <c r="X1048364" s="14"/>
      <c r="Y1048364" s="14"/>
      <c r="Z1048364" s="14"/>
      <c r="AA1048364" s="14"/>
      <c r="AB1048364" s="14"/>
      <c r="AC1048364" s="14"/>
      <c r="AD1048364" s="14"/>
      <c r="AE1048364" s="14"/>
      <c r="AF1048364" s="14"/>
      <c r="AG1048364" s="14"/>
      <c r="AH1048364" s="14"/>
      <c r="AI1048364" s="14"/>
      <c r="AJ1048364" s="14"/>
      <c r="AK1048364" s="14"/>
      <c r="AL1048364" s="14"/>
      <c r="AM1048364" s="14"/>
      <c r="AN1048364" s="14"/>
      <c r="AO1048364" s="14"/>
      <c r="AP1048364" s="14"/>
      <c r="AQ1048364" s="14"/>
      <c r="AR1048364" s="14"/>
      <c r="AS1048364" s="14"/>
      <c r="AT1048364" s="14"/>
      <c r="AU1048364" s="14"/>
      <c r="AV1048364" s="14"/>
      <c r="AW1048364" s="14"/>
      <c r="AX1048364" s="14"/>
      <c r="AY1048364" s="14"/>
      <c r="AZ1048364" s="14"/>
      <c r="BA1048364" s="14"/>
      <c r="BB1048364" s="14"/>
      <c r="BC1048364" s="14"/>
      <c r="BD1048364" s="14"/>
      <c r="BE1048364" s="14"/>
      <c r="BF1048364" s="14"/>
      <c r="BG1048364" s="14"/>
      <c r="BH1048364" s="14"/>
      <c r="BI1048364" s="14"/>
      <c r="BJ1048364" s="14"/>
      <c r="BK1048364" s="14"/>
      <c r="BL1048364" s="14"/>
      <c r="BM1048364" s="14"/>
      <c r="BN1048364" s="14"/>
      <c r="BO1048364" s="14"/>
      <c r="BP1048364" s="14"/>
      <c r="BQ1048364" s="14"/>
      <c r="BR1048364" s="14"/>
      <c r="BS1048364" s="14"/>
      <c r="BT1048364" s="14"/>
      <c r="BU1048364" s="14"/>
      <c r="BV1048364" s="14"/>
      <c r="BW1048364" s="14"/>
      <c r="BX1048364" s="14"/>
      <c r="BY1048364" s="17"/>
      <c r="BZ1048364" s="17"/>
      <c r="CA1048364" s="18"/>
      <c r="CB1048364" s="14"/>
      <c r="CC1048364" s="14"/>
      <c r="CD1048364" s="14"/>
      <c r="CE1048364" s="14"/>
      <c r="CF1048364" s="14"/>
      <c r="CG1048364" s="14"/>
      <c r="CH1048364" s="14"/>
      <c r="CI1048364" s="19"/>
      <c r="CJ1048364" s="19"/>
    </row>
    <row r="1048365" s="14" customFormat="1" customHeight="1" spans="1:88">
      <c r="A1048365" s="15"/>
      <c r="B1048365" s="15"/>
      <c r="C1048365" s="15"/>
      <c r="D1048365" s="15"/>
      <c r="E1048365" s="15"/>
      <c r="F1048365" s="15"/>
      <c r="G1048365" s="15"/>
      <c r="H1048365" s="15"/>
      <c r="I1048365" s="15"/>
      <c r="J1048365" s="15"/>
      <c r="K1048365" s="15"/>
      <c r="L1048365" s="15"/>
      <c r="M1048365" s="15"/>
      <c r="N1048365" s="16"/>
      <c r="O1048365" s="14"/>
      <c r="P1048365" s="14"/>
      <c r="Q1048365" s="14"/>
      <c r="R1048365" s="14"/>
      <c r="S1048365" s="14"/>
      <c r="T1048365" s="14"/>
      <c r="U1048365" s="14"/>
      <c r="V1048365" s="14"/>
      <c r="W1048365" s="14"/>
      <c r="X1048365" s="14"/>
      <c r="Y1048365" s="14"/>
      <c r="Z1048365" s="14"/>
      <c r="AA1048365" s="14"/>
      <c r="AB1048365" s="14"/>
      <c r="AC1048365" s="14"/>
      <c r="AD1048365" s="14"/>
      <c r="AE1048365" s="14"/>
      <c r="AF1048365" s="14"/>
      <c r="AG1048365" s="14"/>
      <c r="AH1048365" s="14"/>
      <c r="AI1048365" s="14"/>
      <c r="AJ1048365" s="14"/>
      <c r="AK1048365" s="14"/>
      <c r="AL1048365" s="14"/>
      <c r="AM1048365" s="14"/>
      <c r="AN1048365" s="14"/>
      <c r="AO1048365" s="14"/>
      <c r="AP1048365" s="14"/>
      <c r="AQ1048365" s="14"/>
      <c r="AR1048365" s="14"/>
      <c r="AS1048365" s="14"/>
      <c r="AT1048365" s="14"/>
      <c r="AU1048365" s="14"/>
      <c r="AV1048365" s="14"/>
      <c r="AW1048365" s="14"/>
      <c r="AX1048365" s="14"/>
      <c r="AY1048365" s="14"/>
      <c r="AZ1048365" s="14"/>
      <c r="BA1048365" s="14"/>
      <c r="BB1048365" s="14"/>
      <c r="BC1048365" s="14"/>
      <c r="BD1048365" s="14"/>
      <c r="BE1048365" s="14"/>
      <c r="BF1048365" s="14"/>
      <c r="BG1048365" s="14"/>
      <c r="BH1048365" s="14"/>
      <c r="BI1048365" s="14"/>
      <c r="BJ1048365" s="14"/>
      <c r="BK1048365" s="14"/>
      <c r="BL1048365" s="14"/>
      <c r="BM1048365" s="14"/>
      <c r="BN1048365" s="14"/>
      <c r="BO1048365" s="14"/>
      <c r="BP1048365" s="14"/>
      <c r="BQ1048365" s="14"/>
      <c r="BR1048365" s="14"/>
      <c r="BS1048365" s="14"/>
      <c r="BT1048365" s="14"/>
      <c r="BU1048365" s="14"/>
      <c r="BV1048365" s="14"/>
      <c r="BW1048365" s="14"/>
      <c r="BX1048365" s="14"/>
      <c r="BY1048365" s="17"/>
      <c r="BZ1048365" s="17"/>
      <c r="CA1048365" s="18"/>
      <c r="CB1048365" s="14"/>
      <c r="CC1048365" s="14"/>
      <c r="CD1048365" s="14"/>
      <c r="CE1048365" s="14"/>
      <c r="CF1048365" s="14"/>
      <c r="CG1048365" s="14"/>
      <c r="CH1048365" s="14"/>
      <c r="CI1048365" s="19"/>
      <c r="CJ1048365" s="19"/>
    </row>
    <row r="1048366" s="14" customFormat="1" customHeight="1" spans="1:88">
      <c r="A1048366" s="15"/>
      <c r="B1048366" s="15"/>
      <c r="C1048366" s="15"/>
      <c r="D1048366" s="15"/>
      <c r="E1048366" s="15"/>
      <c r="F1048366" s="15"/>
      <c r="G1048366" s="15"/>
      <c r="H1048366" s="15"/>
      <c r="I1048366" s="15"/>
      <c r="J1048366" s="15"/>
      <c r="K1048366" s="15"/>
      <c r="L1048366" s="15"/>
      <c r="M1048366" s="15"/>
      <c r="N1048366" s="16"/>
      <c r="O1048366" s="14"/>
      <c r="P1048366" s="14"/>
      <c r="Q1048366" s="14"/>
      <c r="R1048366" s="14"/>
      <c r="S1048366" s="14"/>
      <c r="T1048366" s="14"/>
      <c r="U1048366" s="14"/>
      <c r="V1048366" s="14"/>
      <c r="W1048366" s="14"/>
      <c r="X1048366" s="14"/>
      <c r="Y1048366" s="14"/>
      <c r="Z1048366" s="14"/>
      <c r="AA1048366" s="14"/>
      <c r="AB1048366" s="14"/>
      <c r="AC1048366" s="14"/>
      <c r="AD1048366" s="14"/>
      <c r="AE1048366" s="14"/>
      <c r="AF1048366" s="14"/>
      <c r="AG1048366" s="14"/>
      <c r="AH1048366" s="14"/>
      <c r="AI1048366" s="14"/>
      <c r="AJ1048366" s="14"/>
      <c r="AK1048366" s="14"/>
      <c r="AL1048366" s="14"/>
      <c r="AM1048366" s="14"/>
      <c r="AN1048366" s="14"/>
      <c r="AO1048366" s="14"/>
      <c r="AP1048366" s="14"/>
      <c r="AQ1048366" s="14"/>
      <c r="AR1048366" s="14"/>
      <c r="AS1048366" s="14"/>
      <c r="AT1048366" s="14"/>
      <c r="AU1048366" s="14"/>
      <c r="AV1048366" s="14"/>
      <c r="AW1048366" s="14"/>
      <c r="AX1048366" s="14"/>
      <c r="AY1048366" s="14"/>
      <c r="AZ1048366" s="14"/>
      <c r="BA1048366" s="14"/>
      <c r="BB1048366" s="14"/>
      <c r="BC1048366" s="14"/>
      <c r="BD1048366" s="14"/>
      <c r="BE1048366" s="14"/>
      <c r="BF1048366" s="14"/>
      <c r="BG1048366" s="14"/>
      <c r="BH1048366" s="14"/>
      <c r="BI1048366" s="14"/>
      <c r="BJ1048366" s="14"/>
      <c r="BK1048366" s="14"/>
      <c r="BL1048366" s="14"/>
      <c r="BM1048366" s="14"/>
      <c r="BN1048366" s="14"/>
      <c r="BO1048366" s="14"/>
      <c r="BP1048366" s="14"/>
      <c r="BQ1048366" s="14"/>
      <c r="BR1048366" s="14"/>
      <c r="BS1048366" s="14"/>
      <c r="BT1048366" s="14"/>
      <c r="BU1048366" s="14"/>
      <c r="BV1048366" s="14"/>
      <c r="BW1048366" s="14"/>
      <c r="BX1048366" s="14"/>
      <c r="BY1048366" s="17"/>
      <c r="BZ1048366" s="17"/>
      <c r="CA1048366" s="18"/>
      <c r="CB1048366" s="14"/>
      <c r="CC1048366" s="14"/>
      <c r="CD1048366" s="14"/>
      <c r="CE1048366" s="14"/>
      <c r="CF1048366" s="14"/>
      <c r="CG1048366" s="14"/>
      <c r="CH1048366" s="14"/>
      <c r="CI1048366" s="19"/>
      <c r="CJ1048366" s="19"/>
    </row>
    <row r="1048367" s="14" customFormat="1" customHeight="1" spans="1:88">
      <c r="A1048367" s="15"/>
      <c r="B1048367" s="15"/>
      <c r="C1048367" s="15"/>
      <c r="D1048367" s="15"/>
      <c r="E1048367" s="15"/>
      <c r="F1048367" s="15"/>
      <c r="G1048367" s="15"/>
      <c r="H1048367" s="15"/>
      <c r="I1048367" s="15"/>
      <c r="J1048367" s="15"/>
      <c r="K1048367" s="15"/>
      <c r="L1048367" s="15"/>
      <c r="M1048367" s="15"/>
      <c r="N1048367" s="16"/>
      <c r="O1048367" s="14"/>
      <c r="P1048367" s="14"/>
      <c r="Q1048367" s="14"/>
      <c r="R1048367" s="14"/>
      <c r="S1048367" s="14"/>
      <c r="T1048367" s="14"/>
      <c r="U1048367" s="14"/>
      <c r="V1048367" s="14"/>
      <c r="W1048367" s="14"/>
      <c r="X1048367" s="14"/>
      <c r="Y1048367" s="14"/>
      <c r="Z1048367" s="14"/>
      <c r="AA1048367" s="14"/>
      <c r="AB1048367" s="14"/>
      <c r="AC1048367" s="14"/>
      <c r="AD1048367" s="14"/>
      <c r="AE1048367" s="14"/>
      <c r="AF1048367" s="14"/>
      <c r="AG1048367" s="14"/>
      <c r="AH1048367" s="14"/>
      <c r="AI1048367" s="14"/>
      <c r="AJ1048367" s="14"/>
      <c r="AK1048367" s="14"/>
      <c r="AL1048367" s="14"/>
      <c r="AM1048367" s="14"/>
      <c r="AN1048367" s="14"/>
      <c r="AO1048367" s="14"/>
      <c r="AP1048367" s="14"/>
      <c r="AQ1048367" s="14"/>
      <c r="AR1048367" s="14"/>
      <c r="AS1048367" s="14"/>
      <c r="AT1048367" s="14"/>
      <c r="AU1048367" s="14"/>
      <c r="AV1048367" s="14"/>
      <c r="AW1048367" s="14"/>
      <c r="AX1048367" s="14"/>
      <c r="AY1048367" s="14"/>
      <c r="AZ1048367" s="14"/>
      <c r="BA1048367" s="14"/>
      <c r="BB1048367" s="14"/>
      <c r="BC1048367" s="14"/>
      <c r="BD1048367" s="14"/>
      <c r="BE1048367" s="14"/>
      <c r="BF1048367" s="14"/>
      <c r="BG1048367" s="14"/>
      <c r="BH1048367" s="14"/>
      <c r="BI1048367" s="14"/>
      <c r="BJ1048367" s="14"/>
      <c r="BK1048367" s="14"/>
      <c r="BL1048367" s="14"/>
      <c r="BM1048367" s="14"/>
      <c r="BN1048367" s="14"/>
      <c r="BO1048367" s="14"/>
      <c r="BP1048367" s="14"/>
      <c r="BQ1048367" s="14"/>
      <c r="BR1048367" s="14"/>
      <c r="BS1048367" s="14"/>
      <c r="BT1048367" s="14"/>
      <c r="BU1048367" s="14"/>
      <c r="BV1048367" s="14"/>
      <c r="BW1048367" s="14"/>
      <c r="BX1048367" s="14"/>
      <c r="BY1048367" s="17"/>
      <c r="BZ1048367" s="17"/>
      <c r="CA1048367" s="18"/>
      <c r="CB1048367" s="14"/>
      <c r="CC1048367" s="14"/>
      <c r="CD1048367" s="14"/>
      <c r="CE1048367" s="14"/>
      <c r="CF1048367" s="14"/>
      <c r="CG1048367" s="14"/>
      <c r="CH1048367" s="14"/>
      <c r="CI1048367" s="19"/>
      <c r="CJ1048367" s="19"/>
    </row>
    <row r="1048368" s="14" customFormat="1" customHeight="1" spans="1:88">
      <c r="A1048368" s="15"/>
      <c r="B1048368" s="15"/>
      <c r="C1048368" s="15"/>
      <c r="D1048368" s="15"/>
      <c r="E1048368" s="15"/>
      <c r="F1048368" s="15"/>
      <c r="G1048368" s="15"/>
      <c r="H1048368" s="15"/>
      <c r="I1048368" s="15"/>
      <c r="J1048368" s="15"/>
      <c r="K1048368" s="15"/>
      <c r="L1048368" s="15"/>
      <c r="M1048368" s="15"/>
      <c r="N1048368" s="16"/>
      <c r="O1048368" s="14"/>
      <c r="P1048368" s="14"/>
      <c r="Q1048368" s="14"/>
      <c r="R1048368" s="14"/>
      <c r="S1048368" s="14"/>
      <c r="T1048368" s="14"/>
      <c r="U1048368" s="14"/>
      <c r="V1048368" s="14"/>
      <c r="W1048368" s="14"/>
      <c r="X1048368" s="14"/>
      <c r="Y1048368" s="14"/>
      <c r="Z1048368" s="14"/>
      <c r="AA1048368" s="14"/>
      <c r="AB1048368" s="14"/>
      <c r="AC1048368" s="14"/>
      <c r="AD1048368" s="14"/>
      <c r="AE1048368" s="14"/>
      <c r="AF1048368" s="14"/>
      <c r="AG1048368" s="14"/>
      <c r="AH1048368" s="14"/>
      <c r="AI1048368" s="14"/>
      <c r="AJ1048368" s="14"/>
      <c r="AK1048368" s="14"/>
      <c r="AL1048368" s="14"/>
      <c r="AM1048368" s="14"/>
      <c r="AN1048368" s="14"/>
      <c r="AO1048368" s="14"/>
      <c r="AP1048368" s="14"/>
      <c r="AQ1048368" s="14"/>
      <c r="AR1048368" s="14"/>
      <c r="AS1048368" s="14"/>
      <c r="AT1048368" s="14"/>
      <c r="AU1048368" s="14"/>
      <c r="AV1048368" s="14"/>
      <c r="AW1048368" s="14"/>
      <c r="AX1048368" s="14"/>
      <c r="AY1048368" s="14"/>
      <c r="AZ1048368" s="14"/>
      <c r="BA1048368" s="14"/>
      <c r="BB1048368" s="14"/>
      <c r="BC1048368" s="14"/>
      <c r="BD1048368" s="14"/>
      <c r="BE1048368" s="14"/>
      <c r="BF1048368" s="14"/>
      <c r="BG1048368" s="14"/>
      <c r="BH1048368" s="14"/>
      <c r="BI1048368" s="14"/>
      <c r="BJ1048368" s="14"/>
      <c r="BK1048368" s="14"/>
      <c r="BL1048368" s="14"/>
      <c r="BM1048368" s="14"/>
      <c r="BN1048368" s="14"/>
      <c r="BO1048368" s="14"/>
      <c r="BP1048368" s="14"/>
      <c r="BQ1048368" s="14"/>
      <c r="BR1048368" s="14"/>
      <c r="BS1048368" s="14"/>
      <c r="BT1048368" s="14"/>
      <c r="BU1048368" s="14"/>
      <c r="BV1048368" s="14"/>
      <c r="BW1048368" s="14"/>
      <c r="BX1048368" s="14"/>
      <c r="BY1048368" s="17"/>
      <c r="BZ1048368" s="17"/>
      <c r="CA1048368" s="18"/>
      <c r="CB1048368" s="14"/>
      <c r="CC1048368" s="14"/>
      <c r="CD1048368" s="14"/>
      <c r="CE1048368" s="14"/>
      <c r="CF1048368" s="14"/>
      <c r="CG1048368" s="14"/>
      <c r="CH1048368" s="14"/>
      <c r="CI1048368" s="19"/>
      <c r="CJ1048368" s="19"/>
    </row>
    <row r="1048369" s="14" customFormat="1" customHeight="1" spans="1:88">
      <c r="A1048369" s="15"/>
      <c r="B1048369" s="15"/>
      <c r="C1048369" s="15"/>
      <c r="D1048369" s="15"/>
      <c r="E1048369" s="15"/>
      <c r="F1048369" s="15"/>
      <c r="G1048369" s="15"/>
      <c r="H1048369" s="15"/>
      <c r="I1048369" s="15"/>
      <c r="J1048369" s="15"/>
      <c r="K1048369" s="15"/>
      <c r="L1048369" s="15"/>
      <c r="M1048369" s="15"/>
      <c r="N1048369" s="16"/>
      <c r="O1048369" s="14"/>
      <c r="P1048369" s="14"/>
      <c r="Q1048369" s="14"/>
      <c r="R1048369" s="14"/>
      <c r="S1048369" s="14"/>
      <c r="T1048369" s="14"/>
      <c r="U1048369" s="14"/>
      <c r="V1048369" s="14"/>
      <c r="W1048369" s="14"/>
      <c r="X1048369" s="14"/>
      <c r="Y1048369" s="14"/>
      <c r="Z1048369" s="14"/>
      <c r="AA1048369" s="14"/>
      <c r="AB1048369" s="14"/>
      <c r="AC1048369" s="14"/>
      <c r="AD1048369" s="14"/>
      <c r="AE1048369" s="14"/>
      <c r="AF1048369" s="14"/>
      <c r="AG1048369" s="14"/>
      <c r="AH1048369" s="14"/>
      <c r="AI1048369" s="14"/>
      <c r="AJ1048369" s="14"/>
      <c r="AK1048369" s="14"/>
      <c r="AL1048369" s="14"/>
      <c r="AM1048369" s="14"/>
      <c r="AN1048369" s="14"/>
      <c r="AO1048369" s="14"/>
      <c r="AP1048369" s="14"/>
      <c r="AQ1048369" s="14"/>
      <c r="AR1048369" s="14"/>
      <c r="AS1048369" s="14"/>
      <c r="AT1048369" s="14"/>
      <c r="AU1048369" s="14"/>
      <c r="AV1048369" s="14"/>
      <c r="AW1048369" s="14"/>
      <c r="AX1048369" s="14"/>
      <c r="AY1048369" s="14"/>
      <c r="AZ1048369" s="14"/>
      <c r="BA1048369" s="14"/>
      <c r="BB1048369" s="14"/>
      <c r="BC1048369" s="14"/>
      <c r="BD1048369" s="14"/>
      <c r="BE1048369" s="14"/>
      <c r="BF1048369" s="14"/>
      <c r="BG1048369" s="14"/>
      <c r="BH1048369" s="14"/>
      <c r="BI1048369" s="14"/>
      <c r="BJ1048369" s="14"/>
      <c r="BK1048369" s="14"/>
      <c r="BL1048369" s="14"/>
      <c r="BM1048369" s="14"/>
      <c r="BN1048369" s="14"/>
      <c r="BO1048369" s="14"/>
      <c r="BP1048369" s="14"/>
      <c r="BQ1048369" s="14"/>
      <c r="BR1048369" s="14"/>
      <c r="BS1048369" s="14"/>
      <c r="BT1048369" s="14"/>
      <c r="BU1048369" s="14"/>
      <c r="BV1048369" s="14"/>
      <c r="BW1048369" s="14"/>
      <c r="BX1048369" s="14"/>
      <c r="BY1048369" s="17"/>
      <c r="BZ1048369" s="17"/>
      <c r="CA1048369" s="18"/>
      <c r="CB1048369" s="14"/>
      <c r="CC1048369" s="14"/>
      <c r="CD1048369" s="14"/>
      <c r="CE1048369" s="14"/>
      <c r="CF1048369" s="14"/>
      <c r="CG1048369" s="14"/>
      <c r="CH1048369" s="14"/>
      <c r="CI1048369" s="19"/>
      <c r="CJ1048369" s="19"/>
    </row>
    <row r="1048370" s="14" customFormat="1" customHeight="1" spans="1:88">
      <c r="A1048370" s="15"/>
      <c r="B1048370" s="15"/>
      <c r="C1048370" s="15"/>
      <c r="D1048370" s="15"/>
      <c r="E1048370" s="15"/>
      <c r="F1048370" s="15"/>
      <c r="G1048370" s="15"/>
      <c r="H1048370" s="15"/>
      <c r="I1048370" s="15"/>
      <c r="J1048370" s="15"/>
      <c r="K1048370" s="15"/>
      <c r="L1048370" s="15"/>
      <c r="M1048370" s="15"/>
      <c r="N1048370" s="16"/>
      <c r="O1048370" s="14"/>
      <c r="P1048370" s="14"/>
      <c r="Q1048370" s="14"/>
      <c r="R1048370" s="14"/>
      <c r="S1048370" s="14"/>
      <c r="T1048370" s="14"/>
      <c r="U1048370" s="14"/>
      <c r="V1048370" s="14"/>
      <c r="W1048370" s="14"/>
      <c r="X1048370" s="14"/>
      <c r="Y1048370" s="14"/>
      <c r="Z1048370" s="14"/>
      <c r="AA1048370" s="14"/>
      <c r="AB1048370" s="14"/>
      <c r="AC1048370" s="14"/>
      <c r="AD1048370" s="14"/>
      <c r="AE1048370" s="14"/>
      <c r="AF1048370" s="14"/>
      <c r="AG1048370" s="14"/>
      <c r="AH1048370" s="14"/>
      <c r="AI1048370" s="14"/>
      <c r="AJ1048370" s="14"/>
      <c r="AK1048370" s="14"/>
      <c r="AL1048370" s="14"/>
      <c r="AM1048370" s="14"/>
      <c r="AN1048370" s="14"/>
      <c r="AO1048370" s="14"/>
      <c r="AP1048370" s="14"/>
      <c r="AQ1048370" s="14"/>
      <c r="AR1048370" s="14"/>
      <c r="AS1048370" s="14"/>
      <c r="AT1048370" s="14"/>
      <c r="AU1048370" s="14"/>
      <c r="AV1048370" s="14"/>
      <c r="AW1048370" s="14"/>
      <c r="AX1048370" s="14"/>
      <c r="AY1048370" s="14"/>
      <c r="AZ1048370" s="14"/>
      <c r="BA1048370" s="14"/>
      <c r="BB1048370" s="14"/>
      <c r="BC1048370" s="14"/>
      <c r="BD1048370" s="14"/>
      <c r="BE1048370" s="14"/>
      <c r="BF1048370" s="14"/>
      <c r="BG1048370" s="14"/>
      <c r="BH1048370" s="14"/>
      <c r="BI1048370" s="14"/>
      <c r="BJ1048370" s="14"/>
      <c r="BK1048370" s="14"/>
      <c r="BL1048370" s="14"/>
      <c r="BM1048370" s="14"/>
      <c r="BN1048370" s="14"/>
      <c r="BO1048370" s="14"/>
      <c r="BP1048370" s="14"/>
      <c r="BQ1048370" s="14"/>
      <c r="BR1048370" s="14"/>
      <c r="BS1048370" s="14"/>
      <c r="BT1048370" s="14"/>
      <c r="BU1048370" s="14"/>
      <c r="BV1048370" s="14"/>
      <c r="BW1048370" s="14"/>
      <c r="BX1048370" s="14"/>
      <c r="BY1048370" s="17"/>
      <c r="BZ1048370" s="17"/>
      <c r="CA1048370" s="18"/>
      <c r="CB1048370" s="14"/>
      <c r="CC1048370" s="14"/>
      <c r="CD1048370" s="14"/>
      <c r="CE1048370" s="14"/>
      <c r="CF1048370" s="14"/>
      <c r="CG1048370" s="14"/>
      <c r="CH1048370" s="14"/>
      <c r="CI1048370" s="19"/>
      <c r="CJ1048370" s="19"/>
    </row>
    <row r="1048371" s="14" customFormat="1" customHeight="1" spans="1:88">
      <c r="A1048371" s="15"/>
      <c r="B1048371" s="15"/>
      <c r="C1048371" s="15"/>
      <c r="D1048371" s="15"/>
      <c r="E1048371" s="15"/>
      <c r="F1048371" s="15"/>
      <c r="G1048371" s="15"/>
      <c r="H1048371" s="15"/>
      <c r="I1048371" s="15"/>
      <c r="J1048371" s="15"/>
      <c r="K1048371" s="15"/>
      <c r="L1048371" s="15"/>
      <c r="M1048371" s="15"/>
      <c r="N1048371" s="16"/>
      <c r="O1048371" s="14"/>
      <c r="P1048371" s="14"/>
      <c r="Q1048371" s="14"/>
      <c r="R1048371" s="14"/>
      <c r="S1048371" s="14"/>
      <c r="T1048371" s="14"/>
      <c r="U1048371" s="14"/>
      <c r="V1048371" s="14"/>
      <c r="W1048371" s="14"/>
      <c r="X1048371" s="14"/>
      <c r="Y1048371" s="14"/>
      <c r="Z1048371" s="14"/>
      <c r="AA1048371" s="14"/>
      <c r="AB1048371" s="14"/>
      <c r="AC1048371" s="14"/>
      <c r="AD1048371" s="14"/>
      <c r="AE1048371" s="14"/>
      <c r="AF1048371" s="14"/>
      <c r="AG1048371" s="14"/>
      <c r="AH1048371" s="14"/>
      <c r="AI1048371" s="14"/>
      <c r="AJ1048371" s="14"/>
      <c r="AK1048371" s="14"/>
      <c r="AL1048371" s="14"/>
      <c r="AM1048371" s="14"/>
      <c r="AN1048371" s="14"/>
      <c r="AO1048371" s="14"/>
      <c r="AP1048371" s="14"/>
      <c r="AQ1048371" s="14"/>
      <c r="AR1048371" s="14"/>
      <c r="AS1048371" s="14"/>
      <c r="AT1048371" s="14"/>
      <c r="AU1048371" s="14"/>
      <c r="AV1048371" s="14"/>
      <c r="AW1048371" s="14"/>
      <c r="AX1048371" s="14"/>
      <c r="AY1048371" s="14"/>
      <c r="AZ1048371" s="14"/>
      <c r="BA1048371" s="14"/>
      <c r="BB1048371" s="14"/>
      <c r="BC1048371" s="14"/>
      <c r="BD1048371" s="14"/>
      <c r="BE1048371" s="14"/>
      <c r="BF1048371" s="14"/>
      <c r="BG1048371" s="14"/>
      <c r="BH1048371" s="14"/>
      <c r="BI1048371" s="14"/>
      <c r="BJ1048371" s="14"/>
      <c r="BK1048371" s="14"/>
      <c r="BL1048371" s="14"/>
      <c r="BM1048371" s="14"/>
      <c r="BN1048371" s="14"/>
      <c r="BO1048371" s="14"/>
      <c r="BP1048371" s="14"/>
      <c r="BQ1048371" s="14"/>
      <c r="BR1048371" s="14"/>
      <c r="BS1048371" s="14"/>
      <c r="BT1048371" s="14"/>
      <c r="BU1048371" s="14"/>
      <c r="BV1048371" s="14"/>
      <c r="BW1048371" s="14"/>
      <c r="BX1048371" s="14"/>
      <c r="BY1048371" s="17"/>
      <c r="BZ1048371" s="17"/>
      <c r="CA1048371" s="18"/>
      <c r="CB1048371" s="14"/>
      <c r="CC1048371" s="14"/>
      <c r="CD1048371" s="14"/>
      <c r="CE1048371" s="14"/>
      <c r="CF1048371" s="14"/>
      <c r="CG1048371" s="14"/>
      <c r="CH1048371" s="14"/>
      <c r="CI1048371" s="19"/>
      <c r="CJ1048371" s="19"/>
    </row>
    <row r="1048372" s="14" customFormat="1" customHeight="1" spans="1:88">
      <c r="A1048372" s="15"/>
      <c r="B1048372" s="15"/>
      <c r="C1048372" s="15"/>
      <c r="D1048372" s="15"/>
      <c r="E1048372" s="15"/>
      <c r="F1048372" s="15"/>
      <c r="G1048372" s="15"/>
      <c r="H1048372" s="15"/>
      <c r="I1048372" s="15"/>
      <c r="J1048372" s="15"/>
      <c r="K1048372" s="15"/>
      <c r="L1048372" s="15"/>
      <c r="M1048372" s="15"/>
      <c r="N1048372" s="16"/>
      <c r="O1048372" s="14"/>
      <c r="P1048372" s="14"/>
      <c r="Q1048372" s="14"/>
      <c r="R1048372" s="14"/>
      <c r="S1048372" s="14"/>
      <c r="T1048372" s="14"/>
      <c r="U1048372" s="14"/>
      <c r="V1048372" s="14"/>
      <c r="W1048372" s="14"/>
      <c r="X1048372" s="14"/>
      <c r="Y1048372" s="14"/>
      <c r="Z1048372" s="14"/>
      <c r="AA1048372" s="14"/>
      <c r="AB1048372" s="14"/>
      <c r="AC1048372" s="14"/>
      <c r="AD1048372" s="14"/>
      <c r="AE1048372" s="14"/>
      <c r="AF1048372" s="14"/>
      <c r="AG1048372" s="14"/>
      <c r="AH1048372" s="14"/>
      <c r="AI1048372" s="14"/>
      <c r="AJ1048372" s="14"/>
      <c r="AK1048372" s="14"/>
      <c r="AL1048372" s="14"/>
      <c r="AM1048372" s="14"/>
      <c r="AN1048372" s="14"/>
      <c r="AO1048372" s="14"/>
      <c r="AP1048372" s="14"/>
      <c r="AQ1048372" s="14"/>
      <c r="AR1048372" s="14"/>
      <c r="AS1048372" s="14"/>
      <c r="AT1048372" s="14"/>
      <c r="AU1048372" s="14"/>
      <c r="AV1048372" s="14"/>
      <c r="AW1048372" s="14"/>
      <c r="AX1048372" s="14"/>
      <c r="AY1048372" s="14"/>
      <c r="AZ1048372" s="14"/>
      <c r="BA1048372" s="14"/>
      <c r="BB1048372" s="14"/>
      <c r="BC1048372" s="14"/>
      <c r="BD1048372" s="14"/>
      <c r="BE1048372" s="14"/>
      <c r="BF1048372" s="14"/>
      <c r="BG1048372" s="14"/>
      <c r="BH1048372" s="14"/>
      <c r="BI1048372" s="14"/>
      <c r="BJ1048372" s="14"/>
      <c r="BK1048372" s="14"/>
      <c r="BL1048372" s="14"/>
      <c r="BM1048372" s="14"/>
      <c r="BN1048372" s="14"/>
      <c r="BO1048372" s="14"/>
      <c r="BP1048372" s="14"/>
      <c r="BQ1048372" s="14"/>
      <c r="BR1048372" s="14"/>
      <c r="BS1048372" s="14"/>
      <c r="BT1048372" s="14"/>
      <c r="BU1048372" s="14"/>
      <c r="BV1048372" s="14"/>
      <c r="BW1048372" s="14"/>
      <c r="BX1048372" s="14"/>
      <c r="BY1048372" s="17"/>
      <c r="BZ1048372" s="17"/>
      <c r="CA1048372" s="18"/>
      <c r="CB1048372" s="14"/>
      <c r="CC1048372" s="14"/>
      <c r="CD1048372" s="14"/>
      <c r="CE1048372" s="14"/>
      <c r="CF1048372" s="14"/>
      <c r="CG1048372" s="14"/>
      <c r="CH1048372" s="14"/>
      <c r="CI1048372" s="19"/>
      <c r="CJ1048372" s="19"/>
    </row>
    <row r="1048373" s="14" customFormat="1" customHeight="1" spans="1:88">
      <c r="A1048373" s="15"/>
      <c r="B1048373" s="15"/>
      <c r="C1048373" s="15"/>
      <c r="D1048373" s="15"/>
      <c r="E1048373" s="15"/>
      <c r="F1048373" s="15"/>
      <c r="G1048373" s="15"/>
      <c r="H1048373" s="15"/>
      <c r="I1048373" s="15"/>
      <c r="J1048373" s="15"/>
      <c r="K1048373" s="15"/>
      <c r="L1048373" s="15"/>
      <c r="M1048373" s="15"/>
      <c r="N1048373" s="16"/>
      <c r="O1048373" s="14"/>
      <c r="P1048373" s="14"/>
      <c r="Q1048373" s="14"/>
      <c r="R1048373" s="14"/>
      <c r="S1048373" s="14"/>
      <c r="T1048373" s="14"/>
      <c r="U1048373" s="14"/>
      <c r="V1048373" s="14"/>
      <c r="W1048373" s="14"/>
      <c r="X1048373" s="14"/>
      <c r="Y1048373" s="14"/>
      <c r="Z1048373" s="14"/>
      <c r="AA1048373" s="14"/>
      <c r="AB1048373" s="14"/>
      <c r="AC1048373" s="14"/>
      <c r="AD1048373" s="14"/>
      <c r="AE1048373" s="14"/>
      <c r="AF1048373" s="14"/>
      <c r="AG1048373" s="14"/>
      <c r="AH1048373" s="14"/>
      <c r="AI1048373" s="14"/>
      <c r="AJ1048373" s="14"/>
      <c r="AK1048373" s="14"/>
      <c r="AL1048373" s="14"/>
      <c r="AM1048373" s="14"/>
      <c r="AN1048373" s="14"/>
      <c r="AO1048373" s="14"/>
      <c r="AP1048373" s="14"/>
      <c r="AQ1048373" s="14"/>
      <c r="AR1048373" s="14"/>
      <c r="AS1048373" s="14"/>
      <c r="AT1048373" s="14"/>
      <c r="AU1048373" s="14"/>
      <c r="AV1048373" s="14"/>
      <c r="AW1048373" s="14"/>
      <c r="AX1048373" s="14"/>
      <c r="AY1048373" s="14"/>
      <c r="AZ1048373" s="14"/>
      <c r="BA1048373" s="14"/>
      <c r="BB1048373" s="14"/>
      <c r="BC1048373" s="14"/>
      <c r="BD1048373" s="14"/>
      <c r="BE1048373" s="14"/>
      <c r="BF1048373" s="14"/>
      <c r="BG1048373" s="14"/>
      <c r="BH1048373" s="14"/>
      <c r="BI1048373" s="14"/>
      <c r="BJ1048373" s="14"/>
      <c r="BK1048373" s="14"/>
      <c r="BL1048373" s="14"/>
      <c r="BM1048373" s="14"/>
      <c r="BN1048373" s="14"/>
      <c r="BO1048373" s="14"/>
      <c r="BP1048373" s="14"/>
      <c r="BQ1048373" s="14"/>
      <c r="BR1048373" s="14"/>
      <c r="BS1048373" s="14"/>
      <c r="BT1048373" s="14"/>
      <c r="BU1048373" s="14"/>
      <c r="BV1048373" s="14"/>
      <c r="BW1048373" s="14"/>
      <c r="BX1048373" s="14"/>
      <c r="BY1048373" s="17"/>
      <c r="BZ1048373" s="17"/>
      <c r="CA1048373" s="18"/>
      <c r="CB1048373" s="14"/>
      <c r="CC1048373" s="14"/>
      <c r="CD1048373" s="14"/>
      <c r="CE1048373" s="14"/>
      <c r="CF1048373" s="14"/>
      <c r="CG1048373" s="14"/>
      <c r="CH1048373" s="14"/>
      <c r="CI1048373" s="19"/>
      <c r="CJ1048373" s="19"/>
    </row>
    <row r="1048374" s="14" customFormat="1" customHeight="1" spans="1:88">
      <c r="A1048374" s="15"/>
      <c r="B1048374" s="15"/>
      <c r="C1048374" s="15"/>
      <c r="D1048374" s="15"/>
      <c r="E1048374" s="15"/>
      <c r="F1048374" s="15"/>
      <c r="G1048374" s="15"/>
      <c r="H1048374" s="15"/>
      <c r="I1048374" s="15"/>
      <c r="J1048374" s="15"/>
      <c r="K1048374" s="15"/>
      <c r="L1048374" s="15"/>
      <c r="M1048374" s="15"/>
      <c r="N1048374" s="16"/>
      <c r="O1048374" s="14"/>
      <c r="P1048374" s="14"/>
      <c r="Q1048374" s="14"/>
      <c r="R1048374" s="14"/>
      <c r="S1048374" s="14"/>
      <c r="T1048374" s="14"/>
      <c r="U1048374" s="14"/>
      <c r="V1048374" s="14"/>
      <c r="W1048374" s="14"/>
      <c r="X1048374" s="14"/>
      <c r="Y1048374" s="14"/>
      <c r="Z1048374" s="14"/>
      <c r="AA1048374" s="14"/>
      <c r="AB1048374" s="14"/>
      <c r="AC1048374" s="14"/>
      <c r="AD1048374" s="14"/>
      <c r="AE1048374" s="14"/>
      <c r="AF1048374" s="14"/>
      <c r="AG1048374" s="14"/>
      <c r="AH1048374" s="14"/>
      <c r="AI1048374" s="14"/>
      <c r="AJ1048374" s="14"/>
      <c r="AK1048374" s="14"/>
      <c r="AL1048374" s="14"/>
      <c r="AM1048374" s="14"/>
      <c r="AN1048374" s="14"/>
      <c r="AO1048374" s="14"/>
      <c r="AP1048374" s="14"/>
      <c r="AQ1048374" s="14"/>
      <c r="AR1048374" s="14"/>
      <c r="AS1048374" s="14"/>
      <c r="AT1048374" s="14"/>
      <c r="AU1048374" s="14"/>
      <c r="AV1048374" s="14"/>
      <c r="AW1048374" s="14"/>
      <c r="AX1048374" s="14"/>
      <c r="AY1048374" s="14"/>
      <c r="AZ1048374" s="14"/>
      <c r="BA1048374" s="14"/>
      <c r="BB1048374" s="14"/>
      <c r="BC1048374" s="14"/>
      <c r="BD1048374" s="14"/>
      <c r="BE1048374" s="14"/>
      <c r="BF1048374" s="14"/>
      <c r="BG1048374" s="14"/>
      <c r="BH1048374" s="14"/>
      <c r="BI1048374" s="14"/>
      <c r="BJ1048374" s="14"/>
      <c r="BK1048374" s="14"/>
      <c r="BL1048374" s="14"/>
      <c r="BM1048374" s="14"/>
      <c r="BN1048374" s="14"/>
      <c r="BO1048374" s="14"/>
      <c r="BP1048374" s="14"/>
      <c r="BQ1048374" s="14"/>
      <c r="BR1048374" s="14"/>
      <c r="BS1048374" s="14"/>
      <c r="BT1048374" s="14"/>
      <c r="BU1048374" s="14"/>
      <c r="BV1048374" s="14"/>
      <c r="BW1048374" s="14"/>
      <c r="BX1048374" s="14"/>
      <c r="BY1048374" s="17"/>
      <c r="BZ1048374" s="17"/>
      <c r="CA1048374" s="18"/>
      <c r="CB1048374" s="14"/>
      <c r="CC1048374" s="14"/>
      <c r="CD1048374" s="14"/>
      <c r="CE1048374" s="14"/>
      <c r="CF1048374" s="14"/>
      <c r="CG1048374" s="14"/>
      <c r="CH1048374" s="14"/>
      <c r="CI1048374" s="19"/>
      <c r="CJ1048374" s="19"/>
    </row>
    <row r="1048375" s="14" customFormat="1" customHeight="1" spans="1:88">
      <c r="A1048375" s="15"/>
      <c r="B1048375" s="15"/>
      <c r="C1048375" s="15"/>
      <c r="D1048375" s="15"/>
      <c r="E1048375" s="15"/>
      <c r="F1048375" s="15"/>
      <c r="G1048375" s="15"/>
      <c r="H1048375" s="15"/>
      <c r="I1048375" s="15"/>
      <c r="J1048375" s="15"/>
      <c r="K1048375" s="15"/>
      <c r="L1048375" s="15"/>
      <c r="M1048375" s="15"/>
      <c r="N1048375" s="16"/>
      <c r="O1048375" s="14"/>
      <c r="P1048375" s="14"/>
      <c r="Q1048375" s="14"/>
      <c r="R1048375" s="14"/>
      <c r="S1048375" s="14"/>
      <c r="T1048375" s="14"/>
      <c r="U1048375" s="14"/>
      <c r="V1048375" s="14"/>
      <c r="W1048375" s="14"/>
      <c r="X1048375" s="14"/>
      <c r="Y1048375" s="14"/>
      <c r="Z1048375" s="14"/>
      <c r="AA1048375" s="14"/>
      <c r="AB1048375" s="14"/>
      <c r="AC1048375" s="14"/>
      <c r="AD1048375" s="14"/>
      <c r="AE1048375" s="14"/>
      <c r="AF1048375" s="14"/>
      <c r="AG1048375" s="14"/>
      <c r="AH1048375" s="14"/>
      <c r="AI1048375" s="14"/>
      <c r="AJ1048375" s="14"/>
      <c r="AK1048375" s="14"/>
      <c r="AL1048375" s="14"/>
      <c r="AM1048375" s="14"/>
      <c r="AN1048375" s="14"/>
      <c r="AO1048375" s="14"/>
      <c r="AP1048375" s="14"/>
      <c r="AQ1048375" s="14"/>
      <c r="AR1048375" s="14"/>
      <c r="AS1048375" s="14"/>
      <c r="AT1048375" s="14"/>
      <c r="AU1048375" s="14"/>
      <c r="AV1048375" s="14"/>
      <c r="AW1048375" s="14"/>
      <c r="AX1048375" s="14"/>
      <c r="AY1048375" s="14"/>
      <c r="AZ1048375" s="14"/>
      <c r="BA1048375" s="14"/>
      <c r="BB1048375" s="14"/>
      <c r="BC1048375" s="14"/>
      <c r="BD1048375" s="14"/>
      <c r="BE1048375" s="14"/>
      <c r="BF1048375" s="14"/>
      <c r="BG1048375" s="14"/>
      <c r="BH1048375" s="14"/>
      <c r="BI1048375" s="14"/>
      <c r="BJ1048375" s="14"/>
      <c r="BK1048375" s="14"/>
      <c r="BL1048375" s="14"/>
      <c r="BM1048375" s="14"/>
      <c r="BN1048375" s="14"/>
      <c r="BO1048375" s="14"/>
      <c r="BP1048375" s="14"/>
      <c r="BQ1048375" s="14"/>
      <c r="BR1048375" s="14"/>
      <c r="BS1048375" s="14"/>
      <c r="BT1048375" s="14"/>
      <c r="BU1048375" s="14"/>
      <c r="BV1048375" s="14"/>
      <c r="BW1048375" s="14"/>
      <c r="BX1048375" s="14"/>
      <c r="BY1048375" s="17"/>
      <c r="BZ1048375" s="17"/>
      <c r="CA1048375" s="18"/>
      <c r="CB1048375" s="14"/>
      <c r="CC1048375" s="14"/>
      <c r="CD1048375" s="14"/>
      <c r="CE1048375" s="14"/>
      <c r="CF1048375" s="14"/>
      <c r="CG1048375" s="14"/>
      <c r="CH1048375" s="14"/>
      <c r="CI1048375" s="19"/>
      <c r="CJ1048375" s="19"/>
    </row>
    <row r="1048376" s="14" customFormat="1" customHeight="1" spans="1:88">
      <c r="A1048376" s="15"/>
      <c r="B1048376" s="15"/>
      <c r="C1048376" s="15"/>
      <c r="D1048376" s="15"/>
      <c r="E1048376" s="15"/>
      <c r="F1048376" s="15"/>
      <c r="G1048376" s="15"/>
      <c r="H1048376" s="15"/>
      <c r="I1048376" s="15"/>
      <c r="J1048376" s="15"/>
      <c r="K1048376" s="15"/>
      <c r="L1048376" s="15"/>
      <c r="M1048376" s="15"/>
      <c r="N1048376" s="16"/>
      <c r="O1048376" s="14"/>
      <c r="P1048376" s="14"/>
      <c r="Q1048376" s="14"/>
      <c r="R1048376" s="14"/>
      <c r="S1048376" s="14"/>
      <c r="T1048376" s="14"/>
      <c r="U1048376" s="14"/>
      <c r="V1048376" s="14"/>
      <c r="W1048376" s="14"/>
      <c r="X1048376" s="14"/>
      <c r="Y1048376" s="14"/>
      <c r="Z1048376" s="14"/>
      <c r="AA1048376" s="14"/>
      <c r="AB1048376" s="14"/>
      <c r="AC1048376" s="14"/>
      <c r="AD1048376" s="14"/>
      <c r="AE1048376" s="14"/>
      <c r="AF1048376" s="14"/>
      <c r="AG1048376" s="14"/>
      <c r="AH1048376" s="14"/>
      <c r="AI1048376" s="14"/>
      <c r="AJ1048376" s="14"/>
      <c r="AK1048376" s="14"/>
      <c r="AL1048376" s="14"/>
      <c r="AM1048376" s="14"/>
      <c r="AN1048376" s="14"/>
      <c r="AO1048376" s="14"/>
      <c r="AP1048376" s="14"/>
      <c r="AQ1048376" s="14"/>
      <c r="AR1048376" s="14"/>
      <c r="AS1048376" s="14"/>
      <c r="AT1048376" s="14"/>
      <c r="AU1048376" s="14"/>
      <c r="AV1048376" s="14"/>
      <c r="AW1048376" s="14"/>
      <c r="AX1048376" s="14"/>
      <c r="AY1048376" s="14"/>
      <c r="AZ1048376" s="14"/>
      <c r="BA1048376" s="14"/>
      <c r="BB1048376" s="14"/>
      <c r="BC1048376" s="14"/>
      <c r="BD1048376" s="14"/>
      <c r="BE1048376" s="14"/>
      <c r="BF1048376" s="14"/>
      <c r="BG1048376" s="14"/>
      <c r="BH1048376" s="14"/>
      <c r="BI1048376" s="14"/>
      <c r="BJ1048376" s="14"/>
      <c r="BK1048376" s="14"/>
      <c r="BL1048376" s="14"/>
      <c r="BM1048376" s="14"/>
      <c r="BN1048376" s="14"/>
      <c r="BO1048376" s="14"/>
      <c r="BP1048376" s="14"/>
      <c r="BQ1048376" s="14"/>
      <c r="BR1048376" s="14"/>
      <c r="BS1048376" s="14"/>
      <c r="BT1048376" s="14"/>
      <c r="BU1048376" s="14"/>
      <c r="BV1048376" s="14"/>
      <c r="BW1048376" s="14"/>
      <c r="BX1048376" s="14"/>
      <c r="BY1048376" s="17"/>
      <c r="BZ1048376" s="17"/>
      <c r="CA1048376" s="18"/>
      <c r="CB1048376" s="14"/>
      <c r="CC1048376" s="14"/>
      <c r="CD1048376" s="14"/>
      <c r="CE1048376" s="14"/>
      <c r="CF1048376" s="14"/>
      <c r="CG1048376" s="14"/>
      <c r="CH1048376" s="14"/>
      <c r="CI1048376" s="19"/>
      <c r="CJ1048376" s="19"/>
    </row>
    <row r="1048377" s="14" customFormat="1" customHeight="1" spans="1:88">
      <c r="A1048377" s="15"/>
      <c r="B1048377" s="15"/>
      <c r="C1048377" s="15"/>
      <c r="D1048377" s="15"/>
      <c r="E1048377" s="15"/>
      <c r="F1048377" s="15"/>
      <c r="G1048377" s="15"/>
      <c r="H1048377" s="15"/>
      <c r="I1048377" s="15"/>
      <c r="J1048377" s="15"/>
      <c r="K1048377" s="15"/>
      <c r="L1048377" s="15"/>
      <c r="M1048377" s="15"/>
      <c r="N1048377" s="16"/>
      <c r="O1048377" s="14"/>
      <c r="P1048377" s="14"/>
      <c r="Q1048377" s="14"/>
      <c r="R1048377" s="14"/>
      <c r="S1048377" s="14"/>
      <c r="T1048377" s="14"/>
      <c r="U1048377" s="14"/>
      <c r="V1048377" s="14"/>
      <c r="W1048377" s="14"/>
      <c r="X1048377" s="14"/>
      <c r="Y1048377" s="14"/>
      <c r="Z1048377" s="14"/>
      <c r="AA1048377" s="14"/>
      <c r="AB1048377" s="14"/>
      <c r="AC1048377" s="14"/>
      <c r="AD1048377" s="14"/>
      <c r="AE1048377" s="14"/>
      <c r="AF1048377" s="14"/>
      <c r="AG1048377" s="14"/>
      <c r="AH1048377" s="14"/>
      <c r="AI1048377" s="14"/>
      <c r="AJ1048377" s="14"/>
      <c r="AK1048377" s="14"/>
      <c r="AL1048377" s="14"/>
      <c r="AM1048377" s="14"/>
      <c r="AN1048377" s="14"/>
      <c r="AO1048377" s="14"/>
      <c r="AP1048377" s="14"/>
      <c r="AQ1048377" s="14"/>
      <c r="AR1048377" s="14"/>
      <c r="AS1048377" s="14"/>
      <c r="AT1048377" s="14"/>
      <c r="AU1048377" s="14"/>
      <c r="AV1048377" s="14"/>
      <c r="AW1048377" s="14"/>
      <c r="AX1048377" s="14"/>
      <c r="AY1048377" s="14"/>
      <c r="AZ1048377" s="14"/>
      <c r="BA1048377" s="14"/>
      <c r="BB1048377" s="14"/>
      <c r="BC1048377" s="14"/>
      <c r="BD1048377" s="14"/>
      <c r="BE1048377" s="14"/>
      <c r="BF1048377" s="14"/>
      <c r="BG1048377" s="14"/>
      <c r="BH1048377" s="14"/>
      <c r="BI1048377" s="14"/>
      <c r="BJ1048377" s="14"/>
      <c r="BK1048377" s="14"/>
      <c r="BL1048377" s="14"/>
      <c r="BM1048377" s="14"/>
      <c r="BN1048377" s="14"/>
      <c r="BO1048377" s="14"/>
      <c r="BP1048377" s="14"/>
      <c r="BQ1048377" s="14"/>
      <c r="BR1048377" s="14"/>
      <c r="BS1048377" s="14"/>
      <c r="BT1048377" s="14"/>
      <c r="BU1048377" s="14"/>
      <c r="BV1048377" s="14"/>
      <c r="BW1048377" s="14"/>
      <c r="BX1048377" s="14"/>
      <c r="BY1048377" s="17"/>
      <c r="BZ1048377" s="17"/>
      <c r="CA1048377" s="18"/>
      <c r="CB1048377" s="14"/>
      <c r="CC1048377" s="14"/>
      <c r="CD1048377" s="14"/>
      <c r="CE1048377" s="14"/>
      <c r="CF1048377" s="14"/>
      <c r="CG1048377" s="14"/>
      <c r="CH1048377" s="14"/>
      <c r="CI1048377" s="19"/>
      <c r="CJ1048377" s="19"/>
    </row>
    <row r="1048378" s="14" customFormat="1" customHeight="1" spans="1:88">
      <c r="A1048378" s="15"/>
      <c r="B1048378" s="15"/>
      <c r="C1048378" s="15"/>
      <c r="D1048378" s="15"/>
      <c r="E1048378" s="15"/>
      <c r="F1048378" s="15"/>
      <c r="G1048378" s="15"/>
      <c r="H1048378" s="15"/>
      <c r="I1048378" s="15"/>
      <c r="J1048378" s="15"/>
      <c r="K1048378" s="15"/>
      <c r="L1048378" s="15"/>
      <c r="M1048378" s="15"/>
      <c r="N1048378" s="16"/>
      <c r="O1048378" s="14"/>
      <c r="P1048378" s="14"/>
      <c r="Q1048378" s="14"/>
      <c r="R1048378" s="14"/>
      <c r="S1048378" s="14"/>
      <c r="T1048378" s="14"/>
      <c r="U1048378" s="14"/>
      <c r="V1048378" s="14"/>
      <c r="W1048378" s="14"/>
      <c r="X1048378" s="14"/>
      <c r="Y1048378" s="14"/>
      <c r="Z1048378" s="14"/>
      <c r="AA1048378" s="14"/>
      <c r="AB1048378" s="14"/>
      <c r="AC1048378" s="14"/>
      <c r="AD1048378" s="14"/>
      <c r="AE1048378" s="14"/>
      <c r="AF1048378" s="14"/>
      <c r="AG1048378" s="14"/>
      <c r="AH1048378" s="14"/>
      <c r="AI1048378" s="14"/>
      <c r="AJ1048378" s="14"/>
      <c r="AK1048378" s="14"/>
      <c r="AL1048378" s="14"/>
      <c r="AM1048378" s="14"/>
      <c r="AN1048378" s="14"/>
      <c r="AO1048378" s="14"/>
      <c r="AP1048378" s="14"/>
      <c r="AQ1048378" s="14"/>
      <c r="AR1048378" s="14"/>
      <c r="AS1048378" s="14"/>
      <c r="AT1048378" s="14"/>
      <c r="AU1048378" s="14"/>
      <c r="AV1048378" s="14"/>
      <c r="AW1048378" s="14"/>
      <c r="AX1048378" s="14"/>
      <c r="AY1048378" s="14"/>
      <c r="AZ1048378" s="14"/>
      <c r="BA1048378" s="14"/>
      <c r="BB1048378" s="14"/>
      <c r="BC1048378" s="14"/>
      <c r="BD1048378" s="14"/>
      <c r="BE1048378" s="14"/>
      <c r="BF1048378" s="14"/>
      <c r="BG1048378" s="14"/>
      <c r="BH1048378" s="14"/>
      <c r="BI1048378" s="14"/>
      <c r="BJ1048378" s="14"/>
      <c r="BK1048378" s="14"/>
      <c r="BL1048378" s="14"/>
      <c r="BM1048378" s="14"/>
      <c r="BN1048378" s="14"/>
      <c r="BO1048378" s="14"/>
      <c r="BP1048378" s="14"/>
      <c r="BQ1048378" s="14"/>
      <c r="BR1048378" s="14"/>
      <c r="BS1048378" s="14"/>
      <c r="BT1048378" s="14"/>
      <c r="BU1048378" s="14"/>
      <c r="BV1048378" s="14"/>
      <c r="BW1048378" s="14"/>
      <c r="BX1048378" s="14"/>
      <c r="BY1048378" s="17"/>
      <c r="BZ1048378" s="17"/>
      <c r="CA1048378" s="18"/>
      <c r="CB1048378" s="14"/>
      <c r="CC1048378" s="14"/>
      <c r="CD1048378" s="14"/>
      <c r="CE1048378" s="14"/>
      <c r="CF1048378" s="14"/>
      <c r="CG1048378" s="14"/>
      <c r="CH1048378" s="14"/>
      <c r="CI1048378" s="19"/>
      <c r="CJ1048378" s="19"/>
    </row>
    <row r="1048379" s="14" customFormat="1" customHeight="1" spans="1:88">
      <c r="A1048379" s="15"/>
      <c r="B1048379" s="15"/>
      <c r="C1048379" s="15"/>
      <c r="D1048379" s="15"/>
      <c r="E1048379" s="15"/>
      <c r="F1048379" s="15"/>
      <c r="G1048379" s="15"/>
      <c r="H1048379" s="15"/>
      <c r="I1048379" s="15"/>
      <c r="J1048379" s="15"/>
      <c r="K1048379" s="15"/>
      <c r="L1048379" s="15"/>
      <c r="M1048379" s="15"/>
      <c r="N1048379" s="16"/>
      <c r="O1048379" s="14"/>
      <c r="P1048379" s="14"/>
      <c r="Q1048379" s="14"/>
      <c r="R1048379" s="14"/>
      <c r="S1048379" s="14"/>
      <c r="T1048379" s="14"/>
      <c r="U1048379" s="14"/>
      <c r="V1048379" s="14"/>
      <c r="W1048379" s="14"/>
      <c r="X1048379" s="14"/>
      <c r="Y1048379" s="14"/>
      <c r="Z1048379" s="14"/>
      <c r="AA1048379" s="14"/>
      <c r="AB1048379" s="14"/>
      <c r="AC1048379" s="14"/>
      <c r="AD1048379" s="14"/>
      <c r="AE1048379" s="14"/>
      <c r="AF1048379" s="14"/>
      <c r="AG1048379" s="14"/>
      <c r="AH1048379" s="14"/>
      <c r="AI1048379" s="14"/>
      <c r="AJ1048379" s="14"/>
      <c r="AK1048379" s="14"/>
      <c r="AL1048379" s="14"/>
      <c r="AM1048379" s="14"/>
      <c r="AN1048379" s="14"/>
      <c r="AO1048379" s="14"/>
      <c r="AP1048379" s="14"/>
      <c r="AQ1048379" s="14"/>
      <c r="AR1048379" s="14"/>
      <c r="AS1048379" s="14"/>
      <c r="AT1048379" s="14"/>
      <c r="AU1048379" s="14"/>
      <c r="AV1048379" s="14"/>
      <c r="AW1048379" s="14"/>
      <c r="AX1048379" s="14"/>
      <c r="AY1048379" s="14"/>
      <c r="AZ1048379" s="14"/>
      <c r="BA1048379" s="14"/>
      <c r="BB1048379" s="14"/>
      <c r="BC1048379" s="14"/>
      <c r="BD1048379" s="14"/>
      <c r="BE1048379" s="14"/>
      <c r="BF1048379" s="14"/>
      <c r="BG1048379" s="14"/>
      <c r="BH1048379" s="14"/>
      <c r="BI1048379" s="14"/>
      <c r="BJ1048379" s="14"/>
      <c r="BK1048379" s="14"/>
      <c r="BL1048379" s="14"/>
      <c r="BM1048379" s="14"/>
      <c r="BN1048379" s="14"/>
      <c r="BO1048379" s="14"/>
      <c r="BP1048379" s="14"/>
      <c r="BQ1048379" s="14"/>
      <c r="BR1048379" s="14"/>
      <c r="BS1048379" s="14"/>
      <c r="BT1048379" s="14"/>
      <c r="BU1048379" s="14"/>
      <c r="BV1048379" s="14"/>
      <c r="BW1048379" s="14"/>
      <c r="BX1048379" s="14"/>
      <c r="BY1048379" s="17"/>
      <c r="BZ1048379" s="17"/>
      <c r="CA1048379" s="18"/>
      <c r="CB1048379" s="14"/>
      <c r="CC1048379" s="14"/>
      <c r="CD1048379" s="14"/>
      <c r="CE1048379" s="14"/>
      <c r="CF1048379" s="14"/>
      <c r="CG1048379" s="14"/>
      <c r="CH1048379" s="14"/>
      <c r="CI1048379" s="19"/>
      <c r="CJ1048379" s="19"/>
    </row>
    <row r="1048380" s="14" customFormat="1" customHeight="1" spans="1:88">
      <c r="A1048380" s="15"/>
      <c r="B1048380" s="15"/>
      <c r="C1048380" s="15"/>
      <c r="D1048380" s="15"/>
      <c r="E1048380" s="15"/>
      <c r="F1048380" s="15"/>
      <c r="G1048380" s="15"/>
      <c r="H1048380" s="15"/>
      <c r="I1048380" s="15"/>
      <c r="J1048380" s="15"/>
      <c r="K1048380" s="15"/>
      <c r="L1048380" s="15"/>
      <c r="M1048380" s="15"/>
      <c r="N1048380" s="16"/>
      <c r="O1048380" s="14"/>
      <c r="P1048380" s="14"/>
      <c r="Q1048380" s="14"/>
      <c r="R1048380" s="14"/>
      <c r="S1048380" s="14"/>
      <c r="T1048380" s="14"/>
      <c r="U1048380" s="14"/>
      <c r="V1048380" s="14"/>
      <c r="W1048380" s="14"/>
      <c r="X1048380" s="14"/>
      <c r="Y1048380" s="14"/>
      <c r="Z1048380" s="14"/>
      <c r="AA1048380" s="14"/>
      <c r="AB1048380" s="14"/>
      <c r="AC1048380" s="14"/>
      <c r="AD1048380" s="14"/>
      <c r="AE1048380" s="14"/>
      <c r="AF1048380" s="14"/>
      <c r="AG1048380" s="14"/>
      <c r="AH1048380" s="14"/>
      <c r="AI1048380" s="14"/>
      <c r="AJ1048380" s="14"/>
      <c r="AK1048380" s="14"/>
      <c r="AL1048380" s="14"/>
      <c r="AM1048380" s="14"/>
      <c r="AN1048380" s="14"/>
      <c r="AO1048380" s="14"/>
      <c r="AP1048380" s="14"/>
      <c r="AQ1048380" s="14"/>
      <c r="AR1048380" s="14"/>
      <c r="AS1048380" s="14"/>
      <c r="AT1048380" s="14"/>
      <c r="AU1048380" s="14"/>
      <c r="AV1048380" s="14"/>
      <c r="AW1048380" s="14"/>
      <c r="AX1048380" s="14"/>
      <c r="AY1048380" s="14"/>
      <c r="AZ1048380" s="14"/>
      <c r="BA1048380" s="14"/>
      <c r="BB1048380" s="14"/>
      <c r="BC1048380" s="14"/>
      <c r="BD1048380" s="14"/>
      <c r="BE1048380" s="14"/>
      <c r="BF1048380" s="14"/>
      <c r="BG1048380" s="14"/>
      <c r="BH1048380" s="14"/>
      <c r="BI1048380" s="14"/>
      <c r="BJ1048380" s="14"/>
      <c r="BK1048380" s="14"/>
      <c r="BL1048380" s="14"/>
      <c r="BM1048380" s="14"/>
      <c r="BN1048380" s="14"/>
      <c r="BO1048380" s="14"/>
      <c r="BP1048380" s="14"/>
      <c r="BQ1048380" s="14"/>
      <c r="BR1048380" s="14"/>
      <c r="BS1048380" s="14"/>
      <c r="BT1048380" s="14"/>
      <c r="BU1048380" s="14"/>
      <c r="BV1048380" s="14"/>
      <c r="BW1048380" s="14"/>
      <c r="BX1048380" s="14"/>
      <c r="BY1048380" s="17"/>
      <c r="BZ1048380" s="17"/>
      <c r="CA1048380" s="18"/>
      <c r="CB1048380" s="14"/>
      <c r="CC1048380" s="14"/>
      <c r="CD1048380" s="14"/>
      <c r="CE1048380" s="14"/>
      <c r="CF1048380" s="14"/>
      <c r="CG1048380" s="14"/>
      <c r="CH1048380" s="14"/>
      <c r="CI1048380" s="19"/>
      <c r="CJ1048380" s="19"/>
    </row>
    <row r="1048381" s="14" customFormat="1" customHeight="1" spans="1:88">
      <c r="A1048381" s="15"/>
      <c r="B1048381" s="15"/>
      <c r="C1048381" s="15"/>
      <c r="D1048381" s="15"/>
      <c r="E1048381" s="15"/>
      <c r="F1048381" s="15"/>
      <c r="G1048381" s="15"/>
      <c r="H1048381" s="15"/>
      <c r="I1048381" s="15"/>
      <c r="J1048381" s="15"/>
      <c r="K1048381" s="15"/>
      <c r="L1048381" s="15"/>
      <c r="M1048381" s="15"/>
      <c r="N1048381" s="16"/>
      <c r="O1048381" s="14"/>
      <c r="P1048381" s="14"/>
      <c r="Q1048381" s="14"/>
      <c r="R1048381" s="14"/>
      <c r="S1048381" s="14"/>
      <c r="T1048381" s="14"/>
      <c r="U1048381" s="14"/>
      <c r="V1048381" s="14"/>
      <c r="W1048381" s="14"/>
      <c r="X1048381" s="14"/>
      <c r="Y1048381" s="14"/>
      <c r="Z1048381" s="14"/>
      <c r="AA1048381" s="14"/>
      <c r="AB1048381" s="14"/>
      <c r="AC1048381" s="14"/>
      <c r="AD1048381" s="14"/>
      <c r="AE1048381" s="14"/>
      <c r="AF1048381" s="14"/>
      <c r="AG1048381" s="14"/>
      <c r="AH1048381" s="14"/>
      <c r="AI1048381" s="14"/>
      <c r="AJ1048381" s="14"/>
      <c r="AK1048381" s="14"/>
      <c r="AL1048381" s="14"/>
      <c r="AM1048381" s="14"/>
      <c r="AN1048381" s="14"/>
      <c r="AO1048381" s="14"/>
      <c r="AP1048381" s="14"/>
      <c r="AQ1048381" s="14"/>
      <c r="AR1048381" s="14"/>
      <c r="AS1048381" s="14"/>
      <c r="AT1048381" s="14"/>
      <c r="AU1048381" s="14"/>
      <c r="AV1048381" s="14"/>
      <c r="AW1048381" s="14"/>
      <c r="AX1048381" s="14"/>
      <c r="AY1048381" s="14"/>
      <c r="AZ1048381" s="14"/>
      <c r="BA1048381" s="14"/>
      <c r="BB1048381" s="14"/>
      <c r="BC1048381" s="14"/>
      <c r="BD1048381" s="14"/>
      <c r="BE1048381" s="14"/>
      <c r="BF1048381" s="14"/>
      <c r="BG1048381" s="14"/>
      <c r="BH1048381" s="14"/>
      <c r="BI1048381" s="14"/>
      <c r="BJ1048381" s="14"/>
      <c r="BK1048381" s="14"/>
      <c r="BL1048381" s="14"/>
      <c r="BM1048381" s="14"/>
      <c r="BN1048381" s="14"/>
      <c r="BO1048381" s="14"/>
      <c r="BP1048381" s="14"/>
      <c r="BQ1048381" s="14"/>
      <c r="BR1048381" s="14"/>
      <c r="BS1048381" s="14"/>
      <c r="BT1048381" s="14"/>
      <c r="BU1048381" s="14"/>
      <c r="BV1048381" s="14"/>
      <c r="BW1048381" s="14"/>
      <c r="BX1048381" s="14"/>
      <c r="BY1048381" s="17"/>
      <c r="BZ1048381" s="17"/>
      <c r="CA1048381" s="18"/>
      <c r="CB1048381" s="14"/>
      <c r="CC1048381" s="14"/>
      <c r="CD1048381" s="14"/>
      <c r="CE1048381" s="14"/>
      <c r="CF1048381" s="14"/>
      <c r="CG1048381" s="14"/>
      <c r="CH1048381" s="14"/>
      <c r="CI1048381" s="19"/>
      <c r="CJ1048381" s="19"/>
    </row>
    <row r="1048382" s="14" customFormat="1" customHeight="1" spans="1:88">
      <c r="A1048382" s="15"/>
      <c r="B1048382" s="15"/>
      <c r="C1048382" s="15"/>
      <c r="D1048382" s="15"/>
      <c r="E1048382" s="15"/>
      <c r="F1048382" s="15"/>
      <c r="G1048382" s="15"/>
      <c r="H1048382" s="15"/>
      <c r="I1048382" s="15"/>
      <c r="J1048382" s="15"/>
      <c r="K1048382" s="15"/>
      <c r="L1048382" s="15"/>
      <c r="M1048382" s="15"/>
      <c r="N1048382" s="16"/>
      <c r="O1048382" s="14"/>
      <c r="P1048382" s="14"/>
      <c r="Q1048382" s="14"/>
      <c r="R1048382" s="14"/>
      <c r="S1048382" s="14"/>
      <c r="T1048382" s="14"/>
      <c r="U1048382" s="14"/>
      <c r="V1048382" s="14"/>
      <c r="W1048382" s="14"/>
      <c r="X1048382" s="14"/>
      <c r="Y1048382" s="14"/>
      <c r="Z1048382" s="14"/>
      <c r="AA1048382" s="14"/>
      <c r="AB1048382" s="14"/>
      <c r="AC1048382" s="14"/>
      <c r="AD1048382" s="14"/>
      <c r="AE1048382" s="14"/>
      <c r="AF1048382" s="14"/>
      <c r="AG1048382" s="14"/>
      <c r="AH1048382" s="14"/>
      <c r="AI1048382" s="14"/>
      <c r="AJ1048382" s="14"/>
      <c r="AK1048382" s="14"/>
      <c r="AL1048382" s="14"/>
      <c r="AM1048382" s="14"/>
      <c r="AN1048382" s="14"/>
      <c r="AO1048382" s="14"/>
      <c r="AP1048382" s="14"/>
      <c r="AQ1048382" s="14"/>
      <c r="AR1048382" s="14"/>
      <c r="AS1048382" s="14"/>
      <c r="AT1048382" s="14"/>
      <c r="AU1048382" s="14"/>
      <c r="AV1048382" s="14"/>
      <c r="AW1048382" s="14"/>
      <c r="AX1048382" s="14"/>
      <c r="AY1048382" s="14"/>
      <c r="AZ1048382" s="14"/>
      <c r="BA1048382" s="14"/>
      <c r="BB1048382" s="14"/>
      <c r="BC1048382" s="14"/>
      <c r="BD1048382" s="14"/>
      <c r="BE1048382" s="14"/>
      <c r="BF1048382" s="14"/>
      <c r="BG1048382" s="14"/>
      <c r="BH1048382" s="14"/>
      <c r="BI1048382" s="14"/>
      <c r="BJ1048382" s="14"/>
      <c r="BK1048382" s="14"/>
      <c r="BL1048382" s="14"/>
      <c r="BM1048382" s="14"/>
      <c r="BN1048382" s="14"/>
      <c r="BO1048382" s="14"/>
      <c r="BP1048382" s="14"/>
      <c r="BQ1048382" s="14"/>
      <c r="BR1048382" s="14"/>
      <c r="BS1048382" s="14"/>
      <c r="BT1048382" s="14"/>
      <c r="BU1048382" s="14"/>
      <c r="BV1048382" s="14"/>
      <c r="BW1048382" s="14"/>
      <c r="BX1048382" s="14"/>
      <c r="BY1048382" s="17"/>
      <c r="BZ1048382" s="17"/>
      <c r="CA1048382" s="18"/>
      <c r="CB1048382" s="14"/>
      <c r="CC1048382" s="14"/>
      <c r="CD1048382" s="14"/>
      <c r="CE1048382" s="14"/>
      <c r="CF1048382" s="14"/>
      <c r="CG1048382" s="14"/>
      <c r="CH1048382" s="14"/>
      <c r="CI1048382" s="19"/>
      <c r="CJ1048382" s="19"/>
    </row>
    <row r="1048383" s="14" customFormat="1" customHeight="1" spans="1:88">
      <c r="A1048383" s="15"/>
      <c r="B1048383" s="15"/>
      <c r="C1048383" s="15"/>
      <c r="D1048383" s="15"/>
      <c r="E1048383" s="15"/>
      <c r="F1048383" s="15"/>
      <c r="G1048383" s="15"/>
      <c r="H1048383" s="15"/>
      <c r="I1048383" s="15"/>
      <c r="J1048383" s="15"/>
      <c r="K1048383" s="15"/>
      <c r="L1048383" s="15"/>
      <c r="M1048383" s="15"/>
      <c r="N1048383" s="16"/>
      <c r="O1048383" s="14"/>
      <c r="P1048383" s="14"/>
      <c r="Q1048383" s="14"/>
      <c r="R1048383" s="14"/>
      <c r="S1048383" s="14"/>
      <c r="T1048383" s="14"/>
      <c r="U1048383" s="14"/>
      <c r="V1048383" s="14"/>
      <c r="W1048383" s="14"/>
      <c r="X1048383" s="14"/>
      <c r="Y1048383" s="14"/>
      <c r="Z1048383" s="14"/>
      <c r="AA1048383" s="14"/>
      <c r="AB1048383" s="14"/>
      <c r="AC1048383" s="14"/>
      <c r="AD1048383" s="14"/>
      <c r="AE1048383" s="14"/>
      <c r="AF1048383" s="14"/>
      <c r="AG1048383" s="14"/>
      <c r="AH1048383" s="14"/>
      <c r="AI1048383" s="14"/>
      <c r="AJ1048383" s="14"/>
      <c r="AK1048383" s="14"/>
      <c r="AL1048383" s="14"/>
      <c r="AM1048383" s="14"/>
      <c r="AN1048383" s="14"/>
      <c r="AO1048383" s="14"/>
      <c r="AP1048383" s="14"/>
      <c r="AQ1048383" s="14"/>
      <c r="AR1048383" s="14"/>
      <c r="AS1048383" s="14"/>
      <c r="AT1048383" s="14"/>
      <c r="AU1048383" s="14"/>
      <c r="AV1048383" s="14"/>
      <c r="AW1048383" s="14"/>
      <c r="AX1048383" s="14"/>
      <c r="AY1048383" s="14"/>
      <c r="AZ1048383" s="14"/>
      <c r="BA1048383" s="14"/>
      <c r="BB1048383" s="14"/>
      <c r="BC1048383" s="14"/>
      <c r="BD1048383" s="14"/>
      <c r="BE1048383" s="14"/>
      <c r="BF1048383" s="14"/>
      <c r="BG1048383" s="14"/>
      <c r="BH1048383" s="14"/>
      <c r="BI1048383" s="14"/>
      <c r="BJ1048383" s="14"/>
      <c r="BK1048383" s="14"/>
      <c r="BL1048383" s="14"/>
      <c r="BM1048383" s="14"/>
      <c r="BN1048383" s="14"/>
      <c r="BO1048383" s="14"/>
      <c r="BP1048383" s="14"/>
      <c r="BQ1048383" s="14"/>
      <c r="BR1048383" s="14"/>
      <c r="BS1048383" s="14"/>
      <c r="BT1048383" s="14"/>
      <c r="BU1048383" s="14"/>
      <c r="BV1048383" s="14"/>
      <c r="BW1048383" s="14"/>
      <c r="BX1048383" s="14"/>
      <c r="BY1048383" s="17"/>
      <c r="BZ1048383" s="17"/>
      <c r="CA1048383" s="18"/>
      <c r="CB1048383" s="14"/>
      <c r="CC1048383" s="14"/>
      <c r="CD1048383" s="14"/>
      <c r="CE1048383" s="14"/>
      <c r="CF1048383" s="14"/>
      <c r="CG1048383" s="14"/>
      <c r="CH1048383" s="14"/>
      <c r="CI1048383" s="19"/>
      <c r="CJ1048383" s="19"/>
    </row>
    <row r="1048384" s="14" customFormat="1" customHeight="1" spans="1:88">
      <c r="A1048384" s="15"/>
      <c r="B1048384" s="15"/>
      <c r="C1048384" s="15"/>
      <c r="D1048384" s="15"/>
      <c r="E1048384" s="15"/>
      <c r="F1048384" s="15"/>
      <c r="G1048384" s="15"/>
      <c r="H1048384" s="15"/>
      <c r="I1048384" s="15"/>
      <c r="J1048384" s="15"/>
      <c r="K1048384" s="15"/>
      <c r="L1048384" s="15"/>
      <c r="M1048384" s="15"/>
      <c r="N1048384" s="16"/>
      <c r="O1048384" s="14"/>
      <c r="P1048384" s="14"/>
      <c r="Q1048384" s="14"/>
      <c r="R1048384" s="14"/>
      <c r="S1048384" s="14"/>
      <c r="T1048384" s="14"/>
      <c r="U1048384" s="14"/>
      <c r="V1048384" s="14"/>
      <c r="W1048384" s="14"/>
      <c r="X1048384" s="14"/>
      <c r="Y1048384" s="14"/>
      <c r="Z1048384" s="14"/>
      <c r="AA1048384" s="14"/>
      <c r="AB1048384" s="14"/>
      <c r="AC1048384" s="14"/>
      <c r="AD1048384" s="14"/>
      <c r="AE1048384" s="14"/>
      <c r="AF1048384" s="14"/>
      <c r="AG1048384" s="14"/>
      <c r="AH1048384" s="14"/>
      <c r="AI1048384" s="14"/>
      <c r="AJ1048384" s="14"/>
      <c r="AK1048384" s="14"/>
      <c r="AL1048384" s="14"/>
      <c r="AM1048384" s="14"/>
      <c r="AN1048384" s="14"/>
      <c r="AO1048384" s="14"/>
      <c r="AP1048384" s="14"/>
      <c r="AQ1048384" s="14"/>
      <c r="AR1048384" s="14"/>
      <c r="AS1048384" s="14"/>
      <c r="AT1048384" s="14"/>
      <c r="AU1048384" s="14"/>
      <c r="AV1048384" s="14"/>
      <c r="AW1048384" s="14"/>
      <c r="AX1048384" s="14"/>
      <c r="AY1048384" s="14"/>
      <c r="AZ1048384" s="14"/>
      <c r="BA1048384" s="14"/>
      <c r="BB1048384" s="14"/>
      <c r="BC1048384" s="14"/>
      <c r="BD1048384" s="14"/>
      <c r="BE1048384" s="14"/>
      <c r="BF1048384" s="14"/>
      <c r="BG1048384" s="14"/>
      <c r="BH1048384" s="14"/>
      <c r="BI1048384" s="14"/>
      <c r="BJ1048384" s="14"/>
      <c r="BK1048384" s="14"/>
      <c r="BL1048384" s="14"/>
      <c r="BM1048384" s="14"/>
      <c r="BN1048384" s="14"/>
      <c r="BO1048384" s="14"/>
      <c r="BP1048384" s="14"/>
      <c r="BQ1048384" s="14"/>
      <c r="BR1048384" s="14"/>
      <c r="BS1048384" s="14"/>
      <c r="BT1048384" s="14"/>
      <c r="BU1048384" s="14"/>
      <c r="BV1048384" s="14"/>
      <c r="BW1048384" s="14"/>
      <c r="BX1048384" s="14"/>
      <c r="BY1048384" s="17"/>
      <c r="BZ1048384" s="17"/>
      <c r="CA1048384" s="18"/>
      <c r="CB1048384" s="14"/>
      <c r="CC1048384" s="14"/>
      <c r="CD1048384" s="14"/>
      <c r="CE1048384" s="14"/>
      <c r="CF1048384" s="14"/>
      <c r="CG1048384" s="14"/>
      <c r="CH1048384" s="14"/>
      <c r="CI1048384" s="19"/>
      <c r="CJ1048384" s="19"/>
    </row>
    <row r="1048385" s="14" customFormat="1" customHeight="1" spans="1:88">
      <c r="A1048385" s="15"/>
      <c r="B1048385" s="15"/>
      <c r="C1048385" s="15"/>
      <c r="D1048385" s="15"/>
      <c r="E1048385" s="15"/>
      <c r="F1048385" s="15"/>
      <c r="G1048385" s="15"/>
      <c r="H1048385" s="15"/>
      <c r="I1048385" s="15"/>
      <c r="J1048385" s="15"/>
      <c r="K1048385" s="15"/>
      <c r="L1048385" s="15"/>
      <c r="M1048385" s="15"/>
      <c r="N1048385" s="16"/>
      <c r="O1048385" s="14"/>
      <c r="P1048385" s="14"/>
      <c r="Q1048385" s="14"/>
      <c r="R1048385" s="14"/>
      <c r="S1048385" s="14"/>
      <c r="T1048385" s="14"/>
      <c r="U1048385" s="14"/>
      <c r="V1048385" s="14"/>
      <c r="W1048385" s="14"/>
      <c r="X1048385" s="14"/>
      <c r="Y1048385" s="14"/>
      <c r="Z1048385" s="14"/>
      <c r="AA1048385" s="14"/>
      <c r="AB1048385" s="14"/>
      <c r="AC1048385" s="14"/>
      <c r="AD1048385" s="14"/>
      <c r="AE1048385" s="14"/>
      <c r="AF1048385" s="14"/>
      <c r="AG1048385" s="14"/>
      <c r="AH1048385" s="14"/>
      <c r="AI1048385" s="14"/>
      <c r="AJ1048385" s="14"/>
      <c r="AK1048385" s="14"/>
      <c r="AL1048385" s="14"/>
      <c r="AM1048385" s="14"/>
      <c r="AN1048385" s="14"/>
      <c r="AO1048385" s="14"/>
      <c r="AP1048385" s="14"/>
      <c r="AQ1048385" s="14"/>
      <c r="AR1048385" s="14"/>
      <c r="AS1048385" s="14"/>
      <c r="AT1048385" s="14"/>
      <c r="AU1048385" s="14"/>
      <c r="AV1048385" s="14"/>
      <c r="AW1048385" s="14"/>
      <c r="AX1048385" s="14"/>
      <c r="AY1048385" s="14"/>
      <c r="AZ1048385" s="14"/>
      <c r="BA1048385" s="14"/>
      <c r="BB1048385" s="14"/>
      <c r="BC1048385" s="14"/>
      <c r="BD1048385" s="14"/>
      <c r="BE1048385" s="14"/>
      <c r="BF1048385" s="14"/>
      <c r="BG1048385" s="14"/>
      <c r="BH1048385" s="14"/>
      <c r="BI1048385" s="14"/>
      <c r="BJ1048385" s="14"/>
      <c r="BK1048385" s="14"/>
      <c r="BL1048385" s="14"/>
      <c r="BM1048385" s="14"/>
      <c r="BN1048385" s="14"/>
      <c r="BO1048385" s="14"/>
      <c r="BP1048385" s="14"/>
      <c r="BQ1048385" s="14"/>
      <c r="BR1048385" s="14"/>
      <c r="BS1048385" s="14"/>
      <c r="BT1048385" s="14"/>
      <c r="BU1048385" s="14"/>
      <c r="BV1048385" s="14"/>
      <c r="BW1048385" s="14"/>
      <c r="BX1048385" s="14"/>
      <c r="BY1048385" s="17"/>
      <c r="BZ1048385" s="17"/>
      <c r="CA1048385" s="18"/>
      <c r="CB1048385" s="14"/>
      <c r="CC1048385" s="14"/>
      <c r="CD1048385" s="14"/>
      <c r="CE1048385" s="14"/>
      <c r="CF1048385" s="14"/>
      <c r="CG1048385" s="14"/>
      <c r="CH1048385" s="14"/>
      <c r="CI1048385" s="19"/>
      <c r="CJ1048385" s="19"/>
    </row>
    <row r="1048386" s="14" customFormat="1" customHeight="1" spans="1:88">
      <c r="A1048386" s="15"/>
      <c r="B1048386" s="15"/>
      <c r="C1048386" s="15"/>
      <c r="D1048386" s="15"/>
      <c r="E1048386" s="15"/>
      <c r="F1048386" s="15"/>
      <c r="G1048386" s="15"/>
      <c r="H1048386" s="15"/>
      <c r="I1048386" s="15"/>
      <c r="J1048386" s="15"/>
      <c r="K1048386" s="15"/>
      <c r="L1048386" s="15"/>
      <c r="M1048386" s="15"/>
      <c r="N1048386" s="16"/>
      <c r="O1048386" s="14"/>
      <c r="P1048386" s="14"/>
      <c r="Q1048386" s="14"/>
      <c r="R1048386" s="14"/>
      <c r="S1048386" s="14"/>
      <c r="T1048386" s="14"/>
      <c r="U1048386" s="14"/>
      <c r="V1048386" s="14"/>
      <c r="W1048386" s="14"/>
      <c r="X1048386" s="14"/>
      <c r="Y1048386" s="14"/>
      <c r="Z1048386" s="14"/>
      <c r="AA1048386" s="14"/>
      <c r="AB1048386" s="14"/>
      <c r="AC1048386" s="14"/>
      <c r="AD1048386" s="14"/>
      <c r="AE1048386" s="14"/>
      <c r="AF1048386" s="14"/>
      <c r="AG1048386" s="14"/>
      <c r="AH1048386" s="14"/>
      <c r="AI1048386" s="14"/>
      <c r="AJ1048386" s="14"/>
      <c r="AK1048386" s="14"/>
      <c r="AL1048386" s="14"/>
      <c r="AM1048386" s="14"/>
      <c r="AN1048386" s="14"/>
      <c r="AO1048386" s="14"/>
      <c r="AP1048386" s="14"/>
      <c r="AQ1048386" s="14"/>
      <c r="AR1048386" s="14"/>
      <c r="AS1048386" s="14"/>
      <c r="AT1048386" s="14"/>
      <c r="AU1048386" s="14"/>
      <c r="AV1048386" s="14"/>
      <c r="AW1048386" s="14"/>
      <c r="AX1048386" s="14"/>
      <c r="AY1048386" s="14"/>
      <c r="AZ1048386" s="14"/>
      <c r="BA1048386" s="14"/>
      <c r="BB1048386" s="14"/>
      <c r="BC1048386" s="14"/>
      <c r="BD1048386" s="14"/>
      <c r="BE1048386" s="14"/>
      <c r="BF1048386" s="14"/>
      <c r="BG1048386" s="14"/>
      <c r="BH1048386" s="14"/>
      <c r="BI1048386" s="14"/>
      <c r="BJ1048386" s="14"/>
      <c r="BK1048386" s="14"/>
      <c r="BL1048386" s="14"/>
      <c r="BM1048386" s="14"/>
      <c r="BN1048386" s="14"/>
      <c r="BO1048386" s="14"/>
      <c r="BP1048386" s="14"/>
      <c r="BQ1048386" s="14"/>
      <c r="BR1048386" s="14"/>
      <c r="BS1048386" s="14"/>
      <c r="BT1048386" s="14"/>
      <c r="BU1048386" s="14"/>
      <c r="BV1048386" s="14"/>
      <c r="BW1048386" s="14"/>
      <c r="BX1048386" s="14"/>
      <c r="BY1048386" s="17"/>
      <c r="BZ1048386" s="17"/>
      <c r="CA1048386" s="18"/>
      <c r="CB1048386" s="14"/>
      <c r="CC1048386" s="14"/>
      <c r="CD1048386" s="14"/>
      <c r="CE1048386" s="14"/>
      <c r="CF1048386" s="14"/>
      <c r="CG1048386" s="14"/>
      <c r="CH1048386" s="14"/>
      <c r="CI1048386" s="19"/>
      <c r="CJ1048386" s="19"/>
    </row>
    <row r="1048387" s="14" customFormat="1" customHeight="1" spans="1:88">
      <c r="A1048387" s="15"/>
      <c r="B1048387" s="15"/>
      <c r="C1048387" s="15"/>
      <c r="D1048387" s="15"/>
      <c r="E1048387" s="15"/>
      <c r="F1048387" s="15"/>
      <c r="G1048387" s="15"/>
      <c r="H1048387" s="15"/>
      <c r="I1048387" s="15"/>
      <c r="J1048387" s="15"/>
      <c r="K1048387" s="15"/>
      <c r="L1048387" s="15"/>
      <c r="M1048387" s="15"/>
      <c r="N1048387" s="16"/>
      <c r="O1048387" s="14"/>
      <c r="P1048387" s="14"/>
      <c r="Q1048387" s="14"/>
      <c r="R1048387" s="14"/>
      <c r="S1048387" s="14"/>
      <c r="T1048387" s="14"/>
      <c r="U1048387" s="14"/>
      <c r="V1048387" s="14"/>
      <c r="W1048387" s="14"/>
      <c r="X1048387" s="14"/>
      <c r="Y1048387" s="14"/>
      <c r="Z1048387" s="14"/>
      <c r="AA1048387" s="14"/>
      <c r="AB1048387" s="14"/>
      <c r="AC1048387" s="14"/>
      <c r="AD1048387" s="14"/>
      <c r="AE1048387" s="14"/>
      <c r="AF1048387" s="14"/>
      <c r="AG1048387" s="14"/>
      <c r="AH1048387" s="14"/>
      <c r="AI1048387" s="14"/>
      <c r="AJ1048387" s="14"/>
      <c r="AK1048387" s="14"/>
      <c r="AL1048387" s="14"/>
      <c r="AM1048387" s="14"/>
      <c r="AN1048387" s="14"/>
      <c r="AO1048387" s="14"/>
      <c r="AP1048387" s="14"/>
      <c r="AQ1048387" s="14"/>
      <c r="AR1048387" s="14"/>
      <c r="AS1048387" s="14"/>
      <c r="AT1048387" s="14"/>
      <c r="AU1048387" s="14"/>
      <c r="AV1048387" s="14"/>
      <c r="AW1048387" s="14"/>
      <c r="AX1048387" s="14"/>
      <c r="AY1048387" s="14"/>
      <c r="AZ1048387" s="14"/>
      <c r="BA1048387" s="14"/>
      <c r="BB1048387" s="14"/>
      <c r="BC1048387" s="14"/>
      <c r="BD1048387" s="14"/>
      <c r="BE1048387" s="14"/>
      <c r="BF1048387" s="14"/>
      <c r="BG1048387" s="14"/>
      <c r="BH1048387" s="14"/>
      <c r="BI1048387" s="14"/>
      <c r="BJ1048387" s="14"/>
      <c r="BK1048387" s="14"/>
      <c r="BL1048387" s="14"/>
      <c r="BM1048387" s="14"/>
      <c r="BN1048387" s="14"/>
      <c r="BO1048387" s="14"/>
      <c r="BP1048387" s="14"/>
      <c r="BQ1048387" s="14"/>
      <c r="BR1048387" s="14"/>
      <c r="BS1048387" s="14"/>
      <c r="BT1048387" s="14"/>
      <c r="BU1048387" s="14"/>
      <c r="BV1048387" s="14"/>
      <c r="BW1048387" s="14"/>
      <c r="BX1048387" s="14"/>
      <c r="BY1048387" s="17"/>
      <c r="BZ1048387" s="17"/>
      <c r="CA1048387" s="18"/>
      <c r="CB1048387" s="14"/>
      <c r="CC1048387" s="14"/>
      <c r="CD1048387" s="14"/>
      <c r="CE1048387" s="14"/>
      <c r="CF1048387" s="14"/>
      <c r="CG1048387" s="14"/>
      <c r="CH1048387" s="14"/>
      <c r="CI1048387" s="19"/>
      <c r="CJ1048387" s="19"/>
    </row>
    <row r="1048388" s="14" customFormat="1" customHeight="1" spans="1:88">
      <c r="A1048388" s="15"/>
      <c r="B1048388" s="15"/>
      <c r="C1048388" s="15"/>
      <c r="D1048388" s="15"/>
      <c r="E1048388" s="15"/>
      <c r="F1048388" s="15"/>
      <c r="G1048388" s="15"/>
      <c r="H1048388" s="15"/>
      <c r="I1048388" s="15"/>
      <c r="J1048388" s="15"/>
      <c r="K1048388" s="15"/>
      <c r="L1048388" s="15"/>
      <c r="M1048388" s="15"/>
      <c r="N1048388" s="16"/>
      <c r="O1048388" s="14"/>
      <c r="P1048388" s="14"/>
      <c r="Q1048388" s="14"/>
      <c r="R1048388" s="14"/>
      <c r="S1048388" s="14"/>
      <c r="T1048388" s="14"/>
      <c r="U1048388" s="14"/>
      <c r="V1048388" s="14"/>
      <c r="W1048388" s="14"/>
      <c r="X1048388" s="14"/>
      <c r="Y1048388" s="14"/>
      <c r="Z1048388" s="14"/>
      <c r="AA1048388" s="14"/>
      <c r="AB1048388" s="14"/>
      <c r="AC1048388" s="14"/>
      <c r="AD1048388" s="14"/>
      <c r="AE1048388" s="14"/>
      <c r="AF1048388" s="14"/>
      <c r="AG1048388" s="14"/>
      <c r="AH1048388" s="14"/>
      <c r="AI1048388" s="14"/>
      <c r="AJ1048388" s="14"/>
      <c r="AK1048388" s="14"/>
      <c r="AL1048388" s="14"/>
      <c r="AM1048388" s="14"/>
      <c r="AN1048388" s="14"/>
      <c r="AO1048388" s="14"/>
      <c r="AP1048388" s="14"/>
      <c r="AQ1048388" s="14"/>
      <c r="AR1048388" s="14"/>
      <c r="AS1048388" s="14"/>
      <c r="AT1048388" s="14"/>
      <c r="AU1048388" s="14"/>
      <c r="AV1048388" s="14"/>
      <c r="AW1048388" s="14"/>
      <c r="AX1048388" s="14"/>
      <c r="AY1048388" s="14"/>
      <c r="AZ1048388" s="14"/>
      <c r="BA1048388" s="14"/>
      <c r="BB1048388" s="14"/>
      <c r="BC1048388" s="14"/>
      <c r="BD1048388" s="14"/>
      <c r="BE1048388" s="14"/>
      <c r="BF1048388" s="14"/>
      <c r="BG1048388" s="14"/>
      <c r="BH1048388" s="14"/>
      <c r="BI1048388" s="14"/>
      <c r="BJ1048388" s="14"/>
      <c r="BK1048388" s="14"/>
      <c r="BL1048388" s="14"/>
      <c r="BM1048388" s="14"/>
      <c r="BN1048388" s="14"/>
      <c r="BO1048388" s="14"/>
      <c r="BP1048388" s="14"/>
      <c r="BQ1048388" s="14"/>
      <c r="BR1048388" s="14"/>
      <c r="BS1048388" s="14"/>
      <c r="BT1048388" s="14"/>
      <c r="BU1048388" s="14"/>
      <c r="BV1048388" s="14"/>
      <c r="BW1048388" s="14"/>
      <c r="BX1048388" s="14"/>
      <c r="BY1048388" s="17"/>
      <c r="BZ1048388" s="17"/>
      <c r="CA1048388" s="18"/>
      <c r="CB1048388" s="14"/>
      <c r="CC1048388" s="14"/>
      <c r="CD1048388" s="14"/>
      <c r="CE1048388" s="14"/>
      <c r="CF1048388" s="14"/>
      <c r="CG1048388" s="14"/>
      <c r="CH1048388" s="14"/>
      <c r="CI1048388" s="19"/>
      <c r="CJ1048388" s="19"/>
    </row>
    <row r="1048389" s="14" customFormat="1" customHeight="1" spans="1:88">
      <c r="A1048389" s="15"/>
      <c r="B1048389" s="15"/>
      <c r="C1048389" s="15"/>
      <c r="D1048389" s="15"/>
      <c r="E1048389" s="15"/>
      <c r="F1048389" s="15"/>
      <c r="G1048389" s="15"/>
      <c r="H1048389" s="15"/>
      <c r="I1048389" s="15"/>
      <c r="J1048389" s="15"/>
      <c r="K1048389" s="15"/>
      <c r="L1048389" s="15"/>
      <c r="M1048389" s="15"/>
      <c r="N1048389" s="16"/>
      <c r="O1048389" s="14"/>
      <c r="P1048389" s="14"/>
      <c r="Q1048389" s="14"/>
      <c r="R1048389" s="14"/>
      <c r="S1048389" s="14"/>
      <c r="T1048389" s="14"/>
      <c r="U1048389" s="14"/>
      <c r="V1048389" s="14"/>
      <c r="W1048389" s="14"/>
      <c r="X1048389" s="14"/>
      <c r="Y1048389" s="14"/>
      <c r="Z1048389" s="14"/>
      <c r="AA1048389" s="14"/>
      <c r="AB1048389" s="14"/>
      <c r="AC1048389" s="14"/>
      <c r="AD1048389" s="14"/>
      <c r="AE1048389" s="14"/>
      <c r="AF1048389" s="14"/>
      <c r="AG1048389" s="14"/>
      <c r="AH1048389" s="14"/>
      <c r="AI1048389" s="14"/>
      <c r="AJ1048389" s="14"/>
      <c r="AK1048389" s="14"/>
      <c r="AL1048389" s="14"/>
      <c r="AM1048389" s="14"/>
      <c r="AN1048389" s="14"/>
      <c r="AO1048389" s="14"/>
      <c r="AP1048389" s="14"/>
      <c r="AQ1048389" s="14"/>
      <c r="AR1048389" s="14"/>
      <c r="AS1048389" s="14"/>
      <c r="AT1048389" s="14"/>
      <c r="AU1048389" s="14"/>
      <c r="AV1048389" s="14"/>
      <c r="AW1048389" s="14"/>
      <c r="AX1048389" s="14"/>
      <c r="AY1048389" s="14"/>
      <c r="AZ1048389" s="14"/>
      <c r="BA1048389" s="14"/>
      <c r="BB1048389" s="14"/>
      <c r="BC1048389" s="14"/>
      <c r="BD1048389" s="14"/>
      <c r="BE1048389" s="14"/>
      <c r="BF1048389" s="14"/>
      <c r="BG1048389" s="14"/>
      <c r="BH1048389" s="14"/>
      <c r="BI1048389" s="14"/>
      <c r="BJ1048389" s="14"/>
      <c r="BK1048389" s="14"/>
      <c r="BL1048389" s="14"/>
      <c r="BM1048389" s="14"/>
      <c r="BN1048389" s="14"/>
      <c r="BO1048389" s="14"/>
      <c r="BP1048389" s="14"/>
      <c r="BQ1048389" s="14"/>
      <c r="BR1048389" s="14"/>
      <c r="BS1048389" s="14"/>
      <c r="BT1048389" s="14"/>
      <c r="BU1048389" s="14"/>
      <c r="BV1048389" s="14"/>
      <c r="BW1048389" s="14"/>
      <c r="BX1048389" s="14"/>
      <c r="BY1048389" s="17"/>
      <c r="BZ1048389" s="17"/>
      <c r="CA1048389" s="18"/>
      <c r="CB1048389" s="14"/>
      <c r="CC1048389" s="14"/>
      <c r="CD1048389" s="14"/>
      <c r="CE1048389" s="14"/>
      <c r="CF1048389" s="14"/>
      <c r="CG1048389" s="14"/>
      <c r="CH1048389" s="14"/>
      <c r="CI1048389" s="19"/>
      <c r="CJ1048389" s="19"/>
    </row>
    <row r="1048390" s="14" customFormat="1" customHeight="1" spans="1:88">
      <c r="A1048390" s="15"/>
      <c r="B1048390" s="15"/>
      <c r="C1048390" s="15"/>
      <c r="D1048390" s="15"/>
      <c r="E1048390" s="15"/>
      <c r="F1048390" s="15"/>
      <c r="G1048390" s="15"/>
      <c r="H1048390" s="15"/>
      <c r="I1048390" s="15"/>
      <c r="J1048390" s="15"/>
      <c r="K1048390" s="15"/>
      <c r="L1048390" s="15"/>
      <c r="M1048390" s="15"/>
      <c r="N1048390" s="16"/>
      <c r="O1048390" s="14"/>
      <c r="P1048390" s="14"/>
      <c r="Q1048390" s="14"/>
      <c r="R1048390" s="14"/>
      <c r="S1048390" s="14"/>
      <c r="T1048390" s="14"/>
      <c r="U1048390" s="14"/>
      <c r="V1048390" s="14"/>
      <c r="W1048390" s="14"/>
      <c r="X1048390" s="14"/>
      <c r="Y1048390" s="14"/>
      <c r="Z1048390" s="14"/>
      <c r="AA1048390" s="14"/>
      <c r="AB1048390" s="14"/>
      <c r="AC1048390" s="14"/>
      <c r="AD1048390" s="14"/>
      <c r="AE1048390" s="14"/>
      <c r="AF1048390" s="14"/>
      <c r="AG1048390" s="14"/>
      <c r="AH1048390" s="14"/>
      <c r="AI1048390" s="14"/>
      <c r="AJ1048390" s="14"/>
      <c r="AK1048390" s="14"/>
      <c r="AL1048390" s="14"/>
      <c r="AM1048390" s="14"/>
      <c r="AN1048390" s="14"/>
      <c r="AO1048390" s="14"/>
      <c r="AP1048390" s="14"/>
      <c r="AQ1048390" s="14"/>
      <c r="AR1048390" s="14"/>
      <c r="AS1048390" s="14"/>
      <c r="AT1048390" s="14"/>
      <c r="AU1048390" s="14"/>
      <c r="AV1048390" s="14"/>
      <c r="AW1048390" s="14"/>
      <c r="AX1048390" s="14"/>
      <c r="AY1048390" s="14"/>
      <c r="AZ1048390" s="14"/>
      <c r="BA1048390" s="14"/>
      <c r="BB1048390" s="14"/>
      <c r="BC1048390" s="14"/>
      <c r="BD1048390" s="14"/>
      <c r="BE1048390" s="14"/>
      <c r="BF1048390" s="14"/>
      <c r="BG1048390" s="14"/>
      <c r="BH1048390" s="14"/>
      <c r="BI1048390" s="14"/>
      <c r="BJ1048390" s="14"/>
      <c r="BK1048390" s="14"/>
      <c r="BL1048390" s="14"/>
      <c r="BM1048390" s="14"/>
      <c r="BN1048390" s="14"/>
      <c r="BO1048390" s="14"/>
      <c r="BP1048390" s="14"/>
      <c r="BQ1048390" s="14"/>
      <c r="BR1048390" s="14"/>
      <c r="BS1048390" s="14"/>
      <c r="BT1048390" s="14"/>
      <c r="BU1048390" s="14"/>
      <c r="BV1048390" s="14"/>
      <c r="BW1048390" s="14"/>
      <c r="BX1048390" s="14"/>
      <c r="BY1048390" s="17"/>
      <c r="BZ1048390" s="17"/>
      <c r="CA1048390" s="18"/>
      <c r="CB1048390" s="14"/>
      <c r="CC1048390" s="14"/>
      <c r="CD1048390" s="14"/>
      <c r="CE1048390" s="14"/>
      <c r="CF1048390" s="14"/>
      <c r="CG1048390" s="14"/>
      <c r="CH1048390" s="14"/>
      <c r="CI1048390" s="19"/>
      <c r="CJ1048390" s="19"/>
    </row>
    <row r="1048391" s="14" customFormat="1" customHeight="1" spans="1:88">
      <c r="A1048391" s="15"/>
      <c r="B1048391" s="15"/>
      <c r="C1048391" s="15"/>
      <c r="D1048391" s="15"/>
      <c r="E1048391" s="15"/>
      <c r="F1048391" s="15"/>
      <c r="G1048391" s="15"/>
      <c r="H1048391" s="15"/>
      <c r="I1048391" s="15"/>
      <c r="J1048391" s="15"/>
      <c r="K1048391" s="15"/>
      <c r="L1048391" s="15"/>
      <c r="M1048391" s="15"/>
      <c r="N1048391" s="16"/>
      <c r="O1048391" s="14"/>
      <c r="P1048391" s="14"/>
      <c r="Q1048391" s="14"/>
      <c r="R1048391" s="14"/>
      <c r="S1048391" s="14"/>
      <c r="T1048391" s="14"/>
      <c r="U1048391" s="14"/>
      <c r="V1048391" s="14"/>
      <c r="W1048391" s="14"/>
      <c r="X1048391" s="14"/>
      <c r="Y1048391" s="14"/>
      <c r="Z1048391" s="14"/>
      <c r="AA1048391" s="14"/>
      <c r="AB1048391" s="14"/>
      <c r="AC1048391" s="14"/>
      <c r="AD1048391" s="14"/>
      <c r="AE1048391" s="14"/>
      <c r="AF1048391" s="14"/>
      <c r="AG1048391" s="14"/>
      <c r="AH1048391" s="14"/>
      <c r="AI1048391" s="14"/>
      <c r="AJ1048391" s="14"/>
      <c r="AK1048391" s="14"/>
      <c r="AL1048391" s="14"/>
      <c r="AM1048391" s="14"/>
      <c r="AN1048391" s="14"/>
      <c r="AO1048391" s="14"/>
      <c r="AP1048391" s="14"/>
      <c r="AQ1048391" s="14"/>
      <c r="AR1048391" s="14"/>
      <c r="AS1048391" s="14"/>
      <c r="AT1048391" s="14"/>
      <c r="AU1048391" s="14"/>
      <c r="AV1048391" s="14"/>
      <c r="AW1048391" s="14"/>
      <c r="AX1048391" s="14"/>
      <c r="AY1048391" s="14"/>
      <c r="AZ1048391" s="14"/>
      <c r="BA1048391" s="14"/>
      <c r="BB1048391" s="14"/>
      <c r="BC1048391" s="14"/>
      <c r="BD1048391" s="14"/>
      <c r="BE1048391" s="14"/>
      <c r="BF1048391" s="14"/>
      <c r="BG1048391" s="14"/>
      <c r="BH1048391" s="14"/>
      <c r="BI1048391" s="14"/>
      <c r="BJ1048391" s="14"/>
      <c r="BK1048391" s="14"/>
      <c r="BL1048391" s="14"/>
      <c r="BM1048391" s="14"/>
      <c r="BN1048391" s="14"/>
      <c r="BO1048391" s="14"/>
      <c r="BP1048391" s="14"/>
      <c r="BQ1048391" s="14"/>
      <c r="BR1048391" s="14"/>
      <c r="BS1048391" s="14"/>
      <c r="BT1048391" s="14"/>
      <c r="BU1048391" s="14"/>
      <c r="BV1048391" s="14"/>
      <c r="BW1048391" s="14"/>
      <c r="BX1048391" s="14"/>
      <c r="BY1048391" s="17"/>
      <c r="BZ1048391" s="17"/>
      <c r="CA1048391" s="18"/>
      <c r="CB1048391" s="14"/>
      <c r="CC1048391" s="14"/>
      <c r="CD1048391" s="14"/>
      <c r="CE1048391" s="14"/>
      <c r="CF1048391" s="14"/>
      <c r="CG1048391" s="14"/>
      <c r="CH1048391" s="14"/>
      <c r="CI1048391" s="19"/>
      <c r="CJ1048391" s="19"/>
    </row>
    <row r="1048392" s="14" customFormat="1" customHeight="1" spans="1:88">
      <c r="A1048392" s="15"/>
      <c r="B1048392" s="15"/>
      <c r="C1048392" s="15"/>
      <c r="D1048392" s="15"/>
      <c r="E1048392" s="15"/>
      <c r="F1048392" s="15"/>
      <c r="G1048392" s="15"/>
      <c r="H1048392" s="15"/>
      <c r="I1048392" s="15"/>
      <c r="J1048392" s="15"/>
      <c r="K1048392" s="15"/>
      <c r="L1048392" s="15"/>
      <c r="M1048392" s="15"/>
      <c r="N1048392" s="16"/>
      <c r="O1048392" s="14"/>
      <c r="P1048392" s="14"/>
      <c r="Q1048392" s="14"/>
      <c r="R1048392" s="14"/>
      <c r="S1048392" s="14"/>
      <c r="T1048392" s="14"/>
      <c r="U1048392" s="14"/>
      <c r="V1048392" s="14"/>
      <c r="W1048392" s="14"/>
      <c r="X1048392" s="14"/>
      <c r="Y1048392" s="14"/>
      <c r="Z1048392" s="14"/>
      <c r="AA1048392" s="14"/>
      <c r="AB1048392" s="14"/>
      <c r="AC1048392" s="14"/>
      <c r="AD1048392" s="14"/>
      <c r="AE1048392" s="14"/>
      <c r="AF1048392" s="14"/>
      <c r="AG1048392" s="14"/>
      <c r="AH1048392" s="14"/>
      <c r="AI1048392" s="14"/>
      <c r="AJ1048392" s="14"/>
      <c r="AK1048392" s="14"/>
      <c r="AL1048392" s="14"/>
      <c r="AM1048392" s="14"/>
      <c r="AN1048392" s="14"/>
      <c r="AO1048392" s="14"/>
      <c r="AP1048392" s="14"/>
      <c r="AQ1048392" s="14"/>
      <c r="AR1048392" s="14"/>
      <c r="AS1048392" s="14"/>
      <c r="AT1048392" s="14"/>
      <c r="AU1048392" s="14"/>
      <c r="AV1048392" s="14"/>
      <c r="AW1048392" s="14"/>
      <c r="AX1048392" s="14"/>
      <c r="AY1048392" s="14"/>
      <c r="AZ1048392" s="14"/>
      <c r="BA1048392" s="14"/>
      <c r="BB1048392" s="14"/>
      <c r="BC1048392" s="14"/>
      <c r="BD1048392" s="14"/>
      <c r="BE1048392" s="14"/>
      <c r="BF1048392" s="14"/>
      <c r="BG1048392" s="14"/>
      <c r="BH1048392" s="14"/>
      <c r="BI1048392" s="14"/>
      <c r="BJ1048392" s="14"/>
      <c r="BK1048392" s="14"/>
      <c r="BL1048392" s="14"/>
      <c r="BM1048392" s="14"/>
      <c r="BN1048392" s="14"/>
      <c r="BO1048392" s="14"/>
      <c r="BP1048392" s="14"/>
      <c r="BQ1048392" s="14"/>
      <c r="BR1048392" s="14"/>
      <c r="BS1048392" s="14"/>
      <c r="BT1048392" s="14"/>
      <c r="BU1048392" s="14"/>
      <c r="BV1048392" s="14"/>
      <c r="BW1048392" s="14"/>
      <c r="BX1048392" s="14"/>
      <c r="BY1048392" s="17"/>
      <c r="BZ1048392" s="17"/>
      <c r="CA1048392" s="18"/>
      <c r="CB1048392" s="14"/>
      <c r="CC1048392" s="14"/>
      <c r="CD1048392" s="14"/>
      <c r="CE1048392" s="14"/>
      <c r="CF1048392" s="14"/>
      <c r="CG1048392" s="14"/>
      <c r="CH1048392" s="14"/>
      <c r="CI1048392" s="19"/>
      <c r="CJ1048392" s="19"/>
    </row>
    <row r="1048393" s="14" customFormat="1" customHeight="1" spans="1:88">
      <c r="A1048393" s="15"/>
      <c r="B1048393" s="15"/>
      <c r="C1048393" s="15"/>
      <c r="D1048393" s="15"/>
      <c r="E1048393" s="15"/>
      <c r="F1048393" s="15"/>
      <c r="G1048393" s="15"/>
      <c r="H1048393" s="15"/>
      <c r="I1048393" s="15"/>
      <c r="J1048393" s="15"/>
      <c r="K1048393" s="15"/>
      <c r="L1048393" s="15"/>
      <c r="M1048393" s="15"/>
      <c r="N1048393" s="16"/>
      <c r="O1048393" s="14"/>
      <c r="P1048393" s="14"/>
      <c r="Q1048393" s="14"/>
      <c r="R1048393" s="14"/>
      <c r="S1048393" s="14"/>
      <c r="T1048393" s="14"/>
      <c r="U1048393" s="14"/>
      <c r="V1048393" s="14"/>
      <c r="W1048393" s="14"/>
      <c r="X1048393" s="14"/>
      <c r="Y1048393" s="14"/>
      <c r="Z1048393" s="14"/>
      <c r="AA1048393" s="14"/>
      <c r="AB1048393" s="14"/>
      <c r="AC1048393" s="14"/>
      <c r="AD1048393" s="14"/>
      <c r="AE1048393" s="14"/>
      <c r="AF1048393" s="14"/>
      <c r="AG1048393" s="14"/>
      <c r="AH1048393" s="14"/>
      <c r="AI1048393" s="14"/>
      <c r="AJ1048393" s="14"/>
      <c r="AK1048393" s="14"/>
      <c r="AL1048393" s="14"/>
      <c r="AM1048393" s="14"/>
      <c r="AN1048393" s="14"/>
      <c r="AO1048393" s="14"/>
      <c r="AP1048393" s="14"/>
      <c r="AQ1048393" s="14"/>
      <c r="AR1048393" s="14"/>
      <c r="AS1048393" s="14"/>
      <c r="AT1048393" s="14"/>
      <c r="AU1048393" s="14"/>
      <c r="AV1048393" s="14"/>
      <c r="AW1048393" s="14"/>
      <c r="AX1048393" s="14"/>
      <c r="AY1048393" s="14"/>
      <c r="AZ1048393" s="14"/>
      <c r="BA1048393" s="14"/>
      <c r="BB1048393" s="14"/>
      <c r="BC1048393" s="14"/>
      <c r="BD1048393" s="14"/>
      <c r="BE1048393" s="14"/>
      <c r="BF1048393" s="14"/>
      <c r="BG1048393" s="14"/>
      <c r="BH1048393" s="14"/>
      <c r="BI1048393" s="14"/>
      <c r="BJ1048393" s="14"/>
      <c r="BK1048393" s="14"/>
      <c r="BL1048393" s="14"/>
      <c r="BM1048393" s="14"/>
      <c r="BN1048393" s="14"/>
      <c r="BO1048393" s="14"/>
      <c r="BP1048393" s="14"/>
      <c r="BQ1048393" s="14"/>
      <c r="BR1048393" s="14"/>
      <c r="BS1048393" s="14"/>
      <c r="BT1048393" s="14"/>
      <c r="BU1048393" s="14"/>
      <c r="BV1048393" s="14"/>
      <c r="BW1048393" s="14"/>
      <c r="BX1048393" s="14"/>
      <c r="BY1048393" s="17"/>
      <c r="BZ1048393" s="17"/>
      <c r="CA1048393" s="18"/>
      <c r="CB1048393" s="14"/>
      <c r="CC1048393" s="14"/>
      <c r="CD1048393" s="14"/>
      <c r="CE1048393" s="14"/>
      <c r="CF1048393" s="14"/>
      <c r="CG1048393" s="14"/>
      <c r="CH1048393" s="14"/>
      <c r="CI1048393" s="19"/>
      <c r="CJ1048393" s="19"/>
    </row>
    <row r="1048394" s="14" customFormat="1" customHeight="1" spans="1:88">
      <c r="A1048394" s="15"/>
      <c r="B1048394" s="15"/>
      <c r="C1048394" s="15"/>
      <c r="D1048394" s="15"/>
      <c r="E1048394" s="15"/>
      <c r="F1048394" s="15"/>
      <c r="G1048394" s="15"/>
      <c r="H1048394" s="15"/>
      <c r="I1048394" s="15"/>
      <c r="J1048394" s="15"/>
      <c r="K1048394" s="15"/>
      <c r="L1048394" s="15"/>
      <c r="M1048394" s="15"/>
      <c r="N1048394" s="16"/>
      <c r="O1048394" s="14"/>
      <c r="P1048394" s="14"/>
      <c r="Q1048394" s="14"/>
      <c r="R1048394" s="14"/>
      <c r="S1048394" s="14"/>
      <c r="T1048394" s="14"/>
      <c r="U1048394" s="14"/>
      <c r="V1048394" s="14"/>
      <c r="W1048394" s="14"/>
      <c r="X1048394" s="14"/>
      <c r="Y1048394" s="14"/>
      <c r="Z1048394" s="14"/>
      <c r="AA1048394" s="14"/>
      <c r="AB1048394" s="14"/>
      <c r="AC1048394" s="14"/>
      <c r="AD1048394" s="14"/>
      <c r="AE1048394" s="14"/>
      <c r="AF1048394" s="14"/>
      <c r="AG1048394" s="14"/>
      <c r="AH1048394" s="14"/>
      <c r="AI1048394" s="14"/>
      <c r="AJ1048394" s="14"/>
      <c r="AK1048394" s="14"/>
      <c r="AL1048394" s="14"/>
      <c r="AM1048394" s="14"/>
      <c r="AN1048394" s="14"/>
      <c r="AO1048394" s="14"/>
      <c r="AP1048394" s="14"/>
      <c r="AQ1048394" s="14"/>
      <c r="AR1048394" s="14"/>
      <c r="AS1048394" s="14"/>
      <c r="AT1048394" s="14"/>
      <c r="AU1048394" s="14"/>
      <c r="AV1048394" s="14"/>
      <c r="AW1048394" s="14"/>
      <c r="AX1048394" s="14"/>
      <c r="AY1048394" s="14"/>
      <c r="AZ1048394" s="14"/>
      <c r="BA1048394" s="14"/>
      <c r="BB1048394" s="14"/>
      <c r="BC1048394" s="14"/>
      <c r="BD1048394" s="14"/>
      <c r="BE1048394" s="14"/>
      <c r="BF1048394" s="14"/>
      <c r="BG1048394" s="14"/>
      <c r="BH1048394" s="14"/>
      <c r="BI1048394" s="14"/>
      <c r="BJ1048394" s="14"/>
      <c r="BK1048394" s="14"/>
      <c r="BL1048394" s="14"/>
      <c r="BM1048394" s="14"/>
      <c r="BN1048394" s="14"/>
      <c r="BO1048394" s="14"/>
      <c r="BP1048394" s="14"/>
      <c r="BQ1048394" s="14"/>
      <c r="BR1048394" s="14"/>
      <c r="BS1048394" s="14"/>
      <c r="BT1048394" s="14"/>
      <c r="BU1048394" s="14"/>
      <c r="BV1048394" s="14"/>
      <c r="BW1048394" s="14"/>
      <c r="BX1048394" s="14"/>
      <c r="BY1048394" s="17"/>
      <c r="BZ1048394" s="17"/>
      <c r="CA1048394" s="18"/>
      <c r="CB1048394" s="14"/>
      <c r="CC1048394" s="14"/>
      <c r="CD1048394" s="14"/>
      <c r="CE1048394" s="14"/>
      <c r="CF1048394" s="14"/>
      <c r="CG1048394" s="14"/>
      <c r="CH1048394" s="14"/>
      <c r="CI1048394" s="19"/>
      <c r="CJ1048394" s="19"/>
    </row>
    <row r="1048395" s="14" customFormat="1" customHeight="1" spans="1:88">
      <c r="A1048395" s="15"/>
      <c r="B1048395" s="15"/>
      <c r="C1048395" s="15"/>
      <c r="D1048395" s="15"/>
      <c r="E1048395" s="15"/>
      <c r="F1048395" s="15"/>
      <c r="G1048395" s="15"/>
      <c r="H1048395" s="15"/>
      <c r="I1048395" s="15"/>
      <c r="J1048395" s="15"/>
      <c r="K1048395" s="15"/>
      <c r="L1048395" s="15"/>
      <c r="M1048395" s="15"/>
      <c r="N1048395" s="16"/>
      <c r="O1048395" s="14"/>
      <c r="P1048395" s="14"/>
      <c r="Q1048395" s="14"/>
      <c r="R1048395" s="14"/>
      <c r="S1048395" s="14"/>
      <c r="T1048395" s="14"/>
      <c r="U1048395" s="14"/>
      <c r="V1048395" s="14"/>
      <c r="W1048395" s="14"/>
      <c r="X1048395" s="14"/>
      <c r="Y1048395" s="14"/>
      <c r="Z1048395" s="14"/>
      <c r="AA1048395" s="14"/>
      <c r="AB1048395" s="14"/>
      <c r="AC1048395" s="14"/>
      <c r="AD1048395" s="14"/>
      <c r="AE1048395" s="14"/>
      <c r="AF1048395" s="14"/>
      <c r="AG1048395" s="14"/>
      <c r="AH1048395" s="14"/>
      <c r="AI1048395" s="14"/>
      <c r="AJ1048395" s="14"/>
      <c r="AK1048395" s="14"/>
      <c r="AL1048395" s="14"/>
      <c r="AM1048395" s="14"/>
      <c r="AN1048395" s="14"/>
      <c r="AO1048395" s="14"/>
      <c r="AP1048395" s="14"/>
      <c r="AQ1048395" s="14"/>
      <c r="AR1048395" s="14"/>
      <c r="AS1048395" s="14"/>
      <c r="AT1048395" s="14"/>
      <c r="AU1048395" s="14"/>
      <c r="AV1048395" s="14"/>
      <c r="AW1048395" s="14"/>
      <c r="AX1048395" s="14"/>
      <c r="AY1048395" s="14"/>
      <c r="AZ1048395" s="14"/>
      <c r="BA1048395" s="14"/>
      <c r="BB1048395" s="14"/>
      <c r="BC1048395" s="14"/>
      <c r="BD1048395" s="14"/>
      <c r="BE1048395" s="14"/>
      <c r="BF1048395" s="14"/>
      <c r="BG1048395" s="14"/>
      <c r="BH1048395" s="14"/>
      <c r="BI1048395" s="14"/>
      <c r="BJ1048395" s="14"/>
      <c r="BK1048395" s="14"/>
      <c r="BL1048395" s="14"/>
      <c r="BM1048395" s="14"/>
      <c r="BN1048395" s="14"/>
      <c r="BO1048395" s="14"/>
      <c r="BP1048395" s="14"/>
      <c r="BQ1048395" s="14"/>
      <c r="BR1048395" s="14"/>
      <c r="BS1048395" s="14"/>
      <c r="BT1048395" s="14"/>
      <c r="BU1048395" s="14"/>
      <c r="BV1048395" s="14"/>
      <c r="BW1048395" s="14"/>
      <c r="BX1048395" s="14"/>
      <c r="BY1048395" s="17"/>
      <c r="BZ1048395" s="17"/>
      <c r="CA1048395" s="18"/>
      <c r="CB1048395" s="14"/>
      <c r="CC1048395" s="14"/>
      <c r="CD1048395" s="14"/>
      <c r="CE1048395" s="14"/>
      <c r="CF1048395" s="14"/>
      <c r="CG1048395" s="14"/>
      <c r="CH1048395" s="14"/>
      <c r="CI1048395" s="19"/>
      <c r="CJ1048395" s="19"/>
    </row>
    <row r="1048396" s="14" customFormat="1" customHeight="1" spans="1:88">
      <c r="A1048396" s="15"/>
      <c r="B1048396" s="15"/>
      <c r="C1048396" s="15"/>
      <c r="D1048396" s="15"/>
      <c r="E1048396" s="15"/>
      <c r="F1048396" s="15"/>
      <c r="G1048396" s="15"/>
      <c r="H1048396" s="15"/>
      <c r="I1048396" s="15"/>
      <c r="J1048396" s="15"/>
      <c r="K1048396" s="15"/>
      <c r="L1048396" s="15"/>
      <c r="M1048396" s="15"/>
      <c r="N1048396" s="16"/>
      <c r="O1048396" s="14"/>
      <c r="P1048396" s="14"/>
      <c r="Q1048396" s="14"/>
      <c r="R1048396" s="14"/>
      <c r="S1048396" s="14"/>
      <c r="T1048396" s="14"/>
      <c r="U1048396" s="14"/>
      <c r="V1048396" s="14"/>
      <c r="W1048396" s="14"/>
      <c r="X1048396" s="14"/>
      <c r="Y1048396" s="14"/>
      <c r="Z1048396" s="14"/>
      <c r="AA1048396" s="14"/>
      <c r="AB1048396" s="14"/>
      <c r="AC1048396" s="14"/>
      <c r="AD1048396" s="14"/>
      <c r="AE1048396" s="14"/>
      <c r="AF1048396" s="14"/>
      <c r="AG1048396" s="14"/>
      <c r="AH1048396" s="14"/>
      <c r="AI1048396" s="14"/>
      <c r="AJ1048396" s="14"/>
      <c r="AK1048396" s="14"/>
      <c r="AL1048396" s="14"/>
      <c r="AM1048396" s="14"/>
      <c r="AN1048396" s="14"/>
      <c r="AO1048396" s="14"/>
      <c r="AP1048396" s="14"/>
      <c r="AQ1048396" s="14"/>
      <c r="AR1048396" s="14"/>
      <c r="AS1048396" s="14"/>
      <c r="AT1048396" s="14"/>
      <c r="AU1048396" s="14"/>
      <c r="AV1048396" s="14"/>
      <c r="AW1048396" s="14"/>
      <c r="AX1048396" s="14"/>
      <c r="AY1048396" s="14"/>
      <c r="AZ1048396" s="14"/>
      <c r="BA1048396" s="14"/>
      <c r="BB1048396" s="14"/>
      <c r="BC1048396" s="14"/>
      <c r="BD1048396" s="14"/>
      <c r="BE1048396" s="14"/>
      <c r="BF1048396" s="14"/>
      <c r="BG1048396" s="14"/>
      <c r="BH1048396" s="14"/>
      <c r="BI1048396" s="14"/>
      <c r="BJ1048396" s="14"/>
      <c r="BK1048396" s="14"/>
      <c r="BL1048396" s="14"/>
      <c r="BM1048396" s="14"/>
      <c r="BN1048396" s="14"/>
      <c r="BO1048396" s="14"/>
      <c r="BP1048396" s="14"/>
      <c r="BQ1048396" s="14"/>
      <c r="BR1048396" s="14"/>
      <c r="BS1048396" s="14"/>
      <c r="BT1048396" s="14"/>
      <c r="BU1048396" s="14"/>
      <c r="BV1048396" s="14"/>
      <c r="BW1048396" s="14"/>
      <c r="BX1048396" s="14"/>
      <c r="BY1048396" s="17"/>
      <c r="BZ1048396" s="17"/>
      <c r="CA1048396" s="18"/>
      <c r="CB1048396" s="14"/>
      <c r="CC1048396" s="14"/>
      <c r="CD1048396" s="14"/>
      <c r="CE1048396" s="14"/>
      <c r="CF1048396" s="14"/>
      <c r="CG1048396" s="14"/>
      <c r="CH1048396" s="14"/>
      <c r="CI1048396" s="19"/>
      <c r="CJ1048396" s="19"/>
    </row>
    <row r="1048397" s="14" customFormat="1" customHeight="1" spans="1:88">
      <c r="A1048397" s="15"/>
      <c r="B1048397" s="15"/>
      <c r="C1048397" s="15"/>
      <c r="D1048397" s="15"/>
      <c r="E1048397" s="15"/>
      <c r="F1048397" s="15"/>
      <c r="G1048397" s="15"/>
      <c r="H1048397" s="15"/>
      <c r="I1048397" s="15"/>
      <c r="J1048397" s="15"/>
      <c r="K1048397" s="15"/>
      <c r="L1048397" s="15"/>
      <c r="M1048397" s="15"/>
      <c r="N1048397" s="16"/>
      <c r="O1048397" s="14"/>
      <c r="P1048397" s="14"/>
      <c r="Q1048397" s="14"/>
      <c r="R1048397" s="14"/>
      <c r="S1048397" s="14"/>
      <c r="T1048397" s="14"/>
      <c r="U1048397" s="14"/>
      <c r="V1048397" s="14"/>
      <c r="W1048397" s="14"/>
      <c r="X1048397" s="14"/>
      <c r="Y1048397" s="14"/>
      <c r="Z1048397" s="14"/>
      <c r="AA1048397" s="14"/>
      <c r="AB1048397" s="14"/>
      <c r="AC1048397" s="14"/>
      <c r="AD1048397" s="14"/>
      <c r="AE1048397" s="14"/>
      <c r="AF1048397" s="14"/>
      <c r="AG1048397" s="14"/>
      <c r="AH1048397" s="14"/>
      <c r="AI1048397" s="14"/>
      <c r="AJ1048397" s="14"/>
      <c r="AK1048397" s="14"/>
      <c r="AL1048397" s="14"/>
      <c r="AM1048397" s="14"/>
      <c r="AN1048397" s="14"/>
      <c r="AO1048397" s="14"/>
      <c r="AP1048397" s="14"/>
      <c r="AQ1048397" s="14"/>
      <c r="AR1048397" s="14"/>
      <c r="AS1048397" s="14"/>
      <c r="AT1048397" s="14"/>
      <c r="AU1048397" s="14"/>
      <c r="AV1048397" s="14"/>
      <c r="AW1048397" s="14"/>
      <c r="AX1048397" s="14"/>
      <c r="AY1048397" s="14"/>
      <c r="AZ1048397" s="14"/>
      <c r="BA1048397" s="14"/>
      <c r="BB1048397" s="14"/>
      <c r="BC1048397" s="14"/>
      <c r="BD1048397" s="14"/>
      <c r="BE1048397" s="14"/>
      <c r="BF1048397" s="14"/>
      <c r="BG1048397" s="14"/>
      <c r="BH1048397" s="14"/>
      <c r="BI1048397" s="14"/>
      <c r="BJ1048397" s="14"/>
      <c r="BK1048397" s="14"/>
      <c r="BL1048397" s="14"/>
      <c r="BM1048397" s="14"/>
      <c r="BN1048397" s="14"/>
      <c r="BO1048397" s="14"/>
      <c r="BP1048397" s="14"/>
      <c r="BQ1048397" s="14"/>
      <c r="BR1048397" s="14"/>
      <c r="BS1048397" s="14"/>
      <c r="BT1048397" s="14"/>
      <c r="BU1048397" s="14"/>
      <c r="BV1048397" s="14"/>
      <c r="BW1048397" s="14"/>
      <c r="BX1048397" s="14"/>
      <c r="BY1048397" s="17"/>
      <c r="BZ1048397" s="17"/>
      <c r="CA1048397" s="18"/>
      <c r="CB1048397" s="14"/>
      <c r="CC1048397" s="14"/>
      <c r="CD1048397" s="14"/>
      <c r="CE1048397" s="14"/>
      <c r="CF1048397" s="14"/>
      <c r="CG1048397" s="14"/>
      <c r="CH1048397" s="14"/>
      <c r="CI1048397" s="19"/>
      <c r="CJ1048397" s="19"/>
    </row>
    <row r="1048398" s="14" customFormat="1" customHeight="1" spans="1:88">
      <c r="A1048398" s="15"/>
      <c r="B1048398" s="15"/>
      <c r="C1048398" s="15"/>
      <c r="D1048398" s="15"/>
      <c r="E1048398" s="15"/>
      <c r="F1048398" s="15"/>
      <c r="G1048398" s="15"/>
      <c r="H1048398" s="15"/>
      <c r="I1048398" s="15"/>
      <c r="J1048398" s="15"/>
      <c r="K1048398" s="15"/>
      <c r="L1048398" s="15"/>
      <c r="M1048398" s="15"/>
      <c r="N1048398" s="16"/>
      <c r="O1048398" s="14"/>
      <c r="P1048398" s="14"/>
      <c r="Q1048398" s="14"/>
      <c r="R1048398" s="14"/>
      <c r="S1048398" s="14"/>
      <c r="T1048398" s="14"/>
      <c r="U1048398" s="14"/>
      <c r="V1048398" s="14"/>
      <c r="W1048398" s="14"/>
      <c r="X1048398" s="14"/>
      <c r="Y1048398" s="14"/>
      <c r="Z1048398" s="14"/>
      <c r="AA1048398" s="14"/>
      <c r="AB1048398" s="14"/>
      <c r="AC1048398" s="14"/>
      <c r="AD1048398" s="14"/>
      <c r="AE1048398" s="14"/>
      <c r="AF1048398" s="14"/>
      <c r="AG1048398" s="14"/>
      <c r="AH1048398" s="14"/>
      <c r="AI1048398" s="14"/>
      <c r="AJ1048398" s="14"/>
      <c r="AK1048398" s="14"/>
      <c r="AL1048398" s="14"/>
      <c r="AM1048398" s="14"/>
      <c r="AN1048398" s="14"/>
      <c r="AO1048398" s="14"/>
      <c r="AP1048398" s="14"/>
      <c r="AQ1048398" s="14"/>
      <c r="AR1048398" s="14"/>
      <c r="AS1048398" s="14"/>
      <c r="AT1048398" s="14"/>
      <c r="AU1048398" s="14"/>
      <c r="AV1048398" s="14"/>
      <c r="AW1048398" s="14"/>
      <c r="AX1048398" s="14"/>
      <c r="AY1048398" s="14"/>
      <c r="AZ1048398" s="14"/>
      <c r="BA1048398" s="14"/>
      <c r="BB1048398" s="14"/>
      <c r="BC1048398" s="14"/>
      <c r="BD1048398" s="14"/>
      <c r="BE1048398" s="14"/>
      <c r="BF1048398" s="14"/>
      <c r="BG1048398" s="14"/>
      <c r="BH1048398" s="14"/>
      <c r="BI1048398" s="14"/>
      <c r="BJ1048398" s="14"/>
      <c r="BK1048398" s="14"/>
      <c r="BL1048398" s="14"/>
      <c r="BM1048398" s="14"/>
      <c r="BN1048398" s="14"/>
      <c r="BO1048398" s="14"/>
      <c r="BP1048398" s="14"/>
      <c r="BQ1048398" s="14"/>
      <c r="BR1048398" s="14"/>
      <c r="BS1048398" s="14"/>
      <c r="BT1048398" s="14"/>
      <c r="BU1048398" s="14"/>
      <c r="BV1048398" s="14"/>
      <c r="BW1048398" s="14"/>
      <c r="BX1048398" s="14"/>
      <c r="BY1048398" s="17"/>
      <c r="BZ1048398" s="17"/>
      <c r="CA1048398" s="18"/>
      <c r="CB1048398" s="14"/>
      <c r="CC1048398" s="14"/>
      <c r="CD1048398" s="14"/>
      <c r="CE1048398" s="14"/>
      <c r="CF1048398" s="14"/>
      <c r="CG1048398" s="14"/>
      <c r="CH1048398" s="14"/>
      <c r="CI1048398" s="19"/>
      <c r="CJ1048398" s="19"/>
    </row>
    <row r="1048399" s="14" customFormat="1" customHeight="1" spans="1:88">
      <c r="A1048399" s="15"/>
      <c r="B1048399" s="15"/>
      <c r="C1048399" s="15"/>
      <c r="D1048399" s="15"/>
      <c r="E1048399" s="15"/>
      <c r="F1048399" s="15"/>
      <c r="G1048399" s="15"/>
      <c r="H1048399" s="15"/>
      <c r="I1048399" s="15"/>
      <c r="J1048399" s="15"/>
      <c r="K1048399" s="15"/>
      <c r="L1048399" s="15"/>
      <c r="M1048399" s="15"/>
      <c r="N1048399" s="16"/>
      <c r="O1048399" s="14"/>
      <c r="P1048399" s="14"/>
      <c r="Q1048399" s="14"/>
      <c r="R1048399" s="14"/>
      <c r="S1048399" s="14"/>
      <c r="T1048399" s="14"/>
      <c r="U1048399" s="14"/>
      <c r="V1048399" s="14"/>
      <c r="W1048399" s="14"/>
      <c r="X1048399" s="14"/>
      <c r="Y1048399" s="14"/>
      <c r="Z1048399" s="14"/>
      <c r="AA1048399" s="14"/>
      <c r="AB1048399" s="14"/>
      <c r="AC1048399" s="14"/>
      <c r="AD1048399" s="14"/>
      <c r="AE1048399" s="14"/>
      <c r="AF1048399" s="14"/>
      <c r="AG1048399" s="14"/>
      <c r="AH1048399" s="14"/>
      <c r="AI1048399" s="14"/>
      <c r="AJ1048399" s="14"/>
      <c r="AK1048399" s="14"/>
      <c r="AL1048399" s="14"/>
      <c r="AM1048399" s="14"/>
      <c r="AN1048399" s="14"/>
      <c r="AO1048399" s="14"/>
      <c r="AP1048399" s="14"/>
      <c r="AQ1048399" s="14"/>
      <c r="AR1048399" s="14"/>
      <c r="AS1048399" s="14"/>
      <c r="AT1048399" s="14"/>
      <c r="AU1048399" s="14"/>
      <c r="AV1048399" s="14"/>
      <c r="AW1048399" s="14"/>
      <c r="AX1048399" s="14"/>
      <c r="AY1048399" s="14"/>
      <c r="AZ1048399" s="14"/>
      <c r="BA1048399" s="14"/>
      <c r="BB1048399" s="14"/>
      <c r="BC1048399" s="14"/>
      <c r="BD1048399" s="14"/>
      <c r="BE1048399" s="14"/>
      <c r="BF1048399" s="14"/>
      <c r="BG1048399" s="14"/>
      <c r="BH1048399" s="14"/>
      <c r="BI1048399" s="14"/>
      <c r="BJ1048399" s="14"/>
      <c r="BK1048399" s="14"/>
      <c r="BL1048399" s="14"/>
      <c r="BM1048399" s="14"/>
      <c r="BN1048399" s="14"/>
      <c r="BO1048399" s="14"/>
      <c r="BP1048399" s="14"/>
      <c r="BQ1048399" s="14"/>
      <c r="BR1048399" s="14"/>
      <c r="BS1048399" s="14"/>
      <c r="BT1048399" s="14"/>
      <c r="BU1048399" s="14"/>
      <c r="BV1048399" s="14"/>
      <c r="BW1048399" s="14"/>
      <c r="BX1048399" s="14"/>
      <c r="BY1048399" s="17"/>
      <c r="BZ1048399" s="17"/>
      <c r="CA1048399" s="18"/>
      <c r="CB1048399" s="14"/>
      <c r="CC1048399" s="14"/>
      <c r="CD1048399" s="14"/>
      <c r="CE1048399" s="14"/>
      <c r="CF1048399" s="14"/>
      <c r="CG1048399" s="14"/>
      <c r="CH1048399" s="14"/>
      <c r="CI1048399" s="19"/>
      <c r="CJ1048399" s="19"/>
    </row>
    <row r="1048400" s="14" customFormat="1" customHeight="1" spans="1:88">
      <c r="A1048400" s="15"/>
      <c r="B1048400" s="15"/>
      <c r="C1048400" s="15"/>
      <c r="D1048400" s="15"/>
      <c r="E1048400" s="15"/>
      <c r="F1048400" s="15"/>
      <c r="G1048400" s="15"/>
      <c r="H1048400" s="15"/>
      <c r="I1048400" s="15"/>
      <c r="J1048400" s="15"/>
      <c r="K1048400" s="15"/>
      <c r="L1048400" s="15"/>
      <c r="M1048400" s="15"/>
      <c r="N1048400" s="16"/>
      <c r="O1048400" s="14"/>
      <c r="P1048400" s="14"/>
      <c r="Q1048400" s="14"/>
      <c r="R1048400" s="14"/>
      <c r="S1048400" s="14"/>
      <c r="T1048400" s="14"/>
      <c r="U1048400" s="14"/>
      <c r="V1048400" s="14"/>
      <c r="W1048400" s="14"/>
      <c r="X1048400" s="14"/>
      <c r="Y1048400" s="14"/>
      <c r="Z1048400" s="14"/>
      <c r="AA1048400" s="14"/>
      <c r="AB1048400" s="14"/>
      <c r="AC1048400" s="14"/>
      <c r="AD1048400" s="14"/>
      <c r="AE1048400" s="14"/>
      <c r="AF1048400" s="14"/>
      <c r="AG1048400" s="14"/>
      <c r="AH1048400" s="14"/>
      <c r="AI1048400" s="14"/>
      <c r="AJ1048400" s="14"/>
      <c r="AK1048400" s="14"/>
      <c r="AL1048400" s="14"/>
      <c r="AM1048400" s="14"/>
      <c r="AN1048400" s="14"/>
      <c r="AO1048400" s="14"/>
      <c r="AP1048400" s="14"/>
      <c r="AQ1048400" s="14"/>
      <c r="AR1048400" s="14"/>
      <c r="AS1048400" s="14"/>
      <c r="AT1048400" s="14"/>
      <c r="AU1048400" s="14"/>
      <c r="AV1048400" s="14"/>
      <c r="AW1048400" s="14"/>
      <c r="AX1048400" s="14"/>
      <c r="AY1048400" s="14"/>
      <c r="AZ1048400" s="14"/>
      <c r="BA1048400" s="14"/>
      <c r="BB1048400" s="14"/>
      <c r="BC1048400" s="14"/>
      <c r="BD1048400" s="14"/>
      <c r="BE1048400" s="14"/>
      <c r="BF1048400" s="14"/>
      <c r="BG1048400" s="14"/>
      <c r="BH1048400" s="14"/>
      <c r="BI1048400" s="14"/>
      <c r="BJ1048400" s="14"/>
      <c r="BK1048400" s="14"/>
      <c r="BL1048400" s="14"/>
      <c r="BM1048400" s="14"/>
      <c r="BN1048400" s="14"/>
      <c r="BO1048400" s="14"/>
      <c r="BP1048400" s="14"/>
      <c r="BQ1048400" s="14"/>
      <c r="BR1048400" s="14"/>
      <c r="BS1048400" s="14"/>
      <c r="BT1048400" s="14"/>
      <c r="BU1048400" s="14"/>
      <c r="BV1048400" s="14"/>
      <c r="BW1048400" s="14"/>
      <c r="BX1048400" s="14"/>
      <c r="BY1048400" s="17"/>
      <c r="BZ1048400" s="17"/>
      <c r="CA1048400" s="18"/>
      <c r="CB1048400" s="14"/>
      <c r="CC1048400" s="14"/>
      <c r="CD1048400" s="14"/>
      <c r="CE1048400" s="14"/>
      <c r="CF1048400" s="14"/>
      <c r="CG1048400" s="14"/>
      <c r="CH1048400" s="14"/>
      <c r="CI1048400" s="19"/>
      <c r="CJ1048400" s="19"/>
    </row>
    <row r="1048401" s="14" customFormat="1" customHeight="1" spans="1:88">
      <c r="A1048401" s="15"/>
      <c r="B1048401" s="15"/>
      <c r="C1048401" s="15"/>
      <c r="D1048401" s="15"/>
      <c r="E1048401" s="15"/>
      <c r="F1048401" s="15"/>
      <c r="G1048401" s="15"/>
      <c r="H1048401" s="15"/>
      <c r="I1048401" s="15"/>
      <c r="J1048401" s="15"/>
      <c r="K1048401" s="15"/>
      <c r="L1048401" s="15"/>
      <c r="M1048401" s="15"/>
      <c r="N1048401" s="16"/>
      <c r="O1048401" s="14"/>
      <c r="P1048401" s="14"/>
      <c r="Q1048401" s="14"/>
      <c r="R1048401" s="14"/>
      <c r="S1048401" s="14"/>
      <c r="T1048401" s="14"/>
      <c r="U1048401" s="14"/>
      <c r="V1048401" s="14"/>
      <c r="W1048401" s="14"/>
      <c r="X1048401" s="14"/>
      <c r="Y1048401" s="14"/>
      <c r="Z1048401" s="14"/>
      <c r="AA1048401" s="14"/>
      <c r="AB1048401" s="14"/>
      <c r="AC1048401" s="14"/>
      <c r="AD1048401" s="14"/>
      <c r="AE1048401" s="14"/>
      <c r="AF1048401" s="14"/>
      <c r="AG1048401" s="14"/>
      <c r="AH1048401" s="14"/>
      <c r="AI1048401" s="14"/>
      <c r="AJ1048401" s="14"/>
      <c r="AK1048401" s="14"/>
      <c r="AL1048401" s="14"/>
      <c r="AM1048401" s="14"/>
      <c r="AN1048401" s="14"/>
      <c r="AO1048401" s="14"/>
      <c r="AP1048401" s="14"/>
      <c r="AQ1048401" s="14"/>
      <c r="AR1048401" s="14"/>
      <c r="AS1048401" s="14"/>
      <c r="AT1048401" s="14"/>
      <c r="AU1048401" s="14"/>
      <c r="AV1048401" s="14"/>
      <c r="AW1048401" s="14"/>
      <c r="AX1048401" s="14"/>
      <c r="AY1048401" s="14"/>
      <c r="AZ1048401" s="14"/>
      <c r="BA1048401" s="14"/>
      <c r="BB1048401" s="14"/>
      <c r="BC1048401" s="14"/>
      <c r="BD1048401" s="14"/>
      <c r="BE1048401" s="14"/>
      <c r="BF1048401" s="14"/>
      <c r="BG1048401" s="14"/>
      <c r="BH1048401" s="14"/>
      <c r="BI1048401" s="14"/>
      <c r="BJ1048401" s="14"/>
      <c r="BK1048401" s="14"/>
      <c r="BL1048401" s="14"/>
      <c r="BM1048401" s="14"/>
      <c r="BN1048401" s="14"/>
      <c r="BO1048401" s="14"/>
      <c r="BP1048401" s="14"/>
      <c r="BQ1048401" s="14"/>
      <c r="BR1048401" s="14"/>
      <c r="BS1048401" s="14"/>
      <c r="BT1048401" s="14"/>
      <c r="BU1048401" s="14"/>
      <c r="BV1048401" s="14"/>
      <c r="BW1048401" s="14"/>
      <c r="BX1048401" s="14"/>
      <c r="BY1048401" s="17"/>
      <c r="BZ1048401" s="17"/>
      <c r="CA1048401" s="18"/>
      <c r="CB1048401" s="14"/>
      <c r="CC1048401" s="14"/>
      <c r="CD1048401" s="14"/>
      <c r="CE1048401" s="14"/>
      <c r="CF1048401" s="14"/>
      <c r="CG1048401" s="14"/>
      <c r="CH1048401" s="14"/>
      <c r="CI1048401" s="19"/>
      <c r="CJ1048401" s="19"/>
    </row>
    <row r="1048402" s="14" customFormat="1" customHeight="1" spans="1:88">
      <c r="A1048402" s="15"/>
      <c r="B1048402" s="15"/>
      <c r="C1048402" s="15"/>
      <c r="D1048402" s="15"/>
      <c r="E1048402" s="15"/>
      <c r="F1048402" s="15"/>
      <c r="G1048402" s="15"/>
      <c r="H1048402" s="15"/>
      <c r="I1048402" s="15"/>
      <c r="J1048402" s="15"/>
      <c r="K1048402" s="15"/>
      <c r="L1048402" s="15"/>
      <c r="M1048402" s="15"/>
      <c r="N1048402" s="16"/>
      <c r="O1048402" s="14"/>
      <c r="P1048402" s="14"/>
      <c r="Q1048402" s="14"/>
      <c r="R1048402" s="14"/>
      <c r="S1048402" s="14"/>
      <c r="T1048402" s="14"/>
      <c r="U1048402" s="14"/>
      <c r="V1048402" s="14"/>
      <c r="W1048402" s="14"/>
      <c r="X1048402" s="14"/>
      <c r="Y1048402" s="14"/>
      <c r="Z1048402" s="14"/>
      <c r="AA1048402" s="14"/>
      <c r="AB1048402" s="14"/>
      <c r="AC1048402" s="14"/>
      <c r="AD1048402" s="14"/>
      <c r="AE1048402" s="14"/>
      <c r="AF1048402" s="14"/>
      <c r="AG1048402" s="14"/>
      <c r="AH1048402" s="14"/>
      <c r="AI1048402" s="14"/>
      <c r="AJ1048402" s="14"/>
      <c r="AK1048402" s="14"/>
      <c r="AL1048402" s="14"/>
      <c r="AM1048402" s="14"/>
      <c r="AN1048402" s="14"/>
      <c r="AO1048402" s="14"/>
      <c r="AP1048402" s="14"/>
      <c r="AQ1048402" s="14"/>
      <c r="AR1048402" s="14"/>
      <c r="AS1048402" s="14"/>
      <c r="AT1048402" s="14"/>
      <c r="AU1048402" s="14"/>
      <c r="AV1048402" s="14"/>
      <c r="AW1048402" s="14"/>
      <c r="AX1048402" s="14"/>
      <c r="AY1048402" s="14"/>
      <c r="AZ1048402" s="14"/>
      <c r="BA1048402" s="14"/>
      <c r="BB1048402" s="14"/>
      <c r="BC1048402" s="14"/>
      <c r="BD1048402" s="14"/>
      <c r="BE1048402" s="14"/>
      <c r="BF1048402" s="14"/>
      <c r="BG1048402" s="14"/>
      <c r="BH1048402" s="14"/>
      <c r="BI1048402" s="14"/>
      <c r="BJ1048402" s="14"/>
      <c r="BK1048402" s="14"/>
      <c r="BL1048402" s="14"/>
      <c r="BM1048402" s="14"/>
      <c r="BN1048402" s="14"/>
      <c r="BO1048402" s="14"/>
      <c r="BP1048402" s="14"/>
      <c r="BQ1048402" s="14"/>
      <c r="BR1048402" s="14"/>
      <c r="BS1048402" s="14"/>
      <c r="BT1048402" s="14"/>
      <c r="BU1048402" s="14"/>
      <c r="BV1048402" s="14"/>
      <c r="BW1048402" s="14"/>
      <c r="BX1048402" s="14"/>
      <c r="BY1048402" s="17"/>
      <c r="BZ1048402" s="17"/>
      <c r="CA1048402" s="18"/>
      <c r="CB1048402" s="14"/>
      <c r="CC1048402" s="14"/>
      <c r="CD1048402" s="14"/>
      <c r="CE1048402" s="14"/>
      <c r="CF1048402" s="14"/>
      <c r="CG1048402" s="14"/>
      <c r="CH1048402" s="14"/>
      <c r="CI1048402" s="19"/>
      <c r="CJ1048402" s="19"/>
    </row>
    <row r="1048403" s="14" customFormat="1" customHeight="1" spans="1:88">
      <c r="A1048403" s="15"/>
      <c r="B1048403" s="15"/>
      <c r="C1048403" s="15"/>
      <c r="D1048403" s="15"/>
      <c r="E1048403" s="15"/>
      <c r="F1048403" s="15"/>
      <c r="G1048403" s="15"/>
      <c r="H1048403" s="15"/>
      <c r="I1048403" s="15"/>
      <c r="J1048403" s="15"/>
      <c r="K1048403" s="15"/>
      <c r="L1048403" s="15"/>
      <c r="M1048403" s="15"/>
      <c r="N1048403" s="16"/>
      <c r="O1048403" s="14"/>
      <c r="P1048403" s="14"/>
      <c r="Q1048403" s="14"/>
      <c r="R1048403" s="14"/>
      <c r="S1048403" s="14"/>
      <c r="T1048403" s="14"/>
      <c r="U1048403" s="14"/>
      <c r="V1048403" s="14"/>
      <c r="W1048403" s="14"/>
      <c r="X1048403" s="14"/>
      <c r="Y1048403" s="14"/>
      <c r="Z1048403" s="14"/>
      <c r="AA1048403" s="14"/>
      <c r="AB1048403" s="14"/>
      <c r="AC1048403" s="14"/>
      <c r="AD1048403" s="14"/>
      <c r="AE1048403" s="14"/>
      <c r="AF1048403" s="14"/>
      <c r="AG1048403" s="14"/>
      <c r="AH1048403" s="14"/>
      <c r="AI1048403" s="14"/>
      <c r="AJ1048403" s="14"/>
      <c r="AK1048403" s="14"/>
      <c r="AL1048403" s="14"/>
      <c r="AM1048403" s="14"/>
      <c r="AN1048403" s="14"/>
      <c r="AO1048403" s="14"/>
      <c r="AP1048403" s="14"/>
      <c r="AQ1048403" s="14"/>
      <c r="AR1048403" s="14"/>
      <c r="AS1048403" s="14"/>
      <c r="AT1048403" s="14"/>
      <c r="AU1048403" s="14"/>
      <c r="AV1048403" s="14"/>
      <c r="AW1048403" s="14"/>
      <c r="AX1048403" s="14"/>
      <c r="AY1048403" s="14"/>
      <c r="AZ1048403" s="14"/>
      <c r="BA1048403" s="14"/>
      <c r="BB1048403" s="14"/>
      <c r="BC1048403" s="14"/>
      <c r="BD1048403" s="14"/>
      <c r="BE1048403" s="14"/>
      <c r="BF1048403" s="14"/>
      <c r="BG1048403" s="14"/>
      <c r="BH1048403" s="14"/>
      <c r="BI1048403" s="14"/>
      <c r="BJ1048403" s="14"/>
      <c r="BK1048403" s="14"/>
      <c r="BL1048403" s="14"/>
      <c r="BM1048403" s="14"/>
      <c r="BN1048403" s="14"/>
      <c r="BO1048403" s="14"/>
      <c r="BP1048403" s="14"/>
      <c r="BQ1048403" s="14"/>
      <c r="BR1048403" s="14"/>
      <c r="BS1048403" s="14"/>
      <c r="BT1048403" s="14"/>
      <c r="BU1048403" s="14"/>
      <c r="BV1048403" s="14"/>
      <c r="BW1048403" s="14"/>
      <c r="BX1048403" s="14"/>
      <c r="BY1048403" s="17"/>
      <c r="BZ1048403" s="17"/>
      <c r="CA1048403" s="18"/>
      <c r="CB1048403" s="14"/>
      <c r="CC1048403" s="14"/>
      <c r="CD1048403" s="14"/>
      <c r="CE1048403" s="14"/>
      <c r="CF1048403" s="14"/>
      <c r="CG1048403" s="14"/>
      <c r="CH1048403" s="14"/>
      <c r="CI1048403" s="19"/>
      <c r="CJ1048403" s="19"/>
    </row>
    <row r="1048404" s="14" customFormat="1" customHeight="1" spans="1:88">
      <c r="A1048404" s="15"/>
      <c r="B1048404" s="15"/>
      <c r="C1048404" s="15"/>
      <c r="D1048404" s="15"/>
      <c r="E1048404" s="15"/>
      <c r="F1048404" s="15"/>
      <c r="G1048404" s="15"/>
      <c r="H1048404" s="15"/>
      <c r="I1048404" s="15"/>
      <c r="J1048404" s="15"/>
      <c r="K1048404" s="15"/>
      <c r="L1048404" s="15"/>
      <c r="M1048404" s="15"/>
      <c r="N1048404" s="16"/>
      <c r="O1048404" s="14"/>
      <c r="P1048404" s="14"/>
      <c r="Q1048404" s="14"/>
      <c r="R1048404" s="14"/>
      <c r="S1048404" s="14"/>
      <c r="T1048404" s="14"/>
      <c r="U1048404" s="14"/>
      <c r="V1048404" s="14"/>
      <c r="W1048404" s="14"/>
      <c r="X1048404" s="14"/>
      <c r="Y1048404" s="14"/>
      <c r="Z1048404" s="14"/>
      <c r="AA1048404" s="14"/>
      <c r="AB1048404" s="14"/>
      <c r="AC1048404" s="14"/>
      <c r="AD1048404" s="14"/>
      <c r="AE1048404" s="14"/>
      <c r="AF1048404" s="14"/>
      <c r="AG1048404" s="14"/>
      <c r="AH1048404" s="14"/>
      <c r="AI1048404" s="14"/>
      <c r="AJ1048404" s="14"/>
      <c r="AK1048404" s="14"/>
      <c r="AL1048404" s="14"/>
      <c r="AM1048404" s="14"/>
      <c r="AN1048404" s="14"/>
      <c r="AO1048404" s="14"/>
      <c r="AP1048404" s="14"/>
      <c r="AQ1048404" s="14"/>
      <c r="AR1048404" s="14"/>
      <c r="AS1048404" s="14"/>
      <c r="AT1048404" s="14"/>
      <c r="AU1048404" s="14"/>
      <c r="AV1048404" s="14"/>
      <c r="AW1048404" s="14"/>
      <c r="AX1048404" s="14"/>
      <c r="AY1048404" s="14"/>
      <c r="AZ1048404" s="14"/>
      <c r="BA1048404" s="14"/>
      <c r="BB1048404" s="14"/>
      <c r="BC1048404" s="14"/>
      <c r="BD1048404" s="14"/>
      <c r="BE1048404" s="14"/>
      <c r="BF1048404" s="14"/>
      <c r="BG1048404" s="14"/>
      <c r="BH1048404" s="14"/>
      <c r="BI1048404" s="14"/>
      <c r="BJ1048404" s="14"/>
      <c r="BK1048404" s="14"/>
      <c r="BL1048404" s="14"/>
      <c r="BM1048404" s="14"/>
      <c r="BN1048404" s="14"/>
      <c r="BO1048404" s="14"/>
      <c r="BP1048404" s="14"/>
      <c r="BQ1048404" s="14"/>
      <c r="BR1048404" s="14"/>
      <c r="BS1048404" s="14"/>
      <c r="BT1048404" s="14"/>
      <c r="BU1048404" s="14"/>
      <c r="BV1048404" s="14"/>
      <c r="BW1048404" s="14"/>
      <c r="BX1048404" s="14"/>
      <c r="BY1048404" s="17"/>
      <c r="BZ1048404" s="17"/>
      <c r="CA1048404" s="18"/>
      <c r="CB1048404" s="14"/>
      <c r="CC1048404" s="14"/>
      <c r="CD1048404" s="14"/>
      <c r="CE1048404" s="14"/>
      <c r="CF1048404" s="14"/>
      <c r="CG1048404" s="14"/>
      <c r="CH1048404" s="14"/>
      <c r="CI1048404" s="19"/>
      <c r="CJ1048404" s="19"/>
    </row>
    <row r="1048405" s="14" customFormat="1" customHeight="1" spans="1:88">
      <c r="A1048405" s="15"/>
      <c r="B1048405" s="15"/>
      <c r="C1048405" s="15"/>
      <c r="D1048405" s="15"/>
      <c r="E1048405" s="15"/>
      <c r="F1048405" s="15"/>
      <c r="G1048405" s="15"/>
      <c r="H1048405" s="15"/>
      <c r="I1048405" s="15"/>
      <c r="J1048405" s="15"/>
      <c r="K1048405" s="15"/>
      <c r="L1048405" s="15"/>
      <c r="M1048405" s="15"/>
      <c r="N1048405" s="16"/>
      <c r="O1048405" s="14"/>
      <c r="P1048405" s="14"/>
      <c r="Q1048405" s="14"/>
      <c r="R1048405" s="14"/>
      <c r="S1048405" s="14"/>
      <c r="T1048405" s="14"/>
      <c r="U1048405" s="14"/>
      <c r="V1048405" s="14"/>
      <c r="W1048405" s="14"/>
      <c r="X1048405" s="14"/>
      <c r="Y1048405" s="14"/>
      <c r="Z1048405" s="14"/>
      <c r="AA1048405" s="14"/>
      <c r="AB1048405" s="14"/>
      <c r="AC1048405" s="14"/>
      <c r="AD1048405" s="14"/>
      <c r="AE1048405" s="14"/>
      <c r="AF1048405" s="14"/>
      <c r="AG1048405" s="14"/>
      <c r="AH1048405" s="14"/>
      <c r="AI1048405" s="14"/>
      <c r="AJ1048405" s="14"/>
      <c r="AK1048405" s="14"/>
      <c r="AL1048405" s="14"/>
      <c r="AM1048405" s="14"/>
      <c r="AN1048405" s="14"/>
      <c r="AO1048405" s="14"/>
      <c r="AP1048405" s="14"/>
      <c r="AQ1048405" s="14"/>
      <c r="AR1048405" s="14"/>
      <c r="AS1048405" s="14"/>
      <c r="AT1048405" s="14"/>
      <c r="AU1048405" s="14"/>
      <c r="AV1048405" s="14"/>
      <c r="AW1048405" s="14"/>
      <c r="AX1048405" s="14"/>
      <c r="AY1048405" s="14"/>
      <c r="AZ1048405" s="14"/>
      <c r="BA1048405" s="14"/>
      <c r="BB1048405" s="14"/>
      <c r="BC1048405" s="14"/>
      <c r="BD1048405" s="14"/>
      <c r="BE1048405" s="14"/>
      <c r="BF1048405" s="14"/>
      <c r="BG1048405" s="14"/>
      <c r="BH1048405" s="14"/>
      <c r="BI1048405" s="14"/>
      <c r="BJ1048405" s="14"/>
      <c r="BK1048405" s="14"/>
      <c r="BL1048405" s="14"/>
      <c r="BM1048405" s="14"/>
      <c r="BN1048405" s="14"/>
      <c r="BO1048405" s="14"/>
      <c r="BP1048405" s="14"/>
      <c r="BQ1048405" s="14"/>
      <c r="BR1048405" s="14"/>
      <c r="BS1048405" s="14"/>
      <c r="BT1048405" s="14"/>
      <c r="BU1048405" s="14"/>
      <c r="BV1048405" s="14"/>
      <c r="BW1048405" s="14"/>
      <c r="BX1048405" s="14"/>
      <c r="BY1048405" s="17"/>
      <c r="BZ1048405" s="17"/>
      <c r="CA1048405" s="18"/>
      <c r="CB1048405" s="14"/>
      <c r="CC1048405" s="14"/>
      <c r="CD1048405" s="14"/>
      <c r="CE1048405" s="14"/>
      <c r="CF1048405" s="14"/>
      <c r="CG1048405" s="14"/>
      <c r="CH1048405" s="14"/>
      <c r="CI1048405" s="19"/>
      <c r="CJ1048405" s="19"/>
    </row>
    <row r="1048406" s="14" customFormat="1" customHeight="1" spans="1:88">
      <c r="A1048406" s="15"/>
      <c r="B1048406" s="15"/>
      <c r="C1048406" s="15"/>
      <c r="D1048406" s="15"/>
      <c r="E1048406" s="15"/>
      <c r="F1048406" s="15"/>
      <c r="G1048406" s="15"/>
      <c r="H1048406" s="15"/>
      <c r="I1048406" s="15"/>
      <c r="J1048406" s="15"/>
      <c r="K1048406" s="15"/>
      <c r="L1048406" s="15"/>
      <c r="M1048406" s="15"/>
      <c r="N1048406" s="16"/>
      <c r="O1048406" s="14"/>
      <c r="P1048406" s="14"/>
      <c r="Q1048406" s="14"/>
      <c r="R1048406" s="14"/>
      <c r="S1048406" s="14"/>
      <c r="T1048406" s="14"/>
      <c r="U1048406" s="14"/>
      <c r="V1048406" s="14"/>
      <c r="W1048406" s="14"/>
      <c r="X1048406" s="14"/>
      <c r="Y1048406" s="14"/>
      <c r="Z1048406" s="14"/>
      <c r="AA1048406" s="14"/>
      <c r="AB1048406" s="14"/>
      <c r="AC1048406" s="14"/>
      <c r="AD1048406" s="14"/>
      <c r="AE1048406" s="14"/>
      <c r="AF1048406" s="14"/>
      <c r="AG1048406" s="14"/>
      <c r="AH1048406" s="14"/>
      <c r="AI1048406" s="14"/>
      <c r="AJ1048406" s="14"/>
      <c r="AK1048406" s="14"/>
      <c r="AL1048406" s="14"/>
      <c r="AM1048406" s="14"/>
      <c r="AN1048406" s="14"/>
      <c r="AO1048406" s="14"/>
      <c r="AP1048406" s="14"/>
      <c r="AQ1048406" s="14"/>
      <c r="AR1048406" s="14"/>
      <c r="AS1048406" s="14"/>
      <c r="AT1048406" s="14"/>
      <c r="AU1048406" s="14"/>
      <c r="AV1048406" s="14"/>
      <c r="AW1048406" s="14"/>
      <c r="AX1048406" s="14"/>
      <c r="AY1048406" s="14"/>
      <c r="AZ1048406" s="14"/>
      <c r="BA1048406" s="14"/>
      <c r="BB1048406" s="14"/>
      <c r="BC1048406" s="14"/>
      <c r="BD1048406" s="14"/>
      <c r="BE1048406" s="14"/>
      <c r="BF1048406" s="14"/>
      <c r="BG1048406" s="14"/>
      <c r="BH1048406" s="14"/>
      <c r="BI1048406" s="14"/>
      <c r="BJ1048406" s="14"/>
      <c r="BK1048406" s="14"/>
      <c r="BL1048406" s="14"/>
      <c r="BM1048406" s="14"/>
      <c r="BN1048406" s="14"/>
      <c r="BO1048406" s="14"/>
      <c r="BP1048406" s="14"/>
      <c r="BQ1048406" s="14"/>
      <c r="BR1048406" s="14"/>
      <c r="BS1048406" s="14"/>
      <c r="BT1048406" s="14"/>
      <c r="BU1048406" s="14"/>
      <c r="BV1048406" s="14"/>
      <c r="BW1048406" s="14"/>
      <c r="BX1048406" s="14"/>
      <c r="BY1048406" s="17"/>
      <c r="BZ1048406" s="17"/>
      <c r="CA1048406" s="18"/>
      <c r="CB1048406" s="14"/>
      <c r="CC1048406" s="14"/>
      <c r="CD1048406" s="14"/>
      <c r="CE1048406" s="14"/>
      <c r="CF1048406" s="14"/>
      <c r="CG1048406" s="14"/>
      <c r="CH1048406" s="14"/>
      <c r="CI1048406" s="19"/>
      <c r="CJ1048406" s="19"/>
    </row>
    <row r="1048407" s="14" customFormat="1" customHeight="1" spans="1:88">
      <c r="A1048407" s="15"/>
      <c r="B1048407" s="15"/>
      <c r="C1048407" s="15"/>
      <c r="D1048407" s="15"/>
      <c r="E1048407" s="15"/>
      <c r="F1048407" s="15"/>
      <c r="G1048407" s="15"/>
      <c r="H1048407" s="15"/>
      <c r="I1048407" s="15"/>
      <c r="J1048407" s="15"/>
      <c r="K1048407" s="15"/>
      <c r="L1048407" s="15"/>
      <c r="M1048407" s="15"/>
      <c r="N1048407" s="16"/>
      <c r="O1048407" s="14"/>
      <c r="P1048407" s="14"/>
      <c r="Q1048407" s="14"/>
      <c r="R1048407" s="14"/>
      <c r="S1048407" s="14"/>
      <c r="T1048407" s="14"/>
      <c r="U1048407" s="14"/>
      <c r="V1048407" s="14"/>
      <c r="W1048407" s="14"/>
      <c r="X1048407" s="14"/>
      <c r="Y1048407" s="14"/>
      <c r="Z1048407" s="14"/>
      <c r="AA1048407" s="14"/>
      <c r="AB1048407" s="14"/>
      <c r="AC1048407" s="14"/>
      <c r="AD1048407" s="14"/>
      <c r="AE1048407" s="14"/>
      <c r="AF1048407" s="14"/>
      <c r="AG1048407" s="14"/>
      <c r="AH1048407" s="14"/>
      <c r="AI1048407" s="14"/>
      <c r="AJ1048407" s="14"/>
      <c r="AK1048407" s="14"/>
      <c r="AL1048407" s="14"/>
      <c r="AM1048407" s="14"/>
      <c r="AN1048407" s="14"/>
      <c r="AO1048407" s="14"/>
      <c r="AP1048407" s="14"/>
      <c r="AQ1048407" s="14"/>
      <c r="AR1048407" s="14"/>
      <c r="AS1048407" s="14"/>
      <c r="AT1048407" s="14"/>
      <c r="AU1048407" s="14"/>
      <c r="AV1048407" s="14"/>
      <c r="AW1048407" s="14"/>
      <c r="AX1048407" s="14"/>
      <c r="AY1048407" s="14"/>
      <c r="AZ1048407" s="14"/>
      <c r="BA1048407" s="14"/>
      <c r="BB1048407" s="14"/>
      <c r="BC1048407" s="14"/>
      <c r="BD1048407" s="14"/>
      <c r="BE1048407" s="14"/>
      <c r="BF1048407" s="14"/>
      <c r="BG1048407" s="14"/>
      <c r="BH1048407" s="14"/>
      <c r="BI1048407" s="14"/>
      <c r="BJ1048407" s="14"/>
      <c r="BK1048407" s="14"/>
      <c r="BL1048407" s="14"/>
      <c r="BM1048407" s="14"/>
      <c r="BN1048407" s="14"/>
      <c r="BO1048407" s="14"/>
      <c r="BP1048407" s="14"/>
      <c r="BQ1048407" s="14"/>
      <c r="BR1048407" s="14"/>
      <c r="BS1048407" s="14"/>
      <c r="BT1048407" s="14"/>
      <c r="BU1048407" s="14"/>
      <c r="BV1048407" s="14"/>
      <c r="BW1048407" s="14"/>
      <c r="BX1048407" s="14"/>
      <c r="BY1048407" s="17"/>
      <c r="BZ1048407" s="17"/>
      <c r="CA1048407" s="18"/>
      <c r="CB1048407" s="14"/>
      <c r="CC1048407" s="14"/>
      <c r="CD1048407" s="14"/>
      <c r="CE1048407" s="14"/>
      <c r="CF1048407" s="14"/>
      <c r="CG1048407" s="14"/>
      <c r="CH1048407" s="14"/>
      <c r="CI1048407" s="19"/>
      <c r="CJ1048407" s="19"/>
    </row>
    <row r="1048408" s="14" customFormat="1" customHeight="1" spans="1:88">
      <c r="A1048408" s="15"/>
      <c r="B1048408" s="15"/>
      <c r="C1048408" s="15"/>
      <c r="D1048408" s="15"/>
      <c r="E1048408" s="15"/>
      <c r="F1048408" s="15"/>
      <c r="G1048408" s="15"/>
      <c r="H1048408" s="15"/>
      <c r="I1048408" s="15"/>
      <c r="J1048408" s="15"/>
      <c r="K1048408" s="15"/>
      <c r="L1048408" s="15"/>
      <c r="M1048408" s="15"/>
      <c r="N1048408" s="16"/>
      <c r="O1048408" s="14"/>
      <c r="P1048408" s="14"/>
      <c r="Q1048408" s="14"/>
      <c r="R1048408" s="14"/>
      <c r="S1048408" s="14"/>
      <c r="T1048408" s="14"/>
      <c r="U1048408" s="14"/>
      <c r="V1048408" s="14"/>
      <c r="W1048408" s="14"/>
      <c r="X1048408" s="14"/>
      <c r="Y1048408" s="14"/>
      <c r="Z1048408" s="14"/>
      <c r="AA1048408" s="14"/>
      <c r="AB1048408" s="14"/>
      <c r="AC1048408" s="14"/>
      <c r="AD1048408" s="14"/>
      <c r="AE1048408" s="14"/>
      <c r="AF1048408" s="14"/>
      <c r="AG1048408" s="14"/>
      <c r="AH1048408" s="14"/>
      <c r="AI1048408" s="14"/>
      <c r="AJ1048408" s="14"/>
      <c r="AK1048408" s="14"/>
      <c r="AL1048408" s="14"/>
      <c r="AM1048408" s="14"/>
      <c r="AN1048408" s="14"/>
      <c r="AO1048408" s="14"/>
      <c r="AP1048408" s="14"/>
      <c r="AQ1048408" s="14"/>
      <c r="AR1048408" s="14"/>
      <c r="AS1048408" s="14"/>
      <c r="AT1048408" s="14"/>
      <c r="AU1048408" s="14"/>
      <c r="AV1048408" s="14"/>
      <c r="AW1048408" s="14"/>
      <c r="AX1048408" s="14"/>
      <c r="AY1048408" s="14"/>
      <c r="AZ1048408" s="14"/>
      <c r="BA1048408" s="14"/>
      <c r="BB1048408" s="14"/>
      <c r="BC1048408" s="14"/>
      <c r="BD1048408" s="14"/>
      <c r="BE1048408" s="14"/>
      <c r="BF1048408" s="14"/>
      <c r="BG1048408" s="14"/>
      <c r="BH1048408" s="14"/>
      <c r="BI1048408" s="14"/>
      <c r="BJ1048408" s="14"/>
      <c r="BK1048408" s="14"/>
      <c r="BL1048408" s="14"/>
      <c r="BM1048408" s="14"/>
      <c r="BN1048408" s="14"/>
      <c r="BO1048408" s="14"/>
      <c r="BP1048408" s="14"/>
      <c r="BQ1048408" s="14"/>
      <c r="BR1048408" s="14"/>
      <c r="BS1048408" s="14"/>
      <c r="BT1048408" s="14"/>
      <c r="BU1048408" s="14"/>
      <c r="BV1048408" s="14"/>
      <c r="BW1048408" s="14"/>
      <c r="BX1048408" s="14"/>
      <c r="BY1048408" s="17"/>
      <c r="BZ1048408" s="17"/>
      <c r="CA1048408" s="18"/>
      <c r="CB1048408" s="14"/>
      <c r="CC1048408" s="14"/>
      <c r="CD1048408" s="14"/>
      <c r="CE1048408" s="14"/>
      <c r="CF1048408" s="14"/>
      <c r="CG1048408" s="14"/>
      <c r="CH1048408" s="14"/>
      <c r="CI1048408" s="19"/>
      <c r="CJ1048408" s="19"/>
    </row>
    <row r="1048409" s="14" customFormat="1" customHeight="1" spans="1:88">
      <c r="A1048409" s="15"/>
      <c r="B1048409" s="15"/>
      <c r="C1048409" s="15"/>
      <c r="D1048409" s="15"/>
      <c r="E1048409" s="15"/>
      <c r="F1048409" s="15"/>
      <c r="G1048409" s="15"/>
      <c r="H1048409" s="15"/>
      <c r="I1048409" s="15"/>
      <c r="J1048409" s="15"/>
      <c r="K1048409" s="15"/>
      <c r="L1048409" s="15"/>
      <c r="M1048409" s="15"/>
      <c r="N1048409" s="16"/>
      <c r="O1048409" s="14"/>
      <c r="P1048409" s="14"/>
      <c r="Q1048409" s="14"/>
      <c r="R1048409" s="14"/>
      <c r="S1048409" s="14"/>
      <c r="T1048409" s="14"/>
      <c r="U1048409" s="14"/>
      <c r="V1048409" s="14"/>
      <c r="W1048409" s="14"/>
      <c r="X1048409" s="14"/>
      <c r="Y1048409" s="14"/>
      <c r="Z1048409" s="14"/>
      <c r="AA1048409" s="14"/>
      <c r="AB1048409" s="14"/>
      <c r="AC1048409" s="14"/>
      <c r="AD1048409" s="14"/>
      <c r="AE1048409" s="14"/>
      <c r="AF1048409" s="14"/>
      <c r="AG1048409" s="14"/>
      <c r="AH1048409" s="14"/>
      <c r="AI1048409" s="14"/>
      <c r="AJ1048409" s="14"/>
      <c r="AK1048409" s="14"/>
      <c r="AL1048409" s="14"/>
      <c r="AM1048409" s="14"/>
      <c r="AN1048409" s="14"/>
      <c r="AO1048409" s="14"/>
      <c r="AP1048409" s="14"/>
      <c r="AQ1048409" s="14"/>
      <c r="AR1048409" s="14"/>
      <c r="AS1048409" s="14"/>
      <c r="AT1048409" s="14"/>
      <c r="AU1048409" s="14"/>
      <c r="AV1048409" s="14"/>
      <c r="AW1048409" s="14"/>
      <c r="AX1048409" s="14"/>
      <c r="AY1048409" s="14"/>
      <c r="AZ1048409" s="14"/>
      <c r="BA1048409" s="14"/>
      <c r="BB1048409" s="14"/>
      <c r="BC1048409" s="14"/>
      <c r="BD1048409" s="14"/>
      <c r="BE1048409" s="14"/>
      <c r="BF1048409" s="14"/>
      <c r="BG1048409" s="14"/>
      <c r="BH1048409" s="14"/>
      <c r="BI1048409" s="14"/>
      <c r="BJ1048409" s="14"/>
      <c r="BK1048409" s="14"/>
      <c r="BL1048409" s="14"/>
      <c r="BM1048409" s="14"/>
      <c r="BN1048409" s="14"/>
      <c r="BO1048409" s="14"/>
      <c r="BP1048409" s="14"/>
      <c r="BQ1048409" s="14"/>
      <c r="BR1048409" s="14"/>
      <c r="BS1048409" s="14"/>
      <c r="BT1048409" s="14"/>
      <c r="BU1048409" s="14"/>
      <c r="BV1048409" s="14"/>
      <c r="BW1048409" s="14"/>
      <c r="BX1048409" s="14"/>
      <c r="BY1048409" s="17"/>
      <c r="BZ1048409" s="17"/>
      <c r="CA1048409" s="18"/>
      <c r="CB1048409" s="14"/>
      <c r="CC1048409" s="14"/>
      <c r="CD1048409" s="14"/>
      <c r="CE1048409" s="14"/>
      <c r="CF1048409" s="14"/>
      <c r="CG1048409" s="14"/>
      <c r="CH1048409" s="14"/>
      <c r="CI1048409" s="19"/>
      <c r="CJ1048409" s="19"/>
    </row>
    <row r="1048410" s="14" customFormat="1" customHeight="1" spans="1:88">
      <c r="A1048410" s="15"/>
      <c r="B1048410" s="15"/>
      <c r="C1048410" s="15"/>
      <c r="D1048410" s="15"/>
      <c r="E1048410" s="15"/>
      <c r="F1048410" s="15"/>
      <c r="G1048410" s="15"/>
      <c r="H1048410" s="15"/>
      <c r="I1048410" s="15"/>
      <c r="J1048410" s="15"/>
      <c r="K1048410" s="15"/>
      <c r="L1048410" s="15"/>
      <c r="M1048410" s="15"/>
      <c r="N1048410" s="16"/>
      <c r="O1048410" s="14"/>
      <c r="P1048410" s="14"/>
      <c r="Q1048410" s="14"/>
      <c r="R1048410" s="14"/>
      <c r="S1048410" s="14"/>
      <c r="T1048410" s="14"/>
      <c r="U1048410" s="14"/>
      <c r="V1048410" s="14"/>
      <c r="W1048410" s="14"/>
      <c r="X1048410" s="14"/>
      <c r="Y1048410" s="14"/>
      <c r="Z1048410" s="14"/>
      <c r="AA1048410" s="14"/>
      <c r="AB1048410" s="14"/>
      <c r="AC1048410" s="14"/>
      <c r="AD1048410" s="14"/>
      <c r="AE1048410" s="14"/>
      <c r="AF1048410" s="14"/>
      <c r="AG1048410" s="14"/>
      <c r="AH1048410" s="14"/>
      <c r="AI1048410" s="14"/>
      <c r="AJ1048410" s="14"/>
      <c r="AK1048410" s="14"/>
      <c r="AL1048410" s="14"/>
      <c r="AM1048410" s="14"/>
      <c r="AN1048410" s="14"/>
      <c r="AO1048410" s="14"/>
      <c r="AP1048410" s="14"/>
      <c r="AQ1048410" s="14"/>
      <c r="AR1048410" s="14"/>
      <c r="AS1048410" s="14"/>
      <c r="AT1048410" s="14"/>
      <c r="AU1048410" s="14"/>
      <c r="AV1048410" s="14"/>
      <c r="AW1048410" s="14"/>
      <c r="AX1048410" s="14"/>
      <c r="AY1048410" s="14"/>
      <c r="AZ1048410" s="14"/>
      <c r="BA1048410" s="14"/>
      <c r="BB1048410" s="14"/>
      <c r="BC1048410" s="14"/>
      <c r="BD1048410" s="14"/>
      <c r="BE1048410" s="14"/>
      <c r="BF1048410" s="14"/>
      <c r="BG1048410" s="14"/>
      <c r="BH1048410" s="14"/>
      <c r="BI1048410" s="14"/>
      <c r="BJ1048410" s="14"/>
      <c r="BK1048410" s="14"/>
      <c r="BL1048410" s="14"/>
      <c r="BM1048410" s="14"/>
      <c r="BN1048410" s="14"/>
      <c r="BO1048410" s="14"/>
      <c r="BP1048410" s="14"/>
      <c r="BQ1048410" s="14"/>
      <c r="BR1048410" s="14"/>
      <c r="BS1048410" s="14"/>
      <c r="BT1048410" s="14"/>
      <c r="BU1048410" s="14"/>
      <c r="BV1048410" s="14"/>
      <c r="BW1048410" s="14"/>
      <c r="BX1048410" s="14"/>
      <c r="BY1048410" s="17"/>
      <c r="BZ1048410" s="17"/>
      <c r="CA1048410" s="18"/>
      <c r="CB1048410" s="14"/>
      <c r="CC1048410" s="14"/>
      <c r="CD1048410" s="14"/>
      <c r="CE1048410" s="14"/>
      <c r="CF1048410" s="14"/>
      <c r="CG1048410" s="14"/>
      <c r="CH1048410" s="14"/>
      <c r="CI1048410" s="19"/>
      <c r="CJ1048410" s="19"/>
    </row>
    <row r="1048411" s="14" customFormat="1" customHeight="1" spans="1:88">
      <c r="A1048411" s="15"/>
      <c r="B1048411" s="15"/>
      <c r="C1048411" s="15"/>
      <c r="D1048411" s="15"/>
      <c r="E1048411" s="15"/>
      <c r="F1048411" s="15"/>
      <c r="G1048411" s="15"/>
      <c r="H1048411" s="15"/>
      <c r="I1048411" s="15"/>
      <c r="J1048411" s="15"/>
      <c r="K1048411" s="15"/>
      <c r="L1048411" s="15"/>
      <c r="M1048411" s="15"/>
      <c r="N1048411" s="16"/>
      <c r="O1048411" s="14"/>
      <c r="P1048411" s="14"/>
      <c r="Q1048411" s="14"/>
      <c r="R1048411" s="14"/>
      <c r="S1048411" s="14"/>
      <c r="T1048411" s="14"/>
      <c r="U1048411" s="14"/>
      <c r="V1048411" s="14"/>
      <c r="W1048411" s="14"/>
      <c r="X1048411" s="14"/>
      <c r="Y1048411" s="14"/>
      <c r="Z1048411" s="14"/>
      <c r="AA1048411" s="14"/>
      <c r="AB1048411" s="14"/>
      <c r="AC1048411" s="14"/>
      <c r="AD1048411" s="14"/>
      <c r="AE1048411" s="14"/>
      <c r="AF1048411" s="14"/>
      <c r="AG1048411" s="14"/>
      <c r="AH1048411" s="14"/>
      <c r="AI1048411" s="14"/>
      <c r="AJ1048411" s="14"/>
      <c r="AK1048411" s="14"/>
      <c r="AL1048411" s="14"/>
      <c r="AM1048411" s="14"/>
      <c r="AN1048411" s="14"/>
      <c r="AO1048411" s="14"/>
      <c r="AP1048411" s="14"/>
      <c r="AQ1048411" s="14"/>
      <c r="AR1048411" s="14"/>
      <c r="AS1048411" s="14"/>
      <c r="AT1048411" s="14"/>
      <c r="AU1048411" s="14"/>
      <c r="AV1048411" s="14"/>
      <c r="AW1048411" s="14"/>
      <c r="AX1048411" s="14"/>
      <c r="AY1048411" s="14"/>
      <c r="AZ1048411" s="14"/>
      <c r="BA1048411" s="14"/>
      <c r="BB1048411" s="14"/>
      <c r="BC1048411" s="14"/>
      <c r="BD1048411" s="14"/>
      <c r="BE1048411" s="14"/>
      <c r="BF1048411" s="14"/>
      <c r="BG1048411" s="14"/>
      <c r="BH1048411" s="14"/>
      <c r="BI1048411" s="14"/>
      <c r="BJ1048411" s="14"/>
      <c r="BK1048411" s="14"/>
      <c r="BL1048411" s="14"/>
      <c r="BM1048411" s="14"/>
      <c r="BN1048411" s="14"/>
      <c r="BO1048411" s="14"/>
      <c r="BP1048411" s="14"/>
      <c r="BQ1048411" s="14"/>
      <c r="BR1048411" s="14"/>
      <c r="BS1048411" s="14"/>
      <c r="BT1048411" s="14"/>
      <c r="BU1048411" s="14"/>
      <c r="BV1048411" s="14"/>
      <c r="BW1048411" s="14"/>
      <c r="BX1048411" s="14"/>
      <c r="BY1048411" s="17"/>
      <c r="BZ1048411" s="17"/>
      <c r="CA1048411" s="18"/>
      <c r="CB1048411" s="14"/>
      <c r="CC1048411" s="14"/>
      <c r="CD1048411" s="14"/>
      <c r="CE1048411" s="14"/>
      <c r="CF1048411" s="14"/>
      <c r="CG1048411" s="14"/>
      <c r="CH1048411" s="14"/>
      <c r="CI1048411" s="19"/>
      <c r="CJ1048411" s="19"/>
    </row>
    <row r="1048412" s="14" customFormat="1" customHeight="1" spans="1:88">
      <c r="A1048412" s="15"/>
      <c r="B1048412" s="15"/>
      <c r="C1048412" s="15"/>
      <c r="D1048412" s="15"/>
      <c r="E1048412" s="15"/>
      <c r="F1048412" s="15"/>
      <c r="G1048412" s="15"/>
      <c r="H1048412" s="15"/>
      <c r="I1048412" s="15"/>
      <c r="J1048412" s="15"/>
      <c r="K1048412" s="15"/>
      <c r="L1048412" s="15"/>
      <c r="M1048412" s="15"/>
      <c r="N1048412" s="16"/>
      <c r="O1048412" s="14"/>
      <c r="P1048412" s="14"/>
      <c r="Q1048412" s="14"/>
      <c r="R1048412" s="14"/>
      <c r="S1048412" s="14"/>
      <c r="T1048412" s="14"/>
      <c r="U1048412" s="14"/>
      <c r="V1048412" s="14"/>
      <c r="W1048412" s="14"/>
      <c r="X1048412" s="14"/>
      <c r="Y1048412" s="14"/>
      <c r="Z1048412" s="14"/>
      <c r="AA1048412" s="14"/>
      <c r="AB1048412" s="14"/>
      <c r="AC1048412" s="14"/>
      <c r="AD1048412" s="14"/>
      <c r="AE1048412" s="14"/>
      <c r="AF1048412" s="14"/>
      <c r="AG1048412" s="14"/>
      <c r="AH1048412" s="14"/>
      <c r="AI1048412" s="14"/>
      <c r="AJ1048412" s="14"/>
      <c r="AK1048412" s="14"/>
      <c r="AL1048412" s="14"/>
      <c r="AM1048412" s="14"/>
      <c r="AN1048412" s="14"/>
      <c r="AO1048412" s="14"/>
      <c r="AP1048412" s="14"/>
      <c r="AQ1048412" s="14"/>
      <c r="AR1048412" s="14"/>
      <c r="AS1048412" s="14"/>
      <c r="AT1048412" s="14"/>
      <c r="AU1048412" s="14"/>
      <c r="AV1048412" s="14"/>
      <c r="AW1048412" s="14"/>
      <c r="AX1048412" s="14"/>
      <c r="AY1048412" s="14"/>
      <c r="AZ1048412" s="14"/>
      <c r="BA1048412" s="14"/>
      <c r="BB1048412" s="14"/>
      <c r="BC1048412" s="14"/>
      <c r="BD1048412" s="14"/>
      <c r="BE1048412" s="14"/>
      <c r="BF1048412" s="14"/>
      <c r="BG1048412" s="14"/>
      <c r="BH1048412" s="14"/>
      <c r="BI1048412" s="14"/>
      <c r="BJ1048412" s="14"/>
      <c r="BK1048412" s="14"/>
      <c r="BL1048412" s="14"/>
      <c r="BM1048412" s="14"/>
      <c r="BN1048412" s="14"/>
      <c r="BO1048412" s="14"/>
      <c r="BP1048412" s="14"/>
      <c r="BQ1048412" s="14"/>
      <c r="BR1048412" s="14"/>
      <c r="BS1048412" s="14"/>
      <c r="BT1048412" s="14"/>
      <c r="BU1048412" s="14"/>
      <c r="BV1048412" s="14"/>
      <c r="BW1048412" s="14"/>
      <c r="BX1048412" s="14"/>
      <c r="BY1048412" s="17"/>
      <c r="BZ1048412" s="17"/>
      <c r="CA1048412" s="18"/>
      <c r="CB1048412" s="14"/>
      <c r="CC1048412" s="14"/>
      <c r="CD1048412" s="14"/>
      <c r="CE1048412" s="14"/>
      <c r="CF1048412" s="14"/>
      <c r="CG1048412" s="14"/>
      <c r="CH1048412" s="14"/>
      <c r="CI1048412" s="19"/>
      <c r="CJ1048412" s="19"/>
    </row>
    <row r="1048413" s="14" customFormat="1" customHeight="1" spans="1:88">
      <c r="A1048413" s="15"/>
      <c r="B1048413" s="15"/>
      <c r="C1048413" s="15"/>
      <c r="D1048413" s="15"/>
      <c r="E1048413" s="15"/>
      <c r="F1048413" s="15"/>
      <c r="G1048413" s="15"/>
      <c r="H1048413" s="15"/>
      <c r="I1048413" s="15"/>
      <c r="J1048413" s="15"/>
      <c r="K1048413" s="15"/>
      <c r="L1048413" s="15"/>
      <c r="M1048413" s="15"/>
      <c r="N1048413" s="16"/>
      <c r="O1048413" s="14"/>
      <c r="P1048413" s="14"/>
      <c r="Q1048413" s="14"/>
      <c r="R1048413" s="14"/>
      <c r="S1048413" s="14"/>
      <c r="T1048413" s="14"/>
      <c r="U1048413" s="14"/>
      <c r="V1048413" s="14"/>
      <c r="W1048413" s="14"/>
      <c r="X1048413" s="14"/>
      <c r="Y1048413" s="14"/>
      <c r="Z1048413" s="14"/>
      <c r="AA1048413" s="14"/>
      <c r="AB1048413" s="14"/>
      <c r="AC1048413" s="14"/>
      <c r="AD1048413" s="14"/>
      <c r="AE1048413" s="14"/>
      <c r="AF1048413" s="14"/>
      <c r="AG1048413" s="14"/>
      <c r="AH1048413" s="14"/>
      <c r="AI1048413" s="14"/>
      <c r="AJ1048413" s="14"/>
      <c r="AK1048413" s="14"/>
      <c r="AL1048413" s="14"/>
      <c r="AM1048413" s="14"/>
      <c r="AN1048413" s="14"/>
      <c r="AO1048413" s="14"/>
      <c r="AP1048413" s="14"/>
      <c r="AQ1048413" s="14"/>
      <c r="AR1048413" s="14"/>
      <c r="AS1048413" s="14"/>
      <c r="AT1048413" s="14"/>
      <c r="AU1048413" s="14"/>
      <c r="AV1048413" s="14"/>
      <c r="AW1048413" s="14"/>
      <c r="AX1048413" s="14"/>
      <c r="AY1048413" s="14"/>
      <c r="AZ1048413" s="14"/>
      <c r="BA1048413" s="14"/>
      <c r="BB1048413" s="14"/>
      <c r="BC1048413" s="14"/>
      <c r="BD1048413" s="14"/>
      <c r="BE1048413" s="14"/>
      <c r="BF1048413" s="14"/>
      <c r="BG1048413" s="14"/>
      <c r="BH1048413" s="14"/>
      <c r="BI1048413" s="14"/>
      <c r="BJ1048413" s="14"/>
      <c r="BK1048413" s="14"/>
      <c r="BL1048413" s="14"/>
      <c r="BM1048413" s="14"/>
      <c r="BN1048413" s="14"/>
      <c r="BO1048413" s="14"/>
      <c r="BP1048413" s="14"/>
      <c r="BQ1048413" s="14"/>
      <c r="BR1048413" s="14"/>
      <c r="BS1048413" s="14"/>
      <c r="BT1048413" s="14"/>
      <c r="BU1048413" s="14"/>
      <c r="BV1048413" s="14"/>
      <c r="BW1048413" s="14"/>
      <c r="BX1048413" s="14"/>
      <c r="BY1048413" s="17"/>
      <c r="BZ1048413" s="17"/>
      <c r="CA1048413" s="18"/>
      <c r="CB1048413" s="14"/>
      <c r="CC1048413" s="14"/>
      <c r="CD1048413" s="14"/>
      <c r="CE1048413" s="14"/>
      <c r="CF1048413" s="14"/>
      <c r="CG1048413" s="14"/>
      <c r="CH1048413" s="14"/>
      <c r="CI1048413" s="19"/>
      <c r="CJ1048413" s="19"/>
    </row>
    <row r="1048414" s="14" customFormat="1" customHeight="1" spans="1:88">
      <c r="A1048414" s="15"/>
      <c r="B1048414" s="15"/>
      <c r="C1048414" s="15"/>
      <c r="D1048414" s="15"/>
      <c r="E1048414" s="15"/>
      <c r="F1048414" s="15"/>
      <c r="G1048414" s="15"/>
      <c r="H1048414" s="15"/>
      <c r="I1048414" s="15"/>
      <c r="J1048414" s="15"/>
      <c r="K1048414" s="15"/>
      <c r="L1048414" s="15"/>
      <c r="M1048414" s="15"/>
      <c r="N1048414" s="16"/>
      <c r="O1048414" s="14"/>
      <c r="P1048414" s="14"/>
      <c r="Q1048414" s="14"/>
      <c r="R1048414" s="14"/>
      <c r="S1048414" s="14"/>
      <c r="T1048414" s="14"/>
      <c r="U1048414" s="14"/>
      <c r="V1048414" s="14"/>
      <c r="W1048414" s="14"/>
      <c r="X1048414" s="14"/>
      <c r="Y1048414" s="14"/>
      <c r="Z1048414" s="14"/>
      <c r="AA1048414" s="14"/>
      <c r="AB1048414" s="14"/>
      <c r="AC1048414" s="14"/>
      <c r="AD1048414" s="14"/>
      <c r="AE1048414" s="14"/>
      <c r="AF1048414" s="14"/>
      <c r="AG1048414" s="14"/>
      <c r="AH1048414" s="14"/>
      <c r="AI1048414" s="14"/>
      <c r="AJ1048414" s="14"/>
      <c r="AK1048414" s="14"/>
      <c r="AL1048414" s="14"/>
      <c r="AM1048414" s="14"/>
      <c r="AN1048414" s="14"/>
      <c r="AO1048414" s="14"/>
      <c r="AP1048414" s="14"/>
      <c r="AQ1048414" s="14"/>
      <c r="AR1048414" s="14"/>
      <c r="AS1048414" s="14"/>
      <c r="AT1048414" s="14"/>
      <c r="AU1048414" s="14"/>
      <c r="AV1048414" s="14"/>
      <c r="AW1048414" s="14"/>
      <c r="AX1048414" s="14"/>
      <c r="AY1048414" s="14"/>
      <c r="AZ1048414" s="14"/>
      <c r="BA1048414" s="14"/>
      <c r="BB1048414" s="14"/>
      <c r="BC1048414" s="14"/>
      <c r="BD1048414" s="14"/>
      <c r="BE1048414" s="14"/>
      <c r="BF1048414" s="14"/>
      <c r="BG1048414" s="14"/>
      <c r="BH1048414" s="14"/>
      <c r="BI1048414" s="14"/>
      <c r="BJ1048414" s="14"/>
      <c r="BK1048414" s="14"/>
      <c r="BL1048414" s="14"/>
      <c r="BM1048414" s="14"/>
      <c r="BN1048414" s="14"/>
      <c r="BO1048414" s="14"/>
      <c r="BP1048414" s="14"/>
      <c r="BQ1048414" s="14"/>
      <c r="BR1048414" s="14"/>
      <c r="BS1048414" s="14"/>
      <c r="BT1048414" s="14"/>
      <c r="BU1048414" s="14"/>
      <c r="BV1048414" s="14"/>
      <c r="BW1048414" s="14"/>
      <c r="BX1048414" s="14"/>
      <c r="BY1048414" s="17"/>
      <c r="BZ1048414" s="17"/>
      <c r="CA1048414" s="18"/>
      <c r="CB1048414" s="14"/>
      <c r="CC1048414" s="14"/>
      <c r="CD1048414" s="14"/>
      <c r="CE1048414" s="14"/>
      <c r="CF1048414" s="14"/>
      <c r="CG1048414" s="14"/>
      <c r="CH1048414" s="14"/>
      <c r="CI1048414" s="19"/>
      <c r="CJ1048414" s="19"/>
    </row>
    <row r="1048415" s="14" customFormat="1" customHeight="1" spans="1:88">
      <c r="A1048415" s="15"/>
      <c r="B1048415" s="15"/>
      <c r="C1048415" s="15"/>
      <c r="D1048415" s="15"/>
      <c r="E1048415" s="15"/>
      <c r="F1048415" s="15"/>
      <c r="G1048415" s="15"/>
      <c r="H1048415" s="15"/>
      <c r="I1048415" s="15"/>
      <c r="J1048415" s="15"/>
      <c r="K1048415" s="15"/>
      <c r="L1048415" s="15"/>
      <c r="M1048415" s="15"/>
      <c r="N1048415" s="16"/>
      <c r="O1048415" s="14"/>
      <c r="P1048415" s="14"/>
      <c r="Q1048415" s="14"/>
      <c r="R1048415" s="14"/>
      <c r="S1048415" s="14"/>
      <c r="T1048415" s="14"/>
      <c r="U1048415" s="14"/>
      <c r="V1048415" s="14"/>
      <c r="W1048415" s="14"/>
      <c r="X1048415" s="14"/>
      <c r="Y1048415" s="14"/>
      <c r="Z1048415" s="14"/>
      <c r="AA1048415" s="14"/>
      <c r="AB1048415" s="14"/>
      <c r="AC1048415" s="14"/>
      <c r="AD1048415" s="14"/>
      <c r="AE1048415" s="14"/>
      <c r="AF1048415" s="14"/>
      <c r="AG1048415" s="14"/>
      <c r="AH1048415" s="14"/>
      <c r="AI1048415" s="14"/>
      <c r="AJ1048415" s="14"/>
      <c r="AK1048415" s="14"/>
      <c r="AL1048415" s="14"/>
      <c r="AM1048415" s="14"/>
      <c r="AN1048415" s="14"/>
      <c r="AO1048415" s="14"/>
      <c r="AP1048415" s="14"/>
      <c r="AQ1048415" s="14"/>
      <c r="AR1048415" s="14"/>
      <c r="AS1048415" s="14"/>
      <c r="AT1048415" s="14"/>
      <c r="AU1048415" s="14"/>
      <c r="AV1048415" s="14"/>
      <c r="AW1048415" s="14"/>
      <c r="AX1048415" s="14"/>
      <c r="AY1048415" s="14"/>
      <c r="AZ1048415" s="14"/>
      <c r="BA1048415" s="14"/>
      <c r="BB1048415" s="14"/>
      <c r="BC1048415" s="14"/>
      <c r="BD1048415" s="14"/>
      <c r="BE1048415" s="14"/>
      <c r="BF1048415" s="14"/>
      <c r="BG1048415" s="14"/>
      <c r="BH1048415" s="14"/>
      <c r="BI1048415" s="14"/>
      <c r="BJ1048415" s="14"/>
      <c r="BK1048415" s="14"/>
      <c r="BL1048415" s="14"/>
      <c r="BM1048415" s="14"/>
      <c r="BN1048415" s="14"/>
      <c r="BO1048415" s="14"/>
      <c r="BP1048415" s="14"/>
      <c r="BQ1048415" s="14"/>
      <c r="BR1048415" s="14"/>
      <c r="BS1048415" s="14"/>
      <c r="BT1048415" s="14"/>
      <c r="BU1048415" s="14"/>
      <c r="BV1048415" s="14"/>
      <c r="BW1048415" s="14"/>
      <c r="BX1048415" s="14"/>
      <c r="BY1048415" s="17"/>
      <c r="BZ1048415" s="17"/>
      <c r="CA1048415" s="18"/>
      <c r="CB1048415" s="14"/>
      <c r="CC1048415" s="14"/>
      <c r="CD1048415" s="14"/>
      <c r="CE1048415" s="14"/>
      <c r="CF1048415" s="14"/>
      <c r="CG1048415" s="14"/>
      <c r="CH1048415" s="14"/>
      <c r="CI1048415" s="19"/>
      <c r="CJ1048415" s="19"/>
    </row>
    <row r="1048416" s="14" customFormat="1" customHeight="1" spans="1:88">
      <c r="A1048416" s="15"/>
      <c r="B1048416" s="15"/>
      <c r="C1048416" s="15"/>
      <c r="D1048416" s="15"/>
      <c r="E1048416" s="15"/>
      <c r="F1048416" s="15"/>
      <c r="G1048416" s="15"/>
      <c r="H1048416" s="15"/>
      <c r="I1048416" s="15"/>
      <c r="J1048416" s="15"/>
      <c r="K1048416" s="15"/>
      <c r="L1048416" s="15"/>
      <c r="M1048416" s="15"/>
      <c r="N1048416" s="16"/>
      <c r="O1048416" s="14"/>
      <c r="P1048416" s="14"/>
      <c r="Q1048416" s="14"/>
      <c r="R1048416" s="14"/>
      <c r="S1048416" s="14"/>
      <c r="T1048416" s="14"/>
      <c r="U1048416" s="14"/>
      <c r="V1048416" s="14"/>
      <c r="W1048416" s="14"/>
      <c r="X1048416" s="14"/>
      <c r="Y1048416" s="14"/>
      <c r="Z1048416" s="14"/>
      <c r="AA1048416" s="14"/>
      <c r="AB1048416" s="14"/>
      <c r="AC1048416" s="14"/>
      <c r="AD1048416" s="14"/>
      <c r="AE1048416" s="14"/>
      <c r="AF1048416" s="14"/>
      <c r="AG1048416" s="14"/>
      <c r="AH1048416" s="14"/>
      <c r="AI1048416" s="14"/>
      <c r="AJ1048416" s="14"/>
      <c r="AK1048416" s="14"/>
      <c r="AL1048416" s="14"/>
      <c r="AM1048416" s="14"/>
      <c r="AN1048416" s="14"/>
      <c r="AO1048416" s="14"/>
      <c r="AP1048416" s="14"/>
      <c r="AQ1048416" s="14"/>
      <c r="AR1048416" s="14"/>
      <c r="AS1048416" s="14"/>
      <c r="AT1048416" s="14"/>
      <c r="AU1048416" s="14"/>
      <c r="AV1048416" s="14"/>
      <c r="AW1048416" s="14"/>
      <c r="AX1048416" s="14"/>
      <c r="AY1048416" s="14"/>
      <c r="AZ1048416" s="14"/>
      <c r="BA1048416" s="14"/>
      <c r="BB1048416" s="14"/>
      <c r="BC1048416" s="14"/>
      <c r="BD1048416" s="14"/>
      <c r="BE1048416" s="14"/>
      <c r="BF1048416" s="14"/>
      <c r="BG1048416" s="14"/>
      <c r="BH1048416" s="14"/>
      <c r="BI1048416" s="14"/>
      <c r="BJ1048416" s="14"/>
      <c r="BK1048416" s="14"/>
      <c r="BL1048416" s="14"/>
      <c r="BM1048416" s="14"/>
      <c r="BN1048416" s="14"/>
      <c r="BO1048416" s="14"/>
      <c r="BP1048416" s="14"/>
      <c r="BQ1048416" s="14"/>
      <c r="BR1048416" s="14"/>
      <c r="BS1048416" s="14"/>
      <c r="BT1048416" s="14"/>
      <c r="BU1048416" s="14"/>
      <c r="BV1048416" s="14"/>
      <c r="BW1048416" s="14"/>
      <c r="BX1048416" s="14"/>
      <c r="BY1048416" s="17"/>
      <c r="BZ1048416" s="17"/>
      <c r="CA1048416" s="18"/>
      <c r="CB1048416" s="14"/>
      <c r="CC1048416" s="14"/>
      <c r="CD1048416" s="14"/>
      <c r="CE1048416" s="14"/>
      <c r="CF1048416" s="14"/>
      <c r="CG1048416" s="14"/>
      <c r="CH1048416" s="14"/>
      <c r="CI1048416" s="19"/>
      <c r="CJ1048416" s="19"/>
    </row>
    <row r="1048417" s="14" customFormat="1" customHeight="1" spans="1:88">
      <c r="A1048417" s="15"/>
      <c r="B1048417" s="15"/>
      <c r="C1048417" s="15"/>
      <c r="D1048417" s="15"/>
      <c r="E1048417" s="15"/>
      <c r="F1048417" s="15"/>
      <c r="G1048417" s="15"/>
      <c r="H1048417" s="15"/>
      <c r="I1048417" s="15"/>
      <c r="J1048417" s="15"/>
      <c r="K1048417" s="15"/>
      <c r="L1048417" s="15"/>
      <c r="M1048417" s="15"/>
      <c r="N1048417" s="16"/>
      <c r="O1048417" s="14"/>
      <c r="P1048417" s="14"/>
      <c r="Q1048417" s="14"/>
      <c r="R1048417" s="14"/>
      <c r="S1048417" s="14"/>
      <c r="T1048417" s="14"/>
      <c r="U1048417" s="14"/>
      <c r="V1048417" s="14"/>
      <c r="W1048417" s="14"/>
      <c r="X1048417" s="14"/>
      <c r="Y1048417" s="14"/>
      <c r="Z1048417" s="14"/>
      <c r="AA1048417" s="14"/>
      <c r="AB1048417" s="14"/>
      <c r="AC1048417" s="14"/>
      <c r="AD1048417" s="14"/>
      <c r="AE1048417" s="14"/>
      <c r="AF1048417" s="14"/>
      <c r="AG1048417" s="14"/>
      <c r="AH1048417" s="14"/>
      <c r="AI1048417" s="14"/>
      <c r="AJ1048417" s="14"/>
      <c r="AK1048417" s="14"/>
      <c r="AL1048417" s="14"/>
      <c r="AM1048417" s="14"/>
      <c r="AN1048417" s="14"/>
      <c r="AO1048417" s="14"/>
      <c r="AP1048417" s="14"/>
      <c r="AQ1048417" s="14"/>
      <c r="AR1048417" s="14"/>
      <c r="AS1048417" s="14"/>
      <c r="AT1048417" s="14"/>
      <c r="AU1048417" s="14"/>
      <c r="AV1048417" s="14"/>
      <c r="AW1048417" s="14"/>
      <c r="AX1048417" s="14"/>
      <c r="AY1048417" s="14"/>
      <c r="AZ1048417" s="14"/>
      <c r="BA1048417" s="14"/>
      <c r="BB1048417" s="14"/>
      <c r="BC1048417" s="14"/>
      <c r="BD1048417" s="14"/>
      <c r="BE1048417" s="14"/>
      <c r="BF1048417" s="14"/>
      <c r="BG1048417" s="14"/>
      <c r="BH1048417" s="14"/>
      <c r="BI1048417" s="14"/>
      <c r="BJ1048417" s="14"/>
      <c r="BK1048417" s="14"/>
      <c r="BL1048417" s="14"/>
      <c r="BM1048417" s="14"/>
      <c r="BN1048417" s="14"/>
      <c r="BO1048417" s="14"/>
      <c r="BP1048417" s="14"/>
      <c r="BQ1048417" s="14"/>
      <c r="BR1048417" s="14"/>
      <c r="BS1048417" s="14"/>
      <c r="BT1048417" s="14"/>
      <c r="BU1048417" s="14"/>
      <c r="BV1048417" s="14"/>
      <c r="BW1048417" s="14"/>
      <c r="BX1048417" s="14"/>
      <c r="BY1048417" s="17"/>
      <c r="BZ1048417" s="17"/>
      <c r="CA1048417" s="18"/>
      <c r="CB1048417" s="14"/>
      <c r="CC1048417" s="14"/>
      <c r="CD1048417" s="14"/>
      <c r="CE1048417" s="14"/>
      <c r="CF1048417" s="14"/>
      <c r="CG1048417" s="14"/>
      <c r="CH1048417" s="14"/>
      <c r="CI1048417" s="19"/>
      <c r="CJ1048417" s="19"/>
    </row>
    <row r="1048418" s="14" customFormat="1" customHeight="1" spans="1:88">
      <c r="A1048418" s="15"/>
      <c r="B1048418" s="15"/>
      <c r="C1048418" s="15"/>
      <c r="D1048418" s="15"/>
      <c r="E1048418" s="15"/>
      <c r="F1048418" s="15"/>
      <c r="G1048418" s="15"/>
      <c r="H1048418" s="15"/>
      <c r="I1048418" s="15"/>
      <c r="J1048418" s="15"/>
      <c r="K1048418" s="15"/>
      <c r="L1048418" s="15"/>
      <c r="M1048418" s="15"/>
      <c r="N1048418" s="16"/>
      <c r="O1048418" s="14"/>
      <c r="P1048418" s="14"/>
      <c r="Q1048418" s="14"/>
      <c r="R1048418" s="14"/>
      <c r="S1048418" s="14"/>
      <c r="T1048418" s="14"/>
      <c r="U1048418" s="14"/>
      <c r="V1048418" s="14"/>
      <c r="W1048418" s="14"/>
      <c r="X1048418" s="14"/>
      <c r="Y1048418" s="14"/>
      <c r="Z1048418" s="14"/>
      <c r="AA1048418" s="14"/>
      <c r="AB1048418" s="14"/>
      <c r="AC1048418" s="14"/>
      <c r="AD1048418" s="14"/>
      <c r="AE1048418" s="14"/>
      <c r="AF1048418" s="14"/>
      <c r="AG1048418" s="14"/>
      <c r="AH1048418" s="14"/>
      <c r="AI1048418" s="14"/>
      <c r="AJ1048418" s="14"/>
      <c r="AK1048418" s="14"/>
      <c r="AL1048418" s="14"/>
      <c r="AM1048418" s="14"/>
      <c r="AN1048418" s="14"/>
      <c r="AO1048418" s="14"/>
      <c r="AP1048418" s="14"/>
      <c r="AQ1048418" s="14"/>
      <c r="AR1048418" s="14"/>
      <c r="AS1048418" s="14"/>
      <c r="AT1048418" s="14"/>
      <c r="AU1048418" s="14"/>
      <c r="AV1048418" s="14"/>
      <c r="AW1048418" s="14"/>
      <c r="AX1048418" s="14"/>
      <c r="AY1048418" s="14"/>
      <c r="AZ1048418" s="14"/>
      <c r="BA1048418" s="14"/>
      <c r="BB1048418" s="14"/>
      <c r="BC1048418" s="14"/>
      <c r="BD1048418" s="14"/>
      <c r="BE1048418" s="14"/>
      <c r="BF1048418" s="14"/>
      <c r="BG1048418" s="14"/>
      <c r="BH1048418" s="14"/>
      <c r="BI1048418" s="14"/>
      <c r="BJ1048418" s="14"/>
      <c r="BK1048418" s="14"/>
      <c r="BL1048418" s="14"/>
      <c r="BM1048418" s="14"/>
      <c r="BN1048418" s="14"/>
      <c r="BO1048418" s="14"/>
      <c r="BP1048418" s="14"/>
      <c r="BQ1048418" s="14"/>
      <c r="BR1048418" s="14"/>
      <c r="BS1048418" s="14"/>
      <c r="BT1048418" s="14"/>
      <c r="BU1048418" s="14"/>
      <c r="BV1048418" s="14"/>
      <c r="BW1048418" s="14"/>
      <c r="BX1048418" s="14"/>
      <c r="BY1048418" s="17"/>
      <c r="BZ1048418" s="17"/>
      <c r="CA1048418" s="18"/>
      <c r="CB1048418" s="14"/>
      <c r="CC1048418" s="14"/>
      <c r="CD1048418" s="14"/>
      <c r="CE1048418" s="14"/>
      <c r="CF1048418" s="14"/>
      <c r="CG1048418" s="14"/>
      <c r="CH1048418" s="14"/>
      <c r="CI1048418" s="19"/>
      <c r="CJ1048418" s="19"/>
    </row>
    <row r="1048419" s="14" customFormat="1" customHeight="1" spans="1:88">
      <c r="A1048419" s="15"/>
      <c r="B1048419" s="15"/>
      <c r="C1048419" s="15"/>
      <c r="D1048419" s="15"/>
      <c r="E1048419" s="15"/>
      <c r="F1048419" s="15"/>
      <c r="G1048419" s="15"/>
      <c r="H1048419" s="15"/>
      <c r="I1048419" s="15"/>
      <c r="J1048419" s="15"/>
      <c r="K1048419" s="15"/>
      <c r="L1048419" s="15"/>
      <c r="M1048419" s="15"/>
      <c r="N1048419" s="16"/>
      <c r="O1048419" s="14"/>
      <c r="P1048419" s="14"/>
      <c r="Q1048419" s="14"/>
      <c r="R1048419" s="14"/>
      <c r="S1048419" s="14"/>
      <c r="T1048419" s="14"/>
      <c r="U1048419" s="14"/>
      <c r="V1048419" s="14"/>
      <c r="W1048419" s="14"/>
      <c r="X1048419" s="14"/>
      <c r="Y1048419" s="14"/>
      <c r="Z1048419" s="14"/>
      <c r="AA1048419" s="14"/>
      <c r="AB1048419" s="14"/>
      <c r="AC1048419" s="14"/>
      <c r="AD1048419" s="14"/>
      <c r="AE1048419" s="14"/>
      <c r="AF1048419" s="14"/>
      <c r="AG1048419" s="14"/>
      <c r="AH1048419" s="14"/>
      <c r="AI1048419" s="14"/>
      <c r="AJ1048419" s="14"/>
      <c r="AK1048419" s="14"/>
      <c r="AL1048419" s="14"/>
      <c r="AM1048419" s="14"/>
      <c r="AN1048419" s="14"/>
      <c r="AO1048419" s="14"/>
      <c r="AP1048419" s="14"/>
      <c r="AQ1048419" s="14"/>
      <c r="AR1048419" s="14"/>
      <c r="AS1048419" s="14"/>
      <c r="AT1048419" s="14"/>
      <c r="AU1048419" s="14"/>
      <c r="AV1048419" s="14"/>
      <c r="AW1048419" s="14"/>
      <c r="AX1048419" s="14"/>
      <c r="AY1048419" s="14"/>
      <c r="AZ1048419" s="14"/>
      <c r="BA1048419" s="14"/>
      <c r="BB1048419" s="14"/>
      <c r="BC1048419" s="14"/>
      <c r="BD1048419" s="14"/>
      <c r="BE1048419" s="14"/>
      <c r="BF1048419" s="14"/>
      <c r="BG1048419" s="14"/>
      <c r="BH1048419" s="14"/>
      <c r="BI1048419" s="14"/>
      <c r="BJ1048419" s="14"/>
      <c r="BK1048419" s="14"/>
      <c r="BL1048419" s="14"/>
      <c r="BM1048419" s="14"/>
      <c r="BN1048419" s="14"/>
      <c r="BO1048419" s="14"/>
      <c r="BP1048419" s="14"/>
      <c r="BQ1048419" s="14"/>
      <c r="BR1048419" s="14"/>
      <c r="BS1048419" s="14"/>
      <c r="BT1048419" s="14"/>
      <c r="BU1048419" s="14"/>
      <c r="BV1048419" s="14"/>
      <c r="BW1048419" s="14"/>
      <c r="BX1048419" s="14"/>
      <c r="BY1048419" s="17"/>
      <c r="BZ1048419" s="17"/>
      <c r="CA1048419" s="18"/>
      <c r="CB1048419" s="14"/>
      <c r="CC1048419" s="14"/>
      <c r="CD1048419" s="14"/>
      <c r="CE1048419" s="14"/>
      <c r="CF1048419" s="14"/>
      <c r="CG1048419" s="14"/>
      <c r="CH1048419" s="14"/>
      <c r="CI1048419" s="19"/>
      <c r="CJ1048419" s="19"/>
    </row>
    <row r="1048420" s="14" customFormat="1" customHeight="1" spans="1:88">
      <c r="A1048420" s="15"/>
      <c r="B1048420" s="15"/>
      <c r="C1048420" s="15"/>
      <c r="D1048420" s="15"/>
      <c r="E1048420" s="15"/>
      <c r="F1048420" s="15"/>
      <c r="G1048420" s="15"/>
      <c r="H1048420" s="15"/>
      <c r="I1048420" s="15"/>
      <c r="J1048420" s="15"/>
      <c r="K1048420" s="15"/>
      <c r="L1048420" s="15"/>
      <c r="M1048420" s="15"/>
      <c r="N1048420" s="16"/>
      <c r="O1048420" s="14"/>
      <c r="P1048420" s="14"/>
      <c r="Q1048420" s="14"/>
      <c r="R1048420" s="14"/>
      <c r="S1048420" s="14"/>
      <c r="T1048420" s="14"/>
      <c r="U1048420" s="14"/>
      <c r="V1048420" s="14"/>
      <c r="W1048420" s="14"/>
      <c r="X1048420" s="14"/>
      <c r="Y1048420" s="14"/>
      <c r="Z1048420" s="14"/>
      <c r="AA1048420" s="14"/>
      <c r="AB1048420" s="14"/>
      <c r="AC1048420" s="14"/>
      <c r="AD1048420" s="14"/>
      <c r="AE1048420" s="14"/>
      <c r="AF1048420" s="14"/>
      <c r="AG1048420" s="14"/>
      <c r="AH1048420" s="14"/>
      <c r="AI1048420" s="14"/>
      <c r="AJ1048420" s="14"/>
      <c r="AK1048420" s="14"/>
      <c r="AL1048420" s="14"/>
      <c r="AM1048420" s="14"/>
      <c r="AN1048420" s="14"/>
      <c r="AO1048420" s="14"/>
      <c r="AP1048420" s="14"/>
      <c r="AQ1048420" s="14"/>
      <c r="AR1048420" s="14"/>
      <c r="AS1048420" s="14"/>
      <c r="AT1048420" s="14"/>
      <c r="AU1048420" s="14"/>
      <c r="AV1048420" s="14"/>
      <c r="AW1048420" s="14"/>
      <c r="AX1048420" s="14"/>
      <c r="AY1048420" s="14"/>
      <c r="AZ1048420" s="14"/>
      <c r="BA1048420" s="14"/>
      <c r="BB1048420" s="14"/>
      <c r="BC1048420" s="14"/>
      <c r="BD1048420" s="14"/>
      <c r="BE1048420" s="14"/>
      <c r="BF1048420" s="14"/>
      <c r="BG1048420" s="14"/>
      <c r="BH1048420" s="14"/>
      <c r="BI1048420" s="14"/>
      <c r="BJ1048420" s="14"/>
      <c r="BK1048420" s="14"/>
      <c r="BL1048420" s="14"/>
      <c r="BM1048420" s="14"/>
      <c r="BN1048420" s="14"/>
      <c r="BO1048420" s="14"/>
      <c r="BP1048420" s="14"/>
      <c r="BQ1048420" s="14"/>
      <c r="BR1048420" s="14"/>
      <c r="BS1048420" s="14"/>
      <c r="BT1048420" s="14"/>
      <c r="BU1048420" s="14"/>
      <c r="BV1048420" s="14"/>
      <c r="BW1048420" s="14"/>
      <c r="BX1048420" s="14"/>
      <c r="BY1048420" s="17"/>
      <c r="BZ1048420" s="17"/>
      <c r="CA1048420" s="18"/>
      <c r="CB1048420" s="14"/>
      <c r="CC1048420" s="14"/>
      <c r="CD1048420" s="14"/>
      <c r="CE1048420" s="14"/>
      <c r="CF1048420" s="14"/>
      <c r="CG1048420" s="14"/>
      <c r="CH1048420" s="14"/>
      <c r="CI1048420" s="19"/>
      <c r="CJ1048420" s="19"/>
    </row>
    <row r="1048421" s="14" customFormat="1" customHeight="1" spans="1:88">
      <c r="A1048421" s="15"/>
      <c r="B1048421" s="15"/>
      <c r="C1048421" s="15"/>
      <c r="D1048421" s="15"/>
      <c r="E1048421" s="15"/>
      <c r="F1048421" s="15"/>
      <c r="G1048421" s="15"/>
      <c r="H1048421" s="15"/>
      <c r="I1048421" s="15"/>
      <c r="J1048421" s="15"/>
      <c r="K1048421" s="15"/>
      <c r="L1048421" s="15"/>
      <c r="M1048421" s="15"/>
      <c r="N1048421" s="16"/>
      <c r="O1048421" s="14"/>
      <c r="P1048421" s="14"/>
      <c r="Q1048421" s="14"/>
      <c r="R1048421" s="14"/>
      <c r="S1048421" s="14"/>
      <c r="T1048421" s="14"/>
      <c r="U1048421" s="14"/>
      <c r="V1048421" s="14"/>
      <c r="W1048421" s="14"/>
      <c r="X1048421" s="14"/>
      <c r="Y1048421" s="14"/>
      <c r="Z1048421" s="14"/>
      <c r="AA1048421" s="14"/>
      <c r="AB1048421" s="14"/>
      <c r="AC1048421" s="14"/>
      <c r="AD1048421" s="14"/>
      <c r="AE1048421" s="14"/>
      <c r="AF1048421" s="14"/>
      <c r="AG1048421" s="14"/>
      <c r="AH1048421" s="14"/>
      <c r="AI1048421" s="14"/>
      <c r="AJ1048421" s="14"/>
      <c r="AK1048421" s="14"/>
      <c r="AL1048421" s="14"/>
      <c r="AM1048421" s="14"/>
      <c r="AN1048421" s="14"/>
      <c r="AO1048421" s="14"/>
      <c r="AP1048421" s="14"/>
      <c r="AQ1048421" s="14"/>
      <c r="AR1048421" s="14"/>
      <c r="AS1048421" s="14"/>
      <c r="AT1048421" s="14"/>
      <c r="AU1048421" s="14"/>
      <c r="AV1048421" s="14"/>
      <c r="AW1048421" s="14"/>
      <c r="AX1048421" s="14"/>
      <c r="AY1048421" s="14"/>
      <c r="AZ1048421" s="14"/>
      <c r="BA1048421" s="14"/>
      <c r="BB1048421" s="14"/>
      <c r="BC1048421" s="14"/>
      <c r="BD1048421" s="14"/>
      <c r="BE1048421" s="14"/>
      <c r="BF1048421" s="14"/>
      <c r="BG1048421" s="14"/>
      <c r="BH1048421" s="14"/>
      <c r="BI1048421" s="14"/>
      <c r="BJ1048421" s="14"/>
      <c r="BK1048421" s="14"/>
      <c r="BL1048421" s="14"/>
      <c r="BM1048421" s="14"/>
      <c r="BN1048421" s="14"/>
      <c r="BO1048421" s="14"/>
      <c r="BP1048421" s="14"/>
      <c r="BQ1048421" s="14"/>
      <c r="BR1048421" s="14"/>
      <c r="BS1048421" s="14"/>
      <c r="BT1048421" s="14"/>
      <c r="BU1048421" s="14"/>
      <c r="BV1048421" s="14"/>
      <c r="BW1048421" s="14"/>
      <c r="BX1048421" s="14"/>
      <c r="BY1048421" s="17"/>
      <c r="BZ1048421" s="17"/>
      <c r="CA1048421" s="18"/>
      <c r="CB1048421" s="14"/>
      <c r="CC1048421" s="14"/>
      <c r="CD1048421" s="14"/>
      <c r="CE1048421" s="14"/>
      <c r="CF1048421" s="14"/>
      <c r="CG1048421" s="14"/>
      <c r="CH1048421" s="14"/>
      <c r="CI1048421" s="19"/>
      <c r="CJ1048421" s="19"/>
    </row>
    <row r="1048422" s="14" customFormat="1" customHeight="1" spans="1:88">
      <c r="A1048422" s="15"/>
      <c r="B1048422" s="15"/>
      <c r="C1048422" s="15"/>
      <c r="D1048422" s="15"/>
      <c r="E1048422" s="15"/>
      <c r="F1048422" s="15"/>
      <c r="G1048422" s="15"/>
      <c r="H1048422" s="15"/>
      <c r="I1048422" s="15"/>
      <c r="J1048422" s="15"/>
      <c r="K1048422" s="15"/>
      <c r="L1048422" s="15"/>
      <c r="M1048422" s="15"/>
      <c r="N1048422" s="16"/>
      <c r="O1048422" s="14"/>
      <c r="P1048422" s="14"/>
      <c r="Q1048422" s="14"/>
      <c r="R1048422" s="14"/>
      <c r="S1048422" s="14"/>
      <c r="T1048422" s="14"/>
      <c r="U1048422" s="14"/>
      <c r="V1048422" s="14"/>
      <c r="W1048422" s="14"/>
      <c r="X1048422" s="14"/>
      <c r="Y1048422" s="14"/>
      <c r="Z1048422" s="14"/>
      <c r="AA1048422" s="14"/>
      <c r="AB1048422" s="14"/>
      <c r="AC1048422" s="14"/>
      <c r="AD1048422" s="14"/>
      <c r="AE1048422" s="14"/>
      <c r="AF1048422" s="14"/>
      <c r="AG1048422" s="14"/>
      <c r="AH1048422" s="14"/>
      <c r="AI1048422" s="14"/>
      <c r="AJ1048422" s="14"/>
      <c r="AK1048422" s="14"/>
      <c r="AL1048422" s="14"/>
      <c r="AM1048422" s="14"/>
      <c r="AN1048422" s="14"/>
      <c r="AO1048422" s="14"/>
      <c r="AP1048422" s="14"/>
      <c r="AQ1048422" s="14"/>
      <c r="AR1048422" s="14"/>
      <c r="AS1048422" s="14"/>
      <c r="AT1048422" s="14"/>
      <c r="AU1048422" s="14"/>
      <c r="AV1048422" s="14"/>
      <c r="AW1048422" s="14"/>
      <c r="AX1048422" s="14"/>
      <c r="AY1048422" s="14"/>
      <c r="AZ1048422" s="14"/>
      <c r="BA1048422" s="14"/>
      <c r="BB1048422" s="14"/>
      <c r="BC1048422" s="14"/>
      <c r="BD1048422" s="14"/>
      <c r="BE1048422" s="14"/>
      <c r="BF1048422" s="14"/>
      <c r="BG1048422" s="14"/>
      <c r="BH1048422" s="14"/>
      <c r="BI1048422" s="14"/>
      <c r="BJ1048422" s="14"/>
      <c r="BK1048422" s="14"/>
      <c r="BL1048422" s="14"/>
      <c r="BM1048422" s="14"/>
      <c r="BN1048422" s="14"/>
      <c r="BO1048422" s="14"/>
      <c r="BP1048422" s="14"/>
      <c r="BQ1048422" s="14"/>
      <c r="BR1048422" s="14"/>
      <c r="BS1048422" s="14"/>
      <c r="BT1048422" s="14"/>
      <c r="BU1048422" s="14"/>
      <c r="BV1048422" s="14"/>
      <c r="BW1048422" s="14"/>
      <c r="BX1048422" s="14"/>
      <c r="BY1048422" s="17"/>
      <c r="BZ1048422" s="17"/>
      <c r="CA1048422" s="18"/>
      <c r="CB1048422" s="14"/>
      <c r="CC1048422" s="14"/>
      <c r="CD1048422" s="14"/>
      <c r="CE1048422" s="14"/>
      <c r="CF1048422" s="14"/>
      <c r="CG1048422" s="14"/>
      <c r="CH1048422" s="14"/>
      <c r="CI1048422" s="19"/>
      <c r="CJ1048422" s="19"/>
    </row>
    <row r="1048423" s="14" customFormat="1" customHeight="1" spans="1:88">
      <c r="A1048423" s="15"/>
      <c r="B1048423" s="15"/>
      <c r="C1048423" s="15"/>
      <c r="D1048423" s="15"/>
      <c r="E1048423" s="15"/>
      <c r="F1048423" s="15"/>
      <c r="G1048423" s="15"/>
      <c r="H1048423" s="15"/>
      <c r="I1048423" s="15"/>
      <c r="J1048423" s="15"/>
      <c r="K1048423" s="15"/>
      <c r="L1048423" s="15"/>
      <c r="M1048423" s="15"/>
      <c r="N1048423" s="16"/>
      <c r="O1048423" s="14"/>
      <c r="P1048423" s="14"/>
      <c r="Q1048423" s="14"/>
      <c r="R1048423" s="14"/>
      <c r="S1048423" s="14"/>
      <c r="T1048423" s="14"/>
      <c r="U1048423" s="14"/>
      <c r="V1048423" s="14"/>
      <c r="W1048423" s="14"/>
      <c r="X1048423" s="14"/>
      <c r="Y1048423" s="14"/>
      <c r="Z1048423" s="14"/>
      <c r="AA1048423" s="14"/>
      <c r="AB1048423" s="14"/>
      <c r="AC1048423" s="14"/>
      <c r="AD1048423" s="14"/>
      <c r="AE1048423" s="14"/>
      <c r="AF1048423" s="14"/>
      <c r="AG1048423" s="14"/>
      <c r="AH1048423" s="14"/>
      <c r="AI1048423" s="14"/>
      <c r="AJ1048423" s="14"/>
      <c r="AK1048423" s="14"/>
      <c r="AL1048423" s="14"/>
      <c r="AM1048423" s="14"/>
      <c r="AN1048423" s="14"/>
      <c r="AO1048423" s="14"/>
      <c r="AP1048423" s="14"/>
      <c r="AQ1048423" s="14"/>
      <c r="AR1048423" s="14"/>
      <c r="AS1048423" s="14"/>
      <c r="AT1048423" s="14"/>
      <c r="AU1048423" s="14"/>
      <c r="AV1048423" s="14"/>
      <c r="AW1048423" s="14"/>
      <c r="AX1048423" s="14"/>
      <c r="AY1048423" s="14"/>
      <c r="AZ1048423" s="14"/>
      <c r="BA1048423" s="14"/>
      <c r="BB1048423" s="14"/>
      <c r="BC1048423" s="14"/>
      <c r="BD1048423" s="14"/>
      <c r="BE1048423" s="14"/>
      <c r="BF1048423" s="14"/>
      <c r="BG1048423" s="14"/>
      <c r="BH1048423" s="14"/>
      <c r="BI1048423" s="14"/>
      <c r="BJ1048423" s="14"/>
      <c r="BK1048423" s="14"/>
      <c r="BL1048423" s="14"/>
      <c r="BM1048423" s="14"/>
      <c r="BN1048423" s="14"/>
      <c r="BO1048423" s="14"/>
      <c r="BP1048423" s="14"/>
      <c r="BQ1048423" s="14"/>
      <c r="BR1048423" s="14"/>
      <c r="BS1048423" s="14"/>
      <c r="BT1048423" s="14"/>
      <c r="BU1048423" s="14"/>
      <c r="BV1048423" s="14"/>
      <c r="BW1048423" s="14"/>
      <c r="BX1048423" s="14"/>
      <c r="BY1048423" s="17"/>
      <c r="BZ1048423" s="17"/>
      <c r="CA1048423" s="18"/>
      <c r="CB1048423" s="14"/>
      <c r="CC1048423" s="14"/>
      <c r="CD1048423" s="14"/>
      <c r="CE1048423" s="14"/>
      <c r="CF1048423" s="14"/>
      <c r="CG1048423" s="14"/>
      <c r="CH1048423" s="14"/>
      <c r="CI1048423" s="19"/>
      <c r="CJ1048423" s="19"/>
    </row>
    <row r="1048424" s="14" customFormat="1" customHeight="1" spans="1:88">
      <c r="A1048424" s="15"/>
      <c r="B1048424" s="15"/>
      <c r="C1048424" s="15"/>
      <c r="D1048424" s="15"/>
      <c r="E1048424" s="15"/>
      <c r="F1048424" s="15"/>
      <c r="G1048424" s="15"/>
      <c r="H1048424" s="15"/>
      <c r="I1048424" s="15"/>
      <c r="J1048424" s="15"/>
      <c r="K1048424" s="15"/>
      <c r="L1048424" s="15"/>
      <c r="M1048424" s="15"/>
      <c r="N1048424" s="16"/>
      <c r="O1048424" s="14"/>
      <c r="P1048424" s="14"/>
      <c r="Q1048424" s="14"/>
      <c r="R1048424" s="14"/>
      <c r="S1048424" s="14"/>
      <c r="T1048424" s="14"/>
      <c r="U1048424" s="14"/>
      <c r="V1048424" s="14"/>
      <c r="W1048424" s="14"/>
      <c r="X1048424" s="14"/>
      <c r="Y1048424" s="14"/>
      <c r="Z1048424" s="14"/>
      <c r="AA1048424" s="14"/>
      <c r="AB1048424" s="14"/>
      <c r="AC1048424" s="14"/>
      <c r="AD1048424" s="14"/>
      <c r="AE1048424" s="14"/>
      <c r="AF1048424" s="14"/>
      <c r="AG1048424" s="14"/>
      <c r="AH1048424" s="14"/>
      <c r="AI1048424" s="14"/>
      <c r="AJ1048424" s="14"/>
      <c r="AK1048424" s="14"/>
      <c r="AL1048424" s="14"/>
      <c r="AM1048424" s="14"/>
      <c r="AN1048424" s="14"/>
      <c r="AO1048424" s="14"/>
      <c r="AP1048424" s="14"/>
      <c r="AQ1048424" s="14"/>
      <c r="AR1048424" s="14"/>
      <c r="AS1048424" s="14"/>
      <c r="AT1048424" s="14"/>
      <c r="AU1048424" s="14"/>
      <c r="AV1048424" s="14"/>
      <c r="AW1048424" s="14"/>
      <c r="AX1048424" s="14"/>
      <c r="AY1048424" s="14"/>
      <c r="AZ1048424" s="14"/>
      <c r="BA1048424" s="14"/>
      <c r="BB1048424" s="14"/>
      <c r="BC1048424" s="14"/>
      <c r="BD1048424" s="14"/>
      <c r="BE1048424" s="14"/>
      <c r="BF1048424" s="14"/>
      <c r="BG1048424" s="14"/>
      <c r="BH1048424" s="14"/>
      <c r="BI1048424" s="14"/>
      <c r="BJ1048424" s="14"/>
      <c r="BK1048424" s="14"/>
      <c r="BL1048424" s="14"/>
      <c r="BM1048424" s="14"/>
      <c r="BN1048424" s="14"/>
      <c r="BO1048424" s="14"/>
      <c r="BP1048424" s="14"/>
      <c r="BQ1048424" s="14"/>
      <c r="BR1048424" s="14"/>
      <c r="BS1048424" s="14"/>
      <c r="BT1048424" s="14"/>
      <c r="BU1048424" s="14"/>
      <c r="BV1048424" s="14"/>
      <c r="BW1048424" s="14"/>
      <c r="BX1048424" s="14"/>
      <c r="BY1048424" s="17"/>
      <c r="BZ1048424" s="17"/>
      <c r="CA1048424" s="18"/>
      <c r="CB1048424" s="14"/>
      <c r="CC1048424" s="14"/>
      <c r="CD1048424" s="14"/>
      <c r="CE1048424" s="14"/>
      <c r="CF1048424" s="14"/>
      <c r="CG1048424" s="14"/>
      <c r="CH1048424" s="14"/>
      <c r="CI1048424" s="19"/>
      <c r="CJ1048424" s="19"/>
    </row>
    <row r="1048425" s="14" customFormat="1" customHeight="1" spans="1:88">
      <c r="A1048425" s="15"/>
      <c r="B1048425" s="15"/>
      <c r="C1048425" s="15"/>
      <c r="D1048425" s="15"/>
      <c r="E1048425" s="15"/>
      <c r="F1048425" s="15"/>
      <c r="G1048425" s="15"/>
      <c r="H1048425" s="15"/>
      <c r="I1048425" s="15"/>
      <c r="J1048425" s="15"/>
      <c r="K1048425" s="15"/>
      <c r="L1048425" s="15"/>
      <c r="M1048425" s="15"/>
      <c r="N1048425" s="16"/>
      <c r="O1048425" s="14"/>
      <c r="P1048425" s="14"/>
      <c r="Q1048425" s="14"/>
      <c r="R1048425" s="14"/>
      <c r="S1048425" s="14"/>
      <c r="T1048425" s="14"/>
      <c r="U1048425" s="14"/>
      <c r="V1048425" s="14"/>
      <c r="W1048425" s="14"/>
      <c r="X1048425" s="14"/>
      <c r="Y1048425" s="14"/>
      <c r="Z1048425" s="14"/>
      <c r="AA1048425" s="14"/>
      <c r="AB1048425" s="14"/>
      <c r="AC1048425" s="14"/>
      <c r="AD1048425" s="14"/>
      <c r="AE1048425" s="14"/>
      <c r="AF1048425" s="14"/>
      <c r="AG1048425" s="14"/>
      <c r="AH1048425" s="14"/>
      <c r="AI1048425" s="14"/>
      <c r="AJ1048425" s="14"/>
      <c r="AK1048425" s="14"/>
      <c r="AL1048425" s="14"/>
      <c r="AM1048425" s="14"/>
      <c r="AN1048425" s="14"/>
      <c r="AO1048425" s="14"/>
      <c r="AP1048425" s="14"/>
      <c r="AQ1048425" s="14"/>
      <c r="AR1048425" s="14"/>
      <c r="AS1048425" s="14"/>
      <c r="AT1048425" s="14"/>
      <c r="AU1048425" s="14"/>
      <c r="AV1048425" s="14"/>
      <c r="AW1048425" s="14"/>
      <c r="AX1048425" s="14"/>
      <c r="AY1048425" s="14"/>
      <c r="AZ1048425" s="14"/>
      <c r="BA1048425" s="14"/>
      <c r="BB1048425" s="14"/>
      <c r="BC1048425" s="14"/>
      <c r="BD1048425" s="14"/>
      <c r="BE1048425" s="14"/>
      <c r="BF1048425" s="14"/>
      <c r="BG1048425" s="14"/>
      <c r="BH1048425" s="14"/>
      <c r="BI1048425" s="14"/>
      <c r="BJ1048425" s="14"/>
      <c r="BK1048425" s="14"/>
      <c r="BL1048425" s="14"/>
      <c r="BM1048425" s="14"/>
      <c r="BN1048425" s="14"/>
      <c r="BO1048425" s="14"/>
      <c r="BP1048425" s="14"/>
      <c r="BQ1048425" s="14"/>
      <c r="BR1048425" s="14"/>
      <c r="BS1048425" s="14"/>
      <c r="BT1048425" s="14"/>
      <c r="BU1048425" s="14"/>
      <c r="BV1048425" s="14"/>
      <c r="BW1048425" s="14"/>
      <c r="BX1048425" s="14"/>
      <c r="BY1048425" s="17"/>
      <c r="BZ1048425" s="17"/>
      <c r="CA1048425" s="18"/>
      <c r="CB1048425" s="14"/>
      <c r="CC1048425" s="14"/>
      <c r="CD1048425" s="14"/>
      <c r="CE1048425" s="14"/>
      <c r="CF1048425" s="14"/>
      <c r="CG1048425" s="14"/>
      <c r="CH1048425" s="14"/>
      <c r="CI1048425" s="19"/>
      <c r="CJ1048425" s="19"/>
    </row>
    <row r="1048426" s="14" customFormat="1" customHeight="1" spans="1:88">
      <c r="A1048426" s="15"/>
      <c r="B1048426" s="15"/>
      <c r="C1048426" s="15"/>
      <c r="D1048426" s="15"/>
      <c r="E1048426" s="15"/>
      <c r="F1048426" s="15"/>
      <c r="G1048426" s="15"/>
      <c r="H1048426" s="15"/>
      <c r="I1048426" s="15"/>
      <c r="J1048426" s="15"/>
      <c r="K1048426" s="15"/>
      <c r="L1048426" s="15"/>
      <c r="M1048426" s="15"/>
      <c r="N1048426" s="16"/>
      <c r="O1048426" s="14"/>
      <c r="P1048426" s="14"/>
      <c r="Q1048426" s="14"/>
      <c r="R1048426" s="14"/>
      <c r="S1048426" s="14"/>
      <c r="T1048426" s="14"/>
      <c r="U1048426" s="14"/>
      <c r="V1048426" s="14"/>
      <c r="W1048426" s="14"/>
      <c r="X1048426" s="14"/>
      <c r="Y1048426" s="14"/>
      <c r="Z1048426" s="14"/>
      <c r="AA1048426" s="14"/>
      <c r="AB1048426" s="14"/>
      <c r="AC1048426" s="14"/>
      <c r="AD1048426" s="14"/>
      <c r="AE1048426" s="14"/>
      <c r="AF1048426" s="14"/>
      <c r="AG1048426" s="14"/>
      <c r="AH1048426" s="14"/>
      <c r="AI1048426" s="14"/>
      <c r="AJ1048426" s="14"/>
      <c r="AK1048426" s="14"/>
      <c r="AL1048426" s="14"/>
      <c r="AM1048426" s="14"/>
      <c r="AN1048426" s="14"/>
      <c r="AO1048426" s="14"/>
      <c r="AP1048426" s="14"/>
      <c r="AQ1048426" s="14"/>
      <c r="AR1048426" s="14"/>
      <c r="AS1048426" s="14"/>
      <c r="AT1048426" s="14"/>
      <c r="AU1048426" s="14"/>
      <c r="AV1048426" s="14"/>
      <c r="AW1048426" s="14"/>
      <c r="AX1048426" s="14"/>
      <c r="AY1048426" s="14"/>
      <c r="AZ1048426" s="14"/>
      <c r="BA1048426" s="14"/>
      <c r="BB1048426" s="14"/>
      <c r="BC1048426" s="14"/>
      <c r="BD1048426" s="14"/>
      <c r="BE1048426" s="14"/>
      <c r="BF1048426" s="14"/>
      <c r="BG1048426" s="14"/>
      <c r="BH1048426" s="14"/>
      <c r="BI1048426" s="14"/>
      <c r="BJ1048426" s="14"/>
      <c r="BK1048426" s="14"/>
      <c r="BL1048426" s="14"/>
      <c r="BM1048426" s="14"/>
      <c r="BN1048426" s="14"/>
      <c r="BO1048426" s="14"/>
      <c r="BP1048426" s="14"/>
      <c r="BQ1048426" s="14"/>
      <c r="BR1048426" s="14"/>
      <c r="BS1048426" s="14"/>
      <c r="BT1048426" s="14"/>
      <c r="BU1048426" s="14"/>
      <c r="BV1048426" s="14"/>
      <c r="BW1048426" s="14"/>
      <c r="BX1048426" s="14"/>
      <c r="BY1048426" s="17"/>
      <c r="BZ1048426" s="17"/>
      <c r="CA1048426" s="18"/>
      <c r="CB1048426" s="14"/>
      <c r="CC1048426" s="14"/>
      <c r="CD1048426" s="14"/>
      <c r="CE1048426" s="14"/>
      <c r="CF1048426" s="14"/>
      <c r="CG1048426" s="14"/>
      <c r="CH1048426" s="14"/>
      <c r="CI1048426" s="19"/>
      <c r="CJ1048426" s="19"/>
    </row>
    <row r="1048427" s="14" customFormat="1" customHeight="1" spans="1:88">
      <c r="A1048427" s="15"/>
      <c r="B1048427" s="15"/>
      <c r="C1048427" s="15"/>
      <c r="D1048427" s="15"/>
      <c r="E1048427" s="15"/>
      <c r="F1048427" s="15"/>
      <c r="G1048427" s="15"/>
      <c r="H1048427" s="15"/>
      <c r="I1048427" s="15"/>
      <c r="J1048427" s="15"/>
      <c r="K1048427" s="15"/>
      <c r="L1048427" s="15"/>
      <c r="M1048427" s="15"/>
      <c r="N1048427" s="16"/>
      <c r="O1048427" s="14"/>
      <c r="P1048427" s="14"/>
      <c r="Q1048427" s="14"/>
      <c r="R1048427" s="14"/>
      <c r="S1048427" s="14"/>
      <c r="T1048427" s="14"/>
      <c r="U1048427" s="14"/>
      <c r="V1048427" s="14"/>
      <c r="W1048427" s="14"/>
      <c r="X1048427" s="14"/>
      <c r="Y1048427" s="14"/>
      <c r="Z1048427" s="14"/>
      <c r="AA1048427" s="14"/>
      <c r="AB1048427" s="14"/>
      <c r="AC1048427" s="14"/>
      <c r="AD1048427" s="14"/>
      <c r="AE1048427" s="14"/>
      <c r="AF1048427" s="14"/>
      <c r="AG1048427" s="14"/>
      <c r="AH1048427" s="14"/>
      <c r="AI1048427" s="14"/>
      <c r="AJ1048427" s="14"/>
      <c r="AK1048427" s="14"/>
      <c r="AL1048427" s="14"/>
      <c r="AM1048427" s="14"/>
      <c r="AN1048427" s="14"/>
      <c r="AO1048427" s="14"/>
      <c r="AP1048427" s="14"/>
      <c r="AQ1048427" s="14"/>
      <c r="AR1048427" s="14"/>
      <c r="AS1048427" s="14"/>
      <c r="AT1048427" s="14"/>
      <c r="AU1048427" s="14"/>
      <c r="AV1048427" s="14"/>
      <c r="AW1048427" s="14"/>
      <c r="AX1048427" s="14"/>
      <c r="AY1048427" s="14"/>
      <c r="AZ1048427" s="14"/>
      <c r="BA1048427" s="14"/>
      <c r="BB1048427" s="14"/>
      <c r="BC1048427" s="14"/>
      <c r="BD1048427" s="14"/>
      <c r="BE1048427" s="14"/>
      <c r="BF1048427" s="14"/>
      <c r="BG1048427" s="14"/>
      <c r="BH1048427" s="14"/>
      <c r="BI1048427" s="14"/>
      <c r="BJ1048427" s="14"/>
      <c r="BK1048427" s="14"/>
      <c r="BL1048427" s="14"/>
      <c r="BM1048427" s="14"/>
      <c r="BN1048427" s="14"/>
      <c r="BO1048427" s="14"/>
      <c r="BP1048427" s="14"/>
      <c r="BQ1048427" s="14"/>
      <c r="BR1048427" s="14"/>
      <c r="BS1048427" s="14"/>
      <c r="BT1048427" s="14"/>
      <c r="BU1048427" s="14"/>
      <c r="BV1048427" s="14"/>
      <c r="BW1048427" s="14"/>
      <c r="BX1048427" s="14"/>
      <c r="BY1048427" s="17"/>
      <c r="BZ1048427" s="17"/>
      <c r="CA1048427" s="18"/>
      <c r="CB1048427" s="14"/>
      <c r="CC1048427" s="14"/>
      <c r="CD1048427" s="14"/>
      <c r="CE1048427" s="14"/>
      <c r="CF1048427" s="14"/>
      <c r="CG1048427" s="14"/>
      <c r="CH1048427" s="14"/>
      <c r="CI1048427" s="19"/>
      <c r="CJ1048427" s="19"/>
    </row>
    <row r="1048428" s="14" customFormat="1" customHeight="1" spans="1:88">
      <c r="A1048428" s="15"/>
      <c r="B1048428" s="15"/>
      <c r="C1048428" s="15"/>
      <c r="D1048428" s="15"/>
      <c r="E1048428" s="15"/>
      <c r="F1048428" s="15"/>
      <c r="G1048428" s="15"/>
      <c r="H1048428" s="15"/>
      <c r="I1048428" s="15"/>
      <c r="J1048428" s="15"/>
      <c r="K1048428" s="15"/>
      <c r="L1048428" s="15"/>
      <c r="M1048428" s="15"/>
      <c r="N1048428" s="16"/>
      <c r="O1048428" s="14"/>
      <c r="P1048428" s="14"/>
      <c r="Q1048428" s="14"/>
      <c r="R1048428" s="14"/>
      <c r="S1048428" s="14"/>
      <c r="T1048428" s="14"/>
      <c r="U1048428" s="14"/>
      <c r="V1048428" s="14"/>
      <c r="W1048428" s="14"/>
      <c r="X1048428" s="14"/>
      <c r="Y1048428" s="14"/>
      <c r="Z1048428" s="14"/>
      <c r="AA1048428" s="14"/>
      <c r="AB1048428" s="14"/>
      <c r="AC1048428" s="14"/>
      <c r="AD1048428" s="14"/>
      <c r="AE1048428" s="14"/>
      <c r="AF1048428" s="14"/>
      <c r="AG1048428" s="14"/>
      <c r="AH1048428" s="14"/>
      <c r="AI1048428" s="14"/>
      <c r="AJ1048428" s="14"/>
      <c r="AK1048428" s="14"/>
      <c r="AL1048428" s="14"/>
      <c r="AM1048428" s="14"/>
      <c r="AN1048428" s="14"/>
      <c r="AO1048428" s="14"/>
      <c r="AP1048428" s="14"/>
      <c r="AQ1048428" s="14"/>
      <c r="AR1048428" s="14"/>
      <c r="AS1048428" s="14"/>
      <c r="AT1048428" s="14"/>
      <c r="AU1048428" s="14"/>
      <c r="AV1048428" s="14"/>
      <c r="AW1048428" s="14"/>
      <c r="AX1048428" s="14"/>
      <c r="AY1048428" s="14"/>
      <c r="AZ1048428" s="14"/>
      <c r="BA1048428" s="14"/>
      <c r="BB1048428" s="14"/>
      <c r="BC1048428" s="14"/>
      <c r="BD1048428" s="14"/>
      <c r="BE1048428" s="14"/>
      <c r="BF1048428" s="14"/>
      <c r="BG1048428" s="14"/>
      <c r="BH1048428" s="14"/>
      <c r="BI1048428" s="14"/>
      <c r="BJ1048428" s="14"/>
      <c r="BK1048428" s="14"/>
      <c r="BL1048428" s="14"/>
      <c r="BM1048428" s="14"/>
      <c r="BN1048428" s="14"/>
      <c r="BO1048428" s="14"/>
      <c r="BP1048428" s="14"/>
      <c r="BQ1048428" s="14"/>
      <c r="BR1048428" s="14"/>
      <c r="BS1048428" s="14"/>
      <c r="BT1048428" s="14"/>
      <c r="BU1048428" s="14"/>
      <c r="BV1048428" s="14"/>
      <c r="BW1048428" s="14"/>
      <c r="BX1048428" s="14"/>
      <c r="BY1048428" s="17"/>
      <c r="BZ1048428" s="17"/>
      <c r="CA1048428" s="18"/>
      <c r="CB1048428" s="14"/>
      <c r="CC1048428" s="14"/>
      <c r="CD1048428" s="14"/>
      <c r="CE1048428" s="14"/>
      <c r="CF1048428" s="14"/>
      <c r="CG1048428" s="14"/>
      <c r="CH1048428" s="14"/>
      <c r="CI1048428" s="19"/>
      <c r="CJ1048428" s="19"/>
    </row>
    <row r="1048429" s="14" customFormat="1" customHeight="1" spans="1:88">
      <c r="A1048429" s="15"/>
      <c r="B1048429" s="15"/>
      <c r="C1048429" s="15"/>
      <c r="D1048429" s="15"/>
      <c r="E1048429" s="15"/>
      <c r="F1048429" s="15"/>
      <c r="G1048429" s="15"/>
      <c r="H1048429" s="15"/>
      <c r="I1048429" s="15"/>
      <c r="J1048429" s="15"/>
      <c r="K1048429" s="15"/>
      <c r="L1048429" s="15"/>
      <c r="M1048429" s="15"/>
      <c r="N1048429" s="16"/>
      <c r="O1048429" s="14"/>
      <c r="P1048429" s="14"/>
      <c r="Q1048429" s="14"/>
      <c r="R1048429" s="14"/>
      <c r="S1048429" s="14"/>
      <c r="T1048429" s="14"/>
      <c r="U1048429" s="14"/>
      <c r="V1048429" s="14"/>
      <c r="W1048429" s="14"/>
      <c r="X1048429" s="14"/>
      <c r="Y1048429" s="14"/>
      <c r="Z1048429" s="14"/>
      <c r="AA1048429" s="14"/>
      <c r="AB1048429" s="14"/>
      <c r="AC1048429" s="14"/>
      <c r="AD1048429" s="14"/>
      <c r="AE1048429" s="14"/>
      <c r="AF1048429" s="14"/>
      <c r="AG1048429" s="14"/>
      <c r="AH1048429" s="14"/>
      <c r="AI1048429" s="14"/>
      <c r="AJ1048429" s="14"/>
      <c r="AK1048429" s="14"/>
      <c r="AL1048429" s="14"/>
      <c r="AM1048429" s="14"/>
      <c r="AN1048429" s="14"/>
      <c r="AO1048429" s="14"/>
      <c r="AP1048429" s="14"/>
      <c r="AQ1048429" s="14"/>
      <c r="AR1048429" s="14"/>
      <c r="AS1048429" s="14"/>
      <c r="AT1048429" s="14"/>
      <c r="AU1048429" s="14"/>
      <c r="AV1048429" s="14"/>
      <c r="AW1048429" s="14"/>
      <c r="AX1048429" s="14"/>
      <c r="AY1048429" s="14"/>
      <c r="AZ1048429" s="14"/>
      <c r="BA1048429" s="14"/>
      <c r="BB1048429" s="14"/>
      <c r="BC1048429" s="14"/>
      <c r="BD1048429" s="14"/>
      <c r="BE1048429" s="14"/>
      <c r="BF1048429" s="14"/>
      <c r="BG1048429" s="14"/>
      <c r="BH1048429" s="14"/>
      <c r="BI1048429" s="14"/>
      <c r="BJ1048429" s="14"/>
      <c r="BK1048429" s="14"/>
      <c r="BL1048429" s="14"/>
      <c r="BM1048429" s="14"/>
      <c r="BN1048429" s="14"/>
      <c r="BO1048429" s="14"/>
      <c r="BP1048429" s="14"/>
      <c r="BQ1048429" s="14"/>
      <c r="BR1048429" s="14"/>
      <c r="BS1048429" s="14"/>
      <c r="BT1048429" s="14"/>
      <c r="BU1048429" s="14"/>
      <c r="BV1048429" s="14"/>
      <c r="BW1048429" s="14"/>
      <c r="BX1048429" s="14"/>
      <c r="BY1048429" s="17"/>
      <c r="BZ1048429" s="17"/>
      <c r="CA1048429" s="18"/>
      <c r="CB1048429" s="14"/>
      <c r="CC1048429" s="14"/>
      <c r="CD1048429" s="14"/>
      <c r="CE1048429" s="14"/>
      <c r="CF1048429" s="14"/>
      <c r="CG1048429" s="14"/>
      <c r="CH1048429" s="14"/>
      <c r="CI1048429" s="19"/>
      <c r="CJ1048429" s="19"/>
    </row>
    <row r="1048430" s="14" customFormat="1" customHeight="1" spans="1:88">
      <c r="A1048430" s="15"/>
      <c r="B1048430" s="15"/>
      <c r="C1048430" s="15"/>
      <c r="D1048430" s="15"/>
      <c r="E1048430" s="15"/>
      <c r="F1048430" s="15"/>
      <c r="G1048430" s="15"/>
      <c r="H1048430" s="15"/>
      <c r="I1048430" s="15"/>
      <c r="J1048430" s="15"/>
      <c r="K1048430" s="15"/>
      <c r="L1048430" s="15"/>
      <c r="M1048430" s="15"/>
      <c r="N1048430" s="16"/>
      <c r="O1048430" s="14"/>
      <c r="P1048430" s="14"/>
      <c r="Q1048430" s="14"/>
      <c r="R1048430" s="14"/>
      <c r="S1048430" s="14"/>
      <c r="T1048430" s="14"/>
      <c r="U1048430" s="14"/>
      <c r="V1048430" s="14"/>
      <c r="W1048430" s="14"/>
      <c r="X1048430" s="14"/>
      <c r="Y1048430" s="14"/>
      <c r="Z1048430" s="14"/>
      <c r="AA1048430" s="14"/>
      <c r="AB1048430" s="14"/>
      <c r="AC1048430" s="14"/>
      <c r="AD1048430" s="14"/>
      <c r="AE1048430" s="14"/>
      <c r="AF1048430" s="14"/>
      <c r="AG1048430" s="14"/>
      <c r="AH1048430" s="14"/>
      <c r="AI1048430" s="14"/>
      <c r="AJ1048430" s="14"/>
      <c r="AK1048430" s="14"/>
      <c r="AL1048430" s="14"/>
      <c r="AM1048430" s="14"/>
      <c r="AN1048430" s="14"/>
      <c r="AO1048430" s="14"/>
      <c r="AP1048430" s="14"/>
      <c r="AQ1048430" s="14"/>
      <c r="AR1048430" s="14"/>
      <c r="AS1048430" s="14"/>
      <c r="AT1048430" s="14"/>
      <c r="AU1048430" s="14"/>
      <c r="AV1048430" s="14"/>
      <c r="AW1048430" s="14"/>
      <c r="AX1048430" s="14"/>
      <c r="AY1048430" s="14"/>
      <c r="AZ1048430" s="14"/>
      <c r="BA1048430" s="14"/>
      <c r="BB1048430" s="14"/>
      <c r="BC1048430" s="14"/>
      <c r="BD1048430" s="14"/>
      <c r="BE1048430" s="14"/>
      <c r="BF1048430" s="14"/>
      <c r="BG1048430" s="14"/>
      <c r="BH1048430" s="14"/>
      <c r="BI1048430" s="14"/>
      <c r="BJ1048430" s="14"/>
      <c r="BK1048430" s="14"/>
      <c r="BL1048430" s="14"/>
      <c r="BM1048430" s="14"/>
      <c r="BN1048430" s="14"/>
      <c r="BO1048430" s="14"/>
      <c r="BP1048430" s="14"/>
      <c r="BQ1048430" s="14"/>
      <c r="BR1048430" s="14"/>
      <c r="BS1048430" s="14"/>
      <c r="BT1048430" s="14"/>
      <c r="BU1048430" s="14"/>
      <c r="BV1048430" s="14"/>
      <c r="BW1048430" s="14"/>
      <c r="BX1048430" s="14"/>
      <c r="BY1048430" s="17"/>
      <c r="BZ1048430" s="17"/>
      <c r="CA1048430" s="18"/>
      <c r="CB1048430" s="14"/>
      <c r="CC1048430" s="14"/>
      <c r="CD1048430" s="14"/>
      <c r="CE1048430" s="14"/>
      <c r="CF1048430" s="14"/>
      <c r="CG1048430" s="14"/>
      <c r="CH1048430" s="14"/>
      <c r="CI1048430" s="19"/>
      <c r="CJ1048430" s="19"/>
    </row>
    <row r="1048431" s="14" customFormat="1" customHeight="1" spans="1:88">
      <c r="A1048431" s="15"/>
      <c r="B1048431" s="15"/>
      <c r="C1048431" s="15"/>
      <c r="D1048431" s="15"/>
      <c r="E1048431" s="15"/>
      <c r="F1048431" s="15"/>
      <c r="G1048431" s="15"/>
      <c r="H1048431" s="15"/>
      <c r="I1048431" s="15"/>
      <c r="J1048431" s="15"/>
      <c r="K1048431" s="15"/>
      <c r="L1048431" s="15"/>
      <c r="M1048431" s="15"/>
      <c r="N1048431" s="16"/>
      <c r="O1048431" s="14"/>
      <c r="P1048431" s="14"/>
      <c r="Q1048431" s="14"/>
      <c r="R1048431" s="14"/>
      <c r="S1048431" s="14"/>
      <c r="T1048431" s="14"/>
      <c r="U1048431" s="14"/>
      <c r="V1048431" s="14"/>
      <c r="W1048431" s="14"/>
      <c r="X1048431" s="14"/>
      <c r="Y1048431" s="14"/>
      <c r="Z1048431" s="14"/>
      <c r="AA1048431" s="14"/>
      <c r="AB1048431" s="14"/>
      <c r="AC1048431" s="14"/>
      <c r="AD1048431" s="14"/>
      <c r="AE1048431" s="14"/>
      <c r="AF1048431" s="14"/>
      <c r="AG1048431" s="14"/>
      <c r="AH1048431" s="14"/>
      <c r="AI1048431" s="14"/>
      <c r="AJ1048431" s="14"/>
      <c r="AK1048431" s="14"/>
      <c r="AL1048431" s="14"/>
      <c r="AM1048431" s="14"/>
      <c r="AN1048431" s="14"/>
      <c r="AO1048431" s="14"/>
      <c r="AP1048431" s="14"/>
      <c r="AQ1048431" s="14"/>
      <c r="AR1048431" s="14"/>
      <c r="AS1048431" s="14"/>
      <c r="AT1048431" s="14"/>
      <c r="AU1048431" s="14"/>
      <c r="AV1048431" s="14"/>
      <c r="AW1048431" s="14"/>
      <c r="AX1048431" s="14"/>
      <c r="AY1048431" s="14"/>
      <c r="AZ1048431" s="14"/>
      <c r="BA1048431" s="14"/>
      <c r="BB1048431" s="14"/>
      <c r="BC1048431" s="14"/>
      <c r="BD1048431" s="14"/>
      <c r="BE1048431" s="14"/>
      <c r="BF1048431" s="14"/>
      <c r="BG1048431" s="14"/>
      <c r="BH1048431" s="14"/>
      <c r="BI1048431" s="14"/>
      <c r="BJ1048431" s="14"/>
      <c r="BK1048431" s="14"/>
      <c r="BL1048431" s="14"/>
      <c r="BM1048431" s="14"/>
      <c r="BN1048431" s="14"/>
      <c r="BO1048431" s="14"/>
      <c r="BP1048431" s="14"/>
      <c r="BQ1048431" s="14"/>
      <c r="BR1048431" s="14"/>
      <c r="BS1048431" s="14"/>
      <c r="BT1048431" s="14"/>
      <c r="BU1048431" s="14"/>
      <c r="BV1048431" s="14"/>
      <c r="BW1048431" s="14"/>
      <c r="BX1048431" s="14"/>
      <c r="BY1048431" s="17"/>
      <c r="BZ1048431" s="17"/>
      <c r="CA1048431" s="18"/>
      <c r="CB1048431" s="14"/>
      <c r="CC1048431" s="14"/>
      <c r="CD1048431" s="14"/>
      <c r="CE1048431" s="14"/>
      <c r="CF1048431" s="14"/>
      <c r="CG1048431" s="14"/>
      <c r="CH1048431" s="14"/>
      <c r="CI1048431" s="19"/>
      <c r="CJ1048431" s="19"/>
    </row>
    <row r="1048432" s="14" customFormat="1" customHeight="1" spans="1:88">
      <c r="A1048432" s="15"/>
      <c r="B1048432" s="15"/>
      <c r="C1048432" s="15"/>
      <c r="D1048432" s="15"/>
      <c r="E1048432" s="15"/>
      <c r="F1048432" s="15"/>
      <c r="G1048432" s="15"/>
      <c r="H1048432" s="15"/>
      <c r="I1048432" s="15"/>
      <c r="J1048432" s="15"/>
      <c r="K1048432" s="15"/>
      <c r="L1048432" s="15"/>
      <c r="M1048432" s="15"/>
      <c r="N1048432" s="16"/>
      <c r="O1048432" s="14"/>
      <c r="P1048432" s="14"/>
      <c r="Q1048432" s="14"/>
      <c r="R1048432" s="14"/>
      <c r="S1048432" s="14"/>
      <c r="T1048432" s="14"/>
      <c r="U1048432" s="14"/>
      <c r="V1048432" s="14"/>
      <c r="W1048432" s="14"/>
      <c r="X1048432" s="14"/>
      <c r="Y1048432" s="14"/>
      <c r="Z1048432" s="14"/>
      <c r="AA1048432" s="14"/>
      <c r="AB1048432" s="14"/>
      <c r="AC1048432" s="14"/>
      <c r="AD1048432" s="14"/>
      <c r="AE1048432" s="14"/>
      <c r="AF1048432" s="14"/>
      <c r="AG1048432" s="14"/>
      <c r="AH1048432" s="14"/>
      <c r="AI1048432" s="14"/>
      <c r="AJ1048432" s="14"/>
      <c r="AK1048432" s="14"/>
      <c r="AL1048432" s="14"/>
      <c r="AM1048432" s="14"/>
      <c r="AN1048432" s="14"/>
      <c r="AO1048432" s="14"/>
      <c r="AP1048432" s="14"/>
      <c r="AQ1048432" s="14"/>
      <c r="AR1048432" s="14"/>
      <c r="AS1048432" s="14"/>
      <c r="AT1048432" s="14"/>
      <c r="AU1048432" s="14"/>
      <c r="AV1048432" s="14"/>
      <c r="AW1048432" s="14"/>
      <c r="AX1048432" s="14"/>
      <c r="AY1048432" s="14"/>
      <c r="AZ1048432" s="14"/>
      <c r="BA1048432" s="14"/>
      <c r="BB1048432" s="14"/>
      <c r="BC1048432" s="14"/>
      <c r="BD1048432" s="14"/>
      <c r="BE1048432" s="14"/>
      <c r="BF1048432" s="14"/>
      <c r="BG1048432" s="14"/>
      <c r="BH1048432" s="14"/>
      <c r="BI1048432" s="14"/>
      <c r="BJ1048432" s="14"/>
      <c r="BK1048432" s="14"/>
      <c r="BL1048432" s="14"/>
      <c r="BM1048432" s="14"/>
      <c r="BN1048432" s="14"/>
      <c r="BO1048432" s="14"/>
      <c r="BP1048432" s="14"/>
      <c r="BQ1048432" s="14"/>
      <c r="BR1048432" s="14"/>
      <c r="BS1048432" s="14"/>
      <c r="BT1048432" s="14"/>
      <c r="BU1048432" s="14"/>
      <c r="BV1048432" s="14"/>
      <c r="BW1048432" s="14"/>
      <c r="BX1048432" s="14"/>
      <c r="BY1048432" s="17"/>
      <c r="BZ1048432" s="17"/>
      <c r="CA1048432" s="18"/>
      <c r="CB1048432" s="14"/>
      <c r="CC1048432" s="14"/>
      <c r="CD1048432" s="14"/>
      <c r="CE1048432" s="14"/>
      <c r="CF1048432" s="14"/>
      <c r="CG1048432" s="14"/>
      <c r="CH1048432" s="14"/>
      <c r="CI1048432" s="19"/>
      <c r="CJ1048432" s="19"/>
    </row>
    <row r="1048433" s="14" customFormat="1" customHeight="1" spans="1:88">
      <c r="A1048433" s="15"/>
      <c r="B1048433" s="15"/>
      <c r="C1048433" s="15"/>
      <c r="D1048433" s="15"/>
      <c r="E1048433" s="15"/>
      <c r="F1048433" s="15"/>
      <c r="G1048433" s="15"/>
      <c r="H1048433" s="15"/>
      <c r="I1048433" s="15"/>
      <c r="J1048433" s="15"/>
      <c r="K1048433" s="15"/>
      <c r="L1048433" s="15"/>
      <c r="M1048433" s="15"/>
      <c r="N1048433" s="16"/>
      <c r="O1048433" s="14"/>
      <c r="P1048433" s="14"/>
      <c r="Q1048433" s="14"/>
      <c r="R1048433" s="14"/>
      <c r="S1048433" s="14"/>
      <c r="T1048433" s="14"/>
      <c r="U1048433" s="14"/>
      <c r="V1048433" s="14"/>
      <c r="W1048433" s="14"/>
      <c r="X1048433" s="14"/>
      <c r="Y1048433" s="14"/>
      <c r="Z1048433" s="14"/>
      <c r="AA1048433" s="14"/>
      <c r="AB1048433" s="14"/>
      <c r="AC1048433" s="14"/>
      <c r="AD1048433" s="14"/>
      <c r="AE1048433" s="14"/>
      <c r="AF1048433" s="14"/>
      <c r="AG1048433" s="14"/>
      <c r="AH1048433" s="14"/>
      <c r="AI1048433" s="14"/>
      <c r="AJ1048433" s="14"/>
      <c r="AK1048433" s="14"/>
      <c r="AL1048433" s="14"/>
      <c r="AM1048433" s="14"/>
      <c r="AN1048433" s="14"/>
      <c r="AO1048433" s="14"/>
      <c r="AP1048433" s="14"/>
      <c r="AQ1048433" s="14"/>
      <c r="AR1048433" s="14"/>
      <c r="AS1048433" s="14"/>
      <c r="AT1048433" s="14"/>
      <c r="AU1048433" s="14"/>
      <c r="AV1048433" s="14"/>
      <c r="AW1048433" s="14"/>
      <c r="AX1048433" s="14"/>
      <c r="AY1048433" s="14"/>
      <c r="AZ1048433" s="14"/>
      <c r="BA1048433" s="14"/>
      <c r="BB1048433" s="14"/>
      <c r="BC1048433" s="14"/>
      <c r="BD1048433" s="14"/>
      <c r="BE1048433" s="14"/>
      <c r="BF1048433" s="14"/>
      <c r="BG1048433" s="14"/>
      <c r="BH1048433" s="14"/>
      <c r="BI1048433" s="14"/>
      <c r="BJ1048433" s="14"/>
      <c r="BK1048433" s="14"/>
      <c r="BL1048433" s="14"/>
      <c r="BM1048433" s="14"/>
      <c r="BN1048433" s="14"/>
      <c r="BO1048433" s="14"/>
      <c r="BP1048433" s="14"/>
      <c r="BQ1048433" s="14"/>
      <c r="BR1048433" s="14"/>
      <c r="BS1048433" s="14"/>
      <c r="BT1048433" s="14"/>
      <c r="BU1048433" s="14"/>
      <c r="BV1048433" s="14"/>
      <c r="BW1048433" s="14"/>
      <c r="BX1048433" s="14"/>
      <c r="BY1048433" s="17"/>
      <c r="BZ1048433" s="17"/>
      <c r="CA1048433" s="18"/>
      <c r="CB1048433" s="14"/>
      <c r="CC1048433" s="14"/>
      <c r="CD1048433" s="14"/>
      <c r="CE1048433" s="14"/>
      <c r="CF1048433" s="14"/>
      <c r="CG1048433" s="14"/>
      <c r="CH1048433" s="14"/>
      <c r="CI1048433" s="19"/>
      <c r="CJ1048433" s="19"/>
    </row>
    <row r="1048434" s="14" customFormat="1" customHeight="1" spans="1:88">
      <c r="A1048434" s="15"/>
      <c r="B1048434" s="15"/>
      <c r="C1048434" s="15"/>
      <c r="D1048434" s="15"/>
      <c r="E1048434" s="15"/>
      <c r="F1048434" s="15"/>
      <c r="G1048434" s="15"/>
      <c r="H1048434" s="15"/>
      <c r="I1048434" s="15"/>
      <c r="J1048434" s="15"/>
      <c r="K1048434" s="15"/>
      <c r="L1048434" s="15"/>
      <c r="M1048434" s="15"/>
      <c r="N1048434" s="16"/>
      <c r="O1048434" s="14"/>
      <c r="P1048434" s="14"/>
      <c r="Q1048434" s="14"/>
      <c r="R1048434" s="14"/>
      <c r="S1048434" s="14"/>
      <c r="T1048434" s="14"/>
      <c r="U1048434" s="14"/>
      <c r="V1048434" s="14"/>
      <c r="W1048434" s="14"/>
      <c r="X1048434" s="14"/>
      <c r="Y1048434" s="14"/>
      <c r="Z1048434" s="14"/>
      <c r="AA1048434" s="14"/>
      <c r="AB1048434" s="14"/>
      <c r="AC1048434" s="14"/>
      <c r="AD1048434" s="14"/>
      <c r="AE1048434" s="14"/>
      <c r="AF1048434" s="14"/>
      <c r="AG1048434" s="14"/>
      <c r="AH1048434" s="14"/>
      <c r="AI1048434" s="14"/>
      <c r="AJ1048434" s="14"/>
      <c r="AK1048434" s="14"/>
      <c r="AL1048434" s="14"/>
      <c r="AM1048434" s="14"/>
      <c r="AN1048434" s="14"/>
      <c r="AO1048434" s="14"/>
      <c r="AP1048434" s="14"/>
      <c r="AQ1048434" s="14"/>
      <c r="AR1048434" s="14"/>
      <c r="AS1048434" s="14"/>
      <c r="AT1048434" s="14"/>
      <c r="AU1048434" s="14"/>
      <c r="AV1048434" s="14"/>
      <c r="AW1048434" s="14"/>
      <c r="AX1048434" s="14"/>
      <c r="AY1048434" s="14"/>
      <c r="AZ1048434" s="14"/>
      <c r="BA1048434" s="14"/>
      <c r="BB1048434" s="14"/>
      <c r="BC1048434" s="14"/>
      <c r="BD1048434" s="14"/>
      <c r="BE1048434" s="14"/>
      <c r="BF1048434" s="14"/>
      <c r="BG1048434" s="14"/>
      <c r="BH1048434" s="14"/>
      <c r="BI1048434" s="14"/>
      <c r="BJ1048434" s="14"/>
      <c r="BK1048434" s="14"/>
      <c r="BL1048434" s="14"/>
      <c r="BM1048434" s="14"/>
      <c r="BN1048434" s="14"/>
      <c r="BO1048434" s="14"/>
      <c r="BP1048434" s="14"/>
      <c r="BQ1048434" s="14"/>
      <c r="BR1048434" s="14"/>
      <c r="BS1048434" s="14"/>
      <c r="BT1048434" s="14"/>
      <c r="BU1048434" s="14"/>
      <c r="BV1048434" s="14"/>
      <c r="BW1048434" s="14"/>
      <c r="BX1048434" s="14"/>
      <c r="BY1048434" s="17"/>
      <c r="BZ1048434" s="17"/>
      <c r="CA1048434" s="18"/>
      <c r="CB1048434" s="14"/>
      <c r="CC1048434" s="14"/>
      <c r="CD1048434" s="14"/>
      <c r="CE1048434" s="14"/>
      <c r="CF1048434" s="14"/>
      <c r="CG1048434" s="14"/>
      <c r="CH1048434" s="14"/>
      <c r="CI1048434" s="19"/>
      <c r="CJ1048434" s="19"/>
    </row>
    <row r="1048435" s="14" customFormat="1" customHeight="1" spans="1:88">
      <c r="A1048435" s="15"/>
      <c r="B1048435" s="15"/>
      <c r="C1048435" s="15"/>
      <c r="D1048435" s="15"/>
      <c r="E1048435" s="15"/>
      <c r="F1048435" s="15"/>
      <c r="G1048435" s="15"/>
      <c r="H1048435" s="15"/>
      <c r="I1048435" s="15"/>
      <c r="J1048435" s="15"/>
      <c r="K1048435" s="15"/>
      <c r="L1048435" s="15"/>
      <c r="M1048435" s="15"/>
      <c r="N1048435" s="16"/>
      <c r="O1048435" s="14"/>
      <c r="P1048435" s="14"/>
      <c r="Q1048435" s="14"/>
      <c r="R1048435" s="14"/>
      <c r="S1048435" s="14"/>
      <c r="T1048435" s="14"/>
      <c r="U1048435" s="14"/>
      <c r="V1048435" s="14"/>
      <c r="W1048435" s="14"/>
      <c r="X1048435" s="14"/>
      <c r="Y1048435" s="14"/>
      <c r="Z1048435" s="14"/>
      <c r="AA1048435" s="14"/>
      <c r="AB1048435" s="14"/>
      <c r="AC1048435" s="14"/>
      <c r="AD1048435" s="14"/>
      <c r="AE1048435" s="14"/>
      <c r="AF1048435" s="14"/>
      <c r="AG1048435" s="14"/>
      <c r="AH1048435" s="14"/>
      <c r="AI1048435" s="14"/>
      <c r="AJ1048435" s="14"/>
      <c r="AK1048435" s="14"/>
      <c r="AL1048435" s="14"/>
      <c r="AM1048435" s="14"/>
      <c r="AN1048435" s="14"/>
      <c r="AO1048435" s="14"/>
      <c r="AP1048435" s="14"/>
      <c r="AQ1048435" s="14"/>
      <c r="AR1048435" s="14"/>
      <c r="AS1048435" s="14"/>
      <c r="AT1048435" s="14"/>
      <c r="AU1048435" s="14"/>
      <c r="AV1048435" s="14"/>
      <c r="AW1048435" s="14"/>
      <c r="AX1048435" s="14"/>
      <c r="AY1048435" s="14"/>
      <c r="AZ1048435" s="14"/>
      <c r="BA1048435" s="14"/>
      <c r="BB1048435" s="14"/>
      <c r="BC1048435" s="14"/>
      <c r="BD1048435" s="14"/>
      <c r="BE1048435" s="14"/>
      <c r="BF1048435" s="14"/>
      <c r="BG1048435" s="14"/>
      <c r="BH1048435" s="14"/>
      <c r="BI1048435" s="14"/>
      <c r="BJ1048435" s="14"/>
      <c r="BK1048435" s="14"/>
      <c r="BL1048435" s="14"/>
      <c r="BM1048435" s="14"/>
      <c r="BN1048435" s="14"/>
      <c r="BO1048435" s="14"/>
      <c r="BP1048435" s="14"/>
      <c r="BQ1048435" s="14"/>
      <c r="BR1048435" s="14"/>
      <c r="BS1048435" s="14"/>
      <c r="BT1048435" s="14"/>
      <c r="BU1048435" s="14"/>
      <c r="BV1048435" s="14"/>
      <c r="BW1048435" s="14"/>
      <c r="BX1048435" s="14"/>
      <c r="BY1048435" s="17"/>
      <c r="BZ1048435" s="17"/>
      <c r="CA1048435" s="18"/>
      <c r="CB1048435" s="14"/>
      <c r="CC1048435" s="14"/>
      <c r="CD1048435" s="14"/>
      <c r="CE1048435" s="14"/>
      <c r="CF1048435" s="14"/>
      <c r="CG1048435" s="14"/>
      <c r="CH1048435" s="14"/>
      <c r="CI1048435" s="19"/>
      <c r="CJ1048435" s="19"/>
    </row>
    <row r="1048436" s="14" customFormat="1" customHeight="1" spans="1:88">
      <c r="A1048436" s="15"/>
      <c r="B1048436" s="15"/>
      <c r="C1048436" s="15"/>
      <c r="D1048436" s="15"/>
      <c r="E1048436" s="15"/>
      <c r="F1048436" s="15"/>
      <c r="G1048436" s="15"/>
      <c r="H1048436" s="15"/>
      <c r="I1048436" s="15"/>
      <c r="J1048436" s="15"/>
      <c r="K1048436" s="15"/>
      <c r="L1048436" s="15"/>
      <c r="M1048436" s="15"/>
      <c r="N1048436" s="16"/>
      <c r="O1048436" s="14"/>
      <c r="P1048436" s="14"/>
      <c r="Q1048436" s="14"/>
      <c r="R1048436" s="14"/>
      <c r="S1048436" s="14"/>
      <c r="T1048436" s="14"/>
      <c r="U1048436" s="14"/>
      <c r="V1048436" s="14"/>
      <c r="W1048436" s="14"/>
      <c r="X1048436" s="14"/>
      <c r="Y1048436" s="14"/>
      <c r="Z1048436" s="14"/>
      <c r="AA1048436" s="14"/>
      <c r="AB1048436" s="14"/>
      <c r="AC1048436" s="14"/>
      <c r="AD1048436" s="14"/>
      <c r="AE1048436" s="14"/>
      <c r="AF1048436" s="14"/>
      <c r="AG1048436" s="14"/>
      <c r="AH1048436" s="14"/>
      <c r="AI1048436" s="14"/>
      <c r="AJ1048436" s="14"/>
      <c r="AK1048436" s="14"/>
      <c r="AL1048436" s="14"/>
      <c r="AM1048436" s="14"/>
      <c r="AN1048436" s="14"/>
      <c r="AO1048436" s="14"/>
      <c r="AP1048436" s="14"/>
      <c r="AQ1048436" s="14"/>
      <c r="AR1048436" s="14"/>
      <c r="AS1048436" s="14"/>
      <c r="AT1048436" s="14"/>
      <c r="AU1048436" s="14"/>
      <c r="AV1048436" s="14"/>
      <c r="AW1048436" s="14"/>
      <c r="AX1048436" s="14"/>
      <c r="AY1048436" s="14"/>
      <c r="AZ1048436" s="14"/>
      <c r="BA1048436" s="14"/>
      <c r="BB1048436" s="14"/>
      <c r="BC1048436" s="14"/>
      <c r="BD1048436" s="14"/>
      <c r="BE1048436" s="14"/>
      <c r="BF1048436" s="14"/>
      <c r="BG1048436" s="14"/>
      <c r="BH1048436" s="14"/>
      <c r="BI1048436" s="14"/>
      <c r="BJ1048436" s="14"/>
      <c r="BK1048436" s="14"/>
      <c r="BL1048436" s="14"/>
      <c r="BM1048436" s="14"/>
      <c r="BN1048436" s="14"/>
      <c r="BO1048436" s="14"/>
      <c r="BP1048436" s="14"/>
      <c r="BQ1048436" s="14"/>
      <c r="BR1048436" s="14"/>
      <c r="BS1048436" s="14"/>
      <c r="BT1048436" s="14"/>
      <c r="BU1048436" s="14"/>
      <c r="BV1048436" s="14"/>
      <c r="BW1048436" s="14"/>
      <c r="BX1048436" s="14"/>
      <c r="BY1048436" s="17"/>
      <c r="BZ1048436" s="17"/>
      <c r="CA1048436" s="18"/>
      <c r="CB1048436" s="14"/>
      <c r="CC1048436" s="14"/>
      <c r="CD1048436" s="14"/>
      <c r="CE1048436" s="14"/>
      <c r="CF1048436" s="14"/>
      <c r="CG1048436" s="14"/>
      <c r="CH1048436" s="14"/>
      <c r="CI1048436" s="19"/>
      <c r="CJ1048436" s="19"/>
    </row>
    <row r="1048437" s="14" customFormat="1" customHeight="1" spans="1:88">
      <c r="A1048437" s="15"/>
      <c r="B1048437" s="15"/>
      <c r="C1048437" s="15"/>
      <c r="D1048437" s="15"/>
      <c r="E1048437" s="15"/>
      <c r="F1048437" s="15"/>
      <c r="G1048437" s="15"/>
      <c r="H1048437" s="15"/>
      <c r="I1048437" s="15"/>
      <c r="J1048437" s="15"/>
      <c r="K1048437" s="15"/>
      <c r="L1048437" s="15"/>
      <c r="M1048437" s="15"/>
      <c r="N1048437" s="16"/>
      <c r="O1048437" s="14"/>
      <c r="P1048437" s="14"/>
      <c r="Q1048437" s="14"/>
      <c r="R1048437" s="14"/>
      <c r="S1048437" s="14"/>
      <c r="T1048437" s="14"/>
      <c r="U1048437" s="14"/>
      <c r="V1048437" s="14"/>
      <c r="W1048437" s="14"/>
      <c r="X1048437" s="14"/>
      <c r="Y1048437" s="14"/>
      <c r="Z1048437" s="14"/>
      <c r="AA1048437" s="14"/>
      <c r="AB1048437" s="14"/>
      <c r="AC1048437" s="14"/>
      <c r="AD1048437" s="14"/>
      <c r="AE1048437" s="14"/>
      <c r="AF1048437" s="14"/>
      <c r="AG1048437" s="14"/>
      <c r="AH1048437" s="14"/>
      <c r="AI1048437" s="14"/>
      <c r="AJ1048437" s="14"/>
      <c r="AK1048437" s="14"/>
      <c r="AL1048437" s="14"/>
      <c r="AM1048437" s="14"/>
      <c r="AN1048437" s="14"/>
      <c r="AO1048437" s="14"/>
      <c r="AP1048437" s="14"/>
      <c r="AQ1048437" s="14"/>
      <c r="AR1048437" s="14"/>
      <c r="AS1048437" s="14"/>
      <c r="AT1048437" s="14"/>
      <c r="AU1048437" s="14"/>
      <c r="AV1048437" s="14"/>
      <c r="AW1048437" s="14"/>
      <c r="AX1048437" s="14"/>
      <c r="AY1048437" s="14"/>
      <c r="AZ1048437" s="14"/>
      <c r="BA1048437" s="14"/>
      <c r="BB1048437" s="14"/>
      <c r="BC1048437" s="14"/>
      <c r="BD1048437" s="14"/>
      <c r="BE1048437" s="14"/>
      <c r="BF1048437" s="14"/>
      <c r="BG1048437" s="14"/>
      <c r="BH1048437" s="14"/>
      <c r="BI1048437" s="14"/>
      <c r="BJ1048437" s="14"/>
      <c r="BK1048437" s="14"/>
      <c r="BL1048437" s="14"/>
      <c r="BM1048437" s="14"/>
      <c r="BN1048437" s="14"/>
      <c r="BO1048437" s="14"/>
      <c r="BP1048437" s="14"/>
      <c r="BQ1048437" s="14"/>
      <c r="BR1048437" s="14"/>
      <c r="BS1048437" s="14"/>
      <c r="BT1048437" s="14"/>
      <c r="BU1048437" s="14"/>
      <c r="BV1048437" s="14"/>
      <c r="BW1048437" s="14"/>
      <c r="BX1048437" s="14"/>
      <c r="BY1048437" s="17"/>
      <c r="BZ1048437" s="17"/>
      <c r="CA1048437" s="18"/>
      <c r="CB1048437" s="14"/>
      <c r="CC1048437" s="14"/>
      <c r="CD1048437" s="14"/>
      <c r="CE1048437" s="14"/>
      <c r="CF1048437" s="14"/>
      <c r="CG1048437" s="14"/>
      <c r="CH1048437" s="14"/>
      <c r="CI1048437" s="19"/>
      <c r="CJ1048437" s="19"/>
    </row>
    <row r="1048438" s="14" customFormat="1" customHeight="1" spans="1:88">
      <c r="A1048438" s="15"/>
      <c r="B1048438" s="15"/>
      <c r="C1048438" s="15"/>
      <c r="D1048438" s="15"/>
      <c r="E1048438" s="15"/>
      <c r="F1048438" s="15"/>
      <c r="G1048438" s="15"/>
      <c r="H1048438" s="15"/>
      <c r="I1048438" s="15"/>
      <c r="J1048438" s="15"/>
      <c r="K1048438" s="15"/>
      <c r="L1048438" s="15"/>
      <c r="M1048438" s="15"/>
      <c r="N1048438" s="16"/>
      <c r="O1048438" s="14"/>
      <c r="P1048438" s="14"/>
      <c r="Q1048438" s="14"/>
      <c r="R1048438" s="14"/>
      <c r="S1048438" s="14"/>
      <c r="T1048438" s="14"/>
      <c r="U1048438" s="14"/>
      <c r="V1048438" s="14"/>
      <c r="W1048438" s="14"/>
      <c r="X1048438" s="14"/>
      <c r="Y1048438" s="14"/>
      <c r="Z1048438" s="14"/>
      <c r="AA1048438" s="14"/>
      <c r="AB1048438" s="14"/>
      <c r="AC1048438" s="14"/>
      <c r="AD1048438" s="14"/>
      <c r="AE1048438" s="14"/>
      <c r="AF1048438" s="14"/>
      <c r="AG1048438" s="14"/>
      <c r="AH1048438" s="14"/>
      <c r="AI1048438" s="14"/>
      <c r="AJ1048438" s="14"/>
      <c r="AK1048438" s="14"/>
      <c r="AL1048438" s="14"/>
      <c r="AM1048438" s="14"/>
      <c r="AN1048438" s="14"/>
      <c r="AO1048438" s="14"/>
      <c r="AP1048438" s="14"/>
      <c r="AQ1048438" s="14"/>
      <c r="AR1048438" s="14"/>
      <c r="AS1048438" s="14"/>
      <c r="AT1048438" s="14"/>
      <c r="AU1048438" s="14"/>
      <c r="AV1048438" s="14"/>
      <c r="AW1048438" s="14"/>
      <c r="AX1048438" s="14"/>
      <c r="AY1048438" s="14"/>
      <c r="AZ1048438" s="14"/>
      <c r="BA1048438" s="14"/>
      <c r="BB1048438" s="14"/>
      <c r="BC1048438" s="14"/>
      <c r="BD1048438" s="14"/>
      <c r="BE1048438" s="14"/>
      <c r="BF1048438" s="14"/>
      <c r="BG1048438" s="14"/>
      <c r="BH1048438" s="14"/>
      <c r="BI1048438" s="14"/>
      <c r="BJ1048438" s="14"/>
      <c r="BK1048438" s="14"/>
      <c r="BL1048438" s="14"/>
      <c r="BM1048438" s="14"/>
      <c r="BN1048438" s="14"/>
      <c r="BO1048438" s="14"/>
      <c r="BP1048438" s="14"/>
      <c r="BQ1048438" s="14"/>
      <c r="BR1048438" s="14"/>
      <c r="BS1048438" s="14"/>
      <c r="BT1048438" s="14"/>
      <c r="BU1048438" s="14"/>
      <c r="BV1048438" s="14"/>
      <c r="BW1048438" s="14"/>
      <c r="BX1048438" s="14"/>
      <c r="BY1048438" s="17"/>
      <c r="BZ1048438" s="17"/>
      <c r="CA1048438" s="18"/>
      <c r="CB1048438" s="14"/>
      <c r="CC1048438" s="14"/>
      <c r="CD1048438" s="14"/>
      <c r="CE1048438" s="14"/>
      <c r="CF1048438" s="14"/>
      <c r="CG1048438" s="14"/>
      <c r="CH1048438" s="14"/>
      <c r="CI1048438" s="19"/>
      <c r="CJ1048438" s="19"/>
    </row>
    <row r="1048439" s="14" customFormat="1" customHeight="1" spans="1:88">
      <c r="A1048439" s="15"/>
      <c r="B1048439" s="15"/>
      <c r="C1048439" s="15"/>
      <c r="D1048439" s="15"/>
      <c r="E1048439" s="15"/>
      <c r="F1048439" s="15"/>
      <c r="G1048439" s="15"/>
      <c r="H1048439" s="15"/>
      <c r="I1048439" s="15"/>
      <c r="J1048439" s="15"/>
      <c r="K1048439" s="15"/>
      <c r="L1048439" s="15"/>
      <c r="M1048439" s="15"/>
      <c r="N1048439" s="16"/>
      <c r="O1048439" s="14"/>
      <c r="P1048439" s="14"/>
      <c r="Q1048439" s="14"/>
      <c r="R1048439" s="14"/>
      <c r="S1048439" s="14"/>
      <c r="T1048439" s="14"/>
      <c r="U1048439" s="14"/>
      <c r="V1048439" s="14"/>
      <c r="W1048439" s="14"/>
      <c r="X1048439" s="14"/>
      <c r="Y1048439" s="14"/>
      <c r="Z1048439" s="14"/>
      <c r="AA1048439" s="14"/>
      <c r="AB1048439" s="14"/>
      <c r="AC1048439" s="14"/>
      <c r="AD1048439" s="14"/>
      <c r="AE1048439" s="14"/>
      <c r="AF1048439" s="14"/>
      <c r="AG1048439" s="14"/>
      <c r="AH1048439" s="14"/>
      <c r="AI1048439" s="14"/>
      <c r="AJ1048439" s="14"/>
      <c r="AK1048439" s="14"/>
      <c r="AL1048439" s="14"/>
      <c r="AM1048439" s="14"/>
      <c r="AN1048439" s="14"/>
      <c r="AO1048439" s="14"/>
      <c r="AP1048439" s="14"/>
      <c r="AQ1048439" s="14"/>
      <c r="AR1048439" s="14"/>
      <c r="AS1048439" s="14"/>
      <c r="AT1048439" s="14"/>
      <c r="AU1048439" s="14"/>
      <c r="AV1048439" s="14"/>
      <c r="AW1048439" s="14"/>
      <c r="AX1048439" s="14"/>
      <c r="AY1048439" s="14"/>
      <c r="AZ1048439" s="14"/>
      <c r="BA1048439" s="14"/>
      <c r="BB1048439" s="14"/>
      <c r="BC1048439" s="14"/>
      <c r="BD1048439" s="14"/>
      <c r="BE1048439" s="14"/>
      <c r="BF1048439" s="14"/>
      <c r="BG1048439" s="14"/>
      <c r="BH1048439" s="14"/>
      <c r="BI1048439" s="14"/>
      <c r="BJ1048439" s="14"/>
      <c r="BK1048439" s="14"/>
      <c r="BL1048439" s="14"/>
      <c r="BM1048439" s="14"/>
      <c r="BN1048439" s="14"/>
      <c r="BO1048439" s="14"/>
      <c r="BP1048439" s="14"/>
      <c r="BQ1048439" s="14"/>
      <c r="BR1048439" s="14"/>
      <c r="BS1048439" s="14"/>
      <c r="BT1048439" s="14"/>
      <c r="BU1048439" s="14"/>
      <c r="BV1048439" s="14"/>
      <c r="BW1048439" s="14"/>
      <c r="BX1048439" s="14"/>
      <c r="BY1048439" s="17"/>
      <c r="BZ1048439" s="17"/>
      <c r="CA1048439" s="18"/>
      <c r="CB1048439" s="14"/>
      <c r="CC1048439" s="14"/>
      <c r="CD1048439" s="14"/>
      <c r="CE1048439" s="14"/>
      <c r="CF1048439" s="14"/>
      <c r="CG1048439" s="14"/>
      <c r="CH1048439" s="14"/>
      <c r="CI1048439" s="19"/>
      <c r="CJ1048439" s="19"/>
    </row>
    <row r="1048440" s="14" customFormat="1" customHeight="1" spans="1:88">
      <c r="A1048440" s="15"/>
      <c r="B1048440" s="15"/>
      <c r="C1048440" s="15"/>
      <c r="D1048440" s="15"/>
      <c r="E1048440" s="15"/>
      <c r="F1048440" s="15"/>
      <c r="G1048440" s="15"/>
      <c r="H1048440" s="15"/>
      <c r="I1048440" s="15"/>
      <c r="J1048440" s="15"/>
      <c r="K1048440" s="15"/>
      <c r="L1048440" s="15"/>
      <c r="M1048440" s="15"/>
      <c r="N1048440" s="16"/>
      <c r="O1048440" s="14"/>
      <c r="P1048440" s="14"/>
      <c r="Q1048440" s="14"/>
      <c r="R1048440" s="14"/>
      <c r="S1048440" s="14"/>
      <c r="T1048440" s="14"/>
      <c r="U1048440" s="14"/>
      <c r="V1048440" s="14"/>
      <c r="W1048440" s="14"/>
      <c r="X1048440" s="14"/>
      <c r="Y1048440" s="14"/>
      <c r="Z1048440" s="14"/>
      <c r="AA1048440" s="14"/>
      <c r="AB1048440" s="14"/>
      <c r="AC1048440" s="14"/>
      <c r="AD1048440" s="14"/>
      <c r="AE1048440" s="14"/>
      <c r="AF1048440" s="14"/>
      <c r="AG1048440" s="14"/>
      <c r="AH1048440" s="14"/>
      <c r="AI1048440" s="14"/>
      <c r="AJ1048440" s="14"/>
      <c r="AK1048440" s="14"/>
      <c r="AL1048440" s="14"/>
      <c r="AM1048440" s="14"/>
      <c r="AN1048440" s="14"/>
      <c r="AO1048440" s="14"/>
      <c r="AP1048440" s="14"/>
      <c r="AQ1048440" s="14"/>
      <c r="AR1048440" s="14"/>
      <c r="AS1048440" s="14"/>
      <c r="AT1048440" s="14"/>
      <c r="AU1048440" s="14"/>
      <c r="AV1048440" s="14"/>
      <c r="AW1048440" s="14"/>
      <c r="AX1048440" s="14"/>
      <c r="AY1048440" s="14"/>
      <c r="AZ1048440" s="14"/>
      <c r="BA1048440" s="14"/>
      <c r="BB1048440" s="14"/>
      <c r="BC1048440" s="14"/>
      <c r="BD1048440" s="14"/>
      <c r="BE1048440" s="14"/>
      <c r="BF1048440" s="14"/>
      <c r="BG1048440" s="14"/>
      <c r="BH1048440" s="14"/>
      <c r="BI1048440" s="14"/>
      <c r="BJ1048440" s="14"/>
      <c r="BK1048440" s="14"/>
      <c r="BL1048440" s="14"/>
      <c r="BM1048440" s="14"/>
      <c r="BN1048440" s="14"/>
      <c r="BO1048440" s="14"/>
      <c r="BP1048440" s="14"/>
      <c r="BQ1048440" s="14"/>
      <c r="BR1048440" s="14"/>
      <c r="BS1048440" s="14"/>
      <c r="BT1048440" s="14"/>
      <c r="BU1048440" s="14"/>
      <c r="BV1048440" s="14"/>
      <c r="BW1048440" s="14"/>
      <c r="BX1048440" s="14"/>
      <c r="BY1048440" s="17"/>
      <c r="BZ1048440" s="17"/>
      <c r="CA1048440" s="18"/>
      <c r="CB1048440" s="14"/>
      <c r="CC1048440" s="14"/>
      <c r="CD1048440" s="14"/>
      <c r="CE1048440" s="14"/>
      <c r="CF1048440" s="14"/>
      <c r="CG1048440" s="14"/>
      <c r="CH1048440" s="14"/>
      <c r="CI1048440" s="19"/>
      <c r="CJ1048440" s="19"/>
    </row>
    <row r="1048441" s="14" customFormat="1" customHeight="1" spans="1:88">
      <c r="A1048441" s="15"/>
      <c r="B1048441" s="15"/>
      <c r="C1048441" s="15"/>
      <c r="D1048441" s="15"/>
      <c r="E1048441" s="15"/>
      <c r="F1048441" s="15"/>
      <c r="G1048441" s="15"/>
      <c r="H1048441" s="15"/>
      <c r="I1048441" s="15"/>
      <c r="J1048441" s="15"/>
      <c r="K1048441" s="15"/>
      <c r="L1048441" s="15"/>
      <c r="M1048441" s="15"/>
      <c r="N1048441" s="16"/>
      <c r="O1048441" s="14"/>
      <c r="P1048441" s="14"/>
      <c r="Q1048441" s="14"/>
      <c r="R1048441" s="14"/>
      <c r="S1048441" s="14"/>
      <c r="T1048441" s="14"/>
      <c r="U1048441" s="14"/>
      <c r="V1048441" s="14"/>
      <c r="W1048441" s="14"/>
      <c r="X1048441" s="14"/>
      <c r="Y1048441" s="14"/>
      <c r="Z1048441" s="14"/>
      <c r="AA1048441" s="14"/>
      <c r="AB1048441" s="14"/>
      <c r="AC1048441" s="14"/>
      <c r="AD1048441" s="14"/>
      <c r="AE1048441" s="14"/>
      <c r="AF1048441" s="14"/>
      <c r="AG1048441" s="14"/>
      <c r="AH1048441" s="14"/>
      <c r="AI1048441" s="14"/>
      <c r="AJ1048441" s="14"/>
      <c r="AK1048441" s="14"/>
      <c r="AL1048441" s="14"/>
      <c r="AM1048441" s="14"/>
      <c r="AN1048441" s="14"/>
      <c r="AO1048441" s="14"/>
      <c r="AP1048441" s="14"/>
      <c r="AQ1048441" s="14"/>
      <c r="AR1048441" s="14"/>
      <c r="AS1048441" s="14"/>
      <c r="AT1048441" s="14"/>
      <c r="AU1048441" s="14"/>
      <c r="AV1048441" s="14"/>
      <c r="AW1048441" s="14"/>
      <c r="AX1048441" s="14"/>
      <c r="AY1048441" s="14"/>
      <c r="AZ1048441" s="14"/>
      <c r="BA1048441" s="14"/>
      <c r="BB1048441" s="14"/>
      <c r="BC1048441" s="14"/>
      <c r="BD1048441" s="14"/>
      <c r="BE1048441" s="14"/>
      <c r="BF1048441" s="14"/>
      <c r="BG1048441" s="14"/>
      <c r="BH1048441" s="14"/>
      <c r="BI1048441" s="14"/>
      <c r="BJ1048441" s="14"/>
      <c r="BK1048441" s="14"/>
      <c r="BL1048441" s="14"/>
      <c r="BM1048441" s="14"/>
      <c r="BN1048441" s="14"/>
      <c r="BO1048441" s="14"/>
      <c r="BP1048441" s="14"/>
      <c r="BQ1048441" s="14"/>
      <c r="BR1048441" s="14"/>
      <c r="BS1048441" s="14"/>
      <c r="BT1048441" s="14"/>
      <c r="BU1048441" s="14"/>
      <c r="BV1048441" s="14"/>
      <c r="BW1048441" s="14"/>
      <c r="BX1048441" s="14"/>
      <c r="BY1048441" s="17"/>
      <c r="BZ1048441" s="17"/>
      <c r="CA1048441" s="18"/>
      <c r="CB1048441" s="14"/>
      <c r="CC1048441" s="14"/>
      <c r="CD1048441" s="14"/>
      <c r="CE1048441" s="14"/>
      <c r="CF1048441" s="14"/>
      <c r="CG1048441" s="14"/>
      <c r="CH1048441" s="14"/>
      <c r="CI1048441" s="19"/>
      <c r="CJ1048441" s="19"/>
    </row>
    <row r="1048442" s="14" customFormat="1" customHeight="1" spans="1:88">
      <c r="A1048442" s="15"/>
      <c r="B1048442" s="15"/>
      <c r="C1048442" s="15"/>
      <c r="D1048442" s="15"/>
      <c r="E1048442" s="15"/>
      <c r="F1048442" s="15"/>
      <c r="G1048442" s="15"/>
      <c r="H1048442" s="15"/>
      <c r="I1048442" s="15"/>
      <c r="J1048442" s="15"/>
      <c r="K1048442" s="15"/>
      <c r="L1048442" s="15"/>
      <c r="M1048442" s="15"/>
      <c r="N1048442" s="16"/>
      <c r="O1048442" s="14"/>
      <c r="P1048442" s="14"/>
      <c r="Q1048442" s="14"/>
      <c r="R1048442" s="14"/>
      <c r="S1048442" s="14"/>
      <c r="T1048442" s="14"/>
      <c r="U1048442" s="14"/>
      <c r="V1048442" s="14"/>
      <c r="W1048442" s="14"/>
      <c r="X1048442" s="14"/>
      <c r="Y1048442" s="14"/>
      <c r="Z1048442" s="14"/>
      <c r="AA1048442" s="14"/>
      <c r="AB1048442" s="14"/>
      <c r="AC1048442" s="14"/>
      <c r="AD1048442" s="14"/>
      <c r="AE1048442" s="14"/>
      <c r="AF1048442" s="14"/>
      <c r="AG1048442" s="14"/>
      <c r="AH1048442" s="14"/>
      <c r="AI1048442" s="14"/>
      <c r="AJ1048442" s="14"/>
      <c r="AK1048442" s="14"/>
      <c r="AL1048442" s="14"/>
      <c r="AM1048442" s="14"/>
      <c r="AN1048442" s="14"/>
      <c r="AO1048442" s="14"/>
      <c r="AP1048442" s="14"/>
      <c r="AQ1048442" s="14"/>
      <c r="AR1048442" s="14"/>
      <c r="AS1048442" s="14"/>
      <c r="AT1048442" s="14"/>
      <c r="AU1048442" s="14"/>
      <c r="AV1048442" s="14"/>
      <c r="AW1048442" s="14"/>
      <c r="AX1048442" s="14"/>
      <c r="AY1048442" s="14"/>
      <c r="AZ1048442" s="14"/>
      <c r="BA1048442" s="14"/>
      <c r="BB1048442" s="14"/>
      <c r="BC1048442" s="14"/>
      <c r="BD1048442" s="14"/>
      <c r="BE1048442" s="14"/>
      <c r="BF1048442" s="14"/>
      <c r="BG1048442" s="14"/>
      <c r="BH1048442" s="14"/>
      <c r="BI1048442" s="14"/>
      <c r="BJ1048442" s="14"/>
      <c r="BK1048442" s="14"/>
      <c r="BL1048442" s="14"/>
      <c r="BM1048442" s="14"/>
      <c r="BN1048442" s="14"/>
      <c r="BO1048442" s="14"/>
      <c r="BP1048442" s="14"/>
      <c r="BQ1048442" s="14"/>
      <c r="BR1048442" s="14"/>
      <c r="BS1048442" s="14"/>
      <c r="BT1048442" s="14"/>
      <c r="BU1048442" s="14"/>
      <c r="BV1048442" s="14"/>
      <c r="BW1048442" s="14"/>
      <c r="BX1048442" s="14"/>
      <c r="BY1048442" s="17"/>
      <c r="BZ1048442" s="17"/>
      <c r="CA1048442" s="18"/>
      <c r="CB1048442" s="14"/>
      <c r="CC1048442" s="14"/>
      <c r="CD1048442" s="14"/>
      <c r="CE1048442" s="14"/>
      <c r="CF1048442" s="14"/>
      <c r="CG1048442" s="14"/>
      <c r="CH1048442" s="14"/>
      <c r="CI1048442" s="19"/>
      <c r="CJ1048442" s="19"/>
    </row>
    <row r="1048443" s="14" customFormat="1" customHeight="1" spans="1:88">
      <c r="A1048443" s="15"/>
      <c r="B1048443" s="15"/>
      <c r="C1048443" s="15"/>
      <c r="D1048443" s="15"/>
      <c r="E1048443" s="15"/>
      <c r="F1048443" s="15"/>
      <c r="G1048443" s="15"/>
      <c r="H1048443" s="15"/>
      <c r="I1048443" s="15"/>
      <c r="J1048443" s="15"/>
      <c r="K1048443" s="15"/>
      <c r="L1048443" s="15"/>
      <c r="M1048443" s="15"/>
      <c r="N1048443" s="16"/>
      <c r="O1048443" s="14"/>
      <c r="P1048443" s="14"/>
      <c r="Q1048443" s="14"/>
      <c r="R1048443" s="14"/>
      <c r="S1048443" s="14"/>
      <c r="T1048443" s="14"/>
      <c r="U1048443" s="14"/>
      <c r="V1048443" s="14"/>
      <c r="W1048443" s="14"/>
      <c r="X1048443" s="14"/>
      <c r="Y1048443" s="14"/>
      <c r="Z1048443" s="14"/>
      <c r="AA1048443" s="14"/>
      <c r="AB1048443" s="14"/>
      <c r="AC1048443" s="14"/>
      <c r="AD1048443" s="14"/>
      <c r="AE1048443" s="14"/>
      <c r="AF1048443" s="14"/>
      <c r="AG1048443" s="14"/>
      <c r="AH1048443" s="14"/>
      <c r="AI1048443" s="14"/>
      <c r="AJ1048443" s="14"/>
      <c r="AK1048443" s="14"/>
      <c r="AL1048443" s="14"/>
      <c r="AM1048443" s="14"/>
      <c r="AN1048443" s="14"/>
      <c r="AO1048443" s="14"/>
      <c r="AP1048443" s="14"/>
      <c r="AQ1048443" s="14"/>
      <c r="AR1048443" s="14"/>
      <c r="AS1048443" s="14"/>
      <c r="AT1048443" s="14"/>
      <c r="AU1048443" s="14"/>
      <c r="AV1048443" s="14"/>
      <c r="AW1048443" s="14"/>
      <c r="AX1048443" s="14"/>
      <c r="AY1048443" s="14"/>
      <c r="AZ1048443" s="14"/>
      <c r="BA1048443" s="14"/>
      <c r="BB1048443" s="14"/>
      <c r="BC1048443" s="14"/>
      <c r="BD1048443" s="14"/>
      <c r="BE1048443" s="14"/>
      <c r="BF1048443" s="14"/>
      <c r="BG1048443" s="14"/>
      <c r="BH1048443" s="14"/>
      <c r="BI1048443" s="14"/>
      <c r="BJ1048443" s="14"/>
      <c r="BK1048443" s="14"/>
      <c r="BL1048443" s="14"/>
      <c r="BM1048443" s="14"/>
      <c r="BN1048443" s="14"/>
      <c r="BO1048443" s="14"/>
      <c r="BP1048443" s="14"/>
      <c r="BQ1048443" s="14"/>
      <c r="BR1048443" s="14"/>
      <c r="BS1048443" s="14"/>
      <c r="BT1048443" s="14"/>
      <c r="BU1048443" s="14"/>
      <c r="BV1048443" s="14"/>
      <c r="BW1048443" s="14"/>
      <c r="BX1048443" s="14"/>
      <c r="BY1048443" s="17"/>
      <c r="BZ1048443" s="17"/>
      <c r="CA1048443" s="18"/>
      <c r="CB1048443" s="14"/>
      <c r="CC1048443" s="14"/>
      <c r="CD1048443" s="14"/>
      <c r="CE1048443" s="14"/>
      <c r="CF1048443" s="14"/>
      <c r="CG1048443" s="14"/>
      <c r="CH1048443" s="14"/>
      <c r="CI1048443" s="19"/>
      <c r="CJ1048443" s="19"/>
    </row>
    <row r="1048444" s="14" customFormat="1" customHeight="1" spans="1:88">
      <c r="A1048444" s="15"/>
      <c r="B1048444" s="15"/>
      <c r="C1048444" s="15"/>
      <c r="D1048444" s="15"/>
      <c r="E1048444" s="15"/>
      <c r="F1048444" s="15"/>
      <c r="G1048444" s="15"/>
      <c r="H1048444" s="15"/>
      <c r="I1048444" s="15"/>
      <c r="J1048444" s="15"/>
      <c r="K1048444" s="15"/>
      <c r="L1048444" s="15"/>
      <c r="M1048444" s="15"/>
      <c r="N1048444" s="16"/>
      <c r="O1048444" s="14"/>
      <c r="P1048444" s="14"/>
      <c r="Q1048444" s="14"/>
      <c r="R1048444" s="14"/>
      <c r="S1048444" s="14"/>
      <c r="T1048444" s="14"/>
      <c r="U1048444" s="14"/>
      <c r="V1048444" s="14"/>
      <c r="W1048444" s="14"/>
      <c r="X1048444" s="14"/>
      <c r="Y1048444" s="14"/>
      <c r="Z1048444" s="14"/>
      <c r="AA1048444" s="14"/>
      <c r="AB1048444" s="14"/>
      <c r="AC1048444" s="14"/>
      <c r="AD1048444" s="14"/>
      <c r="AE1048444" s="14"/>
      <c r="AF1048444" s="14"/>
      <c r="AG1048444" s="14"/>
      <c r="AH1048444" s="14"/>
      <c r="AI1048444" s="14"/>
      <c r="AJ1048444" s="14"/>
      <c r="AK1048444" s="14"/>
      <c r="AL1048444" s="14"/>
      <c r="AM1048444" s="14"/>
      <c r="AN1048444" s="14"/>
      <c r="AO1048444" s="14"/>
      <c r="AP1048444" s="14"/>
      <c r="AQ1048444" s="14"/>
      <c r="AR1048444" s="14"/>
      <c r="AS1048444" s="14"/>
      <c r="AT1048444" s="14"/>
      <c r="AU1048444" s="14"/>
      <c r="AV1048444" s="14"/>
      <c r="AW1048444" s="14"/>
      <c r="AX1048444" s="14"/>
      <c r="AY1048444" s="14"/>
      <c r="AZ1048444" s="14"/>
      <c r="BA1048444" s="14"/>
      <c r="BB1048444" s="14"/>
      <c r="BC1048444" s="14"/>
      <c r="BD1048444" s="14"/>
      <c r="BE1048444" s="14"/>
      <c r="BF1048444" s="14"/>
      <c r="BG1048444" s="14"/>
      <c r="BH1048444" s="14"/>
      <c r="BI1048444" s="14"/>
      <c r="BJ1048444" s="14"/>
      <c r="BK1048444" s="14"/>
      <c r="BL1048444" s="14"/>
      <c r="BM1048444" s="14"/>
      <c r="BN1048444" s="14"/>
      <c r="BO1048444" s="14"/>
      <c r="BP1048444" s="14"/>
      <c r="BQ1048444" s="14"/>
      <c r="BR1048444" s="14"/>
      <c r="BS1048444" s="14"/>
      <c r="BT1048444" s="14"/>
      <c r="BU1048444" s="14"/>
      <c r="BV1048444" s="14"/>
      <c r="BW1048444" s="14"/>
      <c r="BX1048444" s="14"/>
      <c r="BY1048444" s="17"/>
      <c r="BZ1048444" s="17"/>
      <c r="CA1048444" s="18"/>
      <c r="CB1048444" s="14"/>
      <c r="CC1048444" s="14"/>
      <c r="CD1048444" s="14"/>
      <c r="CE1048444" s="14"/>
      <c r="CF1048444" s="14"/>
      <c r="CG1048444" s="14"/>
      <c r="CH1048444" s="14"/>
      <c r="CI1048444" s="19"/>
      <c r="CJ1048444" s="19"/>
    </row>
    <row r="1048445" s="14" customFormat="1" customHeight="1" spans="1:88">
      <c r="A1048445" s="15"/>
      <c r="B1048445" s="15"/>
      <c r="C1048445" s="15"/>
      <c r="D1048445" s="15"/>
      <c r="E1048445" s="15"/>
      <c r="F1048445" s="15"/>
      <c r="G1048445" s="15"/>
      <c r="H1048445" s="15"/>
      <c r="I1048445" s="15"/>
      <c r="J1048445" s="15"/>
      <c r="K1048445" s="15"/>
      <c r="L1048445" s="15"/>
      <c r="M1048445" s="15"/>
      <c r="N1048445" s="16"/>
      <c r="O1048445" s="14"/>
      <c r="P1048445" s="14"/>
      <c r="Q1048445" s="14"/>
      <c r="R1048445" s="14"/>
      <c r="S1048445" s="14"/>
      <c r="T1048445" s="14"/>
      <c r="U1048445" s="14"/>
      <c r="V1048445" s="14"/>
      <c r="W1048445" s="14"/>
      <c r="X1048445" s="14"/>
      <c r="Y1048445" s="14"/>
      <c r="Z1048445" s="14"/>
      <c r="AA1048445" s="14"/>
      <c r="AB1048445" s="14"/>
      <c r="AC1048445" s="14"/>
      <c r="AD1048445" s="14"/>
      <c r="AE1048445" s="14"/>
      <c r="AF1048445" s="14"/>
      <c r="AG1048445" s="14"/>
      <c r="AH1048445" s="14"/>
      <c r="AI1048445" s="14"/>
      <c r="AJ1048445" s="14"/>
      <c r="AK1048445" s="14"/>
      <c r="AL1048445" s="14"/>
      <c r="AM1048445" s="14"/>
      <c r="AN1048445" s="14"/>
      <c r="AO1048445" s="14"/>
      <c r="AP1048445" s="14"/>
      <c r="AQ1048445" s="14"/>
      <c r="AR1048445" s="14"/>
      <c r="AS1048445" s="14"/>
      <c r="AT1048445" s="14"/>
      <c r="AU1048445" s="14"/>
      <c r="AV1048445" s="14"/>
      <c r="AW1048445" s="14"/>
      <c r="AX1048445" s="14"/>
      <c r="AY1048445" s="14"/>
      <c r="AZ1048445" s="14"/>
      <c r="BA1048445" s="14"/>
      <c r="BB1048445" s="14"/>
      <c r="BC1048445" s="14"/>
      <c r="BD1048445" s="14"/>
      <c r="BE1048445" s="14"/>
      <c r="BF1048445" s="14"/>
      <c r="BG1048445" s="14"/>
      <c r="BH1048445" s="14"/>
      <c r="BI1048445" s="14"/>
      <c r="BJ1048445" s="14"/>
      <c r="BK1048445" s="14"/>
      <c r="BL1048445" s="14"/>
      <c r="BM1048445" s="14"/>
      <c r="BN1048445" s="14"/>
      <c r="BO1048445" s="14"/>
      <c r="BP1048445" s="14"/>
      <c r="BQ1048445" s="14"/>
      <c r="BR1048445" s="14"/>
      <c r="BS1048445" s="14"/>
      <c r="BT1048445" s="14"/>
      <c r="BU1048445" s="14"/>
      <c r="BV1048445" s="14"/>
      <c r="BW1048445" s="14"/>
      <c r="BX1048445" s="14"/>
      <c r="BY1048445" s="17"/>
      <c r="BZ1048445" s="17"/>
      <c r="CA1048445" s="18"/>
      <c r="CB1048445" s="14"/>
      <c r="CC1048445" s="14"/>
      <c r="CD1048445" s="14"/>
      <c r="CE1048445" s="14"/>
      <c r="CF1048445" s="14"/>
      <c r="CG1048445" s="14"/>
      <c r="CH1048445" s="14"/>
      <c r="CI1048445" s="19"/>
      <c r="CJ1048445" s="19"/>
    </row>
    <row r="1048446" s="14" customFormat="1" customHeight="1" spans="1:88">
      <c r="A1048446" s="15"/>
      <c r="B1048446" s="15"/>
      <c r="C1048446" s="15"/>
      <c r="D1048446" s="15"/>
      <c r="E1048446" s="15"/>
      <c r="F1048446" s="15"/>
      <c r="G1048446" s="15"/>
      <c r="H1048446" s="15"/>
      <c r="I1048446" s="15"/>
      <c r="J1048446" s="15"/>
      <c r="K1048446" s="15"/>
      <c r="L1048446" s="15"/>
      <c r="M1048446" s="15"/>
      <c r="N1048446" s="16"/>
      <c r="O1048446" s="14"/>
      <c r="P1048446" s="14"/>
      <c r="Q1048446" s="14"/>
      <c r="R1048446" s="14"/>
      <c r="S1048446" s="14"/>
      <c r="T1048446" s="14"/>
      <c r="U1048446" s="14"/>
      <c r="V1048446" s="14"/>
      <c r="W1048446" s="14"/>
      <c r="X1048446" s="14"/>
      <c r="Y1048446" s="14"/>
      <c r="Z1048446" s="14"/>
      <c r="AA1048446" s="14"/>
      <c r="AB1048446" s="14"/>
      <c r="AC1048446" s="14"/>
      <c r="AD1048446" s="14"/>
      <c r="AE1048446" s="14"/>
      <c r="AF1048446" s="14"/>
      <c r="AG1048446" s="14"/>
      <c r="AH1048446" s="14"/>
      <c r="AI1048446" s="14"/>
      <c r="AJ1048446" s="14"/>
      <c r="AK1048446" s="14"/>
      <c r="AL1048446" s="14"/>
      <c r="AM1048446" s="14"/>
      <c r="AN1048446" s="14"/>
      <c r="AO1048446" s="14"/>
      <c r="AP1048446" s="14"/>
      <c r="AQ1048446" s="14"/>
      <c r="AR1048446" s="14"/>
      <c r="AS1048446" s="14"/>
      <c r="AT1048446" s="14"/>
      <c r="AU1048446" s="14"/>
      <c r="AV1048446" s="14"/>
      <c r="AW1048446" s="14"/>
      <c r="AX1048446" s="14"/>
      <c r="AY1048446" s="14"/>
      <c r="AZ1048446" s="14"/>
      <c r="BA1048446" s="14"/>
      <c r="BB1048446" s="14"/>
      <c r="BC1048446" s="14"/>
      <c r="BD1048446" s="14"/>
      <c r="BE1048446" s="14"/>
      <c r="BF1048446" s="14"/>
      <c r="BG1048446" s="14"/>
      <c r="BH1048446" s="14"/>
      <c r="BI1048446" s="14"/>
      <c r="BJ1048446" s="14"/>
      <c r="BK1048446" s="14"/>
      <c r="BL1048446" s="14"/>
      <c r="BM1048446" s="14"/>
      <c r="BN1048446" s="14"/>
      <c r="BO1048446" s="14"/>
      <c r="BP1048446" s="14"/>
      <c r="BQ1048446" s="14"/>
      <c r="BR1048446" s="14"/>
      <c r="BS1048446" s="14"/>
      <c r="BT1048446" s="14"/>
      <c r="BU1048446" s="14"/>
      <c r="BV1048446" s="14"/>
      <c r="BW1048446" s="14"/>
      <c r="BX1048446" s="14"/>
      <c r="BY1048446" s="17"/>
      <c r="BZ1048446" s="17"/>
      <c r="CA1048446" s="18"/>
      <c r="CB1048446" s="14"/>
      <c r="CC1048446" s="14"/>
      <c r="CD1048446" s="14"/>
      <c r="CE1048446" s="14"/>
      <c r="CF1048446" s="14"/>
      <c r="CG1048446" s="14"/>
      <c r="CH1048446" s="14"/>
      <c r="CI1048446" s="19"/>
      <c r="CJ1048446" s="19"/>
    </row>
    <row r="1048447" s="14" customFormat="1" customHeight="1" spans="1:88">
      <c r="A1048447" s="15"/>
      <c r="B1048447" s="15"/>
      <c r="C1048447" s="15"/>
      <c r="D1048447" s="15"/>
      <c r="E1048447" s="15"/>
      <c r="F1048447" s="15"/>
      <c r="G1048447" s="15"/>
      <c r="H1048447" s="15"/>
      <c r="I1048447" s="15"/>
      <c r="J1048447" s="15"/>
      <c r="K1048447" s="15"/>
      <c r="L1048447" s="15"/>
      <c r="M1048447" s="15"/>
      <c r="N1048447" s="16"/>
      <c r="O1048447" s="14"/>
      <c r="P1048447" s="14"/>
      <c r="Q1048447" s="14"/>
      <c r="R1048447" s="14"/>
      <c r="S1048447" s="14"/>
      <c r="T1048447" s="14"/>
      <c r="U1048447" s="14"/>
      <c r="V1048447" s="14"/>
      <c r="W1048447" s="14"/>
      <c r="X1048447" s="14"/>
      <c r="Y1048447" s="14"/>
      <c r="Z1048447" s="14"/>
      <c r="AA1048447" s="14"/>
      <c r="AB1048447" s="14"/>
      <c r="AC1048447" s="14"/>
      <c r="AD1048447" s="14"/>
      <c r="AE1048447" s="14"/>
      <c r="AF1048447" s="14"/>
      <c r="AG1048447" s="14"/>
      <c r="AH1048447" s="14"/>
      <c r="AI1048447" s="14"/>
      <c r="AJ1048447" s="14"/>
      <c r="AK1048447" s="14"/>
      <c r="AL1048447" s="14"/>
      <c r="AM1048447" s="14"/>
      <c r="AN1048447" s="14"/>
      <c r="AO1048447" s="14"/>
      <c r="AP1048447" s="14"/>
      <c r="AQ1048447" s="14"/>
      <c r="AR1048447" s="14"/>
      <c r="AS1048447" s="14"/>
      <c r="AT1048447" s="14"/>
      <c r="AU1048447" s="14"/>
      <c r="AV1048447" s="14"/>
      <c r="AW1048447" s="14"/>
      <c r="AX1048447" s="14"/>
      <c r="AY1048447" s="14"/>
      <c r="AZ1048447" s="14"/>
      <c r="BA1048447" s="14"/>
      <c r="BB1048447" s="14"/>
      <c r="BC1048447" s="14"/>
      <c r="BD1048447" s="14"/>
      <c r="BE1048447" s="14"/>
      <c r="BF1048447" s="14"/>
      <c r="BG1048447" s="14"/>
      <c r="BH1048447" s="14"/>
      <c r="BI1048447" s="14"/>
      <c r="BJ1048447" s="14"/>
      <c r="BK1048447" s="14"/>
      <c r="BL1048447" s="14"/>
      <c r="BM1048447" s="14"/>
      <c r="BN1048447" s="14"/>
      <c r="BO1048447" s="14"/>
      <c r="BP1048447" s="14"/>
      <c r="BQ1048447" s="14"/>
      <c r="BR1048447" s="14"/>
      <c r="BS1048447" s="14"/>
      <c r="BT1048447" s="14"/>
      <c r="BU1048447" s="14"/>
      <c r="BV1048447" s="14"/>
      <c r="BW1048447" s="14"/>
      <c r="BX1048447" s="14"/>
      <c r="BY1048447" s="17"/>
      <c r="BZ1048447" s="17"/>
      <c r="CA1048447" s="18"/>
      <c r="CB1048447" s="14"/>
      <c r="CC1048447" s="14"/>
      <c r="CD1048447" s="14"/>
      <c r="CE1048447" s="14"/>
      <c r="CF1048447" s="14"/>
      <c r="CG1048447" s="14"/>
      <c r="CH1048447" s="14"/>
      <c r="CI1048447" s="19"/>
      <c r="CJ1048447" s="19"/>
    </row>
    <row r="1048448" s="14" customFormat="1" customHeight="1" spans="1:88">
      <c r="A1048448" s="15"/>
      <c r="B1048448" s="15"/>
      <c r="C1048448" s="15"/>
      <c r="D1048448" s="15"/>
      <c r="E1048448" s="15"/>
      <c r="F1048448" s="15"/>
      <c r="G1048448" s="15"/>
      <c r="H1048448" s="15"/>
      <c r="I1048448" s="15"/>
      <c r="J1048448" s="15"/>
      <c r="K1048448" s="15"/>
      <c r="L1048448" s="15"/>
      <c r="M1048448" s="15"/>
      <c r="N1048448" s="16"/>
      <c r="O1048448" s="14"/>
      <c r="P1048448" s="14"/>
      <c r="Q1048448" s="14"/>
      <c r="R1048448" s="14"/>
      <c r="S1048448" s="14"/>
      <c r="T1048448" s="14"/>
      <c r="U1048448" s="14"/>
      <c r="V1048448" s="14"/>
      <c r="W1048448" s="14"/>
      <c r="X1048448" s="14"/>
      <c r="Y1048448" s="14"/>
      <c r="Z1048448" s="14"/>
      <c r="AA1048448" s="14"/>
      <c r="AB1048448" s="14"/>
      <c r="AC1048448" s="14"/>
      <c r="AD1048448" s="14"/>
      <c r="AE1048448" s="14"/>
      <c r="AF1048448" s="14"/>
      <c r="AG1048448" s="14"/>
      <c r="AH1048448" s="14"/>
      <c r="AI1048448" s="14"/>
      <c r="AJ1048448" s="14"/>
      <c r="AK1048448" s="14"/>
      <c r="AL1048448" s="14"/>
      <c r="AM1048448" s="14"/>
      <c r="AN1048448" s="14"/>
      <c r="AO1048448" s="14"/>
      <c r="AP1048448" s="14"/>
      <c r="AQ1048448" s="14"/>
      <c r="AR1048448" s="14"/>
      <c r="AS1048448" s="14"/>
      <c r="AT1048448" s="14"/>
      <c r="AU1048448" s="14"/>
      <c r="AV1048448" s="14"/>
      <c r="AW1048448" s="14"/>
      <c r="AX1048448" s="14"/>
      <c r="AY1048448" s="14"/>
      <c r="AZ1048448" s="14"/>
      <c r="BA1048448" s="14"/>
      <c r="BB1048448" s="14"/>
      <c r="BC1048448" s="14"/>
      <c r="BD1048448" s="14"/>
      <c r="BE1048448" s="14"/>
      <c r="BF1048448" s="14"/>
      <c r="BG1048448" s="14"/>
      <c r="BH1048448" s="14"/>
      <c r="BI1048448" s="14"/>
      <c r="BJ1048448" s="14"/>
      <c r="BK1048448" s="14"/>
      <c r="BL1048448" s="14"/>
      <c r="BM1048448" s="14"/>
      <c r="BN1048448" s="14"/>
      <c r="BO1048448" s="14"/>
      <c r="BP1048448" s="14"/>
      <c r="BQ1048448" s="14"/>
      <c r="BR1048448" s="14"/>
      <c r="BS1048448" s="14"/>
      <c r="BT1048448" s="14"/>
      <c r="BU1048448" s="14"/>
      <c r="BV1048448" s="14"/>
      <c r="BW1048448" s="14"/>
      <c r="BX1048448" s="14"/>
      <c r="BY1048448" s="17"/>
      <c r="BZ1048448" s="17"/>
      <c r="CA1048448" s="18"/>
      <c r="CB1048448" s="14"/>
      <c r="CC1048448" s="14"/>
      <c r="CD1048448" s="14"/>
      <c r="CE1048448" s="14"/>
      <c r="CF1048448" s="14"/>
      <c r="CG1048448" s="14"/>
      <c r="CH1048448" s="14"/>
      <c r="CI1048448" s="19"/>
      <c r="CJ1048448" s="19"/>
    </row>
    <row r="1048449" s="14" customFormat="1" customHeight="1" spans="1:88">
      <c r="A1048449" s="15"/>
      <c r="B1048449" s="15"/>
      <c r="C1048449" s="15"/>
      <c r="D1048449" s="15"/>
      <c r="E1048449" s="15"/>
      <c r="F1048449" s="15"/>
      <c r="G1048449" s="15"/>
      <c r="H1048449" s="15"/>
      <c r="I1048449" s="15"/>
      <c r="J1048449" s="15"/>
      <c r="K1048449" s="15"/>
      <c r="L1048449" s="15"/>
      <c r="M1048449" s="15"/>
      <c r="N1048449" s="16"/>
      <c r="O1048449" s="14"/>
      <c r="P1048449" s="14"/>
      <c r="Q1048449" s="14"/>
      <c r="R1048449" s="14"/>
      <c r="S1048449" s="14"/>
      <c r="T1048449" s="14"/>
      <c r="U1048449" s="14"/>
      <c r="V1048449" s="14"/>
      <c r="W1048449" s="14"/>
      <c r="X1048449" s="14"/>
      <c r="Y1048449" s="14"/>
      <c r="Z1048449" s="14"/>
      <c r="AA1048449" s="14"/>
      <c r="AB1048449" s="14"/>
      <c r="AC1048449" s="14"/>
      <c r="AD1048449" s="14"/>
      <c r="AE1048449" s="14"/>
      <c r="AF1048449" s="14"/>
      <c r="AG1048449" s="14"/>
      <c r="AH1048449" s="14"/>
      <c r="AI1048449" s="14"/>
      <c r="AJ1048449" s="14"/>
      <c r="AK1048449" s="14"/>
      <c r="AL1048449" s="14"/>
      <c r="AM1048449" s="14"/>
      <c r="AN1048449" s="14"/>
      <c r="AO1048449" s="14"/>
      <c r="AP1048449" s="14"/>
      <c r="AQ1048449" s="14"/>
      <c r="AR1048449" s="14"/>
      <c r="AS1048449" s="14"/>
      <c r="AT1048449" s="14"/>
      <c r="AU1048449" s="14"/>
      <c r="AV1048449" s="14"/>
      <c r="AW1048449" s="14"/>
      <c r="AX1048449" s="14"/>
      <c r="AY1048449" s="14"/>
      <c r="AZ1048449" s="14"/>
      <c r="BA1048449" s="14"/>
      <c r="BB1048449" s="14"/>
      <c r="BC1048449" s="14"/>
      <c r="BD1048449" s="14"/>
      <c r="BE1048449" s="14"/>
      <c r="BF1048449" s="14"/>
      <c r="BG1048449" s="14"/>
      <c r="BH1048449" s="14"/>
      <c r="BI1048449" s="14"/>
      <c r="BJ1048449" s="14"/>
      <c r="BK1048449" s="14"/>
      <c r="BL1048449" s="14"/>
      <c r="BM1048449" s="14"/>
      <c r="BN1048449" s="14"/>
      <c r="BO1048449" s="14"/>
      <c r="BP1048449" s="14"/>
      <c r="BQ1048449" s="14"/>
      <c r="BR1048449" s="14"/>
      <c r="BS1048449" s="14"/>
      <c r="BT1048449" s="14"/>
      <c r="BU1048449" s="14"/>
      <c r="BV1048449" s="14"/>
      <c r="BW1048449" s="14"/>
      <c r="BX1048449" s="14"/>
      <c r="BY1048449" s="17"/>
      <c r="BZ1048449" s="17"/>
      <c r="CA1048449" s="18"/>
      <c r="CB1048449" s="14"/>
      <c r="CC1048449" s="14"/>
      <c r="CD1048449" s="14"/>
      <c r="CE1048449" s="14"/>
      <c r="CF1048449" s="14"/>
      <c r="CG1048449" s="14"/>
      <c r="CH1048449" s="14"/>
      <c r="CI1048449" s="19"/>
      <c r="CJ1048449" s="19"/>
    </row>
    <row r="1048450" s="14" customFormat="1" customHeight="1" spans="1:88">
      <c r="A1048450" s="15"/>
      <c r="B1048450" s="15"/>
      <c r="C1048450" s="15"/>
      <c r="D1048450" s="15"/>
      <c r="E1048450" s="15"/>
      <c r="F1048450" s="15"/>
      <c r="G1048450" s="15"/>
      <c r="H1048450" s="15"/>
      <c r="I1048450" s="15"/>
      <c r="J1048450" s="15"/>
      <c r="K1048450" s="15"/>
      <c r="L1048450" s="15"/>
      <c r="M1048450" s="15"/>
      <c r="N1048450" s="16"/>
      <c r="O1048450" s="14"/>
      <c r="P1048450" s="14"/>
      <c r="Q1048450" s="14"/>
      <c r="R1048450" s="14"/>
      <c r="S1048450" s="14"/>
      <c r="T1048450" s="14"/>
      <c r="U1048450" s="14"/>
      <c r="V1048450" s="14"/>
      <c r="W1048450" s="14"/>
      <c r="X1048450" s="14"/>
      <c r="Y1048450" s="14"/>
      <c r="Z1048450" s="14"/>
      <c r="AA1048450" s="14"/>
      <c r="AB1048450" s="14"/>
      <c r="AC1048450" s="14"/>
      <c r="AD1048450" s="14"/>
      <c r="AE1048450" s="14"/>
      <c r="AF1048450" s="14"/>
      <c r="AG1048450" s="14"/>
      <c r="AH1048450" s="14"/>
      <c r="AI1048450" s="14"/>
      <c r="AJ1048450" s="14"/>
      <c r="AK1048450" s="14"/>
      <c r="AL1048450" s="14"/>
      <c r="AM1048450" s="14"/>
      <c r="AN1048450" s="14"/>
      <c r="AO1048450" s="14"/>
      <c r="AP1048450" s="14"/>
      <c r="AQ1048450" s="14"/>
      <c r="AR1048450" s="14"/>
      <c r="AS1048450" s="14"/>
      <c r="AT1048450" s="14"/>
      <c r="AU1048450" s="14"/>
      <c r="AV1048450" s="14"/>
      <c r="AW1048450" s="14"/>
      <c r="AX1048450" s="14"/>
      <c r="AY1048450" s="14"/>
      <c r="AZ1048450" s="14"/>
      <c r="BA1048450" s="14"/>
      <c r="BB1048450" s="14"/>
      <c r="BC1048450" s="14"/>
      <c r="BD1048450" s="14"/>
      <c r="BE1048450" s="14"/>
      <c r="BF1048450" s="14"/>
      <c r="BG1048450" s="14"/>
      <c r="BH1048450" s="14"/>
      <c r="BI1048450" s="14"/>
      <c r="BJ1048450" s="14"/>
      <c r="BK1048450" s="14"/>
      <c r="BL1048450" s="14"/>
      <c r="BM1048450" s="14"/>
      <c r="BN1048450" s="14"/>
      <c r="BO1048450" s="14"/>
      <c r="BP1048450" s="14"/>
      <c r="BQ1048450" s="14"/>
      <c r="BR1048450" s="14"/>
      <c r="BS1048450" s="14"/>
      <c r="BT1048450" s="14"/>
      <c r="BU1048450" s="14"/>
      <c r="BV1048450" s="14"/>
      <c r="BW1048450" s="14"/>
      <c r="BX1048450" s="14"/>
      <c r="BY1048450" s="17"/>
      <c r="BZ1048450" s="17"/>
      <c r="CA1048450" s="18"/>
      <c r="CB1048450" s="14"/>
      <c r="CC1048450" s="14"/>
      <c r="CD1048450" s="14"/>
      <c r="CE1048450" s="14"/>
      <c r="CF1048450" s="14"/>
      <c r="CG1048450" s="14"/>
      <c r="CH1048450" s="14"/>
      <c r="CI1048450" s="19"/>
      <c r="CJ1048450" s="19"/>
    </row>
    <row r="1048451" s="14" customFormat="1" customHeight="1" spans="1:88">
      <c r="A1048451" s="15"/>
      <c r="B1048451" s="15"/>
      <c r="C1048451" s="15"/>
      <c r="D1048451" s="15"/>
      <c r="E1048451" s="15"/>
      <c r="F1048451" s="15"/>
      <c r="G1048451" s="15"/>
      <c r="H1048451" s="15"/>
      <c r="I1048451" s="15"/>
      <c r="J1048451" s="15"/>
      <c r="K1048451" s="15"/>
      <c r="L1048451" s="15"/>
      <c r="M1048451" s="15"/>
      <c r="N1048451" s="16"/>
      <c r="O1048451" s="14"/>
      <c r="P1048451" s="14"/>
      <c r="Q1048451" s="14"/>
      <c r="R1048451" s="14"/>
      <c r="S1048451" s="14"/>
      <c r="T1048451" s="14"/>
      <c r="U1048451" s="14"/>
      <c r="V1048451" s="14"/>
      <c r="W1048451" s="14"/>
      <c r="X1048451" s="14"/>
      <c r="Y1048451" s="14"/>
      <c r="Z1048451" s="14"/>
      <c r="AA1048451" s="14"/>
      <c r="AB1048451" s="14"/>
      <c r="AC1048451" s="14"/>
      <c r="AD1048451" s="14"/>
      <c r="AE1048451" s="14"/>
      <c r="AF1048451" s="14"/>
      <c r="AG1048451" s="14"/>
      <c r="AH1048451" s="14"/>
      <c r="AI1048451" s="14"/>
      <c r="AJ1048451" s="14"/>
      <c r="AK1048451" s="14"/>
      <c r="AL1048451" s="14"/>
      <c r="AM1048451" s="14"/>
      <c r="AN1048451" s="14"/>
      <c r="AO1048451" s="14"/>
      <c r="AP1048451" s="14"/>
      <c r="AQ1048451" s="14"/>
      <c r="AR1048451" s="14"/>
      <c r="AS1048451" s="14"/>
      <c r="AT1048451" s="14"/>
      <c r="AU1048451" s="14"/>
      <c r="AV1048451" s="14"/>
      <c r="AW1048451" s="14"/>
      <c r="AX1048451" s="14"/>
      <c r="AY1048451" s="14"/>
      <c r="AZ1048451" s="14"/>
      <c r="BA1048451" s="14"/>
      <c r="BB1048451" s="14"/>
      <c r="BC1048451" s="14"/>
      <c r="BD1048451" s="14"/>
      <c r="BE1048451" s="14"/>
      <c r="BF1048451" s="14"/>
      <c r="BG1048451" s="14"/>
      <c r="BH1048451" s="14"/>
      <c r="BI1048451" s="14"/>
      <c r="BJ1048451" s="14"/>
      <c r="BK1048451" s="14"/>
      <c r="BL1048451" s="14"/>
      <c r="BM1048451" s="14"/>
      <c r="BN1048451" s="14"/>
      <c r="BO1048451" s="14"/>
      <c r="BP1048451" s="14"/>
      <c r="BQ1048451" s="14"/>
      <c r="BR1048451" s="14"/>
      <c r="BS1048451" s="14"/>
      <c r="BT1048451" s="14"/>
      <c r="BU1048451" s="14"/>
      <c r="BV1048451" s="14"/>
      <c r="BW1048451" s="14"/>
      <c r="BX1048451" s="14"/>
      <c r="BY1048451" s="17"/>
      <c r="BZ1048451" s="17"/>
      <c r="CA1048451" s="18"/>
      <c r="CB1048451" s="14"/>
      <c r="CC1048451" s="14"/>
      <c r="CD1048451" s="14"/>
      <c r="CE1048451" s="14"/>
      <c r="CF1048451" s="14"/>
      <c r="CG1048451" s="14"/>
      <c r="CH1048451" s="14"/>
      <c r="CI1048451" s="19"/>
      <c r="CJ1048451" s="19"/>
    </row>
    <row r="1048452" s="14" customFormat="1" customHeight="1" spans="1:88">
      <c r="A1048452" s="15"/>
      <c r="B1048452" s="15"/>
      <c r="C1048452" s="15"/>
      <c r="D1048452" s="15"/>
      <c r="E1048452" s="15"/>
      <c r="F1048452" s="15"/>
      <c r="G1048452" s="15"/>
      <c r="H1048452" s="15"/>
      <c r="I1048452" s="15"/>
      <c r="J1048452" s="15"/>
      <c r="K1048452" s="15"/>
      <c r="L1048452" s="15"/>
      <c r="M1048452" s="15"/>
      <c r="N1048452" s="16"/>
      <c r="O1048452" s="14"/>
      <c r="P1048452" s="14"/>
      <c r="Q1048452" s="14"/>
      <c r="R1048452" s="14"/>
      <c r="S1048452" s="14"/>
      <c r="T1048452" s="14"/>
      <c r="U1048452" s="14"/>
      <c r="V1048452" s="14"/>
      <c r="W1048452" s="14"/>
      <c r="X1048452" s="14"/>
      <c r="Y1048452" s="14"/>
      <c r="Z1048452" s="14"/>
      <c r="AA1048452" s="14"/>
      <c r="AB1048452" s="14"/>
      <c r="AC1048452" s="14"/>
      <c r="AD1048452" s="14"/>
      <c r="AE1048452" s="14"/>
      <c r="AF1048452" s="14"/>
      <c r="AG1048452" s="14"/>
      <c r="AH1048452" s="14"/>
      <c r="AI1048452" s="14"/>
      <c r="AJ1048452" s="14"/>
      <c r="AK1048452" s="14"/>
      <c r="AL1048452" s="14"/>
      <c r="AM1048452" s="14"/>
      <c r="AN1048452" s="14"/>
      <c r="AO1048452" s="14"/>
      <c r="AP1048452" s="14"/>
      <c r="AQ1048452" s="14"/>
      <c r="AR1048452" s="14"/>
      <c r="AS1048452" s="14"/>
      <c r="AT1048452" s="14"/>
      <c r="AU1048452" s="14"/>
      <c r="AV1048452" s="14"/>
      <c r="AW1048452" s="14"/>
      <c r="AX1048452" s="14"/>
      <c r="AY1048452" s="14"/>
      <c r="AZ1048452" s="14"/>
      <c r="BA1048452" s="14"/>
      <c r="BB1048452" s="14"/>
      <c r="BC1048452" s="14"/>
      <c r="BD1048452" s="14"/>
      <c r="BE1048452" s="14"/>
      <c r="BF1048452" s="14"/>
      <c r="BG1048452" s="14"/>
      <c r="BH1048452" s="14"/>
      <c r="BI1048452" s="14"/>
      <c r="BJ1048452" s="14"/>
      <c r="BK1048452" s="14"/>
      <c r="BL1048452" s="14"/>
      <c r="BM1048452" s="14"/>
      <c r="BN1048452" s="14"/>
      <c r="BO1048452" s="14"/>
      <c r="BP1048452" s="14"/>
      <c r="BQ1048452" s="14"/>
      <c r="BR1048452" s="14"/>
      <c r="BS1048452" s="14"/>
      <c r="BT1048452" s="14"/>
      <c r="BU1048452" s="14"/>
      <c r="BV1048452" s="14"/>
      <c r="BW1048452" s="14"/>
      <c r="BX1048452" s="14"/>
      <c r="BY1048452" s="17"/>
      <c r="BZ1048452" s="17"/>
      <c r="CA1048452" s="18"/>
      <c r="CB1048452" s="14"/>
      <c r="CC1048452" s="14"/>
      <c r="CD1048452" s="14"/>
      <c r="CE1048452" s="14"/>
      <c r="CF1048452" s="14"/>
      <c r="CG1048452" s="14"/>
      <c r="CH1048452" s="14"/>
      <c r="CI1048452" s="19"/>
      <c r="CJ1048452" s="19"/>
    </row>
    <row r="1048453" s="14" customFormat="1" customHeight="1" spans="1:88">
      <c r="A1048453" s="15"/>
      <c r="B1048453" s="15"/>
      <c r="C1048453" s="15"/>
      <c r="D1048453" s="15"/>
      <c r="E1048453" s="15"/>
      <c r="F1048453" s="15"/>
      <c r="G1048453" s="15"/>
      <c r="H1048453" s="15"/>
      <c r="I1048453" s="15"/>
      <c r="J1048453" s="15"/>
      <c r="K1048453" s="15"/>
      <c r="L1048453" s="15"/>
      <c r="M1048453" s="15"/>
      <c r="N1048453" s="16"/>
      <c r="O1048453" s="14"/>
      <c r="P1048453" s="14"/>
      <c r="Q1048453" s="14"/>
      <c r="R1048453" s="14"/>
      <c r="S1048453" s="14"/>
      <c r="T1048453" s="14"/>
      <c r="U1048453" s="14"/>
      <c r="V1048453" s="14"/>
      <c r="W1048453" s="14"/>
      <c r="X1048453" s="14"/>
      <c r="Y1048453" s="14"/>
      <c r="Z1048453" s="14"/>
      <c r="AA1048453" s="14"/>
      <c r="AB1048453" s="14"/>
      <c r="AC1048453" s="14"/>
      <c r="AD1048453" s="14"/>
      <c r="AE1048453" s="14"/>
      <c r="AF1048453" s="14"/>
      <c r="AG1048453" s="14"/>
      <c r="AH1048453" s="14"/>
      <c r="AI1048453" s="14"/>
      <c r="AJ1048453" s="14"/>
      <c r="AK1048453" s="14"/>
      <c r="AL1048453" s="14"/>
      <c r="AM1048453" s="14"/>
      <c r="AN1048453" s="14"/>
      <c r="AO1048453" s="14"/>
      <c r="AP1048453" s="14"/>
      <c r="AQ1048453" s="14"/>
      <c r="AR1048453" s="14"/>
      <c r="AS1048453" s="14"/>
      <c r="AT1048453" s="14"/>
      <c r="AU1048453" s="14"/>
      <c r="AV1048453" s="14"/>
      <c r="AW1048453" s="14"/>
      <c r="AX1048453" s="14"/>
      <c r="AY1048453" s="14"/>
      <c r="AZ1048453" s="14"/>
      <c r="BA1048453" s="14"/>
      <c r="BB1048453" s="14"/>
      <c r="BC1048453" s="14"/>
      <c r="BD1048453" s="14"/>
      <c r="BE1048453" s="14"/>
      <c r="BF1048453" s="14"/>
      <c r="BG1048453" s="14"/>
      <c r="BH1048453" s="14"/>
      <c r="BI1048453" s="14"/>
      <c r="BJ1048453" s="14"/>
      <c r="BK1048453" s="14"/>
      <c r="BL1048453" s="14"/>
      <c r="BM1048453" s="14"/>
      <c r="BN1048453" s="14"/>
      <c r="BO1048453" s="14"/>
      <c r="BP1048453" s="14"/>
      <c r="BQ1048453" s="14"/>
      <c r="BR1048453" s="14"/>
      <c r="BS1048453" s="14"/>
      <c r="BT1048453" s="14"/>
      <c r="BU1048453" s="14"/>
      <c r="BV1048453" s="14"/>
      <c r="BW1048453" s="14"/>
      <c r="BX1048453" s="14"/>
      <c r="BY1048453" s="17"/>
      <c r="BZ1048453" s="17"/>
      <c r="CA1048453" s="18"/>
      <c r="CB1048453" s="14"/>
      <c r="CC1048453" s="14"/>
      <c r="CD1048453" s="14"/>
      <c r="CE1048453" s="14"/>
      <c r="CF1048453" s="14"/>
      <c r="CG1048453" s="14"/>
      <c r="CH1048453" s="14"/>
      <c r="CI1048453" s="19"/>
      <c r="CJ1048453" s="19"/>
    </row>
    <row r="1048454" s="14" customFormat="1" customHeight="1" spans="1:88">
      <c r="A1048454" s="15"/>
      <c r="B1048454" s="15"/>
      <c r="C1048454" s="15"/>
      <c r="D1048454" s="15"/>
      <c r="E1048454" s="15"/>
      <c r="F1048454" s="15"/>
      <c r="G1048454" s="15"/>
      <c r="H1048454" s="15"/>
      <c r="I1048454" s="15"/>
      <c r="J1048454" s="15"/>
      <c r="K1048454" s="15"/>
      <c r="L1048454" s="15"/>
      <c r="M1048454" s="15"/>
      <c r="N1048454" s="16"/>
      <c r="O1048454" s="14"/>
      <c r="P1048454" s="14"/>
      <c r="Q1048454" s="14"/>
      <c r="R1048454" s="14"/>
      <c r="S1048454" s="14"/>
      <c r="T1048454" s="14"/>
      <c r="U1048454" s="14"/>
      <c r="V1048454" s="14"/>
      <c r="W1048454" s="14"/>
      <c r="X1048454" s="14"/>
      <c r="Y1048454" s="14"/>
      <c r="Z1048454" s="14"/>
      <c r="AA1048454" s="14"/>
      <c r="AB1048454" s="14"/>
      <c r="AC1048454" s="14"/>
      <c r="AD1048454" s="14"/>
      <c r="AE1048454" s="14"/>
      <c r="AF1048454" s="14"/>
      <c r="AG1048454" s="14"/>
      <c r="AH1048454" s="14"/>
      <c r="AI1048454" s="14"/>
      <c r="AJ1048454" s="14"/>
      <c r="AK1048454" s="14"/>
      <c r="AL1048454" s="14"/>
      <c r="AM1048454" s="14"/>
      <c r="AN1048454" s="14"/>
      <c r="AO1048454" s="14"/>
      <c r="AP1048454" s="14"/>
      <c r="AQ1048454" s="14"/>
      <c r="AR1048454" s="14"/>
      <c r="AS1048454" s="14"/>
      <c r="AT1048454" s="14"/>
      <c r="AU1048454" s="14"/>
      <c r="AV1048454" s="14"/>
      <c r="AW1048454" s="14"/>
      <c r="AX1048454" s="14"/>
      <c r="AY1048454" s="14"/>
      <c r="AZ1048454" s="14"/>
      <c r="BA1048454" s="14"/>
      <c r="BB1048454" s="14"/>
      <c r="BC1048454" s="14"/>
      <c r="BD1048454" s="14"/>
      <c r="BE1048454" s="14"/>
      <c r="BF1048454" s="14"/>
      <c r="BG1048454" s="14"/>
      <c r="BH1048454" s="14"/>
      <c r="BI1048454" s="14"/>
      <c r="BJ1048454" s="14"/>
      <c r="BK1048454" s="14"/>
      <c r="BL1048454" s="14"/>
      <c r="BM1048454" s="14"/>
      <c r="BN1048454" s="14"/>
      <c r="BO1048454" s="14"/>
      <c r="BP1048454" s="14"/>
      <c r="BQ1048454" s="14"/>
      <c r="BR1048454" s="14"/>
      <c r="BS1048454" s="14"/>
      <c r="BT1048454" s="14"/>
      <c r="BU1048454" s="14"/>
      <c r="BV1048454" s="14"/>
      <c r="BW1048454" s="14"/>
      <c r="BX1048454" s="14"/>
      <c r="BY1048454" s="17"/>
      <c r="BZ1048454" s="17"/>
      <c r="CA1048454" s="18"/>
      <c r="CB1048454" s="14"/>
      <c r="CC1048454" s="14"/>
      <c r="CD1048454" s="14"/>
      <c r="CE1048454" s="14"/>
      <c r="CF1048454" s="14"/>
      <c r="CG1048454" s="14"/>
      <c r="CH1048454" s="14"/>
      <c r="CI1048454" s="19"/>
      <c r="CJ1048454" s="19"/>
    </row>
    <row r="1048455" s="14" customFormat="1" customHeight="1" spans="1:88">
      <c r="A1048455" s="15"/>
      <c r="B1048455" s="15"/>
      <c r="C1048455" s="15"/>
      <c r="D1048455" s="15"/>
      <c r="E1048455" s="15"/>
      <c r="F1048455" s="15"/>
      <c r="G1048455" s="15"/>
      <c r="H1048455" s="15"/>
      <c r="I1048455" s="15"/>
      <c r="J1048455" s="15"/>
      <c r="K1048455" s="15"/>
      <c r="L1048455" s="15"/>
      <c r="M1048455" s="15"/>
      <c r="N1048455" s="16"/>
      <c r="O1048455" s="14"/>
      <c r="P1048455" s="14"/>
      <c r="Q1048455" s="14"/>
      <c r="R1048455" s="14"/>
      <c r="S1048455" s="14"/>
      <c r="T1048455" s="14"/>
      <c r="U1048455" s="14"/>
      <c r="V1048455" s="14"/>
      <c r="W1048455" s="14"/>
      <c r="X1048455" s="14"/>
      <c r="Y1048455" s="14"/>
      <c r="Z1048455" s="14"/>
      <c r="AA1048455" s="14"/>
      <c r="AB1048455" s="14"/>
      <c r="AC1048455" s="14"/>
      <c r="AD1048455" s="14"/>
      <c r="AE1048455" s="14"/>
      <c r="AF1048455" s="14"/>
      <c r="AG1048455" s="14"/>
      <c r="AH1048455" s="14"/>
      <c r="AI1048455" s="14"/>
      <c r="AJ1048455" s="14"/>
      <c r="AK1048455" s="14"/>
      <c r="AL1048455" s="14"/>
      <c r="AM1048455" s="14"/>
      <c r="AN1048455" s="14"/>
      <c r="AO1048455" s="14"/>
      <c r="AP1048455" s="14"/>
      <c r="AQ1048455" s="14"/>
      <c r="AR1048455" s="14"/>
      <c r="AS1048455" s="14"/>
      <c r="AT1048455" s="14"/>
      <c r="AU1048455" s="14"/>
      <c r="AV1048455" s="14"/>
      <c r="AW1048455" s="14"/>
      <c r="AX1048455" s="14"/>
      <c r="AY1048455" s="14"/>
      <c r="AZ1048455" s="14"/>
      <c r="BA1048455" s="14"/>
      <c r="BB1048455" s="14"/>
      <c r="BC1048455" s="14"/>
      <c r="BD1048455" s="14"/>
      <c r="BE1048455" s="14"/>
      <c r="BF1048455" s="14"/>
      <c r="BG1048455" s="14"/>
      <c r="BH1048455" s="14"/>
      <c r="BI1048455" s="14"/>
      <c r="BJ1048455" s="14"/>
      <c r="BK1048455" s="14"/>
      <c r="BL1048455" s="14"/>
      <c r="BM1048455" s="14"/>
      <c r="BN1048455" s="14"/>
      <c r="BO1048455" s="14"/>
      <c r="BP1048455" s="14"/>
      <c r="BQ1048455" s="14"/>
      <c r="BR1048455" s="14"/>
      <c r="BS1048455" s="14"/>
      <c r="BT1048455" s="14"/>
      <c r="BU1048455" s="14"/>
      <c r="BV1048455" s="14"/>
      <c r="BW1048455" s="14"/>
      <c r="BX1048455" s="14"/>
      <c r="BY1048455" s="17"/>
      <c r="BZ1048455" s="17"/>
      <c r="CA1048455" s="18"/>
      <c r="CB1048455" s="14"/>
      <c r="CC1048455" s="14"/>
      <c r="CD1048455" s="14"/>
      <c r="CE1048455" s="14"/>
      <c r="CF1048455" s="14"/>
      <c r="CG1048455" s="14"/>
      <c r="CH1048455" s="14"/>
      <c r="CI1048455" s="19"/>
      <c r="CJ1048455" s="19"/>
    </row>
    <row r="1048456" s="14" customFormat="1" customHeight="1" spans="1:88">
      <c r="A1048456" s="15"/>
      <c r="B1048456" s="15"/>
      <c r="C1048456" s="15"/>
      <c r="D1048456" s="15"/>
      <c r="E1048456" s="15"/>
      <c r="F1048456" s="15"/>
      <c r="G1048456" s="15"/>
      <c r="H1048456" s="15"/>
      <c r="I1048456" s="15"/>
      <c r="J1048456" s="15"/>
      <c r="K1048456" s="15"/>
      <c r="L1048456" s="15"/>
      <c r="M1048456" s="15"/>
      <c r="N1048456" s="16"/>
      <c r="O1048456" s="14"/>
      <c r="P1048456" s="14"/>
      <c r="Q1048456" s="14"/>
      <c r="R1048456" s="14"/>
      <c r="S1048456" s="14"/>
      <c r="T1048456" s="14"/>
      <c r="U1048456" s="14"/>
      <c r="V1048456" s="14"/>
      <c r="W1048456" s="14"/>
      <c r="X1048456" s="14"/>
      <c r="Y1048456" s="14"/>
      <c r="Z1048456" s="14"/>
      <c r="AA1048456" s="14"/>
      <c r="AB1048456" s="14"/>
      <c r="AC1048456" s="14"/>
      <c r="AD1048456" s="14"/>
      <c r="AE1048456" s="14"/>
      <c r="AF1048456" s="14"/>
      <c r="AG1048456" s="14"/>
      <c r="AH1048456" s="14"/>
      <c r="AI1048456" s="14"/>
      <c r="AJ1048456" s="14"/>
      <c r="AK1048456" s="14"/>
      <c r="AL1048456" s="14"/>
      <c r="AM1048456" s="14"/>
      <c r="AN1048456" s="14"/>
      <c r="AO1048456" s="14"/>
      <c r="AP1048456" s="14"/>
      <c r="AQ1048456" s="14"/>
      <c r="AR1048456" s="14"/>
      <c r="AS1048456" s="14"/>
      <c r="AT1048456" s="14"/>
      <c r="AU1048456" s="14"/>
      <c r="AV1048456" s="14"/>
      <c r="AW1048456" s="14"/>
      <c r="AX1048456" s="14"/>
      <c r="AY1048456" s="14"/>
      <c r="AZ1048456" s="14"/>
      <c r="BA1048456" s="14"/>
      <c r="BB1048456" s="14"/>
      <c r="BC1048456" s="14"/>
      <c r="BD1048456" s="14"/>
      <c r="BE1048456" s="14"/>
      <c r="BF1048456" s="14"/>
      <c r="BG1048456" s="14"/>
      <c r="BH1048456" s="14"/>
      <c r="BI1048456" s="14"/>
      <c r="BJ1048456" s="14"/>
      <c r="BK1048456" s="14"/>
      <c r="BL1048456" s="14"/>
      <c r="BM1048456" s="14"/>
      <c r="BN1048456" s="14"/>
      <c r="BO1048456" s="14"/>
      <c r="BP1048456" s="14"/>
      <c r="BQ1048456" s="14"/>
      <c r="BR1048456" s="14"/>
      <c r="BS1048456" s="14"/>
      <c r="BT1048456" s="14"/>
      <c r="BU1048456" s="14"/>
      <c r="BV1048456" s="14"/>
      <c r="BW1048456" s="14"/>
      <c r="BX1048456" s="14"/>
      <c r="BY1048456" s="17"/>
      <c r="BZ1048456" s="17"/>
      <c r="CA1048456" s="18"/>
      <c r="CB1048456" s="14"/>
      <c r="CC1048456" s="14"/>
      <c r="CD1048456" s="14"/>
      <c r="CE1048456" s="14"/>
      <c r="CF1048456" s="14"/>
      <c r="CG1048456" s="14"/>
      <c r="CH1048456" s="14"/>
      <c r="CI1048456" s="19"/>
      <c r="CJ1048456" s="19"/>
    </row>
    <row r="1048457" s="14" customFormat="1" customHeight="1" spans="1:88">
      <c r="A1048457" s="15"/>
      <c r="B1048457" s="15"/>
      <c r="C1048457" s="15"/>
      <c r="D1048457" s="15"/>
      <c r="E1048457" s="15"/>
      <c r="F1048457" s="15"/>
      <c r="G1048457" s="15"/>
      <c r="H1048457" s="15"/>
      <c r="I1048457" s="15"/>
      <c r="J1048457" s="15"/>
      <c r="K1048457" s="15"/>
      <c r="L1048457" s="15"/>
      <c r="M1048457" s="15"/>
      <c r="N1048457" s="16"/>
      <c r="O1048457" s="14"/>
      <c r="P1048457" s="14"/>
      <c r="Q1048457" s="14"/>
      <c r="R1048457" s="14"/>
      <c r="S1048457" s="14"/>
      <c r="T1048457" s="14"/>
      <c r="U1048457" s="14"/>
      <c r="V1048457" s="14"/>
      <c r="W1048457" s="14"/>
      <c r="X1048457" s="14"/>
      <c r="Y1048457" s="14"/>
      <c r="Z1048457" s="14"/>
      <c r="AA1048457" s="14"/>
      <c r="AB1048457" s="14"/>
      <c r="AC1048457" s="14"/>
      <c r="AD1048457" s="14"/>
      <c r="AE1048457" s="14"/>
      <c r="AF1048457" s="14"/>
      <c r="AG1048457" s="14"/>
      <c r="AH1048457" s="14"/>
      <c r="AI1048457" s="14"/>
      <c r="AJ1048457" s="14"/>
      <c r="AK1048457" s="14"/>
      <c r="AL1048457" s="14"/>
      <c r="AM1048457" s="14"/>
      <c r="AN1048457" s="14"/>
      <c r="AO1048457" s="14"/>
      <c r="AP1048457" s="14"/>
      <c r="AQ1048457" s="14"/>
      <c r="AR1048457" s="14"/>
      <c r="AS1048457" s="14"/>
      <c r="AT1048457" s="14"/>
      <c r="AU1048457" s="14"/>
      <c r="AV1048457" s="14"/>
      <c r="AW1048457" s="14"/>
      <c r="AX1048457" s="14"/>
      <c r="AY1048457" s="14"/>
      <c r="AZ1048457" s="14"/>
      <c r="BA1048457" s="14"/>
      <c r="BB1048457" s="14"/>
      <c r="BC1048457" s="14"/>
      <c r="BD1048457" s="14"/>
      <c r="BE1048457" s="14"/>
      <c r="BF1048457" s="14"/>
      <c r="BG1048457" s="14"/>
      <c r="BH1048457" s="14"/>
      <c r="BI1048457" s="14"/>
      <c r="BJ1048457" s="14"/>
      <c r="BK1048457" s="14"/>
      <c r="BL1048457" s="14"/>
      <c r="BM1048457" s="14"/>
      <c r="BN1048457" s="14"/>
      <c r="BO1048457" s="14"/>
      <c r="BP1048457" s="14"/>
      <c r="BQ1048457" s="14"/>
      <c r="BR1048457" s="14"/>
      <c r="BS1048457" s="14"/>
      <c r="BT1048457" s="14"/>
      <c r="BU1048457" s="14"/>
      <c r="BV1048457" s="14"/>
      <c r="BW1048457" s="14"/>
      <c r="BX1048457" s="14"/>
      <c r="BY1048457" s="17"/>
      <c r="BZ1048457" s="17"/>
      <c r="CA1048457" s="18"/>
      <c r="CB1048457" s="14"/>
      <c r="CC1048457" s="14"/>
      <c r="CD1048457" s="14"/>
      <c r="CE1048457" s="14"/>
      <c r="CF1048457" s="14"/>
      <c r="CG1048457" s="14"/>
      <c r="CH1048457" s="14"/>
      <c r="CI1048457" s="19"/>
      <c r="CJ1048457" s="19"/>
    </row>
    <row r="1048458" s="14" customFormat="1" customHeight="1" spans="1:88">
      <c r="A1048458" s="15"/>
      <c r="B1048458" s="15"/>
      <c r="C1048458" s="15"/>
      <c r="D1048458" s="15"/>
      <c r="E1048458" s="15"/>
      <c r="F1048458" s="15"/>
      <c r="G1048458" s="15"/>
      <c r="H1048458" s="15"/>
      <c r="I1048458" s="15"/>
      <c r="J1048458" s="15"/>
      <c r="K1048458" s="15"/>
      <c r="L1048458" s="15"/>
      <c r="M1048458" s="15"/>
      <c r="N1048458" s="16"/>
      <c r="O1048458" s="14"/>
      <c r="P1048458" s="14"/>
      <c r="Q1048458" s="14"/>
      <c r="R1048458" s="14"/>
      <c r="S1048458" s="14"/>
      <c r="T1048458" s="14"/>
      <c r="U1048458" s="14"/>
      <c r="V1048458" s="14"/>
      <c r="W1048458" s="14"/>
      <c r="X1048458" s="14"/>
      <c r="Y1048458" s="14"/>
      <c r="Z1048458" s="14"/>
      <c r="AA1048458" s="14"/>
      <c r="AB1048458" s="14"/>
      <c r="AC1048458" s="14"/>
      <c r="AD1048458" s="14"/>
      <c r="AE1048458" s="14"/>
      <c r="AF1048458" s="14"/>
      <c r="AG1048458" s="14"/>
      <c r="AH1048458" s="14"/>
      <c r="AI1048458" s="14"/>
      <c r="AJ1048458" s="14"/>
      <c r="AK1048458" s="14"/>
      <c r="AL1048458" s="14"/>
      <c r="AM1048458" s="14"/>
      <c r="AN1048458" s="14"/>
      <c r="AO1048458" s="14"/>
      <c r="AP1048458" s="14"/>
      <c r="AQ1048458" s="14"/>
      <c r="AR1048458" s="14"/>
      <c r="AS1048458" s="14"/>
      <c r="AT1048458" s="14"/>
      <c r="AU1048458" s="14"/>
      <c r="AV1048458" s="14"/>
      <c r="AW1048458" s="14"/>
      <c r="AX1048458" s="14"/>
      <c r="AY1048458" s="14"/>
      <c r="AZ1048458" s="14"/>
      <c r="BA1048458" s="14"/>
      <c r="BB1048458" s="14"/>
      <c r="BC1048458" s="14"/>
      <c r="BD1048458" s="14"/>
      <c r="BE1048458" s="14"/>
      <c r="BF1048458" s="14"/>
      <c r="BG1048458" s="14"/>
      <c r="BH1048458" s="14"/>
      <c r="BI1048458" s="14"/>
      <c r="BJ1048458" s="14"/>
      <c r="BK1048458" s="14"/>
      <c r="BL1048458" s="14"/>
      <c r="BM1048458" s="14"/>
      <c r="BN1048458" s="14"/>
      <c r="BO1048458" s="14"/>
      <c r="BP1048458" s="14"/>
      <c r="BQ1048458" s="14"/>
      <c r="BR1048458" s="14"/>
      <c r="BS1048458" s="14"/>
      <c r="BT1048458" s="14"/>
      <c r="BU1048458" s="14"/>
      <c r="BV1048458" s="14"/>
      <c r="BW1048458" s="14"/>
      <c r="BX1048458" s="14"/>
      <c r="BY1048458" s="17"/>
      <c r="BZ1048458" s="17"/>
      <c r="CA1048458" s="18"/>
      <c r="CB1048458" s="14"/>
      <c r="CC1048458" s="14"/>
      <c r="CD1048458" s="14"/>
      <c r="CE1048458" s="14"/>
      <c r="CF1048458" s="14"/>
      <c r="CG1048458" s="14"/>
      <c r="CH1048458" s="14"/>
      <c r="CI1048458" s="19"/>
      <c r="CJ1048458" s="19"/>
    </row>
    <row r="1048459" s="14" customFormat="1" customHeight="1" spans="1:88">
      <c r="A1048459" s="15"/>
      <c r="B1048459" s="15"/>
      <c r="C1048459" s="15"/>
      <c r="D1048459" s="15"/>
      <c r="E1048459" s="15"/>
      <c r="F1048459" s="15"/>
      <c r="G1048459" s="15"/>
      <c r="H1048459" s="15"/>
      <c r="I1048459" s="15"/>
      <c r="J1048459" s="15"/>
      <c r="K1048459" s="15"/>
      <c r="L1048459" s="15"/>
      <c r="M1048459" s="15"/>
      <c r="N1048459" s="16"/>
      <c r="O1048459" s="14"/>
      <c r="P1048459" s="14"/>
      <c r="Q1048459" s="14"/>
      <c r="R1048459" s="14"/>
      <c r="S1048459" s="14"/>
      <c r="T1048459" s="14"/>
      <c r="U1048459" s="14"/>
      <c r="V1048459" s="14"/>
      <c r="W1048459" s="14"/>
      <c r="X1048459" s="14"/>
      <c r="Y1048459" s="14"/>
      <c r="Z1048459" s="14"/>
      <c r="AA1048459" s="14"/>
      <c r="AB1048459" s="14"/>
      <c r="AC1048459" s="14"/>
      <c r="AD1048459" s="14"/>
      <c r="AE1048459" s="14"/>
      <c r="AF1048459" s="14"/>
      <c r="AG1048459" s="14"/>
      <c r="AH1048459" s="14"/>
      <c r="AI1048459" s="14"/>
      <c r="AJ1048459" s="14"/>
      <c r="AK1048459" s="14"/>
      <c r="AL1048459" s="14"/>
      <c r="AM1048459" s="14"/>
      <c r="AN1048459" s="14"/>
      <c r="AO1048459" s="14"/>
      <c r="AP1048459" s="14"/>
      <c r="AQ1048459" s="14"/>
      <c r="AR1048459" s="14"/>
      <c r="AS1048459" s="14"/>
      <c r="AT1048459" s="14"/>
      <c r="AU1048459" s="14"/>
      <c r="AV1048459" s="14"/>
      <c r="AW1048459" s="14"/>
      <c r="AX1048459" s="14"/>
      <c r="AY1048459" s="14"/>
      <c r="AZ1048459" s="14"/>
      <c r="BA1048459" s="14"/>
      <c r="BB1048459" s="14"/>
      <c r="BC1048459" s="14"/>
      <c r="BD1048459" s="14"/>
      <c r="BE1048459" s="14"/>
      <c r="BF1048459" s="14"/>
      <c r="BG1048459" s="14"/>
      <c r="BH1048459" s="14"/>
      <c r="BI1048459" s="14"/>
      <c r="BJ1048459" s="14"/>
      <c r="BK1048459" s="14"/>
      <c r="BL1048459" s="14"/>
      <c r="BM1048459" s="14"/>
      <c r="BN1048459" s="14"/>
      <c r="BO1048459" s="14"/>
      <c r="BP1048459" s="14"/>
      <c r="BQ1048459" s="14"/>
      <c r="BR1048459" s="14"/>
      <c r="BS1048459" s="14"/>
      <c r="BT1048459" s="14"/>
      <c r="BU1048459" s="14"/>
      <c r="BV1048459" s="14"/>
      <c r="BW1048459" s="14"/>
      <c r="BX1048459" s="14"/>
      <c r="BY1048459" s="17"/>
      <c r="BZ1048459" s="17"/>
      <c r="CA1048459" s="18"/>
      <c r="CB1048459" s="14"/>
      <c r="CC1048459" s="14"/>
      <c r="CD1048459" s="14"/>
      <c r="CE1048459" s="14"/>
      <c r="CF1048459" s="14"/>
      <c r="CG1048459" s="14"/>
      <c r="CH1048459" s="14"/>
      <c r="CI1048459" s="19"/>
      <c r="CJ1048459" s="19"/>
    </row>
    <row r="1048460" s="14" customFormat="1" customHeight="1" spans="1:88">
      <c r="A1048460" s="15"/>
      <c r="B1048460" s="15"/>
      <c r="C1048460" s="15"/>
      <c r="D1048460" s="15"/>
      <c r="E1048460" s="15"/>
      <c r="F1048460" s="15"/>
      <c r="G1048460" s="15"/>
      <c r="H1048460" s="15"/>
      <c r="I1048460" s="15"/>
      <c r="J1048460" s="15"/>
      <c r="K1048460" s="15"/>
      <c r="L1048460" s="15"/>
      <c r="M1048460" s="15"/>
      <c r="N1048460" s="16"/>
      <c r="O1048460" s="14"/>
      <c r="P1048460" s="14"/>
      <c r="Q1048460" s="14"/>
      <c r="R1048460" s="14"/>
      <c r="S1048460" s="14"/>
      <c r="T1048460" s="14"/>
      <c r="U1048460" s="14"/>
      <c r="V1048460" s="14"/>
      <c r="W1048460" s="14"/>
      <c r="X1048460" s="14"/>
      <c r="Y1048460" s="14"/>
      <c r="Z1048460" s="14"/>
      <c r="AA1048460" s="14"/>
      <c r="AB1048460" s="14"/>
      <c r="AC1048460" s="14"/>
      <c r="AD1048460" s="14"/>
      <c r="AE1048460" s="14"/>
      <c r="AF1048460" s="14"/>
      <c r="AG1048460" s="14"/>
      <c r="AH1048460" s="14"/>
      <c r="AI1048460" s="14"/>
      <c r="AJ1048460" s="14"/>
      <c r="AK1048460" s="14"/>
      <c r="AL1048460" s="14"/>
      <c r="AM1048460" s="14"/>
      <c r="AN1048460" s="14"/>
      <c r="AO1048460" s="14"/>
      <c r="AP1048460" s="14"/>
      <c r="AQ1048460" s="14"/>
      <c r="AR1048460" s="14"/>
      <c r="AS1048460" s="14"/>
      <c r="AT1048460" s="14"/>
      <c r="AU1048460" s="14"/>
      <c r="AV1048460" s="14"/>
      <c r="AW1048460" s="14"/>
      <c r="AX1048460" s="14"/>
      <c r="AY1048460" s="14"/>
      <c r="AZ1048460" s="14"/>
      <c r="BA1048460" s="14"/>
      <c r="BB1048460" s="14"/>
      <c r="BC1048460" s="14"/>
      <c r="BD1048460" s="14"/>
      <c r="BE1048460" s="14"/>
      <c r="BF1048460" s="14"/>
      <c r="BG1048460" s="14"/>
      <c r="BH1048460" s="14"/>
      <c r="BI1048460" s="14"/>
      <c r="BJ1048460" s="14"/>
      <c r="BK1048460" s="14"/>
      <c r="BL1048460" s="14"/>
      <c r="BM1048460" s="14"/>
      <c r="BN1048460" s="14"/>
      <c r="BO1048460" s="14"/>
      <c r="BP1048460" s="14"/>
      <c r="BQ1048460" s="14"/>
      <c r="BR1048460" s="14"/>
      <c r="BS1048460" s="14"/>
      <c r="BT1048460" s="14"/>
      <c r="BU1048460" s="14"/>
      <c r="BV1048460" s="14"/>
      <c r="BW1048460" s="14"/>
      <c r="BX1048460" s="14"/>
      <c r="BY1048460" s="17"/>
      <c r="BZ1048460" s="17"/>
      <c r="CA1048460" s="18"/>
      <c r="CB1048460" s="14"/>
      <c r="CC1048460" s="14"/>
      <c r="CD1048460" s="14"/>
      <c r="CE1048460" s="14"/>
      <c r="CF1048460" s="14"/>
      <c r="CG1048460" s="14"/>
      <c r="CH1048460" s="14"/>
      <c r="CI1048460" s="19"/>
      <c r="CJ1048460" s="19"/>
    </row>
    <row r="1048461" s="14" customFormat="1" customHeight="1" spans="1:88">
      <c r="A1048461" s="15"/>
      <c r="B1048461" s="15"/>
      <c r="C1048461" s="15"/>
      <c r="D1048461" s="15"/>
      <c r="E1048461" s="15"/>
      <c r="F1048461" s="15"/>
      <c r="G1048461" s="15"/>
      <c r="H1048461" s="15"/>
      <c r="I1048461" s="15"/>
      <c r="J1048461" s="15"/>
      <c r="K1048461" s="15"/>
      <c r="L1048461" s="15"/>
      <c r="M1048461" s="15"/>
      <c r="N1048461" s="16"/>
      <c r="O1048461" s="14"/>
      <c r="P1048461" s="14"/>
      <c r="Q1048461" s="14"/>
      <c r="R1048461" s="14"/>
      <c r="S1048461" s="14"/>
      <c r="T1048461" s="14"/>
      <c r="U1048461" s="14"/>
      <c r="V1048461" s="14"/>
      <c r="W1048461" s="14"/>
      <c r="X1048461" s="14"/>
      <c r="Y1048461" s="14"/>
      <c r="Z1048461" s="14"/>
      <c r="AA1048461" s="14"/>
      <c r="AB1048461" s="14"/>
      <c r="AC1048461" s="14"/>
      <c r="AD1048461" s="14"/>
      <c r="AE1048461" s="14"/>
      <c r="AF1048461" s="14"/>
      <c r="AG1048461" s="14"/>
      <c r="AH1048461" s="14"/>
      <c r="AI1048461" s="14"/>
      <c r="AJ1048461" s="14"/>
      <c r="AK1048461" s="14"/>
      <c r="AL1048461" s="14"/>
      <c r="AM1048461" s="14"/>
      <c r="AN1048461" s="14"/>
      <c r="AO1048461" s="14"/>
      <c r="AP1048461" s="14"/>
      <c r="AQ1048461" s="14"/>
      <c r="AR1048461" s="14"/>
      <c r="AS1048461" s="14"/>
      <c r="AT1048461" s="14"/>
      <c r="AU1048461" s="14"/>
      <c r="AV1048461" s="14"/>
      <c r="AW1048461" s="14"/>
      <c r="AX1048461" s="14"/>
      <c r="AY1048461" s="14"/>
      <c r="AZ1048461" s="14"/>
      <c r="BA1048461" s="14"/>
      <c r="BB1048461" s="14"/>
      <c r="BC1048461" s="14"/>
      <c r="BD1048461" s="14"/>
      <c r="BE1048461" s="14"/>
      <c r="BF1048461" s="14"/>
      <c r="BG1048461" s="14"/>
      <c r="BH1048461" s="14"/>
      <c r="BI1048461" s="14"/>
      <c r="BJ1048461" s="14"/>
      <c r="BK1048461" s="14"/>
      <c r="BL1048461" s="14"/>
      <c r="BM1048461" s="14"/>
      <c r="BN1048461" s="14"/>
      <c r="BO1048461" s="14"/>
      <c r="BP1048461" s="14"/>
      <c r="BQ1048461" s="14"/>
      <c r="BR1048461" s="14"/>
      <c r="BS1048461" s="14"/>
      <c r="BT1048461" s="14"/>
      <c r="BU1048461" s="14"/>
      <c r="BV1048461" s="14"/>
      <c r="BW1048461" s="14"/>
      <c r="BX1048461" s="14"/>
      <c r="BY1048461" s="17"/>
      <c r="BZ1048461" s="17"/>
      <c r="CA1048461" s="18"/>
      <c r="CB1048461" s="14"/>
      <c r="CC1048461" s="14"/>
      <c r="CD1048461" s="14"/>
      <c r="CE1048461" s="14"/>
      <c r="CF1048461" s="14"/>
      <c r="CG1048461" s="14"/>
      <c r="CH1048461" s="14"/>
      <c r="CI1048461" s="19"/>
      <c r="CJ1048461" s="19"/>
    </row>
    <row r="1048462" s="14" customFormat="1" customHeight="1" spans="1:88">
      <c r="A1048462" s="15"/>
      <c r="B1048462" s="15"/>
      <c r="C1048462" s="15"/>
      <c r="D1048462" s="15"/>
      <c r="E1048462" s="15"/>
      <c r="F1048462" s="15"/>
      <c r="G1048462" s="15"/>
      <c r="H1048462" s="15"/>
      <c r="I1048462" s="15"/>
      <c r="J1048462" s="15"/>
      <c r="K1048462" s="15"/>
      <c r="L1048462" s="15"/>
      <c r="M1048462" s="15"/>
      <c r="N1048462" s="16"/>
      <c r="O1048462" s="14"/>
      <c r="P1048462" s="14"/>
      <c r="Q1048462" s="14"/>
      <c r="R1048462" s="14"/>
      <c r="S1048462" s="14"/>
      <c r="T1048462" s="14"/>
      <c r="U1048462" s="14"/>
      <c r="V1048462" s="14"/>
      <c r="W1048462" s="14"/>
      <c r="X1048462" s="14"/>
      <c r="Y1048462" s="14"/>
      <c r="Z1048462" s="14"/>
      <c r="AA1048462" s="14"/>
      <c r="AB1048462" s="14"/>
      <c r="AC1048462" s="14"/>
      <c r="AD1048462" s="14"/>
      <c r="AE1048462" s="14"/>
      <c r="AF1048462" s="14"/>
      <c r="AG1048462" s="14"/>
      <c r="AH1048462" s="14"/>
      <c r="AI1048462" s="14"/>
      <c r="AJ1048462" s="14"/>
      <c r="AK1048462" s="14"/>
      <c r="AL1048462" s="14"/>
      <c r="AM1048462" s="14"/>
      <c r="AN1048462" s="14"/>
      <c r="AO1048462" s="14"/>
      <c r="AP1048462" s="14"/>
      <c r="AQ1048462" s="14"/>
      <c r="AR1048462" s="14"/>
      <c r="AS1048462" s="14"/>
      <c r="AT1048462" s="14"/>
      <c r="AU1048462" s="14"/>
      <c r="AV1048462" s="14"/>
      <c r="AW1048462" s="14"/>
      <c r="AX1048462" s="14"/>
      <c r="AY1048462" s="14"/>
      <c r="AZ1048462" s="14"/>
      <c r="BA1048462" s="14"/>
      <c r="BB1048462" s="14"/>
      <c r="BC1048462" s="14"/>
      <c r="BD1048462" s="14"/>
      <c r="BE1048462" s="14"/>
      <c r="BF1048462" s="14"/>
      <c r="BG1048462" s="14"/>
      <c r="BH1048462" s="14"/>
      <c r="BI1048462" s="14"/>
      <c r="BJ1048462" s="14"/>
      <c r="BK1048462" s="14"/>
      <c r="BL1048462" s="14"/>
      <c r="BM1048462" s="14"/>
      <c r="BN1048462" s="14"/>
      <c r="BO1048462" s="14"/>
      <c r="BP1048462" s="14"/>
      <c r="BQ1048462" s="14"/>
      <c r="BR1048462" s="14"/>
      <c r="BS1048462" s="14"/>
      <c r="BT1048462" s="14"/>
      <c r="BU1048462" s="14"/>
      <c r="BV1048462" s="14"/>
      <c r="BW1048462" s="14"/>
      <c r="BX1048462" s="14"/>
      <c r="BY1048462" s="17"/>
      <c r="BZ1048462" s="17"/>
      <c r="CA1048462" s="18"/>
      <c r="CB1048462" s="14"/>
      <c r="CC1048462" s="14"/>
      <c r="CD1048462" s="14"/>
      <c r="CE1048462" s="14"/>
      <c r="CF1048462" s="14"/>
      <c r="CG1048462" s="14"/>
      <c r="CH1048462" s="14"/>
      <c r="CI1048462" s="19"/>
      <c r="CJ1048462" s="19"/>
    </row>
    <row r="1048463" s="14" customFormat="1" customHeight="1" spans="1:88">
      <c r="A1048463" s="15"/>
      <c r="B1048463" s="15"/>
      <c r="C1048463" s="15"/>
      <c r="D1048463" s="15"/>
      <c r="E1048463" s="15"/>
      <c r="F1048463" s="15"/>
      <c r="G1048463" s="15"/>
      <c r="H1048463" s="15"/>
      <c r="I1048463" s="15"/>
      <c r="J1048463" s="15"/>
      <c r="K1048463" s="15"/>
      <c r="L1048463" s="15"/>
      <c r="M1048463" s="15"/>
      <c r="N1048463" s="16"/>
      <c r="O1048463" s="14"/>
      <c r="P1048463" s="14"/>
      <c r="Q1048463" s="14"/>
      <c r="R1048463" s="14"/>
      <c r="S1048463" s="14"/>
      <c r="T1048463" s="14"/>
      <c r="U1048463" s="14"/>
      <c r="V1048463" s="14"/>
      <c r="W1048463" s="14"/>
      <c r="X1048463" s="14"/>
      <c r="Y1048463" s="14"/>
      <c r="Z1048463" s="14"/>
      <c r="AA1048463" s="14"/>
      <c r="AB1048463" s="14"/>
      <c r="AC1048463" s="14"/>
      <c r="AD1048463" s="14"/>
      <c r="AE1048463" s="14"/>
      <c r="AF1048463" s="14"/>
      <c r="AG1048463" s="14"/>
      <c r="AH1048463" s="14"/>
      <c r="AI1048463" s="14"/>
      <c r="AJ1048463" s="14"/>
      <c r="AK1048463" s="14"/>
      <c r="AL1048463" s="14"/>
      <c r="AM1048463" s="14"/>
      <c r="AN1048463" s="14"/>
      <c r="AO1048463" s="14"/>
      <c r="AP1048463" s="14"/>
      <c r="AQ1048463" s="14"/>
      <c r="AR1048463" s="14"/>
      <c r="AS1048463" s="14"/>
      <c r="AT1048463" s="14"/>
      <c r="AU1048463" s="14"/>
      <c r="AV1048463" s="14"/>
      <c r="AW1048463" s="14"/>
      <c r="AX1048463" s="14"/>
      <c r="AY1048463" s="14"/>
      <c r="AZ1048463" s="14"/>
      <c r="BA1048463" s="14"/>
      <c r="BB1048463" s="14"/>
      <c r="BC1048463" s="14"/>
      <c r="BD1048463" s="14"/>
      <c r="BE1048463" s="14"/>
      <c r="BF1048463" s="14"/>
      <c r="BG1048463" s="14"/>
      <c r="BH1048463" s="14"/>
      <c r="BI1048463" s="14"/>
      <c r="BJ1048463" s="14"/>
      <c r="BK1048463" s="14"/>
      <c r="BL1048463" s="14"/>
      <c r="BM1048463" s="14"/>
      <c r="BN1048463" s="14"/>
      <c r="BO1048463" s="14"/>
      <c r="BP1048463" s="14"/>
      <c r="BQ1048463" s="14"/>
      <c r="BR1048463" s="14"/>
      <c r="BS1048463" s="14"/>
      <c r="BT1048463" s="14"/>
      <c r="BU1048463" s="14"/>
      <c r="BV1048463" s="14"/>
      <c r="BW1048463" s="14"/>
      <c r="BX1048463" s="14"/>
      <c r="BY1048463" s="17"/>
      <c r="BZ1048463" s="17"/>
      <c r="CA1048463" s="18"/>
      <c r="CB1048463" s="14"/>
      <c r="CC1048463" s="14"/>
      <c r="CD1048463" s="14"/>
      <c r="CE1048463" s="14"/>
      <c r="CF1048463" s="14"/>
      <c r="CG1048463" s="14"/>
      <c r="CH1048463" s="14"/>
      <c r="CI1048463" s="19"/>
      <c r="CJ1048463" s="19"/>
    </row>
    <row r="1048464" s="14" customFormat="1" customHeight="1" spans="1:88">
      <c r="A1048464" s="15"/>
      <c r="B1048464" s="15"/>
      <c r="C1048464" s="15"/>
      <c r="D1048464" s="15"/>
      <c r="E1048464" s="15"/>
      <c r="F1048464" s="15"/>
      <c r="G1048464" s="15"/>
      <c r="H1048464" s="15"/>
      <c r="I1048464" s="15"/>
      <c r="J1048464" s="15"/>
      <c r="K1048464" s="15"/>
      <c r="L1048464" s="15"/>
      <c r="M1048464" s="15"/>
      <c r="N1048464" s="16"/>
      <c r="O1048464" s="14"/>
      <c r="P1048464" s="14"/>
      <c r="Q1048464" s="14"/>
      <c r="R1048464" s="14"/>
      <c r="S1048464" s="14"/>
      <c r="T1048464" s="14"/>
      <c r="U1048464" s="14"/>
      <c r="V1048464" s="14"/>
      <c r="W1048464" s="14"/>
      <c r="X1048464" s="14"/>
      <c r="Y1048464" s="14"/>
      <c r="Z1048464" s="14"/>
      <c r="AA1048464" s="14"/>
      <c r="AB1048464" s="14"/>
      <c r="AC1048464" s="14"/>
      <c r="AD1048464" s="14"/>
      <c r="AE1048464" s="14"/>
      <c r="AF1048464" s="14"/>
      <c r="AG1048464" s="14"/>
      <c r="AH1048464" s="14"/>
      <c r="AI1048464" s="14"/>
      <c r="AJ1048464" s="14"/>
      <c r="AK1048464" s="14"/>
      <c r="AL1048464" s="14"/>
      <c r="AM1048464" s="14"/>
      <c r="AN1048464" s="14"/>
      <c r="AO1048464" s="14"/>
      <c r="AP1048464" s="14"/>
      <c r="AQ1048464" s="14"/>
      <c r="AR1048464" s="14"/>
      <c r="AS1048464" s="14"/>
      <c r="AT1048464" s="14"/>
      <c r="AU1048464" s="14"/>
      <c r="AV1048464" s="14"/>
      <c r="AW1048464" s="14"/>
      <c r="AX1048464" s="14"/>
      <c r="AY1048464" s="14"/>
      <c r="AZ1048464" s="14"/>
      <c r="BA1048464" s="14"/>
      <c r="BB1048464" s="14"/>
      <c r="BC1048464" s="14"/>
      <c r="BD1048464" s="14"/>
      <c r="BE1048464" s="14"/>
      <c r="BF1048464" s="14"/>
      <c r="BG1048464" s="14"/>
      <c r="BH1048464" s="14"/>
      <c r="BI1048464" s="14"/>
      <c r="BJ1048464" s="14"/>
      <c r="BK1048464" s="14"/>
      <c r="BL1048464" s="14"/>
      <c r="BM1048464" s="14"/>
      <c r="BN1048464" s="14"/>
      <c r="BO1048464" s="14"/>
      <c r="BP1048464" s="14"/>
      <c r="BQ1048464" s="14"/>
      <c r="BR1048464" s="14"/>
      <c r="BS1048464" s="14"/>
      <c r="BT1048464" s="14"/>
      <c r="BU1048464" s="14"/>
      <c r="BV1048464" s="14"/>
      <c r="BW1048464" s="14"/>
      <c r="BX1048464" s="14"/>
      <c r="BY1048464" s="17"/>
      <c r="BZ1048464" s="17"/>
      <c r="CA1048464" s="18"/>
      <c r="CB1048464" s="14"/>
      <c r="CC1048464" s="14"/>
      <c r="CD1048464" s="14"/>
      <c r="CE1048464" s="14"/>
      <c r="CF1048464" s="14"/>
      <c r="CG1048464" s="14"/>
      <c r="CH1048464" s="14"/>
      <c r="CI1048464" s="19"/>
      <c r="CJ1048464" s="19"/>
    </row>
    <row r="1048465" s="14" customFormat="1" customHeight="1" spans="1:88">
      <c r="A1048465" s="15"/>
      <c r="B1048465" s="15"/>
      <c r="C1048465" s="15"/>
      <c r="D1048465" s="15"/>
      <c r="E1048465" s="15"/>
      <c r="F1048465" s="15"/>
      <c r="G1048465" s="15"/>
      <c r="H1048465" s="15"/>
      <c r="I1048465" s="15"/>
      <c r="J1048465" s="15"/>
      <c r="K1048465" s="15"/>
      <c r="L1048465" s="15"/>
      <c r="M1048465" s="15"/>
      <c r="N1048465" s="16"/>
      <c r="O1048465" s="14"/>
      <c r="P1048465" s="14"/>
      <c r="Q1048465" s="14"/>
      <c r="R1048465" s="14"/>
      <c r="S1048465" s="14"/>
      <c r="T1048465" s="14"/>
      <c r="U1048465" s="14"/>
      <c r="V1048465" s="14"/>
      <c r="W1048465" s="14"/>
      <c r="X1048465" s="14"/>
      <c r="Y1048465" s="14"/>
      <c r="Z1048465" s="14"/>
      <c r="AA1048465" s="14"/>
      <c r="AB1048465" s="14"/>
      <c r="AC1048465" s="14"/>
      <c r="AD1048465" s="14"/>
      <c r="AE1048465" s="14"/>
      <c r="AF1048465" s="14"/>
      <c r="AG1048465" s="14"/>
      <c r="AH1048465" s="14"/>
      <c r="AI1048465" s="14"/>
      <c r="AJ1048465" s="14"/>
      <c r="AK1048465" s="14"/>
      <c r="AL1048465" s="14"/>
      <c r="AM1048465" s="14"/>
      <c r="AN1048465" s="14"/>
      <c r="AO1048465" s="14"/>
      <c r="AP1048465" s="14"/>
      <c r="AQ1048465" s="14"/>
      <c r="AR1048465" s="14"/>
      <c r="AS1048465" s="14"/>
      <c r="AT1048465" s="14"/>
      <c r="AU1048465" s="14"/>
      <c r="AV1048465" s="14"/>
      <c r="AW1048465" s="14"/>
      <c r="AX1048465" s="14"/>
      <c r="AY1048465" s="14"/>
      <c r="AZ1048465" s="14"/>
      <c r="BA1048465" s="14"/>
      <c r="BB1048465" s="14"/>
      <c r="BC1048465" s="14"/>
      <c r="BD1048465" s="14"/>
      <c r="BE1048465" s="14"/>
      <c r="BF1048465" s="14"/>
      <c r="BG1048465" s="14"/>
      <c r="BH1048465" s="14"/>
      <c r="BI1048465" s="14"/>
      <c r="BJ1048465" s="14"/>
      <c r="BK1048465" s="14"/>
      <c r="BL1048465" s="14"/>
      <c r="BM1048465" s="14"/>
      <c r="BN1048465" s="14"/>
      <c r="BO1048465" s="14"/>
      <c r="BP1048465" s="14"/>
      <c r="BQ1048465" s="14"/>
      <c r="BR1048465" s="14"/>
      <c r="BS1048465" s="14"/>
      <c r="BT1048465" s="14"/>
      <c r="BU1048465" s="14"/>
      <c r="BV1048465" s="14"/>
      <c r="BW1048465" s="14"/>
      <c r="BX1048465" s="14"/>
      <c r="BY1048465" s="17"/>
      <c r="BZ1048465" s="17"/>
      <c r="CA1048465" s="18"/>
      <c r="CB1048465" s="14"/>
      <c r="CC1048465" s="14"/>
      <c r="CD1048465" s="14"/>
      <c r="CE1048465" s="14"/>
      <c r="CF1048465" s="14"/>
      <c r="CG1048465" s="14"/>
      <c r="CH1048465" s="14"/>
      <c r="CI1048465" s="19"/>
      <c r="CJ1048465" s="19"/>
    </row>
    <row r="1048466" s="14" customFormat="1" customHeight="1" spans="1:88">
      <c r="A1048466" s="15"/>
      <c r="B1048466" s="15"/>
      <c r="C1048466" s="15"/>
      <c r="D1048466" s="15"/>
      <c r="E1048466" s="15"/>
      <c r="F1048466" s="15"/>
      <c r="G1048466" s="15"/>
      <c r="H1048466" s="15"/>
      <c r="I1048466" s="15"/>
      <c r="J1048466" s="15"/>
      <c r="K1048466" s="15"/>
      <c r="L1048466" s="15"/>
      <c r="M1048466" s="15"/>
      <c r="N1048466" s="16"/>
      <c r="O1048466" s="14"/>
      <c r="P1048466" s="14"/>
      <c r="Q1048466" s="14"/>
      <c r="R1048466" s="14"/>
      <c r="S1048466" s="14"/>
      <c r="T1048466" s="14"/>
      <c r="U1048466" s="14"/>
      <c r="V1048466" s="14"/>
      <c r="W1048466" s="14"/>
      <c r="X1048466" s="14"/>
      <c r="Y1048466" s="14"/>
      <c r="Z1048466" s="14"/>
      <c r="AA1048466" s="14"/>
      <c r="AB1048466" s="14"/>
      <c r="AC1048466" s="14"/>
      <c r="AD1048466" s="14"/>
      <c r="AE1048466" s="14"/>
      <c r="AF1048466" s="14"/>
      <c r="AG1048466" s="14"/>
      <c r="AH1048466" s="14"/>
      <c r="AI1048466" s="14"/>
      <c r="AJ1048466" s="14"/>
      <c r="AK1048466" s="14"/>
      <c r="AL1048466" s="14"/>
      <c r="AM1048466" s="14"/>
      <c r="AN1048466" s="14"/>
      <c r="AO1048466" s="14"/>
      <c r="AP1048466" s="14"/>
      <c r="AQ1048466" s="14"/>
      <c r="AR1048466" s="14"/>
      <c r="AS1048466" s="14"/>
      <c r="AT1048466" s="14"/>
      <c r="AU1048466" s="14"/>
      <c r="AV1048466" s="14"/>
      <c r="AW1048466" s="14"/>
      <c r="AX1048466" s="14"/>
      <c r="AY1048466" s="14"/>
      <c r="AZ1048466" s="14"/>
      <c r="BA1048466" s="14"/>
      <c r="BB1048466" s="14"/>
      <c r="BC1048466" s="14"/>
      <c r="BD1048466" s="14"/>
      <c r="BE1048466" s="14"/>
      <c r="BF1048466" s="14"/>
      <c r="BG1048466" s="14"/>
      <c r="BH1048466" s="14"/>
      <c r="BI1048466" s="14"/>
      <c r="BJ1048466" s="14"/>
      <c r="BK1048466" s="14"/>
      <c r="BL1048466" s="14"/>
      <c r="BM1048466" s="14"/>
      <c r="BN1048466" s="14"/>
      <c r="BO1048466" s="14"/>
      <c r="BP1048466" s="14"/>
      <c r="BQ1048466" s="14"/>
      <c r="BR1048466" s="14"/>
      <c r="BS1048466" s="14"/>
      <c r="BT1048466" s="14"/>
      <c r="BU1048466" s="14"/>
      <c r="BV1048466" s="14"/>
      <c r="BW1048466" s="14"/>
      <c r="BX1048466" s="14"/>
      <c r="BY1048466" s="17"/>
      <c r="BZ1048466" s="17"/>
      <c r="CA1048466" s="18"/>
      <c r="CB1048466" s="14"/>
      <c r="CC1048466" s="14"/>
      <c r="CD1048466" s="14"/>
      <c r="CE1048466" s="14"/>
      <c r="CF1048466" s="14"/>
      <c r="CG1048466" s="14"/>
      <c r="CH1048466" s="14"/>
      <c r="CI1048466" s="19"/>
      <c r="CJ1048466" s="19"/>
    </row>
    <row r="1048467" s="14" customFormat="1" customHeight="1" spans="1:88">
      <c r="A1048467" s="15"/>
      <c r="B1048467" s="15"/>
      <c r="C1048467" s="15"/>
      <c r="D1048467" s="15"/>
      <c r="E1048467" s="15"/>
      <c r="F1048467" s="15"/>
      <c r="G1048467" s="15"/>
      <c r="H1048467" s="15"/>
      <c r="I1048467" s="15"/>
      <c r="J1048467" s="15"/>
      <c r="K1048467" s="15"/>
      <c r="L1048467" s="15"/>
      <c r="M1048467" s="15"/>
      <c r="N1048467" s="16"/>
      <c r="O1048467" s="14"/>
      <c r="P1048467" s="14"/>
      <c r="Q1048467" s="14"/>
      <c r="R1048467" s="14"/>
      <c r="S1048467" s="14"/>
      <c r="T1048467" s="14"/>
      <c r="U1048467" s="14"/>
      <c r="V1048467" s="14"/>
      <c r="W1048467" s="14"/>
      <c r="X1048467" s="14"/>
      <c r="Y1048467" s="14"/>
      <c r="Z1048467" s="14"/>
      <c r="AA1048467" s="14"/>
      <c r="AB1048467" s="14"/>
      <c r="AC1048467" s="14"/>
      <c r="AD1048467" s="14"/>
      <c r="AE1048467" s="14"/>
      <c r="AF1048467" s="14"/>
      <c r="AG1048467" s="14"/>
      <c r="AH1048467" s="14"/>
      <c r="AI1048467" s="14"/>
      <c r="AJ1048467" s="14"/>
      <c r="AK1048467" s="14"/>
      <c r="AL1048467" s="14"/>
      <c r="AM1048467" s="14"/>
      <c r="AN1048467" s="14"/>
      <c r="AO1048467" s="14"/>
      <c r="AP1048467" s="14"/>
      <c r="AQ1048467" s="14"/>
      <c r="AR1048467" s="14"/>
      <c r="AS1048467" s="14"/>
      <c r="AT1048467" s="14"/>
      <c r="AU1048467" s="14"/>
      <c r="AV1048467" s="14"/>
      <c r="AW1048467" s="14"/>
      <c r="AX1048467" s="14"/>
      <c r="AY1048467" s="14"/>
      <c r="AZ1048467" s="14"/>
      <c r="BA1048467" s="14"/>
      <c r="BB1048467" s="14"/>
      <c r="BC1048467" s="14"/>
      <c r="BD1048467" s="14"/>
      <c r="BE1048467" s="14"/>
      <c r="BF1048467" s="14"/>
      <c r="BG1048467" s="14"/>
      <c r="BH1048467" s="14"/>
      <c r="BI1048467" s="14"/>
      <c r="BJ1048467" s="14"/>
      <c r="BK1048467" s="14"/>
      <c r="BL1048467" s="14"/>
      <c r="BM1048467" s="14"/>
      <c r="BN1048467" s="14"/>
      <c r="BO1048467" s="14"/>
      <c r="BP1048467" s="14"/>
      <c r="BQ1048467" s="14"/>
      <c r="BR1048467" s="14"/>
      <c r="BS1048467" s="14"/>
      <c r="BT1048467" s="14"/>
      <c r="BU1048467" s="14"/>
      <c r="BV1048467" s="14"/>
      <c r="BW1048467" s="14"/>
      <c r="BX1048467" s="14"/>
      <c r="BY1048467" s="17"/>
      <c r="BZ1048467" s="17"/>
      <c r="CA1048467" s="18"/>
      <c r="CB1048467" s="14"/>
      <c r="CC1048467" s="14"/>
      <c r="CD1048467" s="14"/>
      <c r="CE1048467" s="14"/>
      <c r="CF1048467" s="14"/>
      <c r="CG1048467" s="14"/>
      <c r="CH1048467" s="14"/>
      <c r="CI1048467" s="19"/>
      <c r="CJ1048467" s="19"/>
    </row>
    <row r="1048468" s="14" customFormat="1" customHeight="1" spans="1:88">
      <c r="A1048468" s="15"/>
      <c r="B1048468" s="15"/>
      <c r="C1048468" s="15"/>
      <c r="D1048468" s="15"/>
      <c r="E1048468" s="15"/>
      <c r="F1048468" s="15"/>
      <c r="G1048468" s="15"/>
      <c r="H1048468" s="15"/>
      <c r="I1048468" s="15"/>
      <c r="J1048468" s="15"/>
      <c r="K1048468" s="15"/>
      <c r="L1048468" s="15"/>
      <c r="M1048468" s="15"/>
      <c r="N1048468" s="16"/>
      <c r="O1048468" s="14"/>
      <c r="P1048468" s="14"/>
      <c r="Q1048468" s="14"/>
      <c r="R1048468" s="14"/>
      <c r="S1048468" s="14"/>
      <c r="T1048468" s="14"/>
      <c r="U1048468" s="14"/>
      <c r="V1048468" s="14"/>
      <c r="W1048468" s="14"/>
      <c r="X1048468" s="14"/>
      <c r="Y1048468" s="14"/>
      <c r="Z1048468" s="14"/>
      <c r="AA1048468" s="14"/>
      <c r="AB1048468" s="14"/>
      <c r="AC1048468" s="14"/>
      <c r="AD1048468" s="14"/>
      <c r="AE1048468" s="14"/>
      <c r="AF1048468" s="14"/>
      <c r="AG1048468" s="14"/>
      <c r="AH1048468" s="14"/>
      <c r="AI1048468" s="14"/>
      <c r="AJ1048468" s="14"/>
      <c r="AK1048468" s="14"/>
      <c r="AL1048468" s="14"/>
      <c r="AM1048468" s="14"/>
      <c r="AN1048468" s="14"/>
      <c r="AO1048468" s="14"/>
      <c r="AP1048468" s="14"/>
      <c r="AQ1048468" s="14"/>
      <c r="AR1048468" s="14"/>
      <c r="AS1048468" s="14"/>
      <c r="AT1048468" s="14"/>
      <c r="AU1048468" s="14"/>
      <c r="AV1048468" s="14"/>
      <c r="AW1048468" s="14"/>
      <c r="AX1048468" s="14"/>
      <c r="AY1048468" s="14"/>
      <c r="AZ1048468" s="14"/>
      <c r="BA1048468" s="14"/>
      <c r="BB1048468" s="14"/>
      <c r="BC1048468" s="14"/>
      <c r="BD1048468" s="14"/>
      <c r="BE1048468" s="14"/>
      <c r="BF1048468" s="14"/>
      <c r="BG1048468" s="14"/>
      <c r="BH1048468" s="14"/>
      <c r="BI1048468" s="14"/>
      <c r="BJ1048468" s="14"/>
      <c r="BK1048468" s="14"/>
      <c r="BL1048468" s="14"/>
      <c r="BM1048468" s="14"/>
      <c r="BN1048468" s="14"/>
      <c r="BO1048468" s="14"/>
      <c r="BP1048468" s="14"/>
      <c r="BQ1048468" s="14"/>
      <c r="BR1048468" s="14"/>
      <c r="BS1048468" s="14"/>
      <c r="BT1048468" s="14"/>
      <c r="BU1048468" s="14"/>
      <c r="BV1048468" s="14"/>
      <c r="BW1048468" s="14"/>
      <c r="BX1048468" s="14"/>
      <c r="BY1048468" s="17"/>
      <c r="BZ1048468" s="17"/>
      <c r="CA1048468" s="18"/>
      <c r="CB1048468" s="14"/>
      <c r="CC1048468" s="14"/>
      <c r="CD1048468" s="14"/>
      <c r="CE1048468" s="14"/>
      <c r="CF1048468" s="14"/>
      <c r="CG1048468" s="14"/>
      <c r="CH1048468" s="14"/>
      <c r="CI1048468" s="19"/>
      <c r="CJ1048468" s="19"/>
    </row>
    <row r="1048469" s="14" customFormat="1" customHeight="1" spans="1:88">
      <c r="A1048469" s="15"/>
      <c r="B1048469" s="15"/>
      <c r="C1048469" s="15"/>
      <c r="D1048469" s="15"/>
      <c r="E1048469" s="15"/>
      <c r="F1048469" s="15"/>
      <c r="G1048469" s="15"/>
      <c r="H1048469" s="15"/>
      <c r="I1048469" s="15"/>
      <c r="J1048469" s="15"/>
      <c r="K1048469" s="15"/>
      <c r="L1048469" s="15"/>
      <c r="M1048469" s="15"/>
      <c r="N1048469" s="16"/>
      <c r="O1048469" s="14"/>
      <c r="P1048469" s="14"/>
      <c r="Q1048469" s="14"/>
      <c r="R1048469" s="14"/>
      <c r="S1048469" s="14"/>
      <c r="T1048469" s="14"/>
      <c r="U1048469" s="14"/>
      <c r="V1048469" s="14"/>
      <c r="W1048469" s="14"/>
      <c r="X1048469" s="14"/>
      <c r="Y1048469" s="14"/>
      <c r="Z1048469" s="14"/>
      <c r="AA1048469" s="14"/>
      <c r="AB1048469" s="14"/>
      <c r="AC1048469" s="14"/>
      <c r="AD1048469" s="14"/>
      <c r="AE1048469" s="14"/>
      <c r="AF1048469" s="14"/>
      <c r="AG1048469" s="14"/>
      <c r="AH1048469" s="14"/>
      <c r="AI1048469" s="14"/>
      <c r="AJ1048469" s="14"/>
      <c r="AK1048469" s="14"/>
      <c r="AL1048469" s="14"/>
      <c r="AM1048469" s="14"/>
      <c r="AN1048469" s="14"/>
      <c r="AO1048469" s="14"/>
      <c r="AP1048469" s="14"/>
      <c r="AQ1048469" s="14"/>
      <c r="AR1048469" s="14"/>
      <c r="AS1048469" s="14"/>
      <c r="AT1048469" s="14"/>
      <c r="AU1048469" s="14"/>
      <c r="AV1048469" s="14"/>
      <c r="AW1048469" s="14"/>
      <c r="AX1048469" s="14"/>
      <c r="AY1048469" s="14"/>
      <c r="AZ1048469" s="14"/>
      <c r="BA1048469" s="14"/>
      <c r="BB1048469" s="14"/>
      <c r="BC1048469" s="14"/>
      <c r="BD1048469" s="14"/>
      <c r="BE1048469" s="14"/>
      <c r="BF1048469" s="14"/>
      <c r="BG1048469" s="14"/>
      <c r="BH1048469" s="14"/>
      <c r="BI1048469" s="14"/>
      <c r="BJ1048469" s="14"/>
      <c r="BK1048469" s="14"/>
      <c r="BL1048469" s="14"/>
      <c r="BM1048469" s="14"/>
      <c r="BN1048469" s="14"/>
      <c r="BO1048469" s="14"/>
      <c r="BP1048469" s="14"/>
      <c r="BQ1048469" s="14"/>
      <c r="BR1048469" s="14"/>
      <c r="BS1048469" s="14"/>
      <c r="BT1048469" s="14"/>
      <c r="BU1048469" s="14"/>
      <c r="BV1048469" s="14"/>
      <c r="BW1048469" s="14"/>
      <c r="BX1048469" s="14"/>
      <c r="BY1048469" s="17"/>
      <c r="BZ1048469" s="17"/>
      <c r="CA1048469" s="18"/>
      <c r="CB1048469" s="14"/>
      <c r="CC1048469" s="14"/>
      <c r="CD1048469" s="14"/>
      <c r="CE1048469" s="14"/>
      <c r="CF1048469" s="14"/>
      <c r="CG1048469" s="14"/>
      <c r="CH1048469" s="14"/>
      <c r="CI1048469" s="19"/>
      <c r="CJ1048469" s="19"/>
    </row>
    <row r="1048470" s="14" customFormat="1" customHeight="1" spans="1:88">
      <c r="A1048470" s="15"/>
      <c r="B1048470" s="15"/>
      <c r="C1048470" s="15"/>
      <c r="D1048470" s="15"/>
      <c r="E1048470" s="15"/>
      <c r="F1048470" s="15"/>
      <c r="G1048470" s="15"/>
      <c r="H1048470" s="15"/>
      <c r="I1048470" s="15"/>
      <c r="J1048470" s="15"/>
      <c r="K1048470" s="15"/>
      <c r="L1048470" s="15"/>
      <c r="M1048470" s="15"/>
      <c r="N1048470" s="16"/>
      <c r="O1048470" s="14"/>
      <c r="P1048470" s="14"/>
      <c r="Q1048470" s="14"/>
      <c r="R1048470" s="14"/>
      <c r="S1048470" s="14"/>
      <c r="T1048470" s="14"/>
      <c r="U1048470" s="14"/>
      <c r="V1048470" s="14"/>
      <c r="W1048470" s="14"/>
      <c r="X1048470" s="14"/>
      <c r="Y1048470" s="14"/>
      <c r="Z1048470" s="14"/>
      <c r="AA1048470" s="14"/>
      <c r="AB1048470" s="14"/>
      <c r="AC1048470" s="14"/>
      <c r="AD1048470" s="14"/>
      <c r="AE1048470" s="14"/>
      <c r="AF1048470" s="14"/>
      <c r="AG1048470" s="14"/>
      <c r="AH1048470" s="14"/>
      <c r="AI1048470" s="14"/>
      <c r="AJ1048470" s="14"/>
      <c r="AK1048470" s="14"/>
      <c r="AL1048470" s="14"/>
      <c r="AM1048470" s="14"/>
      <c r="AN1048470" s="14"/>
      <c r="AO1048470" s="14"/>
      <c r="AP1048470" s="14"/>
      <c r="AQ1048470" s="14"/>
      <c r="AR1048470" s="14"/>
      <c r="AS1048470" s="14"/>
      <c r="AT1048470" s="14"/>
      <c r="AU1048470" s="14"/>
      <c r="AV1048470" s="14"/>
      <c r="AW1048470" s="14"/>
      <c r="AX1048470" s="14"/>
      <c r="AY1048470" s="14"/>
      <c r="AZ1048470" s="14"/>
      <c r="BA1048470" s="14"/>
      <c r="BB1048470" s="14"/>
      <c r="BC1048470" s="14"/>
      <c r="BD1048470" s="14"/>
      <c r="BE1048470" s="14"/>
      <c r="BF1048470" s="14"/>
      <c r="BG1048470" s="14"/>
      <c r="BH1048470" s="14"/>
      <c r="BI1048470" s="14"/>
      <c r="BJ1048470" s="14"/>
      <c r="BK1048470" s="14"/>
      <c r="BL1048470" s="14"/>
      <c r="BM1048470" s="14"/>
      <c r="BN1048470" s="14"/>
      <c r="BO1048470" s="14"/>
      <c r="BP1048470" s="14"/>
      <c r="BQ1048470" s="14"/>
      <c r="BR1048470" s="14"/>
      <c r="BS1048470" s="14"/>
      <c r="BT1048470" s="14"/>
      <c r="BU1048470" s="14"/>
      <c r="BV1048470" s="14"/>
      <c r="BW1048470" s="14"/>
      <c r="BX1048470" s="14"/>
      <c r="BY1048470" s="17"/>
      <c r="BZ1048470" s="17"/>
      <c r="CA1048470" s="18"/>
      <c r="CB1048470" s="14"/>
      <c r="CC1048470" s="14"/>
      <c r="CD1048470" s="14"/>
      <c r="CE1048470" s="14"/>
      <c r="CF1048470" s="14"/>
      <c r="CG1048470" s="14"/>
      <c r="CH1048470" s="14"/>
      <c r="CI1048470" s="19"/>
      <c r="CJ1048470" s="19"/>
    </row>
    <row r="1048471" s="14" customFormat="1" customHeight="1" spans="1:88">
      <c r="A1048471" s="15"/>
      <c r="B1048471" s="15"/>
      <c r="C1048471" s="15"/>
      <c r="D1048471" s="15"/>
      <c r="E1048471" s="15"/>
      <c r="F1048471" s="15"/>
      <c r="G1048471" s="15"/>
      <c r="H1048471" s="15"/>
      <c r="I1048471" s="15"/>
      <c r="J1048471" s="15"/>
      <c r="K1048471" s="15"/>
      <c r="L1048471" s="15"/>
      <c r="M1048471" s="15"/>
      <c r="N1048471" s="16"/>
      <c r="O1048471" s="14"/>
      <c r="P1048471" s="14"/>
      <c r="Q1048471" s="14"/>
      <c r="R1048471" s="14"/>
      <c r="S1048471" s="14"/>
      <c r="T1048471" s="14"/>
      <c r="U1048471" s="14"/>
      <c r="V1048471" s="14"/>
      <c r="W1048471" s="14"/>
      <c r="X1048471" s="14"/>
      <c r="Y1048471" s="14"/>
      <c r="Z1048471" s="14"/>
      <c r="AA1048471" s="14"/>
      <c r="AB1048471" s="14"/>
      <c r="AC1048471" s="14"/>
      <c r="AD1048471" s="14"/>
      <c r="AE1048471" s="14"/>
      <c r="AF1048471" s="14"/>
      <c r="AG1048471" s="14"/>
      <c r="AH1048471" s="14"/>
      <c r="AI1048471" s="14"/>
      <c r="AJ1048471" s="14"/>
      <c r="AK1048471" s="14"/>
      <c r="AL1048471" s="14"/>
      <c r="AM1048471" s="14"/>
      <c r="AN1048471" s="14"/>
      <c r="AO1048471" s="14"/>
      <c r="AP1048471" s="14"/>
      <c r="AQ1048471" s="14"/>
      <c r="AR1048471" s="14"/>
      <c r="AS1048471" s="14"/>
      <c r="AT1048471" s="14"/>
      <c r="AU1048471" s="14"/>
      <c r="AV1048471" s="14"/>
      <c r="AW1048471" s="14"/>
      <c r="AX1048471" s="14"/>
      <c r="AY1048471" s="14"/>
      <c r="AZ1048471" s="14"/>
      <c r="BA1048471" s="14"/>
      <c r="BB1048471" s="14"/>
      <c r="BC1048471" s="14"/>
      <c r="BD1048471" s="14"/>
      <c r="BE1048471" s="14"/>
      <c r="BF1048471" s="14"/>
      <c r="BG1048471" s="14"/>
      <c r="BH1048471" s="14"/>
      <c r="BI1048471" s="14"/>
      <c r="BJ1048471" s="14"/>
      <c r="BK1048471" s="14"/>
      <c r="BL1048471" s="14"/>
      <c r="BM1048471" s="14"/>
      <c r="BN1048471" s="14"/>
      <c r="BO1048471" s="14"/>
      <c r="BP1048471" s="14"/>
      <c r="BQ1048471" s="14"/>
      <c r="BR1048471" s="14"/>
      <c r="BS1048471" s="14"/>
      <c r="BT1048471" s="14"/>
      <c r="BU1048471" s="14"/>
      <c r="BV1048471" s="14"/>
      <c r="BW1048471" s="14"/>
      <c r="BX1048471" s="14"/>
      <c r="BY1048471" s="17"/>
      <c r="BZ1048471" s="17"/>
      <c r="CA1048471" s="18"/>
      <c r="CB1048471" s="14"/>
      <c r="CC1048471" s="14"/>
      <c r="CD1048471" s="14"/>
      <c r="CE1048471" s="14"/>
      <c r="CF1048471" s="14"/>
      <c r="CG1048471" s="14"/>
      <c r="CH1048471" s="14"/>
      <c r="CI1048471" s="19"/>
      <c r="CJ1048471" s="19"/>
    </row>
    <row r="1048472" s="14" customFormat="1" customHeight="1" spans="1:88">
      <c r="A1048472" s="15"/>
      <c r="B1048472" s="15"/>
      <c r="C1048472" s="15"/>
      <c r="D1048472" s="15"/>
      <c r="E1048472" s="15"/>
      <c r="F1048472" s="15"/>
      <c r="G1048472" s="15"/>
      <c r="H1048472" s="15"/>
      <c r="I1048472" s="15"/>
      <c r="J1048472" s="15"/>
      <c r="K1048472" s="15"/>
      <c r="L1048472" s="15"/>
      <c r="M1048472" s="15"/>
      <c r="N1048472" s="16"/>
      <c r="O1048472" s="14"/>
      <c r="P1048472" s="14"/>
      <c r="Q1048472" s="14"/>
      <c r="R1048472" s="14"/>
      <c r="S1048472" s="14"/>
      <c r="T1048472" s="14"/>
      <c r="U1048472" s="14"/>
      <c r="V1048472" s="14"/>
      <c r="W1048472" s="14"/>
      <c r="X1048472" s="14"/>
      <c r="Y1048472" s="14"/>
      <c r="Z1048472" s="14"/>
      <c r="AA1048472" s="14"/>
      <c r="AB1048472" s="14"/>
      <c r="AC1048472" s="14"/>
      <c r="AD1048472" s="14"/>
      <c r="AE1048472" s="14"/>
      <c r="AF1048472" s="14"/>
      <c r="AG1048472" s="14"/>
      <c r="AH1048472" s="14"/>
      <c r="AI1048472" s="14"/>
      <c r="AJ1048472" s="14"/>
      <c r="AK1048472" s="14"/>
      <c r="AL1048472" s="14"/>
      <c r="AM1048472" s="14"/>
      <c r="AN1048472" s="14"/>
      <c r="AO1048472" s="14"/>
      <c r="AP1048472" s="14"/>
      <c r="AQ1048472" s="14"/>
      <c r="AR1048472" s="14"/>
      <c r="AS1048472" s="14"/>
      <c r="AT1048472" s="14"/>
      <c r="AU1048472" s="14"/>
      <c r="AV1048472" s="14"/>
      <c r="AW1048472" s="14"/>
      <c r="AX1048472" s="14"/>
      <c r="AY1048472" s="14"/>
      <c r="AZ1048472" s="14"/>
      <c r="BA1048472" s="14"/>
      <c r="BB1048472" s="14"/>
      <c r="BC1048472" s="14"/>
      <c r="BD1048472" s="14"/>
      <c r="BE1048472" s="14"/>
      <c r="BF1048472" s="14"/>
      <c r="BG1048472" s="14"/>
      <c r="BH1048472" s="14"/>
      <c r="BI1048472" s="14"/>
      <c r="BJ1048472" s="14"/>
      <c r="BK1048472" s="14"/>
      <c r="BL1048472" s="14"/>
      <c r="BM1048472" s="14"/>
      <c r="BN1048472" s="14"/>
      <c r="BO1048472" s="14"/>
      <c r="BP1048472" s="14"/>
      <c r="BQ1048472" s="14"/>
      <c r="BR1048472" s="14"/>
      <c r="BS1048472" s="14"/>
      <c r="BT1048472" s="14"/>
      <c r="BU1048472" s="14"/>
      <c r="BV1048472" s="14"/>
      <c r="BW1048472" s="14"/>
      <c r="BX1048472" s="14"/>
      <c r="BY1048472" s="17"/>
      <c r="BZ1048472" s="17"/>
      <c r="CA1048472" s="18"/>
      <c r="CB1048472" s="14"/>
      <c r="CC1048472" s="14"/>
      <c r="CD1048472" s="14"/>
      <c r="CE1048472" s="14"/>
      <c r="CF1048472" s="14"/>
      <c r="CG1048472" s="14"/>
      <c r="CH1048472" s="14"/>
      <c r="CI1048472" s="19"/>
      <c r="CJ1048472" s="19"/>
    </row>
    <row r="1048473" s="14" customFormat="1" customHeight="1" spans="1:88">
      <c r="A1048473" s="15"/>
      <c r="B1048473" s="15"/>
      <c r="C1048473" s="15"/>
      <c r="D1048473" s="15"/>
      <c r="E1048473" s="15"/>
      <c r="F1048473" s="15"/>
      <c r="G1048473" s="15"/>
      <c r="H1048473" s="15"/>
      <c r="I1048473" s="15"/>
      <c r="J1048473" s="15"/>
      <c r="K1048473" s="15"/>
      <c r="L1048473" s="15"/>
      <c r="M1048473" s="15"/>
      <c r="N1048473" s="16"/>
      <c r="O1048473" s="14"/>
      <c r="P1048473" s="14"/>
      <c r="Q1048473" s="14"/>
      <c r="R1048473" s="14"/>
      <c r="S1048473" s="14"/>
      <c r="T1048473" s="14"/>
      <c r="U1048473" s="14"/>
      <c r="V1048473" s="14"/>
      <c r="W1048473" s="14"/>
      <c r="X1048473" s="14"/>
      <c r="Y1048473" s="14"/>
      <c r="Z1048473" s="14"/>
      <c r="AA1048473" s="14"/>
      <c r="AB1048473" s="14"/>
      <c r="AC1048473" s="14"/>
      <c r="AD1048473" s="14"/>
      <c r="AE1048473" s="14"/>
      <c r="AF1048473" s="14"/>
      <c r="AG1048473" s="14"/>
      <c r="AH1048473" s="14"/>
      <c r="AI1048473" s="14"/>
      <c r="AJ1048473" s="14"/>
      <c r="AK1048473" s="14"/>
      <c r="AL1048473" s="14"/>
      <c r="AM1048473" s="14"/>
      <c r="AN1048473" s="14"/>
      <c r="AO1048473" s="14"/>
      <c r="AP1048473" s="14"/>
      <c r="AQ1048473" s="14"/>
      <c r="AR1048473" s="14"/>
      <c r="AS1048473" s="14"/>
      <c r="AT1048473" s="14"/>
      <c r="AU1048473" s="14"/>
      <c r="AV1048473" s="14"/>
      <c r="AW1048473" s="14"/>
      <c r="AX1048473" s="14"/>
      <c r="AY1048473" s="14"/>
      <c r="AZ1048473" s="14"/>
      <c r="BA1048473" s="14"/>
      <c r="BB1048473" s="14"/>
      <c r="BC1048473" s="14"/>
      <c r="BD1048473" s="14"/>
      <c r="BE1048473" s="14"/>
      <c r="BF1048473" s="14"/>
      <c r="BG1048473" s="14"/>
      <c r="BH1048473" s="14"/>
      <c r="BI1048473" s="14"/>
      <c r="BJ1048473" s="14"/>
      <c r="BK1048473" s="14"/>
      <c r="BL1048473" s="14"/>
      <c r="BM1048473" s="14"/>
      <c r="BN1048473" s="14"/>
      <c r="BO1048473" s="14"/>
      <c r="BP1048473" s="14"/>
      <c r="BQ1048473" s="14"/>
      <c r="BR1048473" s="14"/>
      <c r="BS1048473" s="14"/>
      <c r="BT1048473" s="14"/>
      <c r="BU1048473" s="14"/>
      <c r="BV1048473" s="14"/>
      <c r="BW1048473" s="14"/>
      <c r="BX1048473" s="14"/>
      <c r="BY1048473" s="17"/>
      <c r="BZ1048473" s="17"/>
      <c r="CA1048473" s="18"/>
      <c r="CB1048473" s="14"/>
      <c r="CC1048473" s="14"/>
      <c r="CD1048473" s="14"/>
      <c r="CE1048473" s="14"/>
      <c r="CF1048473" s="14"/>
      <c r="CG1048473" s="14"/>
      <c r="CH1048473" s="14"/>
      <c r="CI1048473" s="19"/>
      <c r="CJ1048473" s="19"/>
    </row>
    <row r="1048474" s="14" customFormat="1" customHeight="1" spans="1:88">
      <c r="A1048474" s="15"/>
      <c r="B1048474" s="15"/>
      <c r="C1048474" s="15"/>
      <c r="D1048474" s="15"/>
      <c r="E1048474" s="15"/>
      <c r="F1048474" s="15"/>
      <c r="G1048474" s="15"/>
      <c r="H1048474" s="15"/>
      <c r="I1048474" s="15"/>
      <c r="J1048474" s="15"/>
      <c r="K1048474" s="15"/>
      <c r="L1048474" s="15"/>
      <c r="M1048474" s="15"/>
      <c r="N1048474" s="16"/>
      <c r="O1048474" s="14"/>
      <c r="P1048474" s="14"/>
      <c r="Q1048474" s="14"/>
      <c r="R1048474" s="14"/>
      <c r="S1048474" s="14"/>
      <c r="T1048474" s="14"/>
      <c r="U1048474" s="14"/>
      <c r="V1048474" s="14"/>
      <c r="W1048474" s="14"/>
      <c r="X1048474" s="14"/>
      <c r="Y1048474" s="14"/>
      <c r="Z1048474" s="14"/>
      <c r="AA1048474" s="14"/>
      <c r="AB1048474" s="14"/>
      <c r="AC1048474" s="14"/>
      <c r="AD1048474" s="14"/>
      <c r="AE1048474" s="14"/>
      <c r="AF1048474" s="14"/>
      <c r="AG1048474" s="14"/>
      <c r="AH1048474" s="14"/>
      <c r="AI1048474" s="14"/>
      <c r="AJ1048474" s="14"/>
      <c r="AK1048474" s="14"/>
      <c r="AL1048474" s="14"/>
      <c r="AM1048474" s="14"/>
      <c r="AN1048474" s="14"/>
      <c r="AO1048474" s="14"/>
      <c r="AP1048474" s="14"/>
      <c r="AQ1048474" s="14"/>
      <c r="AR1048474" s="14"/>
      <c r="AS1048474" s="14"/>
      <c r="AT1048474" s="14"/>
      <c r="AU1048474" s="14"/>
      <c r="AV1048474" s="14"/>
      <c r="AW1048474" s="14"/>
      <c r="AX1048474" s="14"/>
      <c r="AY1048474" s="14"/>
      <c r="AZ1048474" s="14"/>
      <c r="BA1048474" s="14"/>
      <c r="BB1048474" s="14"/>
      <c r="BC1048474" s="14"/>
      <c r="BD1048474" s="14"/>
      <c r="BE1048474" s="14"/>
      <c r="BF1048474" s="14"/>
      <c r="BG1048474" s="14"/>
      <c r="BH1048474" s="14"/>
      <c r="BI1048474" s="14"/>
      <c r="BJ1048474" s="14"/>
      <c r="BK1048474" s="14"/>
      <c r="BL1048474" s="14"/>
      <c r="BM1048474" s="14"/>
      <c r="BN1048474" s="14"/>
      <c r="BO1048474" s="14"/>
      <c r="BP1048474" s="14"/>
      <c r="BQ1048474" s="14"/>
      <c r="BR1048474" s="14"/>
      <c r="BS1048474" s="14"/>
      <c r="BT1048474" s="14"/>
      <c r="BU1048474" s="14"/>
      <c r="BV1048474" s="14"/>
      <c r="BW1048474" s="14"/>
      <c r="BX1048474" s="14"/>
      <c r="BY1048474" s="17"/>
      <c r="BZ1048474" s="17"/>
      <c r="CA1048474" s="18"/>
      <c r="CB1048474" s="14"/>
      <c r="CC1048474" s="14"/>
      <c r="CD1048474" s="14"/>
      <c r="CE1048474" s="14"/>
      <c r="CF1048474" s="14"/>
      <c r="CG1048474" s="14"/>
      <c r="CH1048474" s="14"/>
      <c r="CI1048474" s="19"/>
      <c r="CJ1048474" s="19"/>
    </row>
    <row r="1048475" s="14" customFormat="1" customHeight="1" spans="1:88">
      <c r="A1048475" s="15"/>
      <c r="B1048475" s="15"/>
      <c r="C1048475" s="15"/>
      <c r="D1048475" s="15"/>
      <c r="E1048475" s="15"/>
      <c r="F1048475" s="15"/>
      <c r="G1048475" s="15"/>
      <c r="H1048475" s="15"/>
      <c r="I1048475" s="15"/>
      <c r="J1048475" s="15"/>
      <c r="K1048475" s="15"/>
      <c r="L1048475" s="15"/>
      <c r="M1048475" s="15"/>
      <c r="N1048475" s="16"/>
      <c r="O1048475" s="14"/>
      <c r="P1048475" s="14"/>
      <c r="Q1048475" s="14"/>
      <c r="R1048475" s="14"/>
      <c r="S1048475" s="14"/>
      <c r="T1048475" s="14"/>
      <c r="U1048475" s="14"/>
      <c r="V1048475" s="14"/>
      <c r="W1048475" s="14"/>
      <c r="X1048475" s="14"/>
      <c r="Y1048475" s="14"/>
      <c r="Z1048475" s="14"/>
      <c r="AA1048475" s="14"/>
      <c r="AB1048475" s="14"/>
      <c r="AC1048475" s="14"/>
      <c r="AD1048475" s="14"/>
      <c r="AE1048475" s="14"/>
      <c r="AF1048475" s="14"/>
      <c r="AG1048475" s="14"/>
      <c r="AH1048475" s="14"/>
      <c r="AI1048475" s="14"/>
      <c r="AJ1048475" s="14"/>
      <c r="AK1048475" s="14"/>
      <c r="AL1048475" s="14"/>
      <c r="AM1048475" s="14"/>
      <c r="AN1048475" s="14"/>
      <c r="AO1048475" s="14"/>
      <c r="AP1048475" s="14"/>
      <c r="AQ1048475" s="14"/>
      <c r="AR1048475" s="14"/>
      <c r="AS1048475" s="14"/>
      <c r="AT1048475" s="14"/>
      <c r="AU1048475" s="14"/>
      <c r="AV1048475" s="14"/>
      <c r="AW1048475" s="14"/>
      <c r="AX1048475" s="14"/>
      <c r="AY1048475" s="14"/>
      <c r="AZ1048475" s="14"/>
      <c r="BA1048475" s="14"/>
      <c r="BB1048475" s="14"/>
      <c r="BC1048475" s="14"/>
      <c r="BD1048475" s="14"/>
      <c r="BE1048475" s="14"/>
      <c r="BF1048475" s="14"/>
      <c r="BG1048475" s="14"/>
      <c r="BH1048475" s="14"/>
      <c r="BI1048475" s="14"/>
      <c r="BJ1048475" s="14"/>
      <c r="BK1048475" s="14"/>
      <c r="BL1048475" s="14"/>
      <c r="BM1048475" s="14"/>
      <c r="BN1048475" s="14"/>
      <c r="BO1048475" s="14"/>
      <c r="BP1048475" s="14"/>
      <c r="BQ1048475" s="14"/>
      <c r="BR1048475" s="14"/>
      <c r="BS1048475" s="14"/>
      <c r="BT1048475" s="14"/>
      <c r="BU1048475" s="14"/>
      <c r="BV1048475" s="14"/>
      <c r="BW1048475" s="14"/>
      <c r="BX1048475" s="14"/>
      <c r="BY1048475" s="17"/>
      <c r="BZ1048475" s="17"/>
      <c r="CA1048475" s="18"/>
      <c r="CB1048475" s="14"/>
      <c r="CC1048475" s="14"/>
      <c r="CD1048475" s="14"/>
      <c r="CE1048475" s="14"/>
      <c r="CF1048475" s="14"/>
      <c r="CG1048475" s="14"/>
      <c r="CH1048475" s="14"/>
      <c r="CI1048475" s="19"/>
      <c r="CJ1048475" s="19"/>
    </row>
    <row r="1048476" s="14" customFormat="1" customHeight="1" spans="1:88">
      <c r="A1048476" s="15"/>
      <c r="B1048476" s="15"/>
      <c r="C1048476" s="15"/>
      <c r="D1048476" s="15"/>
      <c r="E1048476" s="15"/>
      <c r="F1048476" s="15"/>
      <c r="G1048476" s="15"/>
      <c r="H1048476" s="15"/>
      <c r="I1048476" s="15"/>
      <c r="J1048476" s="15"/>
      <c r="K1048476" s="15"/>
      <c r="L1048476" s="15"/>
      <c r="M1048476" s="15"/>
      <c r="N1048476" s="16"/>
      <c r="O1048476" s="14"/>
      <c r="P1048476" s="14"/>
      <c r="Q1048476" s="14"/>
      <c r="R1048476" s="14"/>
      <c r="S1048476" s="14"/>
      <c r="T1048476" s="14"/>
      <c r="U1048476" s="14"/>
      <c r="V1048476" s="14"/>
      <c r="W1048476" s="14"/>
      <c r="X1048476" s="14"/>
      <c r="Y1048476" s="14"/>
      <c r="Z1048476" s="14"/>
      <c r="AA1048476" s="14"/>
      <c r="AB1048476" s="14"/>
      <c r="AC1048476" s="14"/>
      <c r="AD1048476" s="14"/>
      <c r="AE1048476" s="14"/>
      <c r="AF1048476" s="14"/>
      <c r="AG1048476" s="14"/>
      <c r="AH1048476" s="14"/>
      <c r="AI1048476" s="14"/>
      <c r="AJ1048476" s="14"/>
      <c r="AK1048476" s="14"/>
      <c r="AL1048476" s="14"/>
      <c r="AM1048476" s="14"/>
      <c r="AN1048476" s="14"/>
      <c r="AO1048476" s="14"/>
      <c r="AP1048476" s="14"/>
      <c r="AQ1048476" s="14"/>
      <c r="AR1048476" s="14"/>
      <c r="AS1048476" s="14"/>
      <c r="AT1048476" s="14"/>
      <c r="AU1048476" s="14"/>
      <c r="AV1048476" s="14"/>
      <c r="AW1048476" s="14"/>
      <c r="AX1048476" s="14"/>
      <c r="AY1048476" s="14"/>
      <c r="AZ1048476" s="14"/>
      <c r="BA1048476" s="14"/>
      <c r="BB1048476" s="14"/>
      <c r="BC1048476" s="14"/>
      <c r="BD1048476" s="14"/>
      <c r="BE1048476" s="14"/>
      <c r="BF1048476" s="14"/>
      <c r="BG1048476" s="14"/>
      <c r="BH1048476" s="14"/>
      <c r="BI1048476" s="14"/>
      <c r="BJ1048476" s="14"/>
      <c r="BK1048476" s="14"/>
      <c r="BL1048476" s="14"/>
      <c r="BM1048476" s="14"/>
      <c r="BN1048476" s="14"/>
      <c r="BO1048476" s="14"/>
      <c r="BP1048476" s="14"/>
      <c r="BQ1048476" s="14"/>
      <c r="BR1048476" s="14"/>
      <c r="BS1048476" s="14"/>
      <c r="BT1048476" s="14"/>
      <c r="BU1048476" s="14"/>
      <c r="BV1048476" s="14"/>
      <c r="BW1048476" s="14"/>
      <c r="BX1048476" s="14"/>
      <c r="BY1048476" s="17"/>
      <c r="BZ1048476" s="17"/>
      <c r="CA1048476" s="18"/>
      <c r="CB1048476" s="14"/>
      <c r="CC1048476" s="14"/>
      <c r="CD1048476" s="14"/>
      <c r="CE1048476" s="14"/>
      <c r="CF1048476" s="14"/>
      <c r="CG1048476" s="14"/>
      <c r="CH1048476" s="14"/>
      <c r="CI1048476" s="19"/>
      <c r="CJ1048476" s="19"/>
    </row>
    <row r="1048477" s="14" customFormat="1" customHeight="1" spans="1:88">
      <c r="A1048477" s="15"/>
      <c r="B1048477" s="15"/>
      <c r="C1048477" s="15"/>
      <c r="D1048477" s="15"/>
      <c r="E1048477" s="15"/>
      <c r="F1048477" s="15"/>
      <c r="G1048477" s="15"/>
      <c r="H1048477" s="15"/>
      <c r="I1048477" s="15"/>
      <c r="J1048477" s="15"/>
      <c r="K1048477" s="15"/>
      <c r="L1048477" s="15"/>
      <c r="M1048477" s="15"/>
      <c r="N1048477" s="16"/>
      <c r="O1048477" s="14"/>
      <c r="P1048477" s="14"/>
      <c r="Q1048477" s="14"/>
      <c r="R1048477" s="14"/>
      <c r="S1048477" s="14"/>
      <c r="T1048477" s="14"/>
      <c r="U1048477" s="14"/>
      <c r="V1048477" s="14"/>
      <c r="W1048477" s="14"/>
      <c r="X1048477" s="14"/>
      <c r="Y1048477" s="14"/>
      <c r="Z1048477" s="14"/>
      <c r="AA1048477" s="14"/>
      <c r="AB1048477" s="14"/>
      <c r="AC1048477" s="14"/>
      <c r="AD1048477" s="14"/>
      <c r="AE1048477" s="14"/>
      <c r="AF1048477" s="14"/>
      <c r="AG1048477" s="14"/>
      <c r="AH1048477" s="14"/>
      <c r="AI1048477" s="14"/>
      <c r="AJ1048477" s="14"/>
      <c r="AK1048477" s="14"/>
      <c r="AL1048477" s="14"/>
      <c r="AM1048477" s="14"/>
      <c r="AN1048477" s="14"/>
      <c r="AO1048477" s="14"/>
      <c r="AP1048477" s="14"/>
      <c r="AQ1048477" s="14"/>
      <c r="AR1048477" s="14"/>
      <c r="AS1048477" s="14"/>
      <c r="AT1048477" s="14"/>
      <c r="AU1048477" s="14"/>
      <c r="AV1048477" s="14"/>
      <c r="AW1048477" s="14"/>
      <c r="AX1048477" s="14"/>
      <c r="AY1048477" s="14"/>
      <c r="AZ1048477" s="14"/>
      <c r="BA1048477" s="14"/>
      <c r="BB1048477" s="14"/>
      <c r="BC1048477" s="14"/>
      <c r="BD1048477" s="14"/>
      <c r="BE1048477" s="14"/>
      <c r="BF1048477" s="14"/>
      <c r="BG1048477" s="14"/>
      <c r="BH1048477" s="14"/>
      <c r="BI1048477" s="14"/>
      <c r="BJ1048477" s="14"/>
      <c r="BK1048477" s="14"/>
      <c r="BL1048477" s="14"/>
      <c r="BM1048477" s="14"/>
      <c r="BN1048477" s="14"/>
      <c r="BO1048477" s="14"/>
      <c r="BP1048477" s="14"/>
      <c r="BQ1048477" s="14"/>
      <c r="BR1048477" s="14"/>
      <c r="BS1048477" s="14"/>
      <c r="BT1048477" s="14"/>
      <c r="BU1048477" s="14"/>
      <c r="BV1048477" s="14"/>
      <c r="BW1048477" s="14"/>
      <c r="BX1048477" s="14"/>
      <c r="BY1048477" s="17"/>
      <c r="BZ1048477" s="17"/>
      <c r="CA1048477" s="18"/>
      <c r="CB1048477" s="14"/>
      <c r="CC1048477" s="14"/>
      <c r="CD1048477" s="14"/>
      <c r="CE1048477" s="14"/>
      <c r="CF1048477" s="14"/>
      <c r="CG1048477" s="14"/>
      <c r="CH1048477" s="14"/>
      <c r="CI1048477" s="19"/>
      <c r="CJ1048477" s="19"/>
    </row>
    <row r="1048478" s="14" customFormat="1" customHeight="1" spans="1:88">
      <c r="A1048478" s="15"/>
      <c r="B1048478" s="15"/>
      <c r="C1048478" s="15"/>
      <c r="D1048478" s="15"/>
      <c r="E1048478" s="15"/>
      <c r="F1048478" s="15"/>
      <c r="G1048478" s="15"/>
      <c r="H1048478" s="15"/>
      <c r="I1048478" s="15"/>
      <c r="J1048478" s="15"/>
      <c r="K1048478" s="15"/>
      <c r="L1048478" s="15"/>
      <c r="M1048478" s="15"/>
      <c r="N1048478" s="16"/>
      <c r="O1048478" s="14"/>
      <c r="P1048478" s="14"/>
      <c r="Q1048478" s="14"/>
      <c r="R1048478" s="14"/>
      <c r="S1048478" s="14"/>
      <c r="T1048478" s="14"/>
      <c r="U1048478" s="14"/>
      <c r="V1048478" s="14"/>
      <c r="W1048478" s="14"/>
      <c r="X1048478" s="14"/>
      <c r="Y1048478" s="14"/>
      <c r="Z1048478" s="14"/>
      <c r="AA1048478" s="14"/>
      <c r="AB1048478" s="14"/>
      <c r="AC1048478" s="14"/>
      <c r="AD1048478" s="14"/>
      <c r="AE1048478" s="14"/>
      <c r="AF1048478" s="14"/>
      <c r="AG1048478" s="14"/>
      <c r="AH1048478" s="14"/>
      <c r="AI1048478" s="14"/>
      <c r="AJ1048478" s="14"/>
      <c r="AK1048478" s="14"/>
      <c r="AL1048478" s="14"/>
      <c r="AM1048478" s="14"/>
      <c r="AN1048478" s="14"/>
      <c r="AO1048478" s="14"/>
      <c r="AP1048478" s="14"/>
      <c r="AQ1048478" s="14"/>
      <c r="AR1048478" s="14"/>
      <c r="AS1048478" s="14"/>
      <c r="AT1048478" s="14"/>
      <c r="AU1048478" s="14"/>
      <c r="AV1048478" s="14"/>
      <c r="AW1048478" s="14"/>
      <c r="AX1048478" s="14"/>
      <c r="AY1048478" s="14"/>
      <c r="AZ1048478" s="14"/>
      <c r="BA1048478" s="14"/>
      <c r="BB1048478" s="14"/>
      <c r="BC1048478" s="14"/>
      <c r="BD1048478" s="14"/>
      <c r="BE1048478" s="14"/>
      <c r="BF1048478" s="14"/>
      <c r="BG1048478" s="14"/>
      <c r="BH1048478" s="14"/>
      <c r="BI1048478" s="14"/>
      <c r="BJ1048478" s="14"/>
      <c r="BK1048478" s="14"/>
      <c r="BL1048478" s="14"/>
      <c r="BM1048478" s="14"/>
      <c r="BN1048478" s="14"/>
      <c r="BO1048478" s="14"/>
      <c r="BP1048478" s="14"/>
      <c r="BQ1048478" s="14"/>
      <c r="BR1048478" s="14"/>
      <c r="BS1048478" s="14"/>
      <c r="BT1048478" s="14"/>
      <c r="BU1048478" s="14"/>
      <c r="BV1048478" s="14"/>
      <c r="BW1048478" s="14"/>
      <c r="BX1048478" s="14"/>
      <c r="BY1048478" s="17"/>
      <c r="BZ1048478" s="17"/>
      <c r="CA1048478" s="18"/>
      <c r="CB1048478" s="14"/>
      <c r="CC1048478" s="14"/>
      <c r="CD1048478" s="14"/>
      <c r="CE1048478" s="14"/>
      <c r="CF1048478" s="14"/>
      <c r="CG1048478" s="14"/>
      <c r="CH1048478" s="14"/>
      <c r="CI1048478" s="19"/>
      <c r="CJ1048478" s="19"/>
    </row>
    <row r="1048479" s="14" customFormat="1" customHeight="1" spans="1:88">
      <c r="A1048479" s="15"/>
      <c r="B1048479" s="15"/>
      <c r="C1048479" s="15"/>
      <c r="D1048479" s="15"/>
      <c r="E1048479" s="15"/>
      <c r="F1048479" s="15"/>
      <c r="G1048479" s="15"/>
      <c r="H1048479" s="15"/>
      <c r="I1048479" s="15"/>
      <c r="J1048479" s="15"/>
      <c r="K1048479" s="15"/>
      <c r="L1048479" s="15"/>
      <c r="M1048479" s="15"/>
      <c r="N1048479" s="16"/>
      <c r="O1048479" s="14"/>
      <c r="P1048479" s="14"/>
      <c r="Q1048479" s="14"/>
      <c r="R1048479" s="14"/>
      <c r="S1048479" s="14"/>
      <c r="T1048479" s="14"/>
      <c r="U1048479" s="14"/>
      <c r="V1048479" s="14"/>
      <c r="W1048479" s="14"/>
      <c r="X1048479" s="14"/>
      <c r="Y1048479" s="14"/>
      <c r="Z1048479" s="14"/>
      <c r="AA1048479" s="14"/>
      <c r="AB1048479" s="14"/>
      <c r="AC1048479" s="14"/>
      <c r="AD1048479" s="14"/>
      <c r="AE1048479" s="14"/>
      <c r="AF1048479" s="14"/>
      <c r="AG1048479" s="14"/>
      <c r="AH1048479" s="14"/>
      <c r="AI1048479" s="14"/>
      <c r="AJ1048479" s="14"/>
      <c r="AK1048479" s="14"/>
      <c r="AL1048479" s="14"/>
      <c r="AM1048479" s="14"/>
      <c r="AN1048479" s="14"/>
      <c r="AO1048479" s="14"/>
      <c r="AP1048479" s="14"/>
      <c r="AQ1048479" s="14"/>
      <c r="AR1048479" s="14"/>
      <c r="AS1048479" s="14"/>
      <c r="AT1048479" s="14"/>
      <c r="AU1048479" s="14"/>
      <c r="AV1048479" s="14"/>
      <c r="AW1048479" s="14"/>
      <c r="AX1048479" s="14"/>
      <c r="AY1048479" s="14"/>
      <c r="AZ1048479" s="14"/>
      <c r="BA1048479" s="14"/>
      <c r="BB1048479" s="14"/>
      <c r="BC1048479" s="14"/>
      <c r="BD1048479" s="14"/>
      <c r="BE1048479" s="14"/>
      <c r="BF1048479" s="14"/>
      <c r="BG1048479" s="14"/>
      <c r="BH1048479" s="14"/>
      <c r="BI1048479" s="14"/>
      <c r="BJ1048479" s="14"/>
      <c r="BK1048479" s="14"/>
      <c r="BL1048479" s="14"/>
      <c r="BM1048479" s="14"/>
      <c r="BN1048479" s="14"/>
      <c r="BO1048479" s="14"/>
      <c r="BP1048479" s="14"/>
      <c r="BQ1048479" s="14"/>
      <c r="BR1048479" s="14"/>
      <c r="BS1048479" s="14"/>
      <c r="BT1048479" s="14"/>
      <c r="BU1048479" s="14"/>
      <c r="BV1048479" s="14"/>
      <c r="BW1048479" s="14"/>
      <c r="BX1048479" s="14"/>
      <c r="BY1048479" s="17"/>
      <c r="BZ1048479" s="17"/>
      <c r="CA1048479" s="18"/>
      <c r="CB1048479" s="14"/>
      <c r="CC1048479" s="14"/>
      <c r="CD1048479" s="14"/>
      <c r="CE1048479" s="14"/>
      <c r="CF1048479" s="14"/>
      <c r="CG1048479" s="14"/>
      <c r="CH1048479" s="14"/>
      <c r="CI1048479" s="19"/>
      <c r="CJ1048479" s="19"/>
    </row>
    <row r="1048480" s="14" customFormat="1" customHeight="1" spans="1:88">
      <c r="A1048480" s="15"/>
      <c r="B1048480" s="15"/>
      <c r="C1048480" s="15"/>
      <c r="D1048480" s="15"/>
      <c r="E1048480" s="15"/>
      <c r="F1048480" s="15"/>
      <c r="G1048480" s="15"/>
      <c r="H1048480" s="15"/>
      <c r="I1048480" s="15"/>
      <c r="J1048480" s="15"/>
      <c r="K1048480" s="15"/>
      <c r="L1048480" s="15"/>
      <c r="M1048480" s="15"/>
      <c r="N1048480" s="16"/>
      <c r="O1048480" s="14"/>
      <c r="P1048480" s="14"/>
      <c r="Q1048480" s="14"/>
      <c r="R1048480" s="14"/>
      <c r="S1048480" s="14"/>
      <c r="T1048480" s="14"/>
      <c r="U1048480" s="14"/>
      <c r="V1048480" s="14"/>
      <c r="W1048480" s="14"/>
      <c r="X1048480" s="14"/>
      <c r="Y1048480" s="14"/>
      <c r="Z1048480" s="14"/>
      <c r="AA1048480" s="14"/>
      <c r="AB1048480" s="14"/>
      <c r="AC1048480" s="14"/>
      <c r="AD1048480" s="14"/>
      <c r="AE1048480" s="14"/>
      <c r="AF1048480" s="14"/>
      <c r="AG1048480" s="14"/>
      <c r="AH1048480" s="14"/>
      <c r="AI1048480" s="14"/>
      <c r="AJ1048480" s="14"/>
      <c r="AK1048480" s="14"/>
      <c r="AL1048480" s="14"/>
      <c r="AM1048480" s="14"/>
      <c r="AN1048480" s="14"/>
      <c r="AO1048480" s="14"/>
      <c r="AP1048480" s="14"/>
      <c r="AQ1048480" s="14"/>
      <c r="AR1048480" s="14"/>
      <c r="AS1048480" s="14"/>
      <c r="AT1048480" s="14"/>
      <c r="AU1048480" s="14"/>
      <c r="AV1048480" s="14"/>
      <c r="AW1048480" s="14"/>
      <c r="AX1048480" s="14"/>
      <c r="AY1048480" s="14"/>
      <c r="AZ1048480" s="14"/>
      <c r="BA1048480" s="14"/>
      <c r="BB1048480" s="14"/>
      <c r="BC1048480" s="14"/>
      <c r="BD1048480" s="14"/>
      <c r="BE1048480" s="14"/>
      <c r="BF1048480" s="14"/>
      <c r="BG1048480" s="14"/>
      <c r="BH1048480" s="14"/>
      <c r="BI1048480" s="14"/>
      <c r="BJ1048480" s="14"/>
      <c r="BK1048480" s="14"/>
      <c r="BL1048480" s="14"/>
      <c r="BM1048480" s="14"/>
      <c r="BN1048480" s="14"/>
      <c r="BO1048480" s="14"/>
      <c r="BP1048480" s="14"/>
      <c r="BQ1048480" s="14"/>
      <c r="BR1048480" s="14"/>
      <c r="BS1048480" s="14"/>
      <c r="BT1048480" s="14"/>
      <c r="BU1048480" s="14"/>
      <c r="BV1048480" s="14"/>
      <c r="BW1048480" s="14"/>
      <c r="BX1048480" s="14"/>
      <c r="BY1048480" s="17"/>
      <c r="BZ1048480" s="17"/>
      <c r="CA1048480" s="18"/>
      <c r="CB1048480" s="14"/>
      <c r="CC1048480" s="14"/>
      <c r="CD1048480" s="14"/>
      <c r="CE1048480" s="14"/>
      <c r="CF1048480" s="14"/>
      <c r="CG1048480" s="14"/>
      <c r="CH1048480" s="14"/>
      <c r="CI1048480" s="19"/>
      <c r="CJ1048480" s="19"/>
    </row>
    <row r="1048481" s="14" customFormat="1" customHeight="1" spans="1:88">
      <c r="A1048481" s="15"/>
      <c r="B1048481" s="15"/>
      <c r="C1048481" s="15"/>
      <c r="D1048481" s="15"/>
      <c r="E1048481" s="15"/>
      <c r="F1048481" s="15"/>
      <c r="G1048481" s="15"/>
      <c r="H1048481" s="15"/>
      <c r="I1048481" s="15"/>
      <c r="J1048481" s="15"/>
      <c r="K1048481" s="15"/>
      <c r="L1048481" s="15"/>
      <c r="M1048481" s="15"/>
      <c r="N1048481" s="16"/>
      <c r="O1048481" s="14"/>
      <c r="P1048481" s="14"/>
      <c r="Q1048481" s="14"/>
      <c r="R1048481" s="14"/>
      <c r="S1048481" s="14"/>
      <c r="T1048481" s="14"/>
      <c r="U1048481" s="14"/>
      <c r="V1048481" s="14"/>
      <c r="W1048481" s="14"/>
      <c r="X1048481" s="14"/>
      <c r="Y1048481" s="14"/>
      <c r="Z1048481" s="14"/>
      <c r="AA1048481" s="14"/>
      <c r="AB1048481" s="14"/>
      <c r="AC1048481" s="14"/>
      <c r="AD1048481" s="14"/>
      <c r="AE1048481" s="14"/>
      <c r="AF1048481" s="14"/>
      <c r="AG1048481" s="14"/>
      <c r="AH1048481" s="14"/>
      <c r="AI1048481" s="14"/>
      <c r="AJ1048481" s="14"/>
      <c r="AK1048481" s="14"/>
      <c r="AL1048481" s="14"/>
      <c r="AM1048481" s="14"/>
      <c r="AN1048481" s="14"/>
      <c r="AO1048481" s="14"/>
      <c r="AP1048481" s="14"/>
      <c r="AQ1048481" s="14"/>
      <c r="AR1048481" s="14"/>
      <c r="AS1048481" s="14"/>
      <c r="AT1048481" s="14"/>
      <c r="AU1048481" s="14"/>
      <c r="AV1048481" s="14"/>
      <c r="AW1048481" s="14"/>
      <c r="AX1048481" s="14"/>
      <c r="AY1048481" s="14"/>
      <c r="AZ1048481" s="14"/>
      <c r="BA1048481" s="14"/>
      <c r="BB1048481" s="14"/>
      <c r="BC1048481" s="14"/>
      <c r="BD1048481" s="14"/>
      <c r="BE1048481" s="14"/>
      <c r="BF1048481" s="14"/>
      <c r="BG1048481" s="14"/>
      <c r="BH1048481" s="14"/>
      <c r="BI1048481" s="14"/>
      <c r="BJ1048481" s="14"/>
      <c r="BK1048481" s="14"/>
      <c r="BL1048481" s="14"/>
      <c r="BM1048481" s="14"/>
      <c r="BN1048481" s="14"/>
      <c r="BO1048481" s="14"/>
      <c r="BP1048481" s="14"/>
      <c r="BQ1048481" s="14"/>
      <c r="BR1048481" s="14"/>
      <c r="BS1048481" s="14"/>
      <c r="BT1048481" s="14"/>
      <c r="BU1048481" s="14"/>
      <c r="BV1048481" s="14"/>
      <c r="BW1048481" s="14"/>
      <c r="BX1048481" s="14"/>
      <c r="BY1048481" s="17"/>
      <c r="BZ1048481" s="17"/>
      <c r="CA1048481" s="18"/>
      <c r="CB1048481" s="14"/>
      <c r="CC1048481" s="14"/>
      <c r="CD1048481" s="14"/>
      <c r="CE1048481" s="14"/>
      <c r="CF1048481" s="14"/>
      <c r="CG1048481" s="14"/>
      <c r="CH1048481" s="14"/>
      <c r="CI1048481" s="19"/>
      <c r="CJ1048481" s="19"/>
    </row>
    <row r="1048482" s="14" customFormat="1" customHeight="1" spans="1:88">
      <c r="A1048482" s="15"/>
      <c r="B1048482" s="15"/>
      <c r="C1048482" s="15"/>
      <c r="D1048482" s="15"/>
      <c r="E1048482" s="15"/>
      <c r="F1048482" s="15"/>
      <c r="G1048482" s="15"/>
      <c r="H1048482" s="15"/>
      <c r="I1048482" s="15"/>
      <c r="J1048482" s="15"/>
      <c r="K1048482" s="15"/>
      <c r="L1048482" s="15"/>
      <c r="M1048482" s="15"/>
      <c r="N1048482" s="16"/>
      <c r="O1048482" s="14"/>
      <c r="P1048482" s="14"/>
      <c r="Q1048482" s="14"/>
      <c r="R1048482" s="14"/>
      <c r="S1048482" s="14"/>
      <c r="T1048482" s="14"/>
      <c r="U1048482" s="14"/>
      <c r="V1048482" s="14"/>
      <c r="W1048482" s="14"/>
      <c r="X1048482" s="14"/>
      <c r="Y1048482" s="14"/>
      <c r="Z1048482" s="14"/>
      <c r="AA1048482" s="14"/>
      <c r="AB1048482" s="14"/>
      <c r="AC1048482" s="14"/>
      <c r="AD1048482" s="14"/>
      <c r="AE1048482" s="14"/>
      <c r="AF1048482" s="14"/>
      <c r="AG1048482" s="14"/>
      <c r="AH1048482" s="14"/>
      <c r="AI1048482" s="14"/>
      <c r="AJ1048482" s="14"/>
      <c r="AK1048482" s="14"/>
      <c r="AL1048482" s="14"/>
      <c r="AM1048482" s="14"/>
      <c r="AN1048482" s="14"/>
      <c r="AO1048482" s="14"/>
      <c r="AP1048482" s="14"/>
      <c r="AQ1048482" s="14"/>
      <c r="AR1048482" s="14"/>
      <c r="AS1048482" s="14"/>
      <c r="AT1048482" s="14"/>
      <c r="AU1048482" s="14"/>
      <c r="AV1048482" s="14"/>
      <c r="AW1048482" s="14"/>
      <c r="AX1048482" s="14"/>
      <c r="AY1048482" s="14"/>
      <c r="AZ1048482" s="14"/>
      <c r="BA1048482" s="14"/>
      <c r="BB1048482" s="14"/>
      <c r="BC1048482" s="14"/>
      <c r="BD1048482" s="14"/>
      <c r="BE1048482" s="14"/>
      <c r="BF1048482" s="14"/>
      <c r="BG1048482" s="14"/>
      <c r="BH1048482" s="14"/>
      <c r="BI1048482" s="14"/>
      <c r="BJ1048482" s="14"/>
      <c r="BK1048482" s="14"/>
      <c r="BL1048482" s="14"/>
      <c r="BM1048482" s="14"/>
      <c r="BN1048482" s="14"/>
      <c r="BO1048482" s="14"/>
      <c r="BP1048482" s="14"/>
      <c r="BQ1048482" s="14"/>
      <c r="BR1048482" s="14"/>
      <c r="BS1048482" s="14"/>
      <c r="BT1048482" s="14"/>
      <c r="BU1048482" s="14"/>
      <c r="BV1048482" s="14"/>
      <c r="BW1048482" s="14"/>
      <c r="BX1048482" s="14"/>
      <c r="BY1048482" s="17"/>
      <c r="BZ1048482" s="17"/>
      <c r="CA1048482" s="18"/>
      <c r="CB1048482" s="14"/>
      <c r="CC1048482" s="14"/>
      <c r="CD1048482" s="14"/>
      <c r="CE1048482" s="14"/>
      <c r="CF1048482" s="14"/>
      <c r="CG1048482" s="14"/>
      <c r="CH1048482" s="14"/>
      <c r="CI1048482" s="19"/>
      <c r="CJ1048482" s="19"/>
    </row>
    <row r="1048483" s="14" customFormat="1" customHeight="1" spans="1:88">
      <c r="A1048483" s="15"/>
      <c r="B1048483" s="15"/>
      <c r="C1048483" s="15"/>
      <c r="D1048483" s="15"/>
      <c r="E1048483" s="15"/>
      <c r="F1048483" s="15"/>
      <c r="G1048483" s="15"/>
      <c r="H1048483" s="15"/>
      <c r="I1048483" s="15"/>
      <c r="J1048483" s="15"/>
      <c r="K1048483" s="15"/>
      <c r="L1048483" s="15"/>
      <c r="M1048483" s="15"/>
      <c r="N1048483" s="16"/>
      <c r="O1048483" s="14"/>
      <c r="P1048483" s="14"/>
      <c r="Q1048483" s="14"/>
      <c r="R1048483" s="14"/>
      <c r="S1048483" s="14"/>
      <c r="T1048483" s="14"/>
      <c r="U1048483" s="14"/>
      <c r="V1048483" s="14"/>
      <c r="W1048483" s="14"/>
      <c r="X1048483" s="14"/>
      <c r="Y1048483" s="14"/>
      <c r="Z1048483" s="14"/>
      <c r="AA1048483" s="14"/>
      <c r="AB1048483" s="14"/>
      <c r="AC1048483" s="14"/>
      <c r="AD1048483" s="14"/>
      <c r="AE1048483" s="14"/>
      <c r="AF1048483" s="14"/>
      <c r="AG1048483" s="14"/>
      <c r="AH1048483" s="14"/>
      <c r="AI1048483" s="14"/>
      <c r="AJ1048483" s="14"/>
      <c r="AK1048483" s="14"/>
      <c r="AL1048483" s="14"/>
      <c r="AM1048483" s="14"/>
      <c r="AN1048483" s="14"/>
      <c r="AO1048483" s="14"/>
      <c r="AP1048483" s="14"/>
      <c r="AQ1048483" s="14"/>
      <c r="AR1048483" s="14"/>
      <c r="AS1048483" s="14"/>
      <c r="AT1048483" s="14"/>
      <c r="AU1048483" s="14"/>
      <c r="AV1048483" s="14"/>
      <c r="AW1048483" s="14"/>
      <c r="AX1048483" s="14"/>
      <c r="AY1048483" s="14"/>
      <c r="AZ1048483" s="14"/>
      <c r="BA1048483" s="14"/>
      <c r="BB1048483" s="14"/>
      <c r="BC1048483" s="14"/>
      <c r="BD1048483" s="14"/>
      <c r="BE1048483" s="14"/>
      <c r="BF1048483" s="14"/>
      <c r="BG1048483" s="14"/>
      <c r="BH1048483" s="14"/>
      <c r="BI1048483" s="14"/>
      <c r="BJ1048483" s="14"/>
      <c r="BK1048483" s="14"/>
      <c r="BL1048483" s="14"/>
      <c r="BM1048483" s="14"/>
      <c r="BN1048483" s="14"/>
      <c r="BO1048483" s="14"/>
      <c r="BP1048483" s="14"/>
      <c r="BQ1048483" s="14"/>
      <c r="BR1048483" s="14"/>
      <c r="BS1048483" s="14"/>
      <c r="BT1048483" s="14"/>
      <c r="BU1048483" s="14"/>
      <c r="BV1048483" s="14"/>
      <c r="BW1048483" s="14"/>
      <c r="BX1048483" s="14"/>
      <c r="BY1048483" s="17"/>
      <c r="BZ1048483" s="17"/>
      <c r="CA1048483" s="18"/>
      <c r="CB1048483" s="14"/>
      <c r="CC1048483" s="14"/>
      <c r="CD1048483" s="14"/>
      <c r="CE1048483" s="14"/>
      <c r="CF1048483" s="14"/>
      <c r="CG1048483" s="14"/>
      <c r="CH1048483" s="14"/>
      <c r="CI1048483" s="19"/>
      <c r="CJ1048483" s="19"/>
    </row>
    <row r="1048484" s="14" customFormat="1" customHeight="1" spans="1:88">
      <c r="A1048484" s="15"/>
      <c r="B1048484" s="15"/>
      <c r="C1048484" s="15"/>
      <c r="D1048484" s="15"/>
      <c r="E1048484" s="15"/>
      <c r="F1048484" s="15"/>
      <c r="G1048484" s="15"/>
      <c r="H1048484" s="15"/>
      <c r="I1048484" s="15"/>
      <c r="J1048484" s="15"/>
      <c r="K1048484" s="15"/>
      <c r="L1048484" s="15"/>
      <c r="M1048484" s="15"/>
      <c r="N1048484" s="16"/>
      <c r="O1048484" s="14"/>
      <c r="P1048484" s="14"/>
      <c r="Q1048484" s="14"/>
      <c r="R1048484" s="14"/>
      <c r="S1048484" s="14"/>
      <c r="T1048484" s="14"/>
      <c r="U1048484" s="14"/>
      <c r="V1048484" s="14"/>
      <c r="W1048484" s="14"/>
      <c r="X1048484" s="14"/>
      <c r="Y1048484" s="14"/>
      <c r="Z1048484" s="14"/>
      <c r="AA1048484" s="14"/>
      <c r="AB1048484" s="14"/>
      <c r="AC1048484" s="14"/>
      <c r="AD1048484" s="14"/>
      <c r="AE1048484" s="14"/>
      <c r="AF1048484" s="14"/>
      <c r="AG1048484" s="14"/>
      <c r="AH1048484" s="14"/>
      <c r="AI1048484" s="14"/>
      <c r="AJ1048484" s="14"/>
      <c r="AK1048484" s="14"/>
      <c r="AL1048484" s="14"/>
      <c r="AM1048484" s="14"/>
      <c r="AN1048484" s="14"/>
      <c r="AO1048484" s="14"/>
      <c r="AP1048484" s="14"/>
      <c r="AQ1048484" s="14"/>
      <c r="AR1048484" s="14"/>
      <c r="AS1048484" s="14"/>
      <c r="AT1048484" s="14"/>
      <c r="AU1048484" s="14"/>
      <c r="AV1048484" s="14"/>
      <c r="AW1048484" s="14"/>
      <c r="AX1048484" s="14"/>
      <c r="AY1048484" s="14"/>
      <c r="AZ1048484" s="14"/>
      <c r="BA1048484" s="14"/>
      <c r="BB1048484" s="14"/>
      <c r="BC1048484" s="14"/>
      <c r="BD1048484" s="14"/>
      <c r="BE1048484" s="14"/>
      <c r="BF1048484" s="14"/>
      <c r="BG1048484" s="14"/>
      <c r="BH1048484" s="14"/>
      <c r="BI1048484" s="14"/>
      <c r="BJ1048484" s="14"/>
      <c r="BK1048484" s="14"/>
      <c r="BL1048484" s="14"/>
      <c r="BM1048484" s="14"/>
      <c r="BN1048484" s="14"/>
      <c r="BO1048484" s="14"/>
      <c r="BP1048484" s="14"/>
      <c r="BQ1048484" s="14"/>
      <c r="BR1048484" s="14"/>
      <c r="BS1048484" s="14"/>
      <c r="BT1048484" s="14"/>
      <c r="BU1048484" s="14"/>
      <c r="BV1048484" s="14"/>
      <c r="BW1048484" s="14"/>
      <c r="BX1048484" s="14"/>
      <c r="BY1048484" s="17"/>
      <c r="BZ1048484" s="17"/>
      <c r="CA1048484" s="18"/>
      <c r="CB1048484" s="14"/>
      <c r="CC1048484" s="14"/>
      <c r="CD1048484" s="14"/>
      <c r="CE1048484" s="14"/>
      <c r="CF1048484" s="14"/>
      <c r="CG1048484" s="14"/>
      <c r="CH1048484" s="14"/>
      <c r="CI1048484" s="19"/>
      <c r="CJ1048484" s="19"/>
    </row>
    <row r="1048485" s="14" customFormat="1" customHeight="1" spans="1:88">
      <c r="A1048485" s="15"/>
      <c r="B1048485" s="15"/>
      <c r="C1048485" s="15"/>
      <c r="D1048485" s="15"/>
      <c r="E1048485" s="15"/>
      <c r="F1048485" s="15"/>
      <c r="G1048485" s="15"/>
      <c r="H1048485" s="15"/>
      <c r="I1048485" s="15"/>
      <c r="J1048485" s="15"/>
      <c r="K1048485" s="15"/>
      <c r="L1048485" s="15"/>
      <c r="M1048485" s="15"/>
      <c r="N1048485" s="16"/>
      <c r="O1048485" s="14"/>
      <c r="P1048485" s="14"/>
      <c r="Q1048485" s="14"/>
      <c r="R1048485" s="14"/>
      <c r="S1048485" s="14"/>
      <c r="T1048485" s="14"/>
      <c r="U1048485" s="14"/>
      <c r="V1048485" s="14"/>
      <c r="W1048485" s="14"/>
      <c r="X1048485" s="14"/>
      <c r="Y1048485" s="14"/>
      <c r="Z1048485" s="14"/>
      <c r="AA1048485" s="14"/>
      <c r="AB1048485" s="14"/>
      <c r="AC1048485" s="14"/>
      <c r="AD1048485" s="14"/>
      <c r="AE1048485" s="14"/>
      <c r="AF1048485" s="14"/>
      <c r="AG1048485" s="14"/>
      <c r="AH1048485" s="14"/>
      <c r="AI1048485" s="14"/>
      <c r="AJ1048485" s="14"/>
      <c r="AK1048485" s="14"/>
      <c r="AL1048485" s="14"/>
      <c r="AM1048485" s="14"/>
      <c r="AN1048485" s="14"/>
      <c r="AO1048485" s="14"/>
      <c r="AP1048485" s="14"/>
      <c r="AQ1048485" s="14"/>
      <c r="AR1048485" s="14"/>
      <c r="AS1048485" s="14"/>
      <c r="AT1048485" s="14"/>
      <c r="AU1048485" s="14"/>
      <c r="AV1048485" s="14"/>
      <c r="AW1048485" s="14"/>
      <c r="AX1048485" s="14"/>
      <c r="AY1048485" s="14"/>
      <c r="AZ1048485" s="14"/>
      <c r="BA1048485" s="14"/>
      <c r="BB1048485" s="14"/>
      <c r="BC1048485" s="14"/>
      <c r="BD1048485" s="14"/>
      <c r="BE1048485" s="14"/>
      <c r="BF1048485" s="14"/>
      <c r="BG1048485" s="14"/>
      <c r="BH1048485" s="14"/>
      <c r="BI1048485" s="14"/>
      <c r="BJ1048485" s="14"/>
      <c r="BK1048485" s="14"/>
      <c r="BL1048485" s="14"/>
      <c r="BM1048485" s="14"/>
      <c r="BN1048485" s="14"/>
      <c r="BO1048485" s="14"/>
      <c r="BP1048485" s="14"/>
      <c r="BQ1048485" s="14"/>
      <c r="BR1048485" s="14"/>
      <c r="BS1048485" s="14"/>
      <c r="BT1048485" s="14"/>
      <c r="BU1048485" s="14"/>
      <c r="BV1048485" s="14"/>
      <c r="BW1048485" s="14"/>
      <c r="BX1048485" s="14"/>
      <c r="BY1048485" s="17"/>
      <c r="BZ1048485" s="17"/>
      <c r="CA1048485" s="18"/>
      <c r="CB1048485" s="14"/>
      <c r="CC1048485" s="14"/>
      <c r="CD1048485" s="14"/>
      <c r="CE1048485" s="14"/>
      <c r="CF1048485" s="14"/>
      <c r="CG1048485" s="14"/>
      <c r="CH1048485" s="14"/>
      <c r="CI1048485" s="19"/>
      <c r="CJ1048485" s="19"/>
    </row>
    <row r="1048486" s="14" customFormat="1" customHeight="1" spans="1:88">
      <c r="A1048486" s="15"/>
      <c r="B1048486" s="15"/>
      <c r="C1048486" s="15"/>
      <c r="D1048486" s="15"/>
      <c r="E1048486" s="15"/>
      <c r="F1048486" s="15"/>
      <c r="G1048486" s="15"/>
      <c r="H1048486" s="15"/>
      <c r="I1048486" s="15"/>
      <c r="J1048486" s="15"/>
      <c r="K1048486" s="15"/>
      <c r="L1048486" s="15"/>
      <c r="M1048486" s="15"/>
      <c r="N1048486" s="16"/>
      <c r="O1048486" s="14"/>
      <c r="P1048486" s="14"/>
      <c r="Q1048486" s="14"/>
      <c r="R1048486" s="14"/>
      <c r="S1048486" s="14"/>
      <c r="T1048486" s="14"/>
      <c r="U1048486" s="14"/>
      <c r="V1048486" s="14"/>
      <c r="W1048486" s="14"/>
      <c r="X1048486" s="14"/>
      <c r="Y1048486" s="14"/>
      <c r="Z1048486" s="14"/>
      <c r="AA1048486" s="14"/>
      <c r="AB1048486" s="14"/>
      <c r="AC1048486" s="14"/>
      <c r="AD1048486" s="14"/>
      <c r="AE1048486" s="14"/>
      <c r="AF1048486" s="14"/>
      <c r="AG1048486" s="14"/>
      <c r="AH1048486" s="14"/>
      <c r="AI1048486" s="14"/>
      <c r="AJ1048486" s="14"/>
      <c r="AK1048486" s="14"/>
      <c r="AL1048486" s="14"/>
      <c r="AM1048486" s="14"/>
      <c r="AN1048486" s="14"/>
      <c r="AO1048486" s="14"/>
      <c r="AP1048486" s="14"/>
      <c r="AQ1048486" s="14"/>
      <c r="AR1048486" s="14"/>
      <c r="AS1048486" s="14"/>
      <c r="AT1048486" s="14"/>
      <c r="AU1048486" s="14"/>
      <c r="AV1048486" s="14"/>
      <c r="AW1048486" s="14"/>
      <c r="AX1048486" s="14"/>
      <c r="AY1048486" s="14"/>
      <c r="AZ1048486" s="14"/>
      <c r="BA1048486" s="14"/>
      <c r="BB1048486" s="14"/>
      <c r="BC1048486" s="14"/>
      <c r="BD1048486" s="14"/>
      <c r="BE1048486" s="14"/>
      <c r="BF1048486" s="14"/>
      <c r="BG1048486" s="14"/>
      <c r="BH1048486" s="14"/>
      <c r="BI1048486" s="14"/>
      <c r="BJ1048486" s="14"/>
      <c r="BK1048486" s="14"/>
      <c r="BL1048486" s="14"/>
      <c r="BM1048486" s="14"/>
      <c r="BN1048486" s="14"/>
      <c r="BO1048486" s="14"/>
      <c r="BP1048486" s="14"/>
      <c r="BQ1048486" s="14"/>
      <c r="BR1048486" s="14"/>
      <c r="BS1048486" s="14"/>
      <c r="BT1048486" s="14"/>
      <c r="BU1048486" s="14"/>
      <c r="BV1048486" s="14"/>
      <c r="BW1048486" s="14"/>
      <c r="BX1048486" s="14"/>
      <c r="BY1048486" s="17"/>
      <c r="BZ1048486" s="17"/>
      <c r="CA1048486" s="18"/>
      <c r="CB1048486" s="14"/>
      <c r="CC1048486" s="14"/>
      <c r="CD1048486" s="14"/>
      <c r="CE1048486" s="14"/>
      <c r="CF1048486" s="14"/>
      <c r="CG1048486" s="14"/>
      <c r="CH1048486" s="14"/>
      <c r="CI1048486" s="19"/>
      <c r="CJ1048486" s="19"/>
    </row>
    <row r="1048487" s="14" customFormat="1" customHeight="1" spans="1:88">
      <c r="A1048487" s="15"/>
      <c r="B1048487" s="15"/>
      <c r="C1048487" s="15"/>
      <c r="D1048487" s="15"/>
      <c r="E1048487" s="15"/>
      <c r="F1048487" s="15"/>
      <c r="G1048487" s="15"/>
      <c r="H1048487" s="15"/>
      <c r="I1048487" s="15"/>
      <c r="J1048487" s="15"/>
      <c r="K1048487" s="15"/>
      <c r="L1048487" s="15"/>
      <c r="M1048487" s="15"/>
      <c r="N1048487" s="16"/>
      <c r="O1048487" s="14"/>
      <c r="P1048487" s="14"/>
      <c r="Q1048487" s="14"/>
      <c r="R1048487" s="14"/>
      <c r="S1048487" s="14"/>
      <c r="T1048487" s="14"/>
      <c r="U1048487" s="14"/>
      <c r="V1048487" s="14"/>
      <c r="W1048487" s="14"/>
      <c r="X1048487" s="14"/>
      <c r="Y1048487" s="14"/>
      <c r="Z1048487" s="14"/>
      <c r="AA1048487" s="14"/>
      <c r="AB1048487" s="14"/>
      <c r="AC1048487" s="14"/>
      <c r="AD1048487" s="14"/>
      <c r="AE1048487" s="14"/>
      <c r="AF1048487" s="14"/>
      <c r="AG1048487" s="14"/>
      <c r="AH1048487" s="14"/>
      <c r="AI1048487" s="14"/>
      <c r="AJ1048487" s="14"/>
      <c r="AK1048487" s="14"/>
      <c r="AL1048487" s="14"/>
      <c r="AM1048487" s="14"/>
      <c r="AN1048487" s="14"/>
      <c r="AO1048487" s="14"/>
      <c r="AP1048487" s="14"/>
      <c r="AQ1048487" s="14"/>
      <c r="AR1048487" s="14"/>
      <c r="AS1048487" s="14"/>
      <c r="AT1048487" s="14"/>
      <c r="AU1048487" s="14"/>
      <c r="AV1048487" s="14"/>
      <c r="AW1048487" s="14"/>
      <c r="AX1048487" s="14"/>
      <c r="AY1048487" s="14"/>
      <c r="AZ1048487" s="14"/>
      <c r="BA1048487" s="14"/>
      <c r="BB1048487" s="14"/>
      <c r="BC1048487" s="14"/>
      <c r="BD1048487" s="14"/>
      <c r="BE1048487" s="14"/>
      <c r="BF1048487" s="14"/>
      <c r="BG1048487" s="14"/>
      <c r="BH1048487" s="14"/>
      <c r="BI1048487" s="14"/>
      <c r="BJ1048487" s="14"/>
      <c r="BK1048487" s="14"/>
      <c r="BL1048487" s="14"/>
      <c r="BM1048487" s="14"/>
      <c r="BN1048487" s="14"/>
      <c r="BO1048487" s="14"/>
      <c r="BP1048487" s="14"/>
      <c r="BQ1048487" s="14"/>
      <c r="BR1048487" s="14"/>
      <c r="BS1048487" s="14"/>
      <c r="BT1048487" s="14"/>
      <c r="BU1048487" s="14"/>
      <c r="BV1048487" s="14"/>
      <c r="BW1048487" s="14"/>
      <c r="BX1048487" s="14"/>
      <c r="BY1048487" s="17"/>
      <c r="BZ1048487" s="17"/>
      <c r="CA1048487" s="18"/>
      <c r="CB1048487" s="14"/>
      <c r="CC1048487" s="14"/>
      <c r="CD1048487" s="14"/>
      <c r="CE1048487" s="14"/>
      <c r="CF1048487" s="14"/>
      <c r="CG1048487" s="14"/>
      <c r="CH1048487" s="14"/>
      <c r="CI1048487" s="19"/>
      <c r="CJ1048487" s="19"/>
    </row>
    <row r="1048488" s="14" customFormat="1" customHeight="1" spans="1:88">
      <c r="A1048488" s="15"/>
      <c r="B1048488" s="15"/>
      <c r="C1048488" s="15"/>
      <c r="D1048488" s="15"/>
      <c r="E1048488" s="15"/>
      <c r="F1048488" s="15"/>
      <c r="G1048488" s="15"/>
      <c r="H1048488" s="15"/>
      <c r="I1048488" s="15"/>
      <c r="J1048488" s="15"/>
      <c r="K1048488" s="15"/>
      <c r="L1048488" s="15"/>
      <c r="M1048488" s="15"/>
      <c r="N1048488" s="16"/>
      <c r="O1048488" s="14"/>
      <c r="P1048488" s="14"/>
      <c r="Q1048488" s="14"/>
      <c r="R1048488" s="14"/>
      <c r="S1048488" s="14"/>
      <c r="T1048488" s="14"/>
      <c r="U1048488" s="14"/>
      <c r="V1048488" s="14"/>
      <c r="W1048488" s="14"/>
      <c r="X1048488" s="14"/>
      <c r="Y1048488" s="14"/>
      <c r="Z1048488" s="14"/>
      <c r="AA1048488" s="14"/>
      <c r="AB1048488" s="14"/>
      <c r="AC1048488" s="14"/>
      <c r="AD1048488" s="14"/>
      <c r="AE1048488" s="14"/>
      <c r="AF1048488" s="14"/>
      <c r="AG1048488" s="14"/>
      <c r="AH1048488" s="14"/>
      <c r="AI1048488" s="14"/>
      <c r="AJ1048488" s="14"/>
      <c r="AK1048488" s="14"/>
      <c r="AL1048488" s="14"/>
      <c r="AM1048488" s="14"/>
      <c r="AN1048488" s="14"/>
      <c r="AO1048488" s="14"/>
      <c r="AP1048488" s="14"/>
      <c r="AQ1048488" s="14"/>
      <c r="AR1048488" s="14"/>
      <c r="AS1048488" s="14"/>
      <c r="AT1048488" s="14"/>
      <c r="AU1048488" s="14"/>
      <c r="AV1048488" s="14"/>
      <c r="AW1048488" s="14"/>
      <c r="AX1048488" s="14"/>
      <c r="AY1048488" s="14"/>
      <c r="AZ1048488" s="14"/>
      <c r="BA1048488" s="14"/>
      <c r="BB1048488" s="14"/>
      <c r="BC1048488" s="14"/>
      <c r="BD1048488" s="14"/>
      <c r="BE1048488" s="14"/>
      <c r="BF1048488" s="14"/>
      <c r="BG1048488" s="14"/>
      <c r="BH1048488" s="14"/>
      <c r="BI1048488" s="14"/>
      <c r="BJ1048488" s="14"/>
      <c r="BK1048488" s="14"/>
      <c r="BL1048488" s="14"/>
      <c r="BM1048488" s="14"/>
      <c r="BN1048488" s="14"/>
      <c r="BO1048488" s="14"/>
      <c r="BP1048488" s="14"/>
      <c r="BQ1048488" s="14"/>
      <c r="BR1048488" s="14"/>
      <c r="BS1048488" s="14"/>
      <c r="BT1048488" s="14"/>
      <c r="BU1048488" s="14"/>
      <c r="BV1048488" s="14"/>
      <c r="BW1048488" s="14"/>
      <c r="BX1048488" s="14"/>
      <c r="BY1048488" s="17"/>
      <c r="BZ1048488" s="17"/>
      <c r="CA1048488" s="18"/>
      <c r="CB1048488" s="14"/>
      <c r="CC1048488" s="14"/>
      <c r="CD1048488" s="14"/>
      <c r="CE1048488" s="14"/>
      <c r="CF1048488" s="14"/>
      <c r="CG1048488" s="14"/>
      <c r="CH1048488" s="14"/>
      <c r="CI1048488" s="19"/>
      <c r="CJ1048488" s="19"/>
    </row>
    <row r="1048489" s="14" customFormat="1" customHeight="1" spans="1:88">
      <c r="A1048489" s="15"/>
      <c r="B1048489" s="15"/>
      <c r="C1048489" s="15"/>
      <c r="D1048489" s="15"/>
      <c r="E1048489" s="15"/>
      <c r="F1048489" s="15"/>
      <c r="G1048489" s="15"/>
      <c r="H1048489" s="15"/>
      <c r="I1048489" s="15"/>
      <c r="J1048489" s="15"/>
      <c r="K1048489" s="15"/>
      <c r="L1048489" s="15"/>
      <c r="M1048489" s="15"/>
      <c r="N1048489" s="16"/>
      <c r="O1048489" s="14"/>
      <c r="P1048489" s="14"/>
      <c r="Q1048489" s="14"/>
      <c r="R1048489" s="14"/>
      <c r="S1048489" s="14"/>
      <c r="T1048489" s="14"/>
      <c r="U1048489" s="14"/>
      <c r="V1048489" s="14"/>
      <c r="W1048489" s="14"/>
      <c r="X1048489" s="14"/>
      <c r="Y1048489" s="14"/>
      <c r="Z1048489" s="14"/>
      <c r="AA1048489" s="14"/>
      <c r="AB1048489" s="14"/>
      <c r="AC1048489" s="14"/>
      <c r="AD1048489" s="14"/>
      <c r="AE1048489" s="14"/>
      <c r="AF1048489" s="14"/>
      <c r="AG1048489" s="14"/>
      <c r="AH1048489" s="14"/>
      <c r="AI1048489" s="14"/>
      <c r="AJ1048489" s="14"/>
      <c r="AK1048489" s="14"/>
      <c r="AL1048489" s="14"/>
      <c r="AM1048489" s="14"/>
      <c r="AN1048489" s="14"/>
      <c r="AO1048489" s="14"/>
      <c r="AP1048489" s="14"/>
      <c r="AQ1048489" s="14"/>
      <c r="AR1048489" s="14"/>
      <c r="AS1048489" s="14"/>
      <c r="AT1048489" s="14"/>
      <c r="AU1048489" s="14"/>
      <c r="AV1048489" s="14"/>
      <c r="AW1048489" s="14"/>
      <c r="AX1048489" s="14"/>
      <c r="AY1048489" s="14"/>
      <c r="AZ1048489" s="14"/>
      <c r="BA1048489" s="14"/>
      <c r="BB1048489" s="14"/>
      <c r="BC1048489" s="14"/>
      <c r="BD1048489" s="14"/>
      <c r="BE1048489" s="14"/>
      <c r="BF1048489" s="14"/>
      <c r="BG1048489" s="14"/>
      <c r="BH1048489" s="14"/>
      <c r="BI1048489" s="14"/>
      <c r="BJ1048489" s="14"/>
      <c r="BK1048489" s="14"/>
      <c r="BL1048489" s="14"/>
      <c r="BM1048489" s="14"/>
      <c r="BN1048489" s="14"/>
      <c r="BO1048489" s="14"/>
      <c r="BP1048489" s="14"/>
      <c r="BQ1048489" s="14"/>
      <c r="BR1048489" s="14"/>
      <c r="BS1048489" s="14"/>
      <c r="BT1048489" s="14"/>
      <c r="BU1048489" s="14"/>
      <c r="BV1048489" s="14"/>
      <c r="BW1048489" s="14"/>
      <c r="BX1048489" s="14"/>
      <c r="BY1048489" s="17"/>
      <c r="BZ1048489" s="17"/>
      <c r="CA1048489" s="18"/>
      <c r="CB1048489" s="14"/>
      <c r="CC1048489" s="14"/>
      <c r="CD1048489" s="14"/>
      <c r="CE1048489" s="14"/>
      <c r="CF1048489" s="14"/>
      <c r="CG1048489" s="14"/>
      <c r="CH1048489" s="14"/>
      <c r="CI1048489" s="19"/>
      <c r="CJ1048489" s="19"/>
    </row>
    <row r="1048490" s="14" customFormat="1" customHeight="1" spans="1:88">
      <c r="A1048490" s="15"/>
      <c r="B1048490" s="15"/>
      <c r="C1048490" s="15"/>
      <c r="D1048490" s="15"/>
      <c r="E1048490" s="15"/>
      <c r="F1048490" s="15"/>
      <c r="G1048490" s="15"/>
      <c r="H1048490" s="15"/>
      <c r="I1048490" s="15"/>
      <c r="J1048490" s="15"/>
      <c r="K1048490" s="15"/>
      <c r="L1048490" s="15"/>
      <c r="M1048490" s="15"/>
      <c r="N1048490" s="16"/>
      <c r="O1048490" s="14"/>
      <c r="P1048490" s="14"/>
      <c r="Q1048490" s="14"/>
      <c r="R1048490" s="14"/>
      <c r="S1048490" s="14"/>
      <c r="T1048490" s="14"/>
      <c r="U1048490" s="14"/>
      <c r="V1048490" s="14"/>
      <c r="W1048490" s="14"/>
      <c r="X1048490" s="14"/>
      <c r="Y1048490" s="14"/>
      <c r="Z1048490" s="14"/>
      <c r="AA1048490" s="14"/>
      <c r="AB1048490" s="14"/>
      <c r="AC1048490" s="14"/>
      <c r="AD1048490" s="14"/>
      <c r="AE1048490" s="14"/>
      <c r="AF1048490" s="14"/>
      <c r="AG1048490" s="14"/>
      <c r="AH1048490" s="14"/>
      <c r="AI1048490" s="14"/>
      <c r="AJ1048490" s="14"/>
      <c r="AK1048490" s="14"/>
      <c r="AL1048490" s="14"/>
      <c r="AM1048490" s="14"/>
      <c r="AN1048490" s="14"/>
      <c r="AO1048490" s="14"/>
      <c r="AP1048490" s="14"/>
      <c r="AQ1048490" s="14"/>
      <c r="AR1048490" s="14"/>
      <c r="AS1048490" s="14"/>
      <c r="AT1048490" s="14"/>
      <c r="AU1048490" s="14"/>
      <c r="AV1048490" s="14"/>
      <c r="AW1048490" s="14"/>
      <c r="AX1048490" s="14"/>
      <c r="AY1048490" s="14"/>
      <c r="AZ1048490" s="14"/>
      <c r="BA1048490" s="14"/>
      <c r="BB1048490" s="14"/>
      <c r="BC1048490" s="14"/>
      <c r="BD1048490" s="14"/>
      <c r="BE1048490" s="14"/>
      <c r="BF1048490" s="14"/>
      <c r="BG1048490" s="14"/>
      <c r="BH1048490" s="14"/>
      <c r="BI1048490" s="14"/>
      <c r="BJ1048490" s="14"/>
      <c r="BK1048490" s="14"/>
      <c r="BL1048490" s="14"/>
      <c r="BM1048490" s="14"/>
      <c r="BN1048490" s="14"/>
      <c r="BO1048490" s="14"/>
      <c r="BP1048490" s="14"/>
      <c r="BQ1048490" s="14"/>
      <c r="BR1048490" s="14"/>
      <c r="BS1048490" s="14"/>
      <c r="BT1048490" s="14"/>
      <c r="BU1048490" s="14"/>
      <c r="BV1048490" s="14"/>
      <c r="BW1048490" s="14"/>
      <c r="BX1048490" s="14"/>
      <c r="BY1048490" s="17"/>
      <c r="BZ1048490" s="17"/>
      <c r="CA1048490" s="18"/>
      <c r="CB1048490" s="14"/>
      <c r="CC1048490" s="14"/>
      <c r="CD1048490" s="14"/>
      <c r="CE1048490" s="14"/>
      <c r="CF1048490" s="14"/>
      <c r="CG1048490" s="14"/>
      <c r="CH1048490" s="14"/>
      <c r="CI1048490" s="19"/>
      <c r="CJ1048490" s="19"/>
    </row>
    <row r="1048491" s="14" customFormat="1" customHeight="1" spans="1:88">
      <c r="A1048491" s="15"/>
      <c r="B1048491" s="15"/>
      <c r="C1048491" s="15"/>
      <c r="D1048491" s="15"/>
      <c r="E1048491" s="15"/>
      <c r="F1048491" s="15"/>
      <c r="G1048491" s="15"/>
      <c r="H1048491" s="15"/>
      <c r="I1048491" s="15"/>
      <c r="J1048491" s="15"/>
      <c r="K1048491" s="15"/>
      <c r="L1048491" s="15"/>
      <c r="M1048491" s="15"/>
      <c r="N1048491" s="16"/>
      <c r="O1048491" s="14"/>
      <c r="P1048491" s="14"/>
      <c r="Q1048491" s="14"/>
      <c r="R1048491" s="14"/>
      <c r="S1048491" s="14"/>
      <c r="T1048491" s="14"/>
      <c r="U1048491" s="14"/>
      <c r="V1048491" s="14"/>
      <c r="W1048491" s="14"/>
      <c r="X1048491" s="14"/>
      <c r="Y1048491" s="14"/>
      <c r="Z1048491" s="14"/>
      <c r="AA1048491" s="14"/>
      <c r="AB1048491" s="14"/>
      <c r="AC1048491" s="14"/>
      <c r="AD1048491" s="14"/>
      <c r="AE1048491" s="14"/>
      <c r="AF1048491" s="14"/>
      <c r="AG1048491" s="14"/>
      <c r="AH1048491" s="14"/>
      <c r="AI1048491" s="14"/>
      <c r="AJ1048491" s="14"/>
      <c r="AK1048491" s="14"/>
      <c r="AL1048491" s="14"/>
      <c r="AM1048491" s="14"/>
      <c r="AN1048491" s="14"/>
      <c r="AO1048491" s="14"/>
      <c r="AP1048491" s="14"/>
      <c r="AQ1048491" s="14"/>
      <c r="AR1048491" s="14"/>
      <c r="AS1048491" s="14"/>
      <c r="AT1048491" s="14"/>
      <c r="AU1048491" s="14"/>
      <c r="AV1048491" s="14"/>
      <c r="AW1048491" s="14"/>
      <c r="AX1048491" s="14"/>
      <c r="AY1048491" s="14"/>
      <c r="AZ1048491" s="14"/>
      <c r="BA1048491" s="14"/>
      <c r="BB1048491" s="14"/>
      <c r="BC1048491" s="14"/>
      <c r="BD1048491" s="14"/>
      <c r="BE1048491" s="14"/>
      <c r="BF1048491" s="14"/>
      <c r="BG1048491" s="14"/>
      <c r="BH1048491" s="14"/>
      <c r="BI1048491" s="14"/>
      <c r="BJ1048491" s="14"/>
      <c r="BK1048491" s="14"/>
      <c r="BL1048491" s="14"/>
      <c r="BM1048491" s="14"/>
      <c r="BN1048491" s="14"/>
      <c r="BO1048491" s="14"/>
      <c r="BP1048491" s="14"/>
      <c r="BQ1048491" s="14"/>
      <c r="BR1048491" s="14"/>
      <c r="BS1048491" s="14"/>
      <c r="BT1048491" s="14"/>
      <c r="BU1048491" s="14"/>
      <c r="BV1048491" s="14"/>
      <c r="BW1048491" s="14"/>
      <c r="BX1048491" s="14"/>
      <c r="BY1048491" s="17"/>
      <c r="BZ1048491" s="17"/>
      <c r="CA1048491" s="18"/>
      <c r="CB1048491" s="14"/>
      <c r="CC1048491" s="14"/>
      <c r="CD1048491" s="14"/>
      <c r="CE1048491" s="14"/>
      <c r="CF1048491" s="14"/>
      <c r="CG1048491" s="14"/>
      <c r="CH1048491" s="14"/>
      <c r="CI1048491" s="19"/>
      <c r="CJ1048491" s="19"/>
    </row>
    <row r="1048492" s="14" customFormat="1" customHeight="1" spans="1:88">
      <c r="A1048492" s="15"/>
      <c r="B1048492" s="15"/>
      <c r="C1048492" s="15"/>
      <c r="D1048492" s="15"/>
      <c r="E1048492" s="15"/>
      <c r="F1048492" s="15"/>
      <c r="G1048492" s="15"/>
      <c r="H1048492" s="15"/>
      <c r="I1048492" s="15"/>
      <c r="J1048492" s="15"/>
      <c r="K1048492" s="15"/>
      <c r="L1048492" s="15"/>
      <c r="M1048492" s="15"/>
      <c r="N1048492" s="16"/>
      <c r="O1048492" s="14"/>
      <c r="P1048492" s="14"/>
      <c r="Q1048492" s="14"/>
      <c r="R1048492" s="14"/>
      <c r="S1048492" s="14"/>
      <c r="T1048492" s="14"/>
      <c r="U1048492" s="14"/>
      <c r="V1048492" s="14"/>
      <c r="W1048492" s="14"/>
      <c r="X1048492" s="14"/>
      <c r="Y1048492" s="14"/>
      <c r="Z1048492" s="14"/>
      <c r="AA1048492" s="14"/>
      <c r="AB1048492" s="14"/>
      <c r="AC1048492" s="14"/>
      <c r="AD1048492" s="14"/>
      <c r="AE1048492" s="14"/>
      <c r="AF1048492" s="14"/>
      <c r="AG1048492" s="14"/>
      <c r="AH1048492" s="14"/>
      <c r="AI1048492" s="14"/>
      <c r="AJ1048492" s="14"/>
      <c r="AK1048492" s="14"/>
      <c r="AL1048492" s="14"/>
      <c r="AM1048492" s="14"/>
      <c r="AN1048492" s="14"/>
      <c r="AO1048492" s="14"/>
      <c r="AP1048492" s="14"/>
      <c r="AQ1048492" s="14"/>
      <c r="AR1048492" s="14"/>
      <c r="AS1048492" s="14"/>
      <c r="AT1048492" s="14"/>
      <c r="AU1048492" s="14"/>
      <c r="AV1048492" s="14"/>
      <c r="AW1048492" s="14"/>
      <c r="AX1048492" s="14"/>
      <c r="AY1048492" s="14"/>
      <c r="AZ1048492" s="14"/>
      <c r="BA1048492" s="14"/>
      <c r="BB1048492" s="14"/>
      <c r="BC1048492" s="14"/>
      <c r="BD1048492" s="14"/>
      <c r="BE1048492" s="14"/>
      <c r="BF1048492" s="14"/>
      <c r="BG1048492" s="14"/>
      <c r="BH1048492" s="14"/>
      <c r="BI1048492" s="14"/>
      <c r="BJ1048492" s="14"/>
      <c r="BK1048492" s="14"/>
      <c r="BL1048492" s="14"/>
      <c r="BM1048492" s="14"/>
      <c r="BN1048492" s="14"/>
      <c r="BO1048492" s="14"/>
      <c r="BP1048492" s="14"/>
      <c r="BQ1048492" s="14"/>
      <c r="BR1048492" s="14"/>
      <c r="BS1048492" s="14"/>
      <c r="BT1048492" s="14"/>
      <c r="BU1048492" s="14"/>
      <c r="BV1048492" s="14"/>
      <c r="BW1048492" s="14"/>
      <c r="BX1048492" s="14"/>
      <c r="BY1048492" s="17"/>
      <c r="BZ1048492" s="17"/>
      <c r="CA1048492" s="18"/>
      <c r="CB1048492" s="14"/>
      <c r="CC1048492" s="14"/>
      <c r="CD1048492" s="14"/>
      <c r="CE1048492" s="14"/>
      <c r="CF1048492" s="14"/>
      <c r="CG1048492" s="14"/>
      <c r="CH1048492" s="14"/>
      <c r="CI1048492" s="19"/>
      <c r="CJ1048492" s="19"/>
    </row>
    <row r="1048493" s="14" customFormat="1" customHeight="1" spans="1:88">
      <c r="A1048493" s="15"/>
      <c r="B1048493" s="15"/>
      <c r="C1048493" s="15"/>
      <c r="D1048493" s="15"/>
      <c r="E1048493" s="15"/>
      <c r="F1048493" s="15"/>
      <c r="G1048493" s="15"/>
      <c r="H1048493" s="15"/>
      <c r="I1048493" s="15"/>
      <c r="J1048493" s="15"/>
      <c r="K1048493" s="15"/>
      <c r="L1048493" s="15"/>
      <c r="M1048493" s="15"/>
      <c r="N1048493" s="16"/>
      <c r="O1048493" s="14"/>
      <c r="P1048493" s="14"/>
      <c r="Q1048493" s="14"/>
      <c r="R1048493" s="14"/>
      <c r="S1048493" s="14"/>
      <c r="T1048493" s="14"/>
      <c r="U1048493" s="14"/>
      <c r="V1048493" s="14"/>
      <c r="W1048493" s="14"/>
      <c r="X1048493" s="14"/>
      <c r="Y1048493" s="14"/>
      <c r="Z1048493" s="14"/>
      <c r="AA1048493" s="14"/>
      <c r="AB1048493" s="14"/>
      <c r="AC1048493" s="14"/>
      <c r="AD1048493" s="14"/>
      <c r="AE1048493" s="14"/>
      <c r="AF1048493" s="14"/>
      <c r="AG1048493" s="14"/>
      <c r="AH1048493" s="14"/>
      <c r="AI1048493" s="14"/>
      <c r="AJ1048493" s="14"/>
      <c r="AK1048493" s="14"/>
      <c r="AL1048493" s="14"/>
      <c r="AM1048493" s="14"/>
      <c r="AN1048493" s="14"/>
      <c r="AO1048493" s="14"/>
      <c r="AP1048493" s="14"/>
      <c r="AQ1048493" s="14"/>
      <c r="AR1048493" s="14"/>
      <c r="AS1048493" s="14"/>
      <c r="AT1048493" s="14"/>
      <c r="AU1048493" s="14"/>
      <c r="AV1048493" s="14"/>
      <c r="AW1048493" s="14"/>
      <c r="AX1048493" s="14"/>
      <c r="AY1048493" s="14"/>
      <c r="AZ1048493" s="14"/>
      <c r="BA1048493" s="14"/>
      <c r="BB1048493" s="14"/>
      <c r="BC1048493" s="14"/>
      <c r="BD1048493" s="14"/>
      <c r="BE1048493" s="14"/>
      <c r="BF1048493" s="14"/>
      <c r="BG1048493" s="14"/>
      <c r="BH1048493" s="14"/>
      <c r="BI1048493" s="14"/>
      <c r="BJ1048493" s="14"/>
      <c r="BK1048493" s="14"/>
      <c r="BL1048493" s="14"/>
      <c r="BM1048493" s="14"/>
      <c r="BN1048493" s="14"/>
      <c r="BO1048493" s="14"/>
      <c r="BP1048493" s="14"/>
      <c r="BQ1048493" s="14"/>
      <c r="BR1048493" s="14"/>
      <c r="BS1048493" s="14"/>
      <c r="BT1048493" s="14"/>
      <c r="BU1048493" s="14"/>
      <c r="BV1048493" s="14"/>
      <c r="BW1048493" s="14"/>
      <c r="BX1048493" s="14"/>
      <c r="BY1048493" s="17"/>
      <c r="BZ1048493" s="17"/>
      <c r="CA1048493" s="18"/>
      <c r="CB1048493" s="14"/>
      <c r="CC1048493" s="14"/>
      <c r="CD1048493" s="14"/>
      <c r="CE1048493" s="14"/>
      <c r="CF1048493" s="14"/>
      <c r="CG1048493" s="14"/>
      <c r="CH1048493" s="14"/>
      <c r="CI1048493" s="19"/>
      <c r="CJ1048493" s="19"/>
    </row>
    <row r="1048494" s="14" customFormat="1" customHeight="1" spans="1:88">
      <c r="A1048494" s="15"/>
      <c r="B1048494" s="15"/>
      <c r="C1048494" s="15"/>
      <c r="D1048494" s="15"/>
      <c r="E1048494" s="15"/>
      <c r="F1048494" s="15"/>
      <c r="G1048494" s="15"/>
      <c r="H1048494" s="15"/>
      <c r="I1048494" s="15"/>
      <c r="J1048494" s="15"/>
      <c r="K1048494" s="15"/>
      <c r="L1048494" s="15"/>
      <c r="M1048494" s="15"/>
      <c r="N1048494" s="16"/>
      <c r="O1048494" s="14"/>
      <c r="P1048494" s="14"/>
      <c r="Q1048494" s="14"/>
      <c r="R1048494" s="14"/>
      <c r="S1048494" s="14"/>
      <c r="T1048494" s="14"/>
      <c r="U1048494" s="14"/>
      <c r="V1048494" s="14"/>
      <c r="W1048494" s="14"/>
      <c r="X1048494" s="14"/>
      <c r="Y1048494" s="14"/>
      <c r="Z1048494" s="14"/>
      <c r="AA1048494" s="14"/>
      <c r="AB1048494" s="14"/>
      <c r="AC1048494" s="14"/>
      <c r="AD1048494" s="14"/>
      <c r="AE1048494" s="14"/>
      <c r="AF1048494" s="14"/>
      <c r="AG1048494" s="14"/>
      <c r="AH1048494" s="14"/>
      <c r="AI1048494" s="14"/>
      <c r="AJ1048494" s="14"/>
      <c r="AK1048494" s="14"/>
      <c r="AL1048494" s="14"/>
      <c r="AM1048494" s="14"/>
      <c r="AN1048494" s="14"/>
      <c r="AO1048494" s="14"/>
      <c r="AP1048494" s="14"/>
      <c r="AQ1048494" s="14"/>
      <c r="AR1048494" s="14"/>
      <c r="AS1048494" s="14"/>
      <c r="AT1048494" s="14"/>
      <c r="AU1048494" s="14"/>
      <c r="AV1048494" s="14"/>
      <c r="AW1048494" s="14"/>
      <c r="AX1048494" s="14"/>
      <c r="AY1048494" s="14"/>
      <c r="AZ1048494" s="14"/>
      <c r="BA1048494" s="14"/>
      <c r="BB1048494" s="14"/>
      <c r="BC1048494" s="14"/>
      <c r="BD1048494" s="14"/>
      <c r="BE1048494" s="14"/>
      <c r="BF1048494" s="14"/>
      <c r="BG1048494" s="14"/>
      <c r="BH1048494" s="14"/>
      <c r="BI1048494" s="14"/>
      <c r="BJ1048494" s="14"/>
      <c r="BK1048494" s="14"/>
      <c r="BL1048494" s="14"/>
      <c r="BM1048494" s="14"/>
      <c r="BN1048494" s="14"/>
      <c r="BO1048494" s="14"/>
      <c r="BP1048494" s="14"/>
      <c r="BQ1048494" s="14"/>
      <c r="BR1048494" s="14"/>
      <c r="BS1048494" s="14"/>
      <c r="BT1048494" s="14"/>
      <c r="BU1048494" s="14"/>
      <c r="BV1048494" s="14"/>
      <c r="BW1048494" s="14"/>
      <c r="BX1048494" s="14"/>
      <c r="BY1048494" s="17"/>
      <c r="BZ1048494" s="17"/>
      <c r="CA1048494" s="18"/>
      <c r="CB1048494" s="14"/>
      <c r="CC1048494" s="14"/>
      <c r="CD1048494" s="14"/>
      <c r="CE1048494" s="14"/>
      <c r="CF1048494" s="14"/>
      <c r="CG1048494" s="14"/>
      <c r="CH1048494" s="14"/>
      <c r="CI1048494" s="19"/>
      <c r="CJ1048494" s="19"/>
    </row>
    <row r="1048495" s="14" customFormat="1" customHeight="1" spans="1:88">
      <c r="A1048495" s="15"/>
      <c r="B1048495" s="15"/>
      <c r="C1048495" s="15"/>
      <c r="D1048495" s="15"/>
      <c r="E1048495" s="15"/>
      <c r="F1048495" s="15"/>
      <c r="G1048495" s="15"/>
      <c r="H1048495" s="15"/>
      <c r="I1048495" s="15"/>
      <c r="J1048495" s="15"/>
      <c r="K1048495" s="15"/>
      <c r="L1048495" s="15"/>
      <c r="M1048495" s="15"/>
      <c r="N1048495" s="16"/>
      <c r="O1048495" s="14"/>
      <c r="P1048495" s="14"/>
      <c r="Q1048495" s="14"/>
      <c r="R1048495" s="14"/>
      <c r="S1048495" s="14"/>
      <c r="T1048495" s="14"/>
      <c r="U1048495" s="14"/>
      <c r="V1048495" s="14"/>
      <c r="W1048495" s="14"/>
      <c r="X1048495" s="14"/>
      <c r="Y1048495" s="14"/>
      <c r="Z1048495" s="14"/>
      <c r="AA1048495" s="14"/>
      <c r="AB1048495" s="14"/>
      <c r="AC1048495" s="14"/>
      <c r="AD1048495" s="14"/>
      <c r="AE1048495" s="14"/>
      <c r="AF1048495" s="14"/>
      <c r="AG1048495" s="14"/>
      <c r="AH1048495" s="14"/>
      <c r="AI1048495" s="14"/>
      <c r="AJ1048495" s="14"/>
      <c r="AK1048495" s="14"/>
      <c r="AL1048495" s="14"/>
      <c r="AM1048495" s="14"/>
      <c r="AN1048495" s="14"/>
      <c r="AO1048495" s="14"/>
      <c r="AP1048495" s="14"/>
      <c r="AQ1048495" s="14"/>
      <c r="AR1048495" s="14"/>
      <c r="AS1048495" s="14"/>
      <c r="AT1048495" s="14"/>
      <c r="AU1048495" s="14"/>
      <c r="AV1048495" s="14"/>
      <c r="AW1048495" s="14"/>
      <c r="AX1048495" s="14"/>
      <c r="AY1048495" s="14"/>
      <c r="AZ1048495" s="14"/>
      <c r="BA1048495" s="14"/>
      <c r="BB1048495" s="14"/>
      <c r="BC1048495" s="14"/>
      <c r="BD1048495" s="14"/>
      <c r="BE1048495" s="14"/>
      <c r="BF1048495" s="14"/>
      <c r="BG1048495" s="14"/>
      <c r="BH1048495" s="14"/>
      <c r="BI1048495" s="14"/>
      <c r="BJ1048495" s="14"/>
      <c r="BK1048495" s="14"/>
      <c r="BL1048495" s="14"/>
      <c r="BM1048495" s="14"/>
      <c r="BN1048495" s="14"/>
      <c r="BO1048495" s="14"/>
      <c r="BP1048495" s="14"/>
      <c r="BQ1048495" s="14"/>
      <c r="BR1048495" s="14"/>
      <c r="BS1048495" s="14"/>
      <c r="BT1048495" s="14"/>
      <c r="BU1048495" s="14"/>
      <c r="BV1048495" s="14"/>
      <c r="BW1048495" s="14"/>
      <c r="BX1048495" s="14"/>
      <c r="BY1048495" s="17"/>
      <c r="BZ1048495" s="17"/>
      <c r="CA1048495" s="18"/>
      <c r="CB1048495" s="14"/>
      <c r="CC1048495" s="14"/>
      <c r="CD1048495" s="14"/>
      <c r="CE1048495" s="14"/>
      <c r="CF1048495" s="14"/>
      <c r="CG1048495" s="14"/>
      <c r="CH1048495" s="14"/>
      <c r="CI1048495" s="19"/>
      <c r="CJ1048495" s="19"/>
    </row>
    <row r="1048496" s="14" customFormat="1" customHeight="1" spans="1:88">
      <c r="A1048496" s="15"/>
      <c r="B1048496" s="15"/>
      <c r="C1048496" s="15"/>
      <c r="D1048496" s="15"/>
      <c r="E1048496" s="15"/>
      <c r="F1048496" s="15"/>
      <c r="G1048496" s="15"/>
      <c r="H1048496" s="15"/>
      <c r="I1048496" s="15"/>
      <c r="J1048496" s="15"/>
      <c r="K1048496" s="15"/>
      <c r="L1048496" s="15"/>
      <c r="M1048496" s="15"/>
      <c r="N1048496" s="16"/>
      <c r="O1048496" s="14"/>
      <c r="P1048496" s="14"/>
      <c r="Q1048496" s="14"/>
      <c r="R1048496" s="14"/>
      <c r="S1048496" s="14"/>
      <c r="T1048496" s="14"/>
      <c r="U1048496" s="14"/>
      <c r="V1048496" s="14"/>
      <c r="W1048496" s="14"/>
      <c r="X1048496" s="14"/>
      <c r="Y1048496" s="14"/>
      <c r="Z1048496" s="14"/>
      <c r="AA1048496" s="14"/>
      <c r="AB1048496" s="14"/>
      <c r="AC1048496" s="14"/>
      <c r="AD1048496" s="14"/>
      <c r="AE1048496" s="14"/>
      <c r="AF1048496" s="14"/>
      <c r="AG1048496" s="14"/>
      <c r="AH1048496" s="14"/>
      <c r="AI1048496" s="14"/>
      <c r="AJ1048496" s="14"/>
      <c r="AK1048496" s="14"/>
      <c r="AL1048496" s="14"/>
      <c r="AM1048496" s="14"/>
      <c r="AN1048496" s="14"/>
      <c r="AO1048496" s="14"/>
      <c r="AP1048496" s="14"/>
      <c r="AQ1048496" s="14"/>
      <c r="AR1048496" s="14"/>
      <c r="AS1048496" s="14"/>
      <c r="AT1048496" s="14"/>
      <c r="AU1048496" s="14"/>
      <c r="AV1048496" s="14"/>
      <c r="AW1048496" s="14"/>
      <c r="AX1048496" s="14"/>
      <c r="AY1048496" s="14"/>
      <c r="AZ1048496" s="14"/>
      <c r="BA1048496" s="14"/>
      <c r="BB1048496" s="14"/>
      <c r="BC1048496" s="14"/>
      <c r="BD1048496" s="14"/>
      <c r="BE1048496" s="14"/>
      <c r="BF1048496" s="14"/>
      <c r="BG1048496" s="14"/>
      <c r="BH1048496" s="14"/>
      <c r="BI1048496" s="14"/>
      <c r="BJ1048496" s="14"/>
      <c r="BK1048496" s="14"/>
      <c r="BL1048496" s="14"/>
      <c r="BM1048496" s="14"/>
      <c r="BN1048496" s="14"/>
      <c r="BO1048496" s="14"/>
      <c r="BP1048496" s="14"/>
      <c r="BQ1048496" s="14"/>
      <c r="BR1048496" s="14"/>
      <c r="BS1048496" s="14"/>
      <c r="BT1048496" s="14"/>
      <c r="BU1048496" s="14"/>
      <c r="BV1048496" s="14"/>
      <c r="BW1048496" s="14"/>
      <c r="BX1048496" s="14"/>
      <c r="BY1048496" s="17"/>
      <c r="BZ1048496" s="17"/>
      <c r="CA1048496" s="18"/>
      <c r="CB1048496" s="14"/>
      <c r="CC1048496" s="14"/>
      <c r="CD1048496" s="14"/>
      <c r="CE1048496" s="14"/>
      <c r="CF1048496" s="14"/>
      <c r="CG1048496" s="14"/>
      <c r="CH1048496" s="14"/>
      <c r="CI1048496" s="19"/>
      <c r="CJ1048496" s="19"/>
    </row>
    <row r="1048497" s="14" customFormat="1" customHeight="1" spans="1:88">
      <c r="A1048497" s="15"/>
      <c r="B1048497" s="15"/>
      <c r="C1048497" s="15"/>
      <c r="D1048497" s="15"/>
      <c r="E1048497" s="15"/>
      <c r="F1048497" s="15"/>
      <c r="G1048497" s="15"/>
      <c r="H1048497" s="15"/>
      <c r="I1048497" s="15"/>
      <c r="J1048497" s="15"/>
      <c r="K1048497" s="15"/>
      <c r="L1048497" s="15"/>
      <c r="M1048497" s="15"/>
      <c r="N1048497" s="16"/>
      <c r="O1048497" s="14"/>
      <c r="P1048497" s="14"/>
      <c r="Q1048497" s="14"/>
      <c r="R1048497" s="14"/>
      <c r="S1048497" s="14"/>
      <c r="T1048497" s="14"/>
      <c r="U1048497" s="14"/>
      <c r="V1048497" s="14"/>
      <c r="W1048497" s="14"/>
      <c r="X1048497" s="14"/>
      <c r="Y1048497" s="14"/>
      <c r="Z1048497" s="14"/>
      <c r="AA1048497" s="14"/>
      <c r="AB1048497" s="14"/>
      <c r="AC1048497" s="14"/>
      <c r="AD1048497" s="14"/>
      <c r="AE1048497" s="14"/>
      <c r="AF1048497" s="14"/>
      <c r="AG1048497" s="14"/>
      <c r="AH1048497" s="14"/>
      <c r="AI1048497" s="14"/>
      <c r="AJ1048497" s="14"/>
      <c r="AK1048497" s="14"/>
      <c r="AL1048497" s="14"/>
      <c r="AM1048497" s="14"/>
      <c r="AN1048497" s="14"/>
      <c r="AO1048497" s="14"/>
      <c r="AP1048497" s="14"/>
      <c r="AQ1048497" s="14"/>
      <c r="AR1048497" s="14"/>
      <c r="AS1048497" s="14"/>
      <c r="AT1048497" s="14"/>
      <c r="AU1048497" s="14"/>
      <c r="AV1048497" s="14"/>
      <c r="AW1048497" s="14"/>
      <c r="AX1048497" s="14"/>
      <c r="AY1048497" s="14"/>
      <c r="AZ1048497" s="14"/>
      <c r="BA1048497" s="14"/>
      <c r="BB1048497" s="14"/>
      <c r="BC1048497" s="14"/>
      <c r="BD1048497" s="14"/>
      <c r="BE1048497" s="14"/>
      <c r="BF1048497" s="14"/>
      <c r="BG1048497" s="14"/>
      <c r="BH1048497" s="14"/>
      <c r="BI1048497" s="14"/>
      <c r="BJ1048497" s="14"/>
      <c r="BK1048497" s="14"/>
      <c r="BL1048497" s="14"/>
      <c r="BM1048497" s="14"/>
      <c r="BN1048497" s="14"/>
      <c r="BO1048497" s="14"/>
      <c r="BP1048497" s="14"/>
      <c r="BQ1048497" s="14"/>
      <c r="BR1048497" s="14"/>
      <c r="BS1048497" s="14"/>
      <c r="BT1048497" s="14"/>
      <c r="BU1048497" s="14"/>
      <c r="BV1048497" s="14"/>
      <c r="BW1048497" s="14"/>
      <c r="BX1048497" s="14"/>
      <c r="BY1048497" s="17"/>
      <c r="BZ1048497" s="17"/>
      <c r="CA1048497" s="18"/>
      <c r="CB1048497" s="14"/>
      <c r="CC1048497" s="14"/>
      <c r="CD1048497" s="14"/>
      <c r="CE1048497" s="14"/>
      <c r="CF1048497" s="14"/>
      <c r="CG1048497" s="14"/>
      <c r="CH1048497" s="14"/>
      <c r="CI1048497" s="19"/>
      <c r="CJ1048497" s="19"/>
    </row>
    <row r="1048498" s="14" customFormat="1" customHeight="1" spans="1:88">
      <c r="A1048498" s="15"/>
      <c r="B1048498" s="15"/>
      <c r="C1048498" s="15"/>
      <c r="D1048498" s="15"/>
      <c r="E1048498" s="15"/>
      <c r="F1048498" s="15"/>
      <c r="G1048498" s="15"/>
      <c r="H1048498" s="15"/>
      <c r="I1048498" s="15"/>
      <c r="J1048498" s="15"/>
      <c r="K1048498" s="15"/>
      <c r="L1048498" s="15"/>
      <c r="M1048498" s="15"/>
      <c r="N1048498" s="16"/>
      <c r="O1048498" s="14"/>
      <c r="P1048498" s="14"/>
      <c r="Q1048498" s="14"/>
      <c r="R1048498" s="14"/>
      <c r="S1048498" s="14"/>
      <c r="T1048498" s="14"/>
      <c r="U1048498" s="14"/>
      <c r="V1048498" s="14"/>
      <c r="W1048498" s="14"/>
      <c r="X1048498" s="14"/>
      <c r="Y1048498" s="14"/>
      <c r="Z1048498" s="14"/>
      <c r="AA1048498" s="14"/>
      <c r="AB1048498" s="14"/>
      <c r="AC1048498" s="14"/>
      <c r="AD1048498" s="14"/>
      <c r="AE1048498" s="14"/>
      <c r="AF1048498" s="14"/>
      <c r="AG1048498" s="14"/>
      <c r="AH1048498" s="14"/>
      <c r="AI1048498" s="14"/>
      <c r="AJ1048498" s="14"/>
      <c r="AK1048498" s="14"/>
      <c r="AL1048498" s="14"/>
      <c r="AM1048498" s="14"/>
      <c r="AN1048498" s="14"/>
      <c r="AO1048498" s="14"/>
      <c r="AP1048498" s="14"/>
      <c r="AQ1048498" s="14"/>
      <c r="AR1048498" s="14"/>
      <c r="AS1048498" s="14"/>
      <c r="AT1048498" s="14"/>
      <c r="AU1048498" s="14"/>
      <c r="AV1048498" s="14"/>
      <c r="AW1048498" s="14"/>
      <c r="AX1048498" s="14"/>
      <c r="AY1048498" s="14"/>
      <c r="AZ1048498" s="14"/>
      <c r="BA1048498" s="14"/>
      <c r="BB1048498" s="14"/>
      <c r="BC1048498" s="14"/>
      <c r="BD1048498" s="14"/>
      <c r="BE1048498" s="14"/>
      <c r="BF1048498" s="14"/>
      <c r="BG1048498" s="14"/>
      <c r="BH1048498" s="14"/>
      <c r="BI1048498" s="14"/>
      <c r="BJ1048498" s="14"/>
      <c r="BK1048498" s="14"/>
      <c r="BL1048498" s="14"/>
      <c r="BM1048498" s="14"/>
      <c r="BN1048498" s="14"/>
      <c r="BO1048498" s="14"/>
      <c r="BP1048498" s="14"/>
      <c r="BQ1048498" s="14"/>
      <c r="BR1048498" s="14"/>
      <c r="BS1048498" s="14"/>
      <c r="BT1048498" s="14"/>
      <c r="BU1048498" s="14"/>
      <c r="BV1048498" s="14"/>
      <c r="BW1048498" s="14"/>
      <c r="BX1048498" s="14"/>
      <c r="BY1048498" s="17"/>
      <c r="BZ1048498" s="17"/>
      <c r="CA1048498" s="18"/>
      <c r="CB1048498" s="14"/>
      <c r="CC1048498" s="14"/>
      <c r="CD1048498" s="14"/>
      <c r="CE1048498" s="14"/>
      <c r="CF1048498" s="14"/>
      <c r="CG1048498" s="14"/>
      <c r="CH1048498" s="14"/>
      <c r="CI1048498" s="19"/>
      <c r="CJ1048498" s="19"/>
    </row>
    <row r="1048499" s="14" customFormat="1" customHeight="1" spans="1:88">
      <c r="A1048499" s="15"/>
      <c r="B1048499" s="15"/>
      <c r="C1048499" s="15"/>
      <c r="D1048499" s="15"/>
      <c r="E1048499" s="15"/>
      <c r="F1048499" s="15"/>
      <c r="G1048499" s="15"/>
      <c r="H1048499" s="15"/>
      <c r="I1048499" s="15"/>
      <c r="J1048499" s="15"/>
      <c r="K1048499" s="15"/>
      <c r="L1048499" s="15"/>
      <c r="M1048499" s="15"/>
      <c r="N1048499" s="16"/>
      <c r="O1048499" s="14"/>
      <c r="P1048499" s="14"/>
      <c r="Q1048499" s="14"/>
      <c r="R1048499" s="14"/>
      <c r="S1048499" s="14"/>
      <c r="T1048499" s="14"/>
      <c r="U1048499" s="14"/>
      <c r="V1048499" s="14"/>
      <c r="W1048499" s="14"/>
      <c r="X1048499" s="14"/>
      <c r="Y1048499" s="14"/>
      <c r="Z1048499" s="14"/>
      <c r="AA1048499" s="14"/>
      <c r="AB1048499" s="14"/>
      <c r="AC1048499" s="14"/>
      <c r="AD1048499" s="14"/>
      <c r="AE1048499" s="14"/>
      <c r="AF1048499" s="14"/>
      <c r="AG1048499" s="14"/>
      <c r="AH1048499" s="14"/>
      <c r="AI1048499" s="14"/>
      <c r="AJ1048499" s="14"/>
      <c r="AK1048499" s="14"/>
      <c r="AL1048499" s="14"/>
      <c r="AM1048499" s="14"/>
      <c r="AN1048499" s="14"/>
      <c r="AO1048499" s="14"/>
      <c r="AP1048499" s="14"/>
      <c r="AQ1048499" s="14"/>
      <c r="AR1048499" s="14"/>
      <c r="AS1048499" s="14"/>
      <c r="AT1048499" s="14"/>
      <c r="AU1048499" s="14"/>
      <c r="AV1048499" s="14"/>
      <c r="AW1048499" s="14"/>
      <c r="AX1048499" s="14"/>
      <c r="AY1048499" s="14"/>
      <c r="AZ1048499" s="14"/>
      <c r="BA1048499" s="14"/>
      <c r="BB1048499" s="14"/>
      <c r="BC1048499" s="14"/>
      <c r="BD1048499" s="14"/>
      <c r="BE1048499" s="14"/>
      <c r="BF1048499" s="14"/>
      <c r="BG1048499" s="14"/>
      <c r="BH1048499" s="14"/>
      <c r="BI1048499" s="14"/>
      <c r="BJ1048499" s="14"/>
      <c r="BK1048499" s="14"/>
      <c r="BL1048499" s="14"/>
      <c r="BM1048499" s="14"/>
      <c r="BN1048499" s="14"/>
      <c r="BO1048499" s="14"/>
      <c r="BP1048499" s="14"/>
      <c r="BQ1048499" s="14"/>
      <c r="BR1048499" s="14"/>
      <c r="BS1048499" s="14"/>
      <c r="BT1048499" s="14"/>
      <c r="BU1048499" s="14"/>
      <c r="BV1048499" s="14"/>
      <c r="BW1048499" s="14"/>
      <c r="BX1048499" s="14"/>
      <c r="BY1048499" s="17"/>
      <c r="BZ1048499" s="17"/>
      <c r="CA1048499" s="18"/>
      <c r="CB1048499" s="14"/>
      <c r="CC1048499" s="14"/>
      <c r="CD1048499" s="14"/>
      <c r="CE1048499" s="14"/>
      <c r="CF1048499" s="14"/>
      <c r="CG1048499" s="14"/>
      <c r="CH1048499" s="14"/>
      <c r="CI1048499" s="19"/>
      <c r="CJ1048499" s="19"/>
    </row>
    <row r="1048500" s="14" customFormat="1" customHeight="1" spans="1:88">
      <c r="A1048500" s="15"/>
      <c r="B1048500" s="15"/>
      <c r="C1048500" s="15"/>
      <c r="D1048500" s="15"/>
      <c r="E1048500" s="15"/>
      <c r="F1048500" s="15"/>
      <c r="G1048500" s="15"/>
      <c r="H1048500" s="15"/>
      <c r="I1048500" s="15"/>
      <c r="J1048500" s="15"/>
      <c r="K1048500" s="15"/>
      <c r="L1048500" s="15"/>
      <c r="M1048500" s="15"/>
      <c r="N1048500" s="16"/>
      <c r="O1048500" s="14"/>
      <c r="P1048500" s="14"/>
      <c r="Q1048500" s="14"/>
      <c r="R1048500" s="14"/>
      <c r="S1048500" s="14"/>
      <c r="T1048500" s="14"/>
      <c r="U1048500" s="14"/>
      <c r="V1048500" s="14"/>
      <c r="W1048500" s="14"/>
      <c r="X1048500" s="14"/>
      <c r="Y1048500" s="14"/>
      <c r="Z1048500" s="14"/>
      <c r="AA1048500" s="14"/>
      <c r="AB1048500" s="14"/>
      <c r="AC1048500" s="14"/>
      <c r="AD1048500" s="14"/>
      <c r="AE1048500" s="14"/>
      <c r="AF1048500" s="14"/>
      <c r="AG1048500" s="14"/>
      <c r="AH1048500" s="14"/>
      <c r="AI1048500" s="14"/>
      <c r="AJ1048500" s="14"/>
      <c r="AK1048500" s="14"/>
      <c r="AL1048500" s="14"/>
      <c r="AM1048500" s="14"/>
      <c r="AN1048500" s="14"/>
      <c r="AO1048500" s="14"/>
      <c r="AP1048500" s="14"/>
      <c r="AQ1048500" s="14"/>
      <c r="AR1048500" s="14"/>
      <c r="AS1048500" s="14"/>
      <c r="AT1048500" s="14"/>
      <c r="AU1048500" s="14"/>
      <c r="AV1048500" s="14"/>
      <c r="AW1048500" s="14"/>
      <c r="AX1048500" s="14"/>
      <c r="AY1048500" s="14"/>
      <c r="AZ1048500" s="14"/>
      <c r="BA1048500" s="14"/>
      <c r="BB1048500" s="14"/>
      <c r="BC1048500" s="14"/>
      <c r="BD1048500" s="14"/>
      <c r="BE1048500" s="14"/>
      <c r="BF1048500" s="14"/>
      <c r="BG1048500" s="14"/>
      <c r="BH1048500" s="14"/>
      <c r="BI1048500" s="14"/>
      <c r="BJ1048500" s="14"/>
      <c r="BK1048500" s="14"/>
      <c r="BL1048500" s="14"/>
      <c r="BM1048500" s="14"/>
      <c r="BN1048500" s="14"/>
      <c r="BO1048500" s="14"/>
      <c r="BP1048500" s="14"/>
      <c r="BQ1048500" s="14"/>
      <c r="BR1048500" s="14"/>
      <c r="BS1048500" s="14"/>
      <c r="BT1048500" s="14"/>
      <c r="BU1048500" s="14"/>
      <c r="BV1048500" s="14"/>
      <c r="BW1048500" s="14"/>
      <c r="BX1048500" s="14"/>
      <c r="BY1048500" s="17"/>
      <c r="BZ1048500" s="17"/>
      <c r="CA1048500" s="18"/>
      <c r="CB1048500" s="14"/>
      <c r="CC1048500" s="14"/>
      <c r="CD1048500" s="14"/>
      <c r="CE1048500" s="14"/>
      <c r="CF1048500" s="14"/>
      <c r="CG1048500" s="14"/>
      <c r="CH1048500" s="14"/>
      <c r="CI1048500" s="19"/>
      <c r="CJ1048500" s="19"/>
    </row>
    <row r="1048501" s="14" customFormat="1" customHeight="1" spans="1:88">
      <c r="A1048501" s="15"/>
      <c r="B1048501" s="15"/>
      <c r="C1048501" s="15"/>
      <c r="D1048501" s="15"/>
      <c r="E1048501" s="15"/>
      <c r="F1048501" s="15"/>
      <c r="G1048501" s="15"/>
      <c r="H1048501" s="15"/>
      <c r="I1048501" s="15"/>
      <c r="J1048501" s="15"/>
      <c r="K1048501" s="15"/>
      <c r="L1048501" s="15"/>
      <c r="M1048501" s="15"/>
      <c r="N1048501" s="16"/>
      <c r="O1048501" s="14"/>
      <c r="P1048501" s="14"/>
      <c r="Q1048501" s="14"/>
      <c r="R1048501" s="14"/>
      <c r="S1048501" s="14"/>
      <c r="T1048501" s="14"/>
      <c r="U1048501" s="14"/>
      <c r="V1048501" s="14"/>
      <c r="W1048501" s="14"/>
      <c r="X1048501" s="14"/>
      <c r="Y1048501" s="14"/>
      <c r="Z1048501" s="14"/>
      <c r="AA1048501" s="14"/>
      <c r="AB1048501" s="14"/>
      <c r="AC1048501" s="14"/>
      <c r="AD1048501" s="14"/>
      <c r="AE1048501" s="14"/>
      <c r="AF1048501" s="14"/>
      <c r="AG1048501" s="14"/>
      <c r="AH1048501" s="14"/>
      <c r="AI1048501" s="14"/>
      <c r="AJ1048501" s="14"/>
      <c r="AK1048501" s="14"/>
      <c r="AL1048501" s="14"/>
      <c r="AM1048501" s="14"/>
      <c r="AN1048501" s="14"/>
      <c r="AO1048501" s="14"/>
      <c r="AP1048501" s="14"/>
      <c r="AQ1048501" s="14"/>
      <c r="AR1048501" s="14"/>
      <c r="AS1048501" s="14"/>
      <c r="AT1048501" s="14"/>
      <c r="AU1048501" s="14"/>
      <c r="AV1048501" s="14"/>
      <c r="AW1048501" s="14"/>
      <c r="AX1048501" s="14"/>
      <c r="AY1048501" s="14"/>
      <c r="AZ1048501" s="14"/>
      <c r="BA1048501" s="14"/>
      <c r="BB1048501" s="14"/>
      <c r="BC1048501" s="14"/>
      <c r="BD1048501" s="14"/>
      <c r="BE1048501" s="14"/>
      <c r="BF1048501" s="14"/>
      <c r="BG1048501" s="14"/>
      <c r="BH1048501" s="14"/>
      <c r="BI1048501" s="14"/>
      <c r="BJ1048501" s="14"/>
      <c r="BK1048501" s="14"/>
      <c r="BL1048501" s="14"/>
      <c r="BM1048501" s="14"/>
      <c r="BN1048501" s="14"/>
      <c r="BO1048501" s="14"/>
      <c r="BP1048501" s="14"/>
      <c r="BQ1048501" s="14"/>
      <c r="BR1048501" s="14"/>
      <c r="BS1048501" s="14"/>
      <c r="BT1048501" s="14"/>
      <c r="BU1048501" s="14"/>
      <c r="BV1048501" s="14"/>
      <c r="BW1048501" s="14"/>
      <c r="BX1048501" s="14"/>
      <c r="BY1048501" s="17"/>
      <c r="BZ1048501" s="17"/>
      <c r="CA1048501" s="18"/>
      <c r="CB1048501" s="14"/>
      <c r="CC1048501" s="14"/>
      <c r="CD1048501" s="14"/>
      <c r="CE1048501" s="14"/>
      <c r="CF1048501" s="14"/>
      <c r="CG1048501" s="14"/>
      <c r="CH1048501" s="14"/>
      <c r="CI1048501" s="19"/>
      <c r="CJ1048501" s="19"/>
    </row>
    <row r="1048502" s="14" customFormat="1" customHeight="1" spans="1:88">
      <c r="A1048502" s="15"/>
      <c r="B1048502" s="15"/>
      <c r="C1048502" s="15"/>
      <c r="D1048502" s="15"/>
      <c r="E1048502" s="15"/>
      <c r="F1048502" s="15"/>
      <c r="G1048502" s="15"/>
      <c r="H1048502" s="15"/>
      <c r="I1048502" s="15"/>
      <c r="J1048502" s="15"/>
      <c r="K1048502" s="15"/>
      <c r="L1048502" s="15"/>
      <c r="M1048502" s="15"/>
      <c r="N1048502" s="16"/>
      <c r="O1048502" s="14"/>
      <c r="P1048502" s="14"/>
      <c r="Q1048502" s="14"/>
      <c r="R1048502" s="14"/>
      <c r="S1048502" s="14"/>
      <c r="T1048502" s="14"/>
      <c r="U1048502" s="14"/>
      <c r="V1048502" s="14"/>
      <c r="W1048502" s="14"/>
      <c r="X1048502" s="14"/>
      <c r="Y1048502" s="14"/>
      <c r="Z1048502" s="14"/>
      <c r="AA1048502" s="14"/>
      <c r="AB1048502" s="14"/>
      <c r="AC1048502" s="14"/>
      <c r="AD1048502" s="14"/>
      <c r="AE1048502" s="14"/>
      <c r="AF1048502" s="14"/>
      <c r="AG1048502" s="14"/>
      <c r="AH1048502" s="14"/>
      <c r="AI1048502" s="14"/>
      <c r="AJ1048502" s="14"/>
      <c r="AK1048502" s="14"/>
      <c r="AL1048502" s="14"/>
      <c r="AM1048502" s="14"/>
      <c r="AN1048502" s="14"/>
      <c r="AO1048502" s="14"/>
      <c r="AP1048502" s="14"/>
      <c r="AQ1048502" s="14"/>
      <c r="AR1048502" s="14"/>
      <c r="AS1048502" s="14"/>
      <c r="AT1048502" s="14"/>
      <c r="AU1048502" s="14"/>
      <c r="AV1048502" s="14"/>
      <c r="AW1048502" s="14"/>
      <c r="AX1048502" s="14"/>
      <c r="AY1048502" s="14"/>
      <c r="AZ1048502" s="14"/>
      <c r="BA1048502" s="14"/>
      <c r="BB1048502" s="14"/>
      <c r="BC1048502" s="14"/>
      <c r="BD1048502" s="14"/>
      <c r="BE1048502" s="14"/>
      <c r="BF1048502" s="14"/>
      <c r="BG1048502" s="14"/>
      <c r="BH1048502" s="14"/>
      <c r="BI1048502" s="14"/>
      <c r="BJ1048502" s="14"/>
      <c r="BK1048502" s="14"/>
      <c r="BL1048502" s="14"/>
      <c r="BM1048502" s="14"/>
      <c r="BN1048502" s="14"/>
      <c r="BO1048502" s="14"/>
      <c r="BP1048502" s="14"/>
      <c r="BQ1048502" s="14"/>
      <c r="BR1048502" s="14"/>
      <c r="BS1048502" s="14"/>
      <c r="BT1048502" s="14"/>
      <c r="BU1048502" s="14"/>
      <c r="BV1048502" s="14"/>
      <c r="BW1048502" s="14"/>
      <c r="BX1048502" s="14"/>
      <c r="BY1048502" s="17"/>
      <c r="BZ1048502" s="17"/>
      <c r="CA1048502" s="18"/>
      <c r="CB1048502" s="14"/>
      <c r="CC1048502" s="14"/>
      <c r="CD1048502" s="14"/>
      <c r="CE1048502" s="14"/>
      <c r="CF1048502" s="14"/>
      <c r="CG1048502" s="14"/>
      <c r="CH1048502" s="14"/>
      <c r="CI1048502" s="19"/>
      <c r="CJ1048502" s="19"/>
    </row>
    <row r="1048503" s="14" customFormat="1" customHeight="1" spans="1:88">
      <c r="A1048503" s="15"/>
      <c r="B1048503" s="15"/>
      <c r="C1048503" s="15"/>
      <c r="D1048503" s="15"/>
      <c r="E1048503" s="15"/>
      <c r="F1048503" s="15"/>
      <c r="G1048503" s="15"/>
      <c r="H1048503" s="15"/>
      <c r="I1048503" s="15"/>
      <c r="J1048503" s="15"/>
      <c r="K1048503" s="15"/>
      <c r="L1048503" s="15"/>
      <c r="M1048503" s="15"/>
      <c r="N1048503" s="16"/>
      <c r="O1048503" s="14"/>
      <c r="P1048503" s="14"/>
      <c r="Q1048503" s="14"/>
      <c r="R1048503" s="14"/>
      <c r="S1048503" s="14"/>
      <c r="T1048503" s="14"/>
      <c r="U1048503" s="14"/>
      <c r="V1048503" s="14"/>
      <c r="W1048503" s="14"/>
      <c r="X1048503" s="14"/>
      <c r="Y1048503" s="14"/>
      <c r="Z1048503" s="14"/>
      <c r="AA1048503" s="14"/>
      <c r="AB1048503" s="14"/>
      <c r="AC1048503" s="14"/>
      <c r="AD1048503" s="14"/>
      <c r="AE1048503" s="14"/>
      <c r="AF1048503" s="14"/>
      <c r="AG1048503" s="14"/>
      <c r="AH1048503" s="14"/>
      <c r="AI1048503" s="14"/>
      <c r="AJ1048503" s="14"/>
      <c r="AK1048503" s="14"/>
      <c r="AL1048503" s="14"/>
      <c r="AM1048503" s="14"/>
      <c r="AN1048503" s="14"/>
      <c r="AO1048503" s="14"/>
      <c r="AP1048503" s="14"/>
      <c r="AQ1048503" s="14"/>
      <c r="AR1048503" s="14"/>
      <c r="AS1048503" s="14"/>
      <c r="AT1048503" s="14"/>
      <c r="AU1048503" s="14"/>
      <c r="AV1048503" s="14"/>
      <c r="AW1048503" s="14"/>
      <c r="AX1048503" s="14"/>
      <c r="AY1048503" s="14"/>
      <c r="AZ1048503" s="14"/>
      <c r="BA1048503" s="14"/>
      <c r="BB1048503" s="14"/>
      <c r="BC1048503" s="14"/>
      <c r="BD1048503" s="14"/>
      <c r="BE1048503" s="14"/>
      <c r="BF1048503" s="14"/>
      <c r="BG1048503" s="14"/>
      <c r="BH1048503" s="14"/>
      <c r="BI1048503" s="14"/>
      <c r="BJ1048503" s="14"/>
      <c r="BK1048503" s="14"/>
      <c r="BL1048503" s="14"/>
      <c r="BM1048503" s="14"/>
      <c r="BN1048503" s="14"/>
      <c r="BO1048503" s="14"/>
      <c r="BP1048503" s="14"/>
      <c r="BQ1048503" s="14"/>
      <c r="BR1048503" s="14"/>
      <c r="BS1048503" s="14"/>
      <c r="BT1048503" s="14"/>
      <c r="BU1048503" s="14"/>
      <c r="BV1048503" s="14"/>
      <c r="BW1048503" s="14"/>
      <c r="BX1048503" s="14"/>
      <c r="BY1048503" s="17"/>
      <c r="BZ1048503" s="17"/>
      <c r="CA1048503" s="18"/>
      <c r="CB1048503" s="14"/>
      <c r="CC1048503" s="14"/>
      <c r="CD1048503" s="14"/>
      <c r="CE1048503" s="14"/>
      <c r="CF1048503" s="14"/>
      <c r="CG1048503" s="14"/>
      <c r="CH1048503" s="14"/>
      <c r="CI1048503" s="19"/>
      <c r="CJ1048503" s="19"/>
    </row>
    <row r="1048504" s="14" customFormat="1" customHeight="1" spans="1:88">
      <c r="A1048504" s="15"/>
      <c r="B1048504" s="15"/>
      <c r="C1048504" s="15"/>
      <c r="D1048504" s="15"/>
      <c r="E1048504" s="15"/>
      <c r="F1048504" s="15"/>
      <c r="G1048504" s="15"/>
      <c r="H1048504" s="15"/>
      <c r="I1048504" s="15"/>
      <c r="J1048504" s="15"/>
      <c r="K1048504" s="15"/>
      <c r="L1048504" s="15"/>
      <c r="M1048504" s="15"/>
      <c r="N1048504" s="16"/>
      <c r="O1048504" s="14"/>
      <c r="P1048504" s="14"/>
      <c r="Q1048504" s="14"/>
      <c r="R1048504" s="14"/>
      <c r="S1048504" s="14"/>
      <c r="T1048504" s="14"/>
      <c r="U1048504" s="14"/>
      <c r="V1048504" s="14"/>
      <c r="W1048504" s="14"/>
      <c r="X1048504" s="14"/>
      <c r="Y1048504" s="14"/>
      <c r="Z1048504" s="14"/>
      <c r="AA1048504" s="14"/>
      <c r="AB1048504" s="14"/>
      <c r="AC1048504" s="14"/>
      <c r="AD1048504" s="14"/>
      <c r="AE1048504" s="14"/>
      <c r="AF1048504" s="14"/>
      <c r="AG1048504" s="14"/>
      <c r="AH1048504" s="14"/>
      <c r="AI1048504" s="14"/>
      <c r="AJ1048504" s="14"/>
      <c r="AK1048504" s="14"/>
      <c r="AL1048504" s="14"/>
      <c r="AM1048504" s="14"/>
      <c r="AN1048504" s="14"/>
      <c r="AO1048504" s="14"/>
      <c r="AP1048504" s="14"/>
      <c r="AQ1048504" s="14"/>
      <c r="AR1048504" s="14"/>
      <c r="AS1048504" s="14"/>
      <c r="AT1048504" s="14"/>
      <c r="AU1048504" s="14"/>
      <c r="AV1048504" s="14"/>
      <c r="AW1048504" s="14"/>
      <c r="AX1048504" s="14"/>
      <c r="AY1048504" s="14"/>
      <c r="AZ1048504" s="14"/>
      <c r="BA1048504" s="14"/>
      <c r="BB1048504" s="14"/>
      <c r="BC1048504" s="14"/>
      <c r="BD1048504" s="14"/>
      <c r="BE1048504" s="14"/>
      <c r="BF1048504" s="14"/>
      <c r="BG1048504" s="14"/>
      <c r="BH1048504" s="14"/>
      <c r="BI1048504" s="14"/>
      <c r="BJ1048504" s="14"/>
      <c r="BK1048504" s="14"/>
      <c r="BL1048504" s="14"/>
      <c r="BM1048504" s="14"/>
      <c r="BN1048504" s="14"/>
      <c r="BO1048504" s="14"/>
      <c r="BP1048504" s="14"/>
      <c r="BQ1048504" s="14"/>
      <c r="BR1048504" s="14"/>
      <c r="BS1048504" s="14"/>
      <c r="BT1048504" s="14"/>
      <c r="BU1048504" s="14"/>
      <c r="BV1048504" s="14"/>
      <c r="BW1048504" s="14"/>
      <c r="BX1048504" s="14"/>
      <c r="BY1048504" s="17"/>
      <c r="BZ1048504" s="17"/>
      <c r="CA1048504" s="18"/>
      <c r="CB1048504" s="14"/>
      <c r="CC1048504" s="14"/>
      <c r="CD1048504" s="14"/>
      <c r="CE1048504" s="14"/>
      <c r="CF1048504" s="14"/>
      <c r="CG1048504" s="14"/>
      <c r="CH1048504" s="14"/>
      <c r="CI1048504" s="19"/>
      <c r="CJ1048504" s="19"/>
    </row>
    <row r="1048505" s="14" customFormat="1" customHeight="1" spans="1:88">
      <c r="A1048505" s="15"/>
      <c r="B1048505" s="15"/>
      <c r="C1048505" s="15"/>
      <c r="D1048505" s="15"/>
      <c r="E1048505" s="15"/>
      <c r="F1048505" s="15"/>
      <c r="G1048505" s="15"/>
      <c r="H1048505" s="15"/>
      <c r="I1048505" s="15"/>
      <c r="J1048505" s="15"/>
      <c r="K1048505" s="15"/>
      <c r="L1048505" s="15"/>
      <c r="M1048505" s="15"/>
      <c r="N1048505" s="16"/>
      <c r="O1048505" s="14"/>
      <c r="P1048505" s="14"/>
      <c r="Q1048505" s="14"/>
      <c r="R1048505" s="14"/>
      <c r="S1048505" s="14"/>
      <c r="T1048505" s="14"/>
      <c r="U1048505" s="14"/>
      <c r="V1048505" s="14"/>
      <c r="W1048505" s="14"/>
      <c r="X1048505" s="14"/>
      <c r="Y1048505" s="14"/>
      <c r="Z1048505" s="14"/>
      <c r="AA1048505" s="14"/>
      <c r="AB1048505" s="14"/>
      <c r="AC1048505" s="14"/>
      <c r="AD1048505" s="14"/>
      <c r="AE1048505" s="14"/>
      <c r="AF1048505" s="14"/>
      <c r="AG1048505" s="14"/>
      <c r="AH1048505" s="14"/>
      <c r="AI1048505" s="14"/>
      <c r="AJ1048505" s="14"/>
      <c r="AK1048505" s="14"/>
      <c r="AL1048505" s="14"/>
      <c r="AM1048505" s="14"/>
      <c r="AN1048505" s="14"/>
      <c r="AO1048505" s="14"/>
      <c r="AP1048505" s="14"/>
      <c r="AQ1048505" s="14"/>
      <c r="AR1048505" s="14"/>
      <c r="AS1048505" s="14"/>
      <c r="AT1048505" s="14"/>
      <c r="AU1048505" s="14"/>
      <c r="AV1048505" s="14"/>
      <c r="AW1048505" s="14"/>
      <c r="AX1048505" s="14"/>
      <c r="AY1048505" s="14"/>
      <c r="AZ1048505" s="14"/>
      <c r="BA1048505" s="14"/>
      <c r="BB1048505" s="14"/>
      <c r="BC1048505" s="14"/>
      <c r="BD1048505" s="14"/>
      <c r="BE1048505" s="14"/>
      <c r="BF1048505" s="14"/>
      <c r="BG1048505" s="14"/>
      <c r="BH1048505" s="14"/>
      <c r="BI1048505" s="14"/>
      <c r="BJ1048505" s="14"/>
      <c r="BK1048505" s="14"/>
      <c r="BL1048505" s="14"/>
      <c r="BM1048505" s="14"/>
      <c r="BN1048505" s="14"/>
      <c r="BO1048505" s="14"/>
      <c r="BP1048505" s="14"/>
      <c r="BQ1048505" s="14"/>
      <c r="BR1048505" s="14"/>
      <c r="BS1048505" s="14"/>
      <c r="BT1048505" s="14"/>
      <c r="BU1048505" s="14"/>
      <c r="BV1048505" s="14"/>
      <c r="BW1048505" s="14"/>
      <c r="BX1048505" s="14"/>
      <c r="BY1048505" s="17"/>
      <c r="BZ1048505" s="17"/>
      <c r="CA1048505" s="18"/>
      <c r="CB1048505" s="14"/>
      <c r="CC1048505" s="14"/>
      <c r="CD1048505" s="14"/>
      <c r="CE1048505" s="14"/>
      <c r="CF1048505" s="14"/>
      <c r="CG1048505" s="14"/>
      <c r="CH1048505" s="14"/>
      <c r="CI1048505" s="19"/>
      <c r="CJ1048505" s="19"/>
    </row>
    <row r="1048506" s="14" customFormat="1" customHeight="1" spans="1:88">
      <c r="A1048506" s="15"/>
      <c r="B1048506" s="15"/>
      <c r="C1048506" s="15"/>
      <c r="D1048506" s="15"/>
      <c r="E1048506" s="15"/>
      <c r="F1048506" s="15"/>
      <c r="G1048506" s="15"/>
      <c r="H1048506" s="15"/>
      <c r="I1048506" s="15"/>
      <c r="J1048506" s="15"/>
      <c r="K1048506" s="15"/>
      <c r="L1048506" s="15"/>
      <c r="M1048506" s="15"/>
      <c r="N1048506" s="16"/>
      <c r="O1048506" s="14"/>
      <c r="P1048506" s="14"/>
      <c r="Q1048506" s="14"/>
      <c r="R1048506" s="14"/>
      <c r="S1048506" s="14"/>
      <c r="T1048506" s="14"/>
      <c r="U1048506" s="14"/>
      <c r="V1048506" s="14"/>
      <c r="W1048506" s="14"/>
      <c r="X1048506" s="14"/>
      <c r="Y1048506" s="14"/>
      <c r="Z1048506" s="14"/>
      <c r="AA1048506" s="14"/>
      <c r="AB1048506" s="14"/>
      <c r="AC1048506" s="14"/>
      <c r="AD1048506" s="14"/>
      <c r="AE1048506" s="14"/>
      <c r="AF1048506" s="14"/>
      <c r="AG1048506" s="14"/>
      <c r="AH1048506" s="14"/>
      <c r="AI1048506" s="14"/>
      <c r="AJ1048506" s="14"/>
      <c r="AK1048506" s="14"/>
      <c r="AL1048506" s="14"/>
      <c r="AM1048506" s="14"/>
      <c r="AN1048506" s="14"/>
      <c r="AO1048506" s="14"/>
      <c r="AP1048506" s="14"/>
      <c r="AQ1048506" s="14"/>
      <c r="AR1048506" s="14"/>
      <c r="AS1048506" s="14"/>
      <c r="AT1048506" s="14"/>
      <c r="AU1048506" s="14"/>
      <c r="AV1048506" s="14"/>
      <c r="AW1048506" s="14"/>
      <c r="AX1048506" s="14"/>
      <c r="AY1048506" s="14"/>
      <c r="AZ1048506" s="14"/>
      <c r="BA1048506" s="14"/>
      <c r="BB1048506" s="14"/>
      <c r="BC1048506" s="14"/>
      <c r="BD1048506" s="14"/>
      <c r="BE1048506" s="14"/>
      <c r="BF1048506" s="14"/>
      <c r="BG1048506" s="14"/>
      <c r="BH1048506" s="14"/>
      <c r="BI1048506" s="14"/>
      <c r="BJ1048506" s="14"/>
      <c r="BK1048506" s="14"/>
      <c r="BL1048506" s="14"/>
      <c r="BM1048506" s="14"/>
      <c r="BN1048506" s="14"/>
      <c r="BO1048506" s="14"/>
      <c r="BP1048506" s="14"/>
      <c r="BQ1048506" s="14"/>
      <c r="BR1048506" s="14"/>
      <c r="BS1048506" s="14"/>
      <c r="BT1048506" s="14"/>
      <c r="BU1048506" s="14"/>
      <c r="BV1048506" s="14"/>
      <c r="BW1048506" s="14"/>
      <c r="BX1048506" s="14"/>
      <c r="BY1048506" s="17"/>
      <c r="BZ1048506" s="17"/>
      <c r="CA1048506" s="18"/>
      <c r="CB1048506" s="14"/>
      <c r="CC1048506" s="14"/>
      <c r="CD1048506" s="14"/>
      <c r="CE1048506" s="14"/>
      <c r="CF1048506" s="14"/>
      <c r="CG1048506" s="14"/>
      <c r="CH1048506" s="14"/>
      <c r="CI1048506" s="19"/>
      <c r="CJ1048506" s="19"/>
    </row>
    <row r="1048507" s="14" customFormat="1" customHeight="1" spans="1:88">
      <c r="A1048507" s="15"/>
      <c r="B1048507" s="15"/>
      <c r="C1048507" s="15"/>
      <c r="D1048507" s="15"/>
      <c r="E1048507" s="15"/>
      <c r="F1048507" s="15"/>
      <c r="G1048507" s="15"/>
      <c r="H1048507" s="15"/>
      <c r="I1048507" s="15"/>
      <c r="J1048507" s="15"/>
      <c r="K1048507" s="15"/>
      <c r="L1048507" s="15"/>
      <c r="M1048507" s="15"/>
      <c r="N1048507" s="16"/>
      <c r="O1048507" s="14"/>
      <c r="P1048507" s="14"/>
      <c r="Q1048507" s="14"/>
      <c r="R1048507" s="14"/>
      <c r="S1048507" s="14"/>
      <c r="T1048507" s="14"/>
      <c r="U1048507" s="14"/>
      <c r="V1048507" s="14"/>
      <c r="W1048507" s="14"/>
      <c r="X1048507" s="14"/>
      <c r="Y1048507" s="14"/>
      <c r="Z1048507" s="14"/>
      <c r="AA1048507" s="14"/>
      <c r="AB1048507" s="14"/>
      <c r="AC1048507" s="14"/>
      <c r="AD1048507" s="14"/>
      <c r="AE1048507" s="14"/>
      <c r="AF1048507" s="14"/>
      <c r="AG1048507" s="14"/>
      <c r="AH1048507" s="14"/>
      <c r="AI1048507" s="14"/>
      <c r="AJ1048507" s="14"/>
      <c r="AK1048507" s="14"/>
      <c r="AL1048507" s="14"/>
      <c r="AM1048507" s="14"/>
      <c r="AN1048507" s="14"/>
      <c r="AO1048507" s="14"/>
      <c r="AP1048507" s="14"/>
      <c r="AQ1048507" s="14"/>
      <c r="AR1048507" s="14"/>
      <c r="AS1048507" s="14"/>
      <c r="AT1048507" s="14"/>
      <c r="AU1048507" s="14"/>
      <c r="AV1048507" s="14"/>
      <c r="AW1048507" s="14"/>
      <c r="AX1048507" s="14"/>
      <c r="AY1048507" s="14"/>
      <c r="AZ1048507" s="14"/>
      <c r="BA1048507" s="14"/>
      <c r="BB1048507" s="14"/>
      <c r="BC1048507" s="14"/>
      <c r="BD1048507" s="14"/>
      <c r="BE1048507" s="14"/>
      <c r="BF1048507" s="14"/>
      <c r="BG1048507" s="14"/>
      <c r="BH1048507" s="14"/>
      <c r="BI1048507" s="14"/>
      <c r="BJ1048507" s="14"/>
      <c r="BK1048507" s="14"/>
      <c r="BL1048507" s="14"/>
      <c r="BM1048507" s="14"/>
      <c r="BN1048507" s="14"/>
      <c r="BO1048507" s="14"/>
      <c r="BP1048507" s="14"/>
      <c r="BQ1048507" s="14"/>
      <c r="BR1048507" s="14"/>
      <c r="BS1048507" s="14"/>
      <c r="BT1048507" s="14"/>
      <c r="BU1048507" s="14"/>
      <c r="BV1048507" s="14"/>
      <c r="BW1048507" s="14"/>
      <c r="BX1048507" s="14"/>
      <c r="BY1048507" s="17"/>
      <c r="BZ1048507" s="17"/>
      <c r="CA1048507" s="18"/>
      <c r="CB1048507" s="14"/>
      <c r="CC1048507" s="14"/>
      <c r="CD1048507" s="14"/>
      <c r="CE1048507" s="14"/>
      <c r="CF1048507" s="14"/>
      <c r="CG1048507" s="14"/>
      <c r="CH1048507" s="14"/>
      <c r="CI1048507" s="19"/>
      <c r="CJ1048507" s="19"/>
    </row>
    <row r="1048508" s="14" customFormat="1" customHeight="1" spans="1:88">
      <c r="A1048508" s="15"/>
      <c r="B1048508" s="15"/>
      <c r="C1048508" s="15"/>
      <c r="D1048508" s="15"/>
      <c r="E1048508" s="15"/>
      <c r="F1048508" s="15"/>
      <c r="G1048508" s="15"/>
      <c r="H1048508" s="15"/>
      <c r="I1048508" s="15"/>
      <c r="J1048508" s="15"/>
      <c r="K1048508" s="15"/>
      <c r="L1048508" s="15"/>
      <c r="M1048508" s="15"/>
      <c r="N1048508" s="16"/>
      <c r="O1048508" s="14"/>
      <c r="P1048508" s="14"/>
      <c r="Q1048508" s="14"/>
      <c r="R1048508" s="14"/>
      <c r="S1048508" s="14"/>
      <c r="T1048508" s="14"/>
      <c r="U1048508" s="14"/>
      <c r="V1048508" s="14"/>
      <c r="W1048508" s="14"/>
      <c r="X1048508" s="14"/>
      <c r="Y1048508" s="14"/>
      <c r="Z1048508" s="14"/>
      <c r="AA1048508" s="14"/>
      <c r="AB1048508" s="14"/>
      <c r="AC1048508" s="14"/>
      <c r="AD1048508" s="14"/>
      <c r="AE1048508" s="14"/>
      <c r="AF1048508" s="14"/>
      <c r="AG1048508" s="14"/>
      <c r="AH1048508" s="14"/>
      <c r="AI1048508" s="14"/>
      <c r="AJ1048508" s="14"/>
      <c r="AK1048508" s="14"/>
      <c r="AL1048508" s="14"/>
      <c r="AM1048508" s="14"/>
      <c r="AN1048508" s="14"/>
      <c r="AO1048508" s="14"/>
      <c r="AP1048508" s="14"/>
      <c r="AQ1048508" s="14"/>
      <c r="AR1048508" s="14"/>
      <c r="AS1048508" s="14"/>
      <c r="AT1048508" s="14"/>
      <c r="AU1048508" s="14"/>
      <c r="AV1048508" s="14"/>
      <c r="AW1048508" s="14"/>
      <c r="AX1048508" s="14"/>
      <c r="AY1048508" s="14"/>
      <c r="AZ1048508" s="14"/>
      <c r="BA1048508" s="14"/>
      <c r="BB1048508" s="14"/>
      <c r="BC1048508" s="14"/>
      <c r="BD1048508" s="14"/>
      <c r="BE1048508" s="14"/>
      <c r="BF1048508" s="14"/>
      <c r="BG1048508" s="14"/>
      <c r="BH1048508" s="14"/>
      <c r="BI1048508" s="14"/>
      <c r="BJ1048508" s="14"/>
      <c r="BK1048508" s="14"/>
      <c r="BL1048508" s="14"/>
      <c r="BM1048508" s="14"/>
      <c r="BN1048508" s="14"/>
      <c r="BO1048508" s="14"/>
      <c r="BP1048508" s="14"/>
      <c r="BQ1048508" s="14"/>
      <c r="BR1048508" s="14"/>
      <c r="BS1048508" s="14"/>
      <c r="BT1048508" s="14"/>
      <c r="BU1048508" s="14"/>
      <c r="BV1048508" s="14"/>
      <c r="BW1048508" s="14"/>
      <c r="BX1048508" s="14"/>
      <c r="BY1048508" s="17"/>
      <c r="BZ1048508" s="17"/>
      <c r="CA1048508" s="18"/>
      <c r="CB1048508" s="14"/>
      <c r="CC1048508" s="14"/>
      <c r="CD1048508" s="14"/>
      <c r="CE1048508" s="14"/>
      <c r="CF1048508" s="14"/>
      <c r="CG1048508" s="14"/>
      <c r="CH1048508" s="14"/>
      <c r="CI1048508" s="19"/>
      <c r="CJ1048508" s="19"/>
    </row>
    <row r="1048509" s="14" customFormat="1" customHeight="1" spans="1:88">
      <c r="A1048509" s="15"/>
      <c r="B1048509" s="15"/>
      <c r="C1048509" s="15"/>
      <c r="D1048509" s="15"/>
      <c r="E1048509" s="15"/>
      <c r="F1048509" s="15"/>
      <c r="G1048509" s="15"/>
      <c r="H1048509" s="15"/>
      <c r="I1048509" s="15"/>
      <c r="J1048509" s="15"/>
      <c r="K1048509" s="15"/>
      <c r="L1048509" s="15"/>
      <c r="M1048509" s="15"/>
      <c r="N1048509" s="16"/>
      <c r="O1048509" s="14"/>
      <c r="P1048509" s="14"/>
      <c r="Q1048509" s="14"/>
      <c r="R1048509" s="14"/>
      <c r="S1048509" s="14"/>
      <c r="T1048509" s="14"/>
      <c r="U1048509" s="14"/>
      <c r="V1048509" s="14"/>
      <c r="W1048509" s="14"/>
      <c r="X1048509" s="14"/>
      <c r="Y1048509" s="14"/>
      <c r="Z1048509" s="14"/>
      <c r="AA1048509" s="14"/>
      <c r="AB1048509" s="14"/>
      <c r="AC1048509" s="14"/>
      <c r="AD1048509" s="14"/>
      <c r="AE1048509" s="14"/>
      <c r="AF1048509" s="14"/>
      <c r="AG1048509" s="14"/>
      <c r="AH1048509" s="14"/>
      <c r="AI1048509" s="14"/>
      <c r="AJ1048509" s="14"/>
      <c r="AK1048509" s="14"/>
      <c r="AL1048509" s="14"/>
      <c r="AM1048509" s="14"/>
      <c r="AN1048509" s="14"/>
      <c r="AO1048509" s="14"/>
      <c r="AP1048509" s="14"/>
      <c r="AQ1048509" s="14"/>
      <c r="AR1048509" s="14"/>
      <c r="AS1048509" s="14"/>
      <c r="AT1048509" s="14"/>
      <c r="AU1048509" s="14"/>
      <c r="AV1048509" s="14"/>
      <c r="AW1048509" s="14"/>
      <c r="AX1048509" s="14"/>
      <c r="AY1048509" s="14"/>
      <c r="AZ1048509" s="14"/>
      <c r="BA1048509" s="14"/>
      <c r="BB1048509" s="14"/>
      <c r="BC1048509" s="14"/>
      <c r="BD1048509" s="14"/>
      <c r="BE1048509" s="14"/>
      <c r="BF1048509" s="14"/>
      <c r="BG1048509" s="14"/>
      <c r="BH1048509" s="14"/>
      <c r="BI1048509" s="14"/>
      <c r="BJ1048509" s="14"/>
      <c r="BK1048509" s="14"/>
      <c r="BL1048509" s="14"/>
      <c r="BM1048509" s="14"/>
      <c r="BN1048509" s="14"/>
      <c r="BO1048509" s="14"/>
      <c r="BP1048509" s="14"/>
      <c r="BQ1048509" s="14"/>
      <c r="BR1048509" s="14"/>
      <c r="BS1048509" s="14"/>
      <c r="BT1048509" s="14"/>
      <c r="BU1048509" s="14"/>
      <c r="BV1048509" s="14"/>
      <c r="BW1048509" s="14"/>
      <c r="BX1048509" s="14"/>
      <c r="BY1048509" s="17"/>
      <c r="BZ1048509" s="17"/>
      <c r="CA1048509" s="18"/>
      <c r="CB1048509" s="14"/>
      <c r="CC1048509" s="14"/>
      <c r="CD1048509" s="14"/>
      <c r="CE1048509" s="14"/>
      <c r="CF1048509" s="14"/>
      <c r="CG1048509" s="14"/>
      <c r="CH1048509" s="14"/>
      <c r="CI1048509" s="19"/>
      <c r="CJ1048509" s="19"/>
    </row>
    <row r="1048510" s="14" customFormat="1" customHeight="1" spans="1:88">
      <c r="A1048510" s="15"/>
      <c r="B1048510" s="15"/>
      <c r="C1048510" s="15"/>
      <c r="D1048510" s="15"/>
      <c r="E1048510" s="15"/>
      <c r="F1048510" s="15"/>
      <c r="G1048510" s="15"/>
      <c r="H1048510" s="15"/>
      <c r="I1048510" s="15"/>
      <c r="J1048510" s="15"/>
      <c r="K1048510" s="15"/>
      <c r="L1048510" s="15"/>
      <c r="M1048510" s="15"/>
      <c r="N1048510" s="16"/>
      <c r="O1048510" s="14"/>
      <c r="P1048510" s="14"/>
      <c r="Q1048510" s="14"/>
      <c r="R1048510" s="14"/>
      <c r="S1048510" s="14"/>
      <c r="T1048510" s="14"/>
      <c r="U1048510" s="14"/>
      <c r="V1048510" s="14"/>
      <c r="W1048510" s="14"/>
      <c r="X1048510" s="14"/>
      <c r="Y1048510" s="14"/>
      <c r="Z1048510" s="14"/>
      <c r="AA1048510" s="14"/>
      <c r="AB1048510" s="14"/>
      <c r="AC1048510" s="14"/>
      <c r="AD1048510" s="14"/>
      <c r="AE1048510" s="14"/>
      <c r="AF1048510" s="14"/>
      <c r="AG1048510" s="14"/>
      <c r="AH1048510" s="14"/>
      <c r="AI1048510" s="14"/>
      <c r="AJ1048510" s="14"/>
      <c r="AK1048510" s="14"/>
      <c r="AL1048510" s="14"/>
      <c r="AM1048510" s="14"/>
      <c r="AN1048510" s="14"/>
      <c r="AO1048510" s="14"/>
      <c r="AP1048510" s="14"/>
      <c r="AQ1048510" s="14"/>
      <c r="AR1048510" s="14"/>
      <c r="AS1048510" s="14"/>
      <c r="AT1048510" s="14"/>
      <c r="AU1048510" s="14"/>
      <c r="AV1048510" s="14"/>
      <c r="AW1048510" s="14"/>
      <c r="AX1048510" s="14"/>
      <c r="AY1048510" s="14"/>
      <c r="AZ1048510" s="14"/>
      <c r="BA1048510" s="14"/>
      <c r="BB1048510" s="14"/>
      <c r="BC1048510" s="14"/>
      <c r="BD1048510" s="14"/>
      <c r="BE1048510" s="14"/>
      <c r="BF1048510" s="14"/>
      <c r="BG1048510" s="14"/>
      <c r="BH1048510" s="14"/>
      <c r="BI1048510" s="14"/>
      <c r="BJ1048510" s="14"/>
      <c r="BK1048510" s="14"/>
      <c r="BL1048510" s="14"/>
      <c r="BM1048510" s="14"/>
      <c r="BN1048510" s="14"/>
      <c r="BO1048510" s="14"/>
      <c r="BP1048510" s="14"/>
      <c r="BQ1048510" s="14"/>
      <c r="BR1048510" s="14"/>
      <c r="BS1048510" s="14"/>
      <c r="BT1048510" s="14"/>
      <c r="BU1048510" s="14"/>
      <c r="BV1048510" s="14"/>
      <c r="BW1048510" s="14"/>
      <c r="BX1048510" s="14"/>
      <c r="BY1048510" s="17"/>
      <c r="BZ1048510" s="17"/>
      <c r="CA1048510" s="18"/>
      <c r="CB1048510" s="14"/>
      <c r="CC1048510" s="14"/>
      <c r="CD1048510" s="14"/>
      <c r="CE1048510" s="14"/>
      <c r="CF1048510" s="14"/>
      <c r="CG1048510" s="14"/>
      <c r="CH1048510" s="14"/>
      <c r="CI1048510" s="19"/>
      <c r="CJ1048510" s="19"/>
    </row>
    <row r="1048511" s="14" customFormat="1" customHeight="1" spans="1:88">
      <c r="A1048511" s="15"/>
      <c r="B1048511" s="15"/>
      <c r="C1048511" s="15"/>
      <c r="D1048511" s="15"/>
      <c r="E1048511" s="15"/>
      <c r="F1048511" s="15"/>
      <c r="G1048511" s="15"/>
      <c r="H1048511" s="15"/>
      <c r="I1048511" s="15"/>
      <c r="J1048511" s="15"/>
      <c r="K1048511" s="15"/>
      <c r="L1048511" s="15"/>
      <c r="M1048511" s="15"/>
      <c r="N1048511" s="16"/>
      <c r="O1048511" s="14"/>
      <c r="P1048511" s="14"/>
      <c r="Q1048511" s="14"/>
      <c r="R1048511" s="14"/>
      <c r="S1048511" s="14"/>
      <c r="T1048511" s="14"/>
      <c r="U1048511" s="14"/>
      <c r="V1048511" s="14"/>
      <c r="W1048511" s="14"/>
      <c r="X1048511" s="14"/>
      <c r="Y1048511" s="14"/>
      <c r="Z1048511" s="14"/>
      <c r="AA1048511" s="14"/>
      <c r="AB1048511" s="14"/>
      <c r="AC1048511" s="14"/>
      <c r="AD1048511" s="14"/>
      <c r="AE1048511" s="14"/>
      <c r="AF1048511" s="14"/>
      <c r="AG1048511" s="14"/>
      <c r="AH1048511" s="14"/>
      <c r="AI1048511" s="14"/>
      <c r="AJ1048511" s="14"/>
      <c r="AK1048511" s="14"/>
      <c r="AL1048511" s="14"/>
      <c r="AM1048511" s="14"/>
      <c r="AN1048511" s="14"/>
      <c r="AO1048511" s="14"/>
      <c r="AP1048511" s="14"/>
      <c r="AQ1048511" s="14"/>
      <c r="AR1048511" s="14"/>
      <c r="AS1048511" s="14"/>
      <c r="AT1048511" s="14"/>
      <c r="AU1048511" s="14"/>
      <c r="AV1048511" s="14"/>
      <c r="AW1048511" s="14"/>
      <c r="AX1048511" s="14"/>
      <c r="AY1048511" s="14"/>
      <c r="AZ1048511" s="14"/>
      <c r="BA1048511" s="14"/>
      <c r="BB1048511" s="14"/>
      <c r="BC1048511" s="14"/>
      <c r="BD1048511" s="14"/>
      <c r="BE1048511" s="14"/>
      <c r="BF1048511" s="14"/>
      <c r="BG1048511" s="14"/>
      <c r="BH1048511" s="14"/>
      <c r="BI1048511" s="14"/>
      <c r="BJ1048511" s="14"/>
      <c r="BK1048511" s="14"/>
      <c r="BL1048511" s="14"/>
      <c r="BM1048511" s="14"/>
      <c r="BN1048511" s="14"/>
      <c r="BO1048511" s="14"/>
      <c r="BP1048511" s="14"/>
      <c r="BQ1048511" s="14"/>
      <c r="BR1048511" s="14"/>
      <c r="BS1048511" s="14"/>
      <c r="BT1048511" s="14"/>
      <c r="BU1048511" s="14"/>
      <c r="BV1048511" s="14"/>
      <c r="BW1048511" s="14"/>
      <c r="BX1048511" s="14"/>
      <c r="BY1048511" s="17"/>
      <c r="BZ1048511" s="17"/>
      <c r="CA1048511" s="18"/>
      <c r="CB1048511" s="14"/>
      <c r="CC1048511" s="14"/>
      <c r="CD1048511" s="14"/>
      <c r="CE1048511" s="14"/>
      <c r="CF1048511" s="14"/>
      <c r="CG1048511" s="14"/>
      <c r="CH1048511" s="14"/>
      <c r="CI1048511" s="19"/>
      <c r="CJ1048511" s="19"/>
    </row>
    <row r="1048512" s="14" customFormat="1" customHeight="1" spans="1:88">
      <c r="A1048512" s="15"/>
      <c r="B1048512" s="15"/>
      <c r="C1048512" s="15"/>
      <c r="D1048512" s="15"/>
      <c r="E1048512" s="15"/>
      <c r="F1048512" s="15"/>
      <c r="G1048512" s="15"/>
      <c r="H1048512" s="15"/>
      <c r="I1048512" s="15"/>
      <c r="J1048512" s="15"/>
      <c r="K1048512" s="15"/>
      <c r="L1048512" s="15"/>
      <c r="M1048512" s="15"/>
      <c r="N1048512" s="16"/>
      <c r="O1048512" s="14"/>
      <c r="P1048512" s="14"/>
      <c r="Q1048512" s="14"/>
      <c r="R1048512" s="14"/>
      <c r="S1048512" s="14"/>
      <c r="T1048512" s="14"/>
      <c r="U1048512" s="14"/>
      <c r="V1048512" s="14"/>
      <c r="W1048512" s="14"/>
      <c r="X1048512" s="14"/>
      <c r="Y1048512" s="14"/>
      <c r="Z1048512" s="14"/>
      <c r="AA1048512" s="14"/>
      <c r="AB1048512" s="14"/>
      <c r="AC1048512" s="14"/>
      <c r="AD1048512" s="14"/>
      <c r="AE1048512" s="14"/>
      <c r="AF1048512" s="14"/>
      <c r="AG1048512" s="14"/>
      <c r="AH1048512" s="14"/>
      <c r="AI1048512" s="14"/>
      <c r="AJ1048512" s="14"/>
      <c r="AK1048512" s="14"/>
      <c r="AL1048512" s="14"/>
      <c r="AM1048512" s="14"/>
      <c r="AN1048512" s="14"/>
      <c r="AO1048512" s="14"/>
      <c r="AP1048512" s="14"/>
      <c r="AQ1048512" s="14"/>
      <c r="AR1048512" s="14"/>
      <c r="AS1048512" s="14"/>
      <c r="AT1048512" s="14"/>
      <c r="AU1048512" s="14"/>
      <c r="AV1048512" s="14"/>
      <c r="AW1048512" s="14"/>
      <c r="AX1048512" s="14"/>
      <c r="AY1048512" s="14"/>
      <c r="AZ1048512" s="14"/>
      <c r="BA1048512" s="14"/>
      <c r="BB1048512" s="14"/>
      <c r="BC1048512" s="14"/>
      <c r="BD1048512" s="14"/>
      <c r="BE1048512" s="14"/>
      <c r="BF1048512" s="14"/>
      <c r="BG1048512" s="14"/>
      <c r="BH1048512" s="14"/>
      <c r="BI1048512" s="14"/>
      <c r="BJ1048512" s="14"/>
      <c r="BK1048512" s="14"/>
      <c r="BL1048512" s="14"/>
      <c r="BM1048512" s="14"/>
      <c r="BN1048512" s="14"/>
      <c r="BO1048512" s="14"/>
      <c r="BP1048512" s="14"/>
      <c r="BQ1048512" s="14"/>
      <c r="BR1048512" s="14"/>
      <c r="BS1048512" s="14"/>
      <c r="BT1048512" s="14"/>
      <c r="BU1048512" s="14"/>
      <c r="BV1048512" s="14"/>
      <c r="BW1048512" s="14"/>
      <c r="BX1048512" s="14"/>
      <c r="BY1048512" s="17"/>
      <c r="BZ1048512" s="17"/>
      <c r="CA1048512" s="18"/>
      <c r="CB1048512" s="14"/>
      <c r="CC1048512" s="14"/>
      <c r="CD1048512" s="14"/>
      <c r="CE1048512" s="14"/>
      <c r="CF1048512" s="14"/>
      <c r="CG1048512" s="14"/>
      <c r="CH1048512" s="14"/>
      <c r="CI1048512" s="19"/>
      <c r="CJ1048512" s="19"/>
    </row>
    <row r="1048513" s="14" customFormat="1" customHeight="1" spans="1:88">
      <c r="A1048513" s="15"/>
      <c r="B1048513" s="15"/>
      <c r="C1048513" s="15"/>
      <c r="D1048513" s="15"/>
      <c r="E1048513" s="15"/>
      <c r="F1048513" s="15"/>
      <c r="G1048513" s="15"/>
      <c r="H1048513" s="15"/>
      <c r="I1048513" s="15"/>
      <c r="J1048513" s="15"/>
      <c r="K1048513" s="15"/>
      <c r="L1048513" s="15"/>
      <c r="M1048513" s="15"/>
      <c r="N1048513" s="16"/>
      <c r="O1048513" s="14"/>
      <c r="P1048513" s="14"/>
      <c r="Q1048513" s="14"/>
      <c r="R1048513" s="14"/>
      <c r="S1048513" s="14"/>
      <c r="T1048513" s="14"/>
      <c r="U1048513" s="14"/>
      <c r="V1048513" s="14"/>
      <c r="W1048513" s="14"/>
      <c r="X1048513" s="14"/>
      <c r="Y1048513" s="14"/>
      <c r="Z1048513" s="14"/>
      <c r="AA1048513" s="14"/>
      <c r="AB1048513" s="14"/>
      <c r="AC1048513" s="14"/>
      <c r="AD1048513" s="14"/>
      <c r="AE1048513" s="14"/>
      <c r="AF1048513" s="14"/>
      <c r="AG1048513" s="14"/>
      <c r="AH1048513" s="14"/>
      <c r="AI1048513" s="14"/>
      <c r="AJ1048513" s="14"/>
      <c r="AK1048513" s="14"/>
      <c r="AL1048513" s="14"/>
      <c r="AM1048513" s="14"/>
      <c r="AN1048513" s="14"/>
      <c r="AO1048513" s="14"/>
      <c r="AP1048513" s="14"/>
      <c r="AQ1048513" s="14"/>
      <c r="AR1048513" s="14"/>
      <c r="AS1048513" s="14"/>
      <c r="AT1048513" s="14"/>
      <c r="AU1048513" s="14"/>
      <c r="AV1048513" s="14"/>
      <c r="AW1048513" s="14"/>
      <c r="AX1048513" s="14"/>
      <c r="AY1048513" s="14"/>
      <c r="AZ1048513" s="14"/>
      <c r="BA1048513" s="14"/>
      <c r="BB1048513" s="14"/>
      <c r="BC1048513" s="14"/>
      <c r="BD1048513" s="14"/>
      <c r="BE1048513" s="14"/>
      <c r="BF1048513" s="14"/>
      <c r="BG1048513" s="14"/>
      <c r="BH1048513" s="14"/>
      <c r="BI1048513" s="14"/>
      <c r="BJ1048513" s="14"/>
      <c r="BK1048513" s="14"/>
      <c r="BL1048513" s="14"/>
      <c r="BM1048513" s="14"/>
      <c r="BN1048513" s="14"/>
      <c r="BO1048513" s="14"/>
      <c r="BP1048513" s="14"/>
      <c r="BQ1048513" s="14"/>
      <c r="BR1048513" s="14"/>
      <c r="BS1048513" s="14"/>
      <c r="BT1048513" s="14"/>
      <c r="BU1048513" s="14"/>
      <c r="BV1048513" s="14"/>
      <c r="BW1048513" s="14"/>
      <c r="BX1048513" s="14"/>
      <c r="BY1048513" s="17"/>
      <c r="BZ1048513" s="17"/>
      <c r="CA1048513" s="18"/>
      <c r="CB1048513" s="14"/>
      <c r="CC1048513" s="14"/>
      <c r="CD1048513" s="14"/>
      <c r="CE1048513" s="14"/>
      <c r="CF1048513" s="14"/>
      <c r="CG1048513" s="14"/>
      <c r="CH1048513" s="14"/>
      <c r="CI1048513" s="19"/>
      <c r="CJ1048513" s="19"/>
    </row>
    <row r="1048514" s="14" customFormat="1" customHeight="1" spans="1:88">
      <c r="A1048514" s="15"/>
      <c r="B1048514" s="15"/>
      <c r="C1048514" s="15"/>
      <c r="D1048514" s="15"/>
      <c r="E1048514" s="15"/>
      <c r="F1048514" s="15"/>
      <c r="G1048514" s="15"/>
      <c r="H1048514" s="15"/>
      <c r="I1048514" s="15"/>
      <c r="J1048514" s="15"/>
      <c r="K1048514" s="15"/>
      <c r="L1048514" s="15"/>
      <c r="M1048514" s="15"/>
      <c r="N1048514" s="16"/>
      <c r="O1048514" s="14"/>
      <c r="P1048514" s="14"/>
      <c r="Q1048514" s="14"/>
      <c r="R1048514" s="14"/>
      <c r="S1048514" s="14"/>
      <c r="T1048514" s="14"/>
      <c r="U1048514" s="14"/>
      <c r="V1048514" s="14"/>
      <c r="W1048514" s="14"/>
      <c r="X1048514" s="14"/>
      <c r="Y1048514" s="14"/>
      <c r="Z1048514" s="14"/>
      <c r="AA1048514" s="14"/>
      <c r="AB1048514" s="14"/>
      <c r="AC1048514" s="14"/>
      <c r="AD1048514" s="14"/>
      <c r="AE1048514" s="14"/>
      <c r="AF1048514" s="14"/>
      <c r="AG1048514" s="14"/>
      <c r="AH1048514" s="14"/>
      <c r="AI1048514" s="14"/>
      <c r="AJ1048514" s="14"/>
      <c r="AK1048514" s="14"/>
      <c r="AL1048514" s="14"/>
      <c r="AM1048514" s="14"/>
      <c r="AN1048514" s="14"/>
      <c r="AO1048514" s="14"/>
      <c r="AP1048514" s="14"/>
      <c r="AQ1048514" s="14"/>
      <c r="AR1048514" s="14"/>
      <c r="AS1048514" s="14"/>
      <c r="AT1048514" s="14"/>
      <c r="AU1048514" s="14"/>
      <c r="AV1048514" s="14"/>
      <c r="AW1048514" s="14"/>
      <c r="AX1048514" s="14"/>
      <c r="AY1048514" s="14"/>
      <c r="AZ1048514" s="14"/>
      <c r="BA1048514" s="14"/>
      <c r="BB1048514" s="14"/>
      <c r="BC1048514" s="14"/>
      <c r="BD1048514" s="14"/>
      <c r="BE1048514" s="14"/>
      <c r="BF1048514" s="14"/>
      <c r="BG1048514" s="14"/>
      <c r="BH1048514" s="14"/>
      <c r="BI1048514" s="14"/>
      <c r="BJ1048514" s="14"/>
      <c r="BK1048514" s="14"/>
      <c r="BL1048514" s="14"/>
      <c r="BM1048514" s="14"/>
      <c r="BN1048514" s="14"/>
      <c r="BO1048514" s="14"/>
      <c r="BP1048514" s="14"/>
      <c r="BQ1048514" s="14"/>
      <c r="BR1048514" s="14"/>
      <c r="BS1048514" s="14"/>
      <c r="BT1048514" s="14"/>
      <c r="BU1048514" s="14"/>
      <c r="BV1048514" s="14"/>
      <c r="BW1048514" s="14"/>
      <c r="BX1048514" s="14"/>
      <c r="BY1048514" s="17"/>
      <c r="BZ1048514" s="17"/>
      <c r="CA1048514" s="18"/>
      <c r="CB1048514" s="14"/>
      <c r="CC1048514" s="14"/>
      <c r="CD1048514" s="14"/>
      <c r="CE1048514" s="14"/>
      <c r="CF1048514" s="14"/>
      <c r="CG1048514" s="14"/>
      <c r="CH1048514" s="14"/>
      <c r="CI1048514" s="19"/>
      <c r="CJ1048514" s="19"/>
    </row>
    <row r="1048515" s="14" customFormat="1" customHeight="1" spans="1:88">
      <c r="A1048515" s="15"/>
      <c r="B1048515" s="15"/>
      <c r="C1048515" s="15"/>
      <c r="D1048515" s="15"/>
      <c r="E1048515" s="15"/>
      <c r="F1048515" s="15"/>
      <c r="G1048515" s="15"/>
      <c r="H1048515" s="15"/>
      <c r="I1048515" s="15"/>
      <c r="J1048515" s="15"/>
      <c r="K1048515" s="15"/>
      <c r="L1048515" s="15"/>
      <c r="M1048515" s="15"/>
      <c r="N1048515" s="16"/>
      <c r="O1048515" s="14"/>
      <c r="P1048515" s="14"/>
      <c r="Q1048515" s="14"/>
      <c r="R1048515" s="14"/>
      <c r="S1048515" s="14"/>
      <c r="T1048515" s="14"/>
      <c r="U1048515" s="14"/>
      <c r="V1048515" s="14"/>
      <c r="W1048515" s="14"/>
      <c r="X1048515" s="14"/>
      <c r="Y1048515" s="14"/>
      <c r="Z1048515" s="14"/>
      <c r="AA1048515" s="14"/>
      <c r="AB1048515" s="14"/>
      <c r="AC1048515" s="14"/>
      <c r="AD1048515" s="14"/>
      <c r="AE1048515" s="14"/>
      <c r="AF1048515" s="14"/>
      <c r="AG1048515" s="14"/>
      <c r="AH1048515" s="14"/>
      <c r="AI1048515" s="14"/>
      <c r="AJ1048515" s="14"/>
      <c r="AK1048515" s="14"/>
      <c r="AL1048515" s="14"/>
      <c r="AM1048515" s="14"/>
      <c r="AN1048515" s="14"/>
      <c r="AO1048515" s="14"/>
      <c r="AP1048515" s="14"/>
      <c r="AQ1048515" s="14"/>
      <c r="AR1048515" s="14"/>
      <c r="AS1048515" s="14"/>
      <c r="AT1048515" s="14"/>
      <c r="AU1048515" s="14"/>
      <c r="AV1048515" s="14"/>
      <c r="AW1048515" s="14"/>
      <c r="AX1048515" s="14"/>
      <c r="AY1048515" s="14"/>
      <c r="AZ1048515" s="14"/>
      <c r="BA1048515" s="14"/>
      <c r="BB1048515" s="14"/>
      <c r="BC1048515" s="14"/>
      <c r="BD1048515" s="14"/>
      <c r="BE1048515" s="14"/>
      <c r="BF1048515" s="14"/>
      <c r="BG1048515" s="14"/>
      <c r="BH1048515" s="14"/>
      <c r="BI1048515" s="14"/>
      <c r="BJ1048515" s="14"/>
      <c r="BK1048515" s="14"/>
      <c r="BL1048515" s="14"/>
      <c r="BM1048515" s="14"/>
      <c r="BN1048515" s="14"/>
      <c r="BO1048515" s="14"/>
      <c r="BP1048515" s="14"/>
      <c r="BQ1048515" s="14"/>
      <c r="BR1048515" s="14"/>
      <c r="BS1048515" s="14"/>
      <c r="BT1048515" s="14"/>
      <c r="BU1048515" s="14"/>
      <c r="BV1048515" s="14"/>
      <c r="BW1048515" s="14"/>
      <c r="BX1048515" s="14"/>
      <c r="BY1048515" s="17"/>
      <c r="BZ1048515" s="17"/>
      <c r="CA1048515" s="18"/>
      <c r="CB1048515" s="14"/>
      <c r="CC1048515" s="14"/>
      <c r="CD1048515" s="14"/>
      <c r="CE1048515" s="14"/>
      <c r="CF1048515" s="14"/>
      <c r="CG1048515" s="14"/>
      <c r="CH1048515" s="14"/>
      <c r="CI1048515" s="19"/>
      <c r="CJ1048515" s="19"/>
    </row>
    <row r="1048516" s="14" customFormat="1" customHeight="1" spans="1:88">
      <c r="A1048516" s="15"/>
      <c r="B1048516" s="15"/>
      <c r="C1048516" s="15"/>
      <c r="D1048516" s="15"/>
      <c r="E1048516" s="15"/>
      <c r="F1048516" s="15"/>
      <c r="G1048516" s="15"/>
      <c r="H1048516" s="15"/>
      <c r="I1048516" s="15"/>
      <c r="J1048516" s="15"/>
      <c r="K1048516" s="15"/>
      <c r="L1048516" s="15"/>
      <c r="M1048516" s="15"/>
      <c r="N1048516" s="16"/>
      <c r="O1048516" s="14"/>
      <c r="P1048516" s="14"/>
      <c r="Q1048516" s="14"/>
      <c r="R1048516" s="14"/>
      <c r="S1048516" s="14"/>
      <c r="T1048516" s="14"/>
      <c r="U1048516" s="14"/>
      <c r="V1048516" s="14"/>
      <c r="W1048516" s="14"/>
      <c r="X1048516" s="14"/>
      <c r="Y1048516" s="14"/>
      <c r="Z1048516" s="14"/>
      <c r="AA1048516" s="14"/>
      <c r="AB1048516" s="14"/>
      <c r="AC1048516" s="14"/>
      <c r="AD1048516" s="14"/>
      <c r="AE1048516" s="14"/>
      <c r="AF1048516" s="14"/>
      <c r="AG1048516" s="14"/>
      <c r="AH1048516" s="14"/>
      <c r="AI1048516" s="14"/>
      <c r="AJ1048516" s="14"/>
      <c r="AK1048516" s="14"/>
      <c r="AL1048516" s="14"/>
      <c r="AM1048516" s="14"/>
      <c r="AN1048516" s="14"/>
      <c r="AO1048516" s="14"/>
      <c r="AP1048516" s="14"/>
      <c r="AQ1048516" s="14"/>
      <c r="AR1048516" s="14"/>
      <c r="AS1048516" s="14"/>
      <c r="AT1048516" s="14"/>
      <c r="AU1048516" s="14"/>
      <c r="AV1048516" s="14"/>
      <c r="AW1048516" s="14"/>
      <c r="AX1048516" s="14"/>
      <c r="AY1048516" s="14"/>
      <c r="AZ1048516" s="14"/>
      <c r="BA1048516" s="14"/>
      <c r="BB1048516" s="14"/>
      <c r="BC1048516" s="14"/>
      <c r="BD1048516" s="14"/>
      <c r="BE1048516" s="14"/>
      <c r="BF1048516" s="14"/>
      <c r="BG1048516" s="14"/>
      <c r="BH1048516" s="14"/>
      <c r="BI1048516" s="14"/>
      <c r="BJ1048516" s="14"/>
      <c r="BK1048516" s="14"/>
      <c r="BL1048516" s="14"/>
      <c r="BM1048516" s="14"/>
      <c r="BN1048516" s="14"/>
      <c r="BO1048516" s="14"/>
      <c r="BP1048516" s="14"/>
      <c r="BQ1048516" s="14"/>
      <c r="BR1048516" s="14"/>
      <c r="BS1048516" s="14"/>
      <c r="BT1048516" s="14"/>
      <c r="BU1048516" s="14"/>
      <c r="BV1048516" s="14"/>
      <c r="BW1048516" s="14"/>
      <c r="BX1048516" s="14"/>
      <c r="BY1048516" s="17"/>
      <c r="BZ1048516" s="17"/>
      <c r="CA1048516" s="18"/>
      <c r="CB1048516" s="14"/>
      <c r="CC1048516" s="14"/>
      <c r="CD1048516" s="14"/>
      <c r="CE1048516" s="14"/>
      <c r="CF1048516" s="14"/>
      <c r="CG1048516" s="14"/>
      <c r="CH1048516" s="14"/>
      <c r="CI1048516" s="19"/>
      <c r="CJ1048516" s="19"/>
    </row>
    <row r="1048517" s="14" customFormat="1" customHeight="1" spans="1:88">
      <c r="A1048517" s="15"/>
      <c r="B1048517" s="15"/>
      <c r="C1048517" s="15"/>
      <c r="D1048517" s="15"/>
      <c r="E1048517" s="15"/>
      <c r="F1048517" s="15"/>
      <c r="G1048517" s="15"/>
      <c r="H1048517" s="15"/>
      <c r="I1048517" s="15"/>
      <c r="J1048517" s="15"/>
      <c r="K1048517" s="15"/>
      <c r="L1048517" s="15"/>
      <c r="M1048517" s="15"/>
      <c r="N1048517" s="16"/>
      <c r="O1048517" s="14"/>
      <c r="P1048517" s="14"/>
      <c r="Q1048517" s="14"/>
      <c r="R1048517" s="14"/>
      <c r="S1048517" s="14"/>
      <c r="T1048517" s="14"/>
      <c r="U1048517" s="14"/>
      <c r="V1048517" s="14"/>
      <c r="W1048517" s="14"/>
      <c r="X1048517" s="14"/>
      <c r="Y1048517" s="14"/>
      <c r="Z1048517" s="14"/>
      <c r="AA1048517" s="14"/>
      <c r="AB1048517" s="14"/>
      <c r="AC1048517" s="14"/>
      <c r="AD1048517" s="14"/>
      <c r="AE1048517" s="14"/>
      <c r="AF1048517" s="14"/>
      <c r="AG1048517" s="14"/>
      <c r="AH1048517" s="14"/>
      <c r="AI1048517" s="14"/>
      <c r="AJ1048517" s="14"/>
      <c r="AK1048517" s="14"/>
      <c r="AL1048517" s="14"/>
      <c r="AM1048517" s="14"/>
      <c r="AN1048517" s="14"/>
      <c r="AO1048517" s="14"/>
      <c r="AP1048517" s="14"/>
      <c r="AQ1048517" s="14"/>
      <c r="AR1048517" s="14"/>
      <c r="AS1048517" s="14"/>
      <c r="AT1048517" s="14"/>
      <c r="AU1048517" s="14"/>
      <c r="AV1048517" s="14"/>
      <c r="AW1048517" s="14"/>
      <c r="AX1048517" s="14"/>
      <c r="AY1048517" s="14"/>
      <c r="AZ1048517" s="14"/>
      <c r="BA1048517" s="14"/>
      <c r="BB1048517" s="14"/>
      <c r="BC1048517" s="14"/>
      <c r="BD1048517" s="14"/>
      <c r="BE1048517" s="14"/>
      <c r="BF1048517" s="14"/>
      <c r="BG1048517" s="14"/>
      <c r="BH1048517" s="14"/>
      <c r="BI1048517" s="14"/>
      <c r="BJ1048517" s="14"/>
      <c r="BK1048517" s="14"/>
      <c r="BL1048517" s="14"/>
      <c r="BM1048517" s="14"/>
      <c r="BN1048517" s="14"/>
      <c r="BO1048517" s="14"/>
      <c r="BP1048517" s="14"/>
      <c r="BQ1048517" s="14"/>
      <c r="BR1048517" s="14"/>
      <c r="BS1048517" s="14"/>
      <c r="BT1048517" s="14"/>
      <c r="BU1048517" s="14"/>
      <c r="BV1048517" s="14"/>
      <c r="BW1048517" s="14"/>
      <c r="BX1048517" s="14"/>
      <c r="BY1048517" s="17"/>
      <c r="BZ1048517" s="17"/>
      <c r="CA1048517" s="18"/>
      <c r="CB1048517" s="14"/>
      <c r="CC1048517" s="14"/>
      <c r="CD1048517" s="14"/>
      <c r="CE1048517" s="14"/>
      <c r="CF1048517" s="14"/>
      <c r="CG1048517" s="14"/>
      <c r="CH1048517" s="14"/>
      <c r="CI1048517" s="19"/>
      <c r="CJ1048517" s="19"/>
    </row>
    <row r="1048518" s="14" customFormat="1" customHeight="1" spans="1:88">
      <c r="A1048518" s="15"/>
      <c r="B1048518" s="15"/>
      <c r="C1048518" s="15"/>
      <c r="D1048518" s="15"/>
      <c r="E1048518" s="15"/>
      <c r="F1048518" s="15"/>
      <c r="G1048518" s="15"/>
      <c r="H1048518" s="15"/>
      <c r="I1048518" s="15"/>
      <c r="J1048518" s="15"/>
      <c r="K1048518" s="15"/>
      <c r="L1048518" s="15"/>
      <c r="M1048518" s="15"/>
      <c r="N1048518" s="16"/>
      <c r="O1048518" s="14"/>
      <c r="P1048518" s="14"/>
      <c r="Q1048518" s="14"/>
      <c r="R1048518" s="14"/>
      <c r="S1048518" s="14"/>
      <c r="T1048518" s="14"/>
      <c r="U1048518" s="14"/>
      <c r="V1048518" s="14"/>
      <c r="W1048518" s="14"/>
      <c r="X1048518" s="14"/>
      <c r="Y1048518" s="14"/>
      <c r="Z1048518" s="14"/>
      <c r="AA1048518" s="14"/>
      <c r="AB1048518" s="14"/>
      <c r="AC1048518" s="14"/>
      <c r="AD1048518" s="14"/>
      <c r="AE1048518" s="14"/>
      <c r="AF1048518" s="14"/>
      <c r="AG1048518" s="14"/>
      <c r="AH1048518" s="14"/>
      <c r="AI1048518" s="14"/>
      <c r="AJ1048518" s="14"/>
      <c r="AK1048518" s="14"/>
      <c r="AL1048518" s="14"/>
      <c r="AM1048518" s="14"/>
      <c r="AN1048518" s="14"/>
      <c r="AO1048518" s="14"/>
      <c r="AP1048518" s="14"/>
      <c r="AQ1048518" s="14"/>
      <c r="AR1048518" s="14"/>
      <c r="AS1048518" s="14"/>
      <c r="AT1048518" s="14"/>
      <c r="AU1048518" s="14"/>
      <c r="AV1048518" s="14"/>
      <c r="AW1048518" s="14"/>
      <c r="AX1048518" s="14"/>
      <c r="AY1048518" s="14"/>
      <c r="AZ1048518" s="14"/>
      <c r="BA1048518" s="14"/>
      <c r="BB1048518" s="14"/>
      <c r="BC1048518" s="14"/>
      <c r="BD1048518" s="14"/>
      <c r="BE1048518" s="14"/>
      <c r="BF1048518" s="14"/>
      <c r="BG1048518" s="14"/>
      <c r="BH1048518" s="14"/>
      <c r="BI1048518" s="14"/>
      <c r="BJ1048518" s="14"/>
      <c r="BK1048518" s="14"/>
      <c r="BL1048518" s="14"/>
      <c r="BM1048518" s="14"/>
      <c r="BN1048518" s="14"/>
      <c r="BO1048518" s="14"/>
      <c r="BP1048518" s="14"/>
      <c r="BQ1048518" s="14"/>
      <c r="BR1048518" s="14"/>
      <c r="BS1048518" s="14"/>
      <c r="BT1048518" s="14"/>
      <c r="BU1048518" s="14"/>
      <c r="BV1048518" s="14"/>
      <c r="BW1048518" s="14"/>
      <c r="BX1048518" s="14"/>
      <c r="BY1048518" s="17"/>
      <c r="BZ1048518" s="17"/>
      <c r="CA1048518" s="18"/>
      <c r="CB1048518" s="14"/>
      <c r="CC1048518" s="14"/>
      <c r="CD1048518" s="14"/>
      <c r="CE1048518" s="14"/>
      <c r="CF1048518" s="14"/>
      <c r="CG1048518" s="14"/>
      <c r="CH1048518" s="14"/>
      <c r="CI1048518" s="19"/>
      <c r="CJ1048518" s="19"/>
    </row>
    <row r="1048519" s="14" customFormat="1" customHeight="1" spans="1:88">
      <c r="A1048519" s="15"/>
      <c r="B1048519" s="15"/>
      <c r="C1048519" s="15"/>
      <c r="D1048519" s="15"/>
      <c r="E1048519" s="15"/>
      <c r="F1048519" s="15"/>
      <c r="G1048519" s="15"/>
      <c r="H1048519" s="15"/>
      <c r="I1048519" s="15"/>
      <c r="J1048519" s="15"/>
      <c r="K1048519" s="15"/>
      <c r="L1048519" s="15"/>
      <c r="M1048519" s="15"/>
      <c r="N1048519" s="16"/>
      <c r="O1048519" s="14"/>
      <c r="P1048519" s="14"/>
      <c r="Q1048519" s="14"/>
      <c r="R1048519" s="14"/>
      <c r="S1048519" s="14"/>
      <c r="T1048519" s="14"/>
      <c r="U1048519" s="14"/>
      <c r="V1048519" s="14"/>
      <c r="W1048519" s="14"/>
      <c r="X1048519" s="14"/>
      <c r="Y1048519" s="14"/>
      <c r="Z1048519" s="14"/>
      <c r="AA1048519" s="14"/>
      <c r="AB1048519" s="14"/>
      <c r="AC1048519" s="14"/>
      <c r="AD1048519" s="14"/>
      <c r="AE1048519" s="14"/>
      <c r="AF1048519" s="14"/>
      <c r="AG1048519" s="14"/>
      <c r="AH1048519" s="14"/>
      <c r="AI1048519" s="14"/>
      <c r="AJ1048519" s="14"/>
      <c r="AK1048519" s="14"/>
      <c r="AL1048519" s="14"/>
      <c r="AM1048519" s="14"/>
      <c r="AN1048519" s="14"/>
      <c r="AO1048519" s="14"/>
      <c r="AP1048519" s="14"/>
      <c r="AQ1048519" s="14"/>
      <c r="AR1048519" s="14"/>
      <c r="AS1048519" s="14"/>
      <c r="AT1048519" s="14"/>
      <c r="AU1048519" s="14"/>
      <c r="AV1048519" s="14"/>
      <c r="AW1048519" s="14"/>
      <c r="AX1048519" s="14"/>
      <c r="AY1048519" s="14"/>
      <c r="AZ1048519" s="14"/>
      <c r="BA1048519" s="14"/>
      <c r="BB1048519" s="14"/>
      <c r="BC1048519" s="14"/>
      <c r="BD1048519" s="14"/>
      <c r="BE1048519" s="14"/>
      <c r="BF1048519" s="14"/>
      <c r="BG1048519" s="14"/>
      <c r="BH1048519" s="14"/>
      <c r="BI1048519" s="14"/>
      <c r="BJ1048519" s="14"/>
      <c r="BK1048519" s="14"/>
      <c r="BL1048519" s="14"/>
      <c r="BM1048519" s="14"/>
      <c r="BN1048519" s="14"/>
      <c r="BO1048519" s="14"/>
      <c r="BP1048519" s="14"/>
      <c r="BQ1048519" s="14"/>
      <c r="BR1048519" s="14"/>
      <c r="BS1048519" s="14"/>
      <c r="BT1048519" s="14"/>
      <c r="BU1048519" s="14"/>
      <c r="BV1048519" s="14"/>
      <c r="BW1048519" s="14"/>
      <c r="BX1048519" s="14"/>
      <c r="BY1048519" s="17"/>
      <c r="BZ1048519" s="17"/>
      <c r="CA1048519" s="18"/>
      <c r="CB1048519" s="14"/>
      <c r="CC1048519" s="14"/>
      <c r="CD1048519" s="14"/>
      <c r="CE1048519" s="14"/>
      <c r="CF1048519" s="14"/>
      <c r="CG1048519" s="14"/>
      <c r="CH1048519" s="14"/>
      <c r="CI1048519" s="19"/>
      <c r="CJ1048519" s="19"/>
    </row>
    <row r="1048520" s="14" customFormat="1" customHeight="1" spans="1:88">
      <c r="A1048520" s="15"/>
      <c r="B1048520" s="15"/>
      <c r="C1048520" s="15"/>
      <c r="D1048520" s="15"/>
      <c r="E1048520" s="15"/>
      <c r="F1048520" s="15"/>
      <c r="G1048520" s="15"/>
      <c r="H1048520" s="15"/>
      <c r="I1048520" s="15"/>
      <c r="J1048520" s="15"/>
      <c r="K1048520" s="15"/>
      <c r="L1048520" s="15"/>
      <c r="M1048520" s="15"/>
      <c r="N1048520" s="16"/>
      <c r="O1048520" s="14"/>
      <c r="P1048520" s="14"/>
      <c r="Q1048520" s="14"/>
      <c r="R1048520" s="14"/>
      <c r="S1048520" s="14"/>
      <c r="T1048520" s="14"/>
      <c r="U1048520" s="14"/>
      <c r="V1048520" s="14"/>
      <c r="W1048520" s="14"/>
      <c r="X1048520" s="14"/>
      <c r="Y1048520" s="14"/>
      <c r="Z1048520" s="14"/>
      <c r="AA1048520" s="14"/>
      <c r="AB1048520" s="14"/>
      <c r="AC1048520" s="14"/>
      <c r="AD1048520" s="14"/>
      <c r="AE1048520" s="14"/>
      <c r="AF1048520" s="14"/>
      <c r="AG1048520" s="14"/>
      <c r="AH1048520" s="14"/>
      <c r="AI1048520" s="14"/>
      <c r="AJ1048520" s="14"/>
      <c r="AK1048520" s="14"/>
      <c r="AL1048520" s="14"/>
      <c r="AM1048520" s="14"/>
      <c r="AN1048520" s="14"/>
      <c r="AO1048520" s="14"/>
      <c r="AP1048520" s="14"/>
      <c r="AQ1048520" s="14"/>
      <c r="AR1048520" s="14"/>
      <c r="AS1048520" s="14"/>
      <c r="AT1048520" s="14"/>
      <c r="AU1048520" s="14"/>
      <c r="AV1048520" s="14"/>
      <c r="AW1048520" s="14"/>
      <c r="AX1048520" s="14"/>
      <c r="AY1048520" s="14"/>
      <c r="AZ1048520" s="14"/>
      <c r="BA1048520" s="14"/>
      <c r="BB1048520" s="14"/>
      <c r="BC1048520" s="14"/>
      <c r="BD1048520" s="14"/>
      <c r="BE1048520" s="14"/>
      <c r="BF1048520" s="14"/>
      <c r="BG1048520" s="14"/>
      <c r="BH1048520" s="14"/>
      <c r="BI1048520" s="14"/>
      <c r="BJ1048520" s="14"/>
      <c r="BK1048520" s="14"/>
      <c r="BL1048520" s="14"/>
      <c r="BM1048520" s="14"/>
      <c r="BN1048520" s="14"/>
      <c r="BO1048520" s="14"/>
      <c r="BP1048520" s="14"/>
      <c r="BQ1048520" s="14"/>
      <c r="BR1048520" s="14"/>
      <c r="BS1048520" s="14"/>
      <c r="BT1048520" s="14"/>
      <c r="BU1048520" s="14"/>
      <c r="BV1048520" s="14"/>
      <c r="BW1048520" s="14"/>
      <c r="BX1048520" s="14"/>
      <c r="BY1048520" s="17"/>
      <c r="BZ1048520" s="17"/>
      <c r="CA1048520" s="18"/>
      <c r="CB1048520" s="14"/>
      <c r="CC1048520" s="14"/>
      <c r="CD1048520" s="14"/>
      <c r="CE1048520" s="14"/>
      <c r="CF1048520" s="14"/>
      <c r="CG1048520" s="14"/>
      <c r="CH1048520" s="14"/>
      <c r="CI1048520" s="19"/>
      <c r="CJ1048520" s="19"/>
    </row>
    <row r="1048521" s="14" customFormat="1" customHeight="1" spans="1:88">
      <c r="A1048521" s="15"/>
      <c r="B1048521" s="15"/>
      <c r="C1048521" s="15"/>
      <c r="D1048521" s="15"/>
      <c r="E1048521" s="15"/>
      <c r="F1048521" s="15"/>
      <c r="G1048521" s="15"/>
      <c r="H1048521" s="15"/>
      <c r="I1048521" s="15"/>
      <c r="J1048521" s="15"/>
      <c r="K1048521" s="15"/>
      <c r="L1048521" s="15"/>
      <c r="M1048521" s="15"/>
      <c r="N1048521" s="16"/>
      <c r="O1048521" s="14"/>
      <c r="P1048521" s="14"/>
      <c r="Q1048521" s="14"/>
      <c r="R1048521" s="14"/>
      <c r="S1048521" s="14"/>
      <c r="T1048521" s="14"/>
      <c r="U1048521" s="14"/>
      <c r="V1048521" s="14"/>
      <c r="W1048521" s="14"/>
      <c r="X1048521" s="14"/>
      <c r="Y1048521" s="14"/>
      <c r="Z1048521" s="14"/>
      <c r="AA1048521" s="14"/>
      <c r="AB1048521" s="14"/>
      <c r="AC1048521" s="14"/>
      <c r="AD1048521" s="14"/>
      <c r="AE1048521" s="14"/>
      <c r="AF1048521" s="14"/>
      <c r="AG1048521" s="14"/>
      <c r="AH1048521" s="14"/>
      <c r="AI1048521" s="14"/>
      <c r="AJ1048521" s="14"/>
      <c r="AK1048521" s="14"/>
      <c r="AL1048521" s="14"/>
      <c r="AM1048521" s="14"/>
      <c r="AN1048521" s="14"/>
      <c r="AO1048521" s="14"/>
      <c r="AP1048521" s="14"/>
      <c r="AQ1048521" s="14"/>
      <c r="AR1048521" s="14"/>
      <c r="AS1048521" s="14"/>
      <c r="AT1048521" s="14"/>
      <c r="AU1048521" s="14"/>
      <c r="AV1048521" s="14"/>
      <c r="AW1048521" s="14"/>
      <c r="AX1048521" s="14"/>
      <c r="AY1048521" s="14"/>
      <c r="AZ1048521" s="14"/>
      <c r="BA1048521" s="14"/>
      <c r="BB1048521" s="14"/>
      <c r="BC1048521" s="14"/>
      <c r="BD1048521" s="14"/>
      <c r="BE1048521" s="14"/>
      <c r="BF1048521" s="14"/>
      <c r="BG1048521" s="14"/>
      <c r="BH1048521" s="14"/>
      <c r="BI1048521" s="14"/>
      <c r="BJ1048521" s="14"/>
      <c r="BK1048521" s="14"/>
      <c r="BL1048521" s="14"/>
      <c r="BM1048521" s="14"/>
      <c r="BN1048521" s="14"/>
      <c r="BO1048521" s="14"/>
      <c r="BP1048521" s="14"/>
      <c r="BQ1048521" s="14"/>
      <c r="BR1048521" s="14"/>
      <c r="BS1048521" s="14"/>
      <c r="BT1048521" s="14"/>
      <c r="BU1048521" s="14"/>
      <c r="BV1048521" s="14"/>
      <c r="BW1048521" s="14"/>
      <c r="BX1048521" s="14"/>
      <c r="BY1048521" s="17"/>
      <c r="BZ1048521" s="17"/>
      <c r="CA1048521" s="18"/>
      <c r="CB1048521" s="14"/>
      <c r="CC1048521" s="14"/>
      <c r="CD1048521" s="14"/>
      <c r="CE1048521" s="14"/>
      <c r="CF1048521" s="14"/>
      <c r="CG1048521" s="14"/>
      <c r="CH1048521" s="14"/>
      <c r="CI1048521" s="19"/>
      <c r="CJ1048521" s="19"/>
    </row>
    <row r="1048522" s="14" customFormat="1" customHeight="1" spans="1:88">
      <c r="A1048522" s="15"/>
      <c r="B1048522" s="15"/>
      <c r="C1048522" s="15"/>
      <c r="D1048522" s="15"/>
      <c r="E1048522" s="15"/>
      <c r="F1048522" s="15"/>
      <c r="G1048522" s="15"/>
      <c r="H1048522" s="15"/>
      <c r="I1048522" s="15"/>
      <c r="J1048522" s="15"/>
      <c r="K1048522" s="15"/>
      <c r="L1048522" s="15"/>
      <c r="M1048522" s="15"/>
      <c r="N1048522" s="16"/>
      <c r="O1048522" s="14"/>
      <c r="P1048522" s="14"/>
      <c r="Q1048522" s="14"/>
      <c r="R1048522" s="14"/>
      <c r="S1048522" s="14"/>
      <c r="T1048522" s="14"/>
      <c r="U1048522" s="14"/>
      <c r="V1048522" s="14"/>
      <c r="W1048522" s="14"/>
      <c r="X1048522" s="14"/>
      <c r="Y1048522" s="14"/>
      <c r="Z1048522" s="14"/>
      <c r="AA1048522" s="14"/>
      <c r="AB1048522" s="14"/>
      <c r="AC1048522" s="14"/>
      <c r="AD1048522" s="14"/>
      <c r="AE1048522" s="14"/>
      <c r="AF1048522" s="14"/>
      <c r="AG1048522" s="14"/>
      <c r="AH1048522" s="14"/>
      <c r="AI1048522" s="14"/>
      <c r="AJ1048522" s="14"/>
      <c r="AK1048522" s="14"/>
      <c r="AL1048522" s="14"/>
      <c r="AM1048522" s="14"/>
      <c r="AN1048522" s="14"/>
      <c r="AO1048522" s="14"/>
      <c r="AP1048522" s="14"/>
      <c r="AQ1048522" s="14"/>
      <c r="AR1048522" s="14"/>
      <c r="AS1048522" s="14"/>
      <c r="AT1048522" s="14"/>
      <c r="AU1048522" s="14"/>
      <c r="AV1048522" s="14"/>
      <c r="AW1048522" s="14"/>
      <c r="AX1048522" s="14"/>
      <c r="AY1048522" s="14"/>
      <c r="AZ1048522" s="14"/>
      <c r="BA1048522" s="14"/>
      <c r="BB1048522" s="14"/>
      <c r="BC1048522" s="14"/>
      <c r="BD1048522" s="14"/>
      <c r="BE1048522" s="14"/>
      <c r="BF1048522" s="14"/>
      <c r="BG1048522" s="14"/>
      <c r="BH1048522" s="14"/>
      <c r="BI1048522" s="14"/>
      <c r="BJ1048522" s="14"/>
      <c r="BK1048522" s="14"/>
      <c r="BL1048522" s="14"/>
      <c r="BM1048522" s="14"/>
      <c r="BN1048522" s="14"/>
      <c r="BO1048522" s="14"/>
      <c r="BP1048522" s="14"/>
      <c r="BQ1048522" s="14"/>
      <c r="BR1048522" s="14"/>
      <c r="BS1048522" s="14"/>
      <c r="BT1048522" s="14"/>
      <c r="BU1048522" s="14"/>
      <c r="BV1048522" s="14"/>
      <c r="BW1048522" s="14"/>
      <c r="BX1048522" s="14"/>
      <c r="BY1048522" s="17"/>
      <c r="BZ1048522" s="17"/>
      <c r="CA1048522" s="18"/>
      <c r="CB1048522" s="14"/>
      <c r="CC1048522" s="14"/>
      <c r="CD1048522" s="14"/>
      <c r="CE1048522" s="14"/>
      <c r="CF1048522" s="14"/>
      <c r="CG1048522" s="14"/>
      <c r="CH1048522" s="14"/>
      <c r="CI1048522" s="19"/>
      <c r="CJ1048522" s="19"/>
    </row>
    <row r="1048523" s="14" customFormat="1" customHeight="1" spans="1:88">
      <c r="A1048523" s="15"/>
      <c r="B1048523" s="15"/>
      <c r="C1048523" s="15"/>
      <c r="D1048523" s="15"/>
      <c r="E1048523" s="15"/>
      <c r="F1048523" s="15"/>
      <c r="G1048523" s="15"/>
      <c r="H1048523" s="15"/>
      <c r="I1048523" s="15"/>
      <c r="J1048523" s="15"/>
      <c r="K1048523" s="15"/>
      <c r="L1048523" s="15"/>
      <c r="M1048523" s="15"/>
      <c r="N1048523" s="16"/>
      <c r="O1048523" s="14"/>
      <c r="P1048523" s="14"/>
      <c r="Q1048523" s="14"/>
      <c r="R1048523" s="14"/>
      <c r="S1048523" s="14"/>
      <c r="T1048523" s="14"/>
      <c r="U1048523" s="14"/>
      <c r="V1048523" s="14"/>
      <c r="W1048523" s="14"/>
      <c r="X1048523" s="14"/>
      <c r="Y1048523" s="14"/>
      <c r="Z1048523" s="14"/>
      <c r="AA1048523" s="14"/>
      <c r="AB1048523" s="14"/>
      <c r="AC1048523" s="14"/>
      <c r="AD1048523" s="14"/>
      <c r="AE1048523" s="14"/>
      <c r="AF1048523" s="14"/>
      <c r="AG1048523" s="14"/>
      <c r="AH1048523" s="14"/>
      <c r="AI1048523" s="14"/>
      <c r="AJ1048523" s="14"/>
      <c r="AK1048523" s="14"/>
      <c r="AL1048523" s="14"/>
      <c r="AM1048523" s="14"/>
      <c r="AN1048523" s="14"/>
      <c r="AO1048523" s="14"/>
      <c r="AP1048523" s="14"/>
      <c r="AQ1048523" s="14"/>
      <c r="AR1048523" s="14"/>
      <c r="AS1048523" s="14"/>
      <c r="AT1048523" s="14"/>
      <c r="AU1048523" s="14"/>
      <c r="AV1048523" s="14"/>
      <c r="AW1048523" s="14"/>
      <c r="AX1048523" s="14"/>
      <c r="AY1048523" s="14"/>
      <c r="AZ1048523" s="14"/>
      <c r="BA1048523" s="14"/>
      <c r="BB1048523" s="14"/>
      <c r="BC1048523" s="14"/>
      <c r="BD1048523" s="14"/>
      <c r="BE1048523" s="14"/>
      <c r="BF1048523" s="14"/>
      <c r="BG1048523" s="14"/>
      <c r="BH1048523" s="14"/>
      <c r="BI1048523" s="14"/>
      <c r="BJ1048523" s="14"/>
      <c r="BK1048523" s="14"/>
      <c r="BL1048523" s="14"/>
      <c r="BM1048523" s="14"/>
      <c r="BN1048523" s="14"/>
      <c r="BO1048523" s="14"/>
      <c r="BP1048523" s="14"/>
      <c r="BQ1048523" s="14"/>
      <c r="BR1048523" s="14"/>
      <c r="BS1048523" s="14"/>
      <c r="BT1048523" s="14"/>
      <c r="BU1048523" s="14"/>
      <c r="BV1048523" s="14"/>
      <c r="BW1048523" s="14"/>
      <c r="BX1048523" s="14"/>
      <c r="BY1048523" s="17"/>
      <c r="BZ1048523" s="17"/>
      <c r="CA1048523" s="18"/>
      <c r="CB1048523" s="14"/>
      <c r="CC1048523" s="14"/>
      <c r="CD1048523" s="14"/>
      <c r="CE1048523" s="14"/>
      <c r="CF1048523" s="14"/>
      <c r="CG1048523" s="14"/>
      <c r="CH1048523" s="14"/>
      <c r="CI1048523" s="19"/>
      <c r="CJ1048523" s="19"/>
    </row>
    <row r="1048524" s="14" customFormat="1" customHeight="1" spans="1:88">
      <c r="A1048524" s="15"/>
      <c r="B1048524" s="15"/>
      <c r="C1048524" s="15"/>
      <c r="D1048524" s="15"/>
      <c r="E1048524" s="15"/>
      <c r="F1048524" s="15"/>
      <c r="G1048524" s="15"/>
      <c r="H1048524" s="15"/>
      <c r="I1048524" s="15"/>
      <c r="J1048524" s="15"/>
      <c r="K1048524" s="15"/>
      <c r="L1048524" s="15"/>
      <c r="M1048524" s="15"/>
      <c r="N1048524" s="16"/>
      <c r="O1048524" s="14"/>
      <c r="P1048524" s="14"/>
      <c r="Q1048524" s="14"/>
      <c r="R1048524" s="14"/>
      <c r="S1048524" s="14"/>
      <c r="T1048524" s="14"/>
      <c r="U1048524" s="14"/>
      <c r="V1048524" s="14"/>
      <c r="W1048524" s="14"/>
      <c r="X1048524" s="14"/>
      <c r="Y1048524" s="14"/>
      <c r="Z1048524" s="14"/>
      <c r="AA1048524" s="14"/>
      <c r="AB1048524" s="14"/>
      <c r="AC1048524" s="14"/>
      <c r="AD1048524" s="14"/>
      <c r="AE1048524" s="14"/>
      <c r="AF1048524" s="14"/>
      <c r="AG1048524" s="14"/>
      <c r="AH1048524" s="14"/>
      <c r="AI1048524" s="14"/>
      <c r="AJ1048524" s="14"/>
      <c r="AK1048524" s="14"/>
      <c r="AL1048524" s="14"/>
      <c r="AM1048524" s="14"/>
      <c r="AN1048524" s="14"/>
      <c r="AO1048524" s="14"/>
      <c r="AP1048524" s="14"/>
      <c r="AQ1048524" s="14"/>
      <c r="AR1048524" s="14"/>
      <c r="AS1048524" s="14"/>
      <c r="AT1048524" s="14"/>
      <c r="AU1048524" s="14"/>
      <c r="AV1048524" s="14"/>
      <c r="AW1048524" s="14"/>
      <c r="AX1048524" s="14"/>
      <c r="AY1048524" s="14"/>
      <c r="AZ1048524" s="14"/>
      <c r="BA1048524" s="14"/>
      <c r="BB1048524" s="14"/>
      <c r="BC1048524" s="14"/>
      <c r="BD1048524" s="14"/>
      <c r="BE1048524" s="14"/>
      <c r="BF1048524" s="14"/>
      <c r="BG1048524" s="14"/>
      <c r="BH1048524" s="14"/>
      <c r="BI1048524" s="14"/>
      <c r="BJ1048524" s="14"/>
      <c r="BK1048524" s="14"/>
      <c r="BL1048524" s="14"/>
      <c r="BM1048524" s="14"/>
      <c r="BN1048524" s="14"/>
      <c r="BO1048524" s="14"/>
      <c r="BP1048524" s="14"/>
      <c r="BQ1048524" s="14"/>
      <c r="BR1048524" s="14"/>
      <c r="BS1048524" s="14"/>
      <c r="BT1048524" s="14"/>
      <c r="BU1048524" s="14"/>
      <c r="BV1048524" s="14"/>
      <c r="BW1048524" s="14"/>
      <c r="BX1048524" s="14"/>
      <c r="BY1048524" s="17"/>
      <c r="BZ1048524" s="17"/>
      <c r="CA1048524" s="18"/>
      <c r="CB1048524" s="14"/>
      <c r="CC1048524" s="14"/>
      <c r="CD1048524" s="14"/>
      <c r="CE1048524" s="14"/>
      <c r="CF1048524" s="14"/>
      <c r="CG1048524" s="14"/>
      <c r="CH1048524" s="14"/>
      <c r="CI1048524" s="19"/>
      <c r="CJ1048524" s="19"/>
    </row>
    <row r="1048525" s="14" customFormat="1" customHeight="1" spans="1:88">
      <c r="A1048525" s="15"/>
      <c r="B1048525" s="15"/>
      <c r="C1048525" s="15"/>
      <c r="D1048525" s="15"/>
      <c r="E1048525" s="15"/>
      <c r="F1048525" s="15"/>
      <c r="G1048525" s="15"/>
      <c r="H1048525" s="15"/>
      <c r="I1048525" s="15"/>
      <c r="J1048525" s="15"/>
      <c r="K1048525" s="15"/>
      <c r="L1048525" s="15"/>
      <c r="M1048525" s="15"/>
      <c r="N1048525" s="16"/>
      <c r="O1048525" s="14"/>
      <c r="P1048525" s="14"/>
      <c r="Q1048525" s="14"/>
      <c r="R1048525" s="14"/>
      <c r="S1048525" s="14"/>
      <c r="T1048525" s="14"/>
      <c r="U1048525" s="14"/>
      <c r="V1048525" s="14"/>
      <c r="W1048525" s="14"/>
      <c r="X1048525" s="14"/>
      <c r="Y1048525" s="14"/>
      <c r="Z1048525" s="14"/>
      <c r="AA1048525" s="14"/>
      <c r="AB1048525" s="14"/>
      <c r="AC1048525" s="14"/>
      <c r="AD1048525" s="14"/>
      <c r="AE1048525" s="14"/>
      <c r="AF1048525" s="14"/>
      <c r="AG1048525" s="14"/>
      <c r="AH1048525" s="14"/>
      <c r="AI1048525" s="14"/>
      <c r="AJ1048525" s="14"/>
      <c r="AK1048525" s="14"/>
      <c r="AL1048525" s="14"/>
      <c r="AM1048525" s="14"/>
      <c r="AN1048525" s="14"/>
      <c r="AO1048525" s="14"/>
      <c r="AP1048525" s="14"/>
      <c r="AQ1048525" s="14"/>
      <c r="AR1048525" s="14"/>
      <c r="AS1048525" s="14"/>
      <c r="AT1048525" s="14"/>
      <c r="AU1048525" s="14"/>
      <c r="AV1048525" s="14"/>
      <c r="AW1048525" s="14"/>
      <c r="AX1048525" s="14"/>
      <c r="AY1048525" s="14"/>
      <c r="AZ1048525" s="14"/>
      <c r="BA1048525" s="14"/>
      <c r="BB1048525" s="14"/>
      <c r="BC1048525" s="14"/>
      <c r="BD1048525" s="14"/>
      <c r="BE1048525" s="14"/>
      <c r="BF1048525" s="14"/>
      <c r="BG1048525" s="14"/>
      <c r="BH1048525" s="14"/>
      <c r="BI1048525" s="14"/>
      <c r="BJ1048525" s="14"/>
      <c r="BK1048525" s="14"/>
      <c r="BL1048525" s="14"/>
      <c r="BM1048525" s="14"/>
      <c r="BN1048525" s="14"/>
      <c r="BO1048525" s="14"/>
      <c r="BP1048525" s="14"/>
      <c r="BQ1048525" s="14"/>
      <c r="BR1048525" s="14"/>
      <c r="BS1048525" s="14"/>
      <c r="BT1048525" s="14"/>
      <c r="BU1048525" s="14"/>
      <c r="BV1048525" s="14"/>
      <c r="BW1048525" s="14"/>
      <c r="BX1048525" s="14"/>
      <c r="BY1048525" s="17"/>
      <c r="BZ1048525" s="17"/>
      <c r="CA1048525" s="18"/>
      <c r="CB1048525" s="14"/>
      <c r="CC1048525" s="14"/>
      <c r="CD1048525" s="14"/>
      <c r="CE1048525" s="14"/>
      <c r="CF1048525" s="14"/>
      <c r="CG1048525" s="14"/>
      <c r="CH1048525" s="14"/>
      <c r="CI1048525" s="19"/>
      <c r="CJ1048525" s="19"/>
    </row>
    <row r="1048526" s="14" customFormat="1" customHeight="1" spans="1:88">
      <c r="A1048526" s="15"/>
      <c r="B1048526" s="15"/>
      <c r="C1048526" s="15"/>
      <c r="D1048526" s="15"/>
      <c r="E1048526" s="15"/>
      <c r="F1048526" s="15"/>
      <c r="G1048526" s="15"/>
      <c r="H1048526" s="15"/>
      <c r="I1048526" s="15"/>
      <c r="J1048526" s="15"/>
      <c r="K1048526" s="15"/>
      <c r="L1048526" s="15"/>
      <c r="M1048526" s="15"/>
      <c r="N1048526" s="16"/>
      <c r="O1048526" s="14"/>
      <c r="P1048526" s="14"/>
      <c r="Q1048526" s="14"/>
      <c r="R1048526" s="14"/>
      <c r="S1048526" s="14"/>
      <c r="T1048526" s="14"/>
      <c r="U1048526" s="14"/>
      <c r="V1048526" s="14"/>
      <c r="W1048526" s="14"/>
      <c r="X1048526" s="14"/>
      <c r="Y1048526" s="14"/>
      <c r="Z1048526" s="14"/>
      <c r="AA1048526" s="14"/>
      <c r="AB1048526" s="14"/>
      <c r="AC1048526" s="14"/>
      <c r="AD1048526" s="14"/>
      <c r="AE1048526" s="14"/>
      <c r="AF1048526" s="14"/>
      <c r="AG1048526" s="14"/>
      <c r="AH1048526" s="14"/>
      <c r="AI1048526" s="14"/>
      <c r="AJ1048526" s="14"/>
      <c r="AK1048526" s="14"/>
      <c r="AL1048526" s="14"/>
      <c r="AM1048526" s="14"/>
      <c r="AN1048526" s="14"/>
      <c r="AO1048526" s="14"/>
      <c r="AP1048526" s="14"/>
      <c r="AQ1048526" s="14"/>
      <c r="AR1048526" s="14"/>
      <c r="AS1048526" s="14"/>
      <c r="AT1048526" s="14"/>
      <c r="AU1048526" s="14"/>
      <c r="AV1048526" s="14"/>
      <c r="AW1048526" s="14"/>
      <c r="AX1048526" s="14"/>
      <c r="AY1048526" s="14"/>
      <c r="AZ1048526" s="14"/>
      <c r="BA1048526" s="14"/>
      <c r="BB1048526" s="14"/>
      <c r="BC1048526" s="14"/>
      <c r="BD1048526" s="14"/>
      <c r="BE1048526" s="14"/>
      <c r="BF1048526" s="14"/>
      <c r="BG1048526" s="14"/>
      <c r="BH1048526" s="14"/>
      <c r="BI1048526" s="14"/>
      <c r="BJ1048526" s="14"/>
      <c r="BK1048526" s="14"/>
      <c r="BL1048526" s="14"/>
      <c r="BM1048526" s="14"/>
      <c r="BN1048526" s="14"/>
      <c r="BO1048526" s="14"/>
      <c r="BP1048526" s="14"/>
      <c r="BQ1048526" s="14"/>
      <c r="BR1048526" s="14"/>
      <c r="BS1048526" s="14"/>
      <c r="BT1048526" s="14"/>
      <c r="BU1048526" s="14"/>
      <c r="BV1048526" s="14"/>
      <c r="BW1048526" s="14"/>
      <c r="BX1048526" s="14"/>
      <c r="BY1048526" s="17"/>
      <c r="BZ1048526" s="17"/>
      <c r="CA1048526" s="18"/>
      <c r="CB1048526" s="14"/>
      <c r="CC1048526" s="14"/>
      <c r="CD1048526" s="14"/>
      <c r="CE1048526" s="14"/>
      <c r="CF1048526" s="14"/>
      <c r="CG1048526" s="14"/>
      <c r="CH1048526" s="14"/>
      <c r="CI1048526" s="19"/>
      <c r="CJ1048526" s="19"/>
    </row>
    <row r="1048527" s="14" customFormat="1" customHeight="1" spans="1:88">
      <c r="A1048527" s="15"/>
      <c r="B1048527" s="15"/>
      <c r="C1048527" s="15"/>
      <c r="D1048527" s="15"/>
      <c r="E1048527" s="15"/>
      <c r="F1048527" s="15"/>
      <c r="G1048527" s="15"/>
      <c r="H1048527" s="15"/>
      <c r="I1048527" s="15"/>
      <c r="J1048527" s="15"/>
      <c r="K1048527" s="15"/>
      <c r="L1048527" s="15"/>
      <c r="M1048527" s="15"/>
      <c r="N1048527" s="16"/>
      <c r="O1048527" s="14"/>
      <c r="P1048527" s="14"/>
      <c r="Q1048527" s="14"/>
      <c r="R1048527" s="14"/>
      <c r="S1048527" s="14"/>
      <c r="T1048527" s="14"/>
      <c r="U1048527" s="14"/>
      <c r="V1048527" s="14"/>
      <c r="W1048527" s="14"/>
      <c r="X1048527" s="14"/>
      <c r="Y1048527" s="14"/>
      <c r="Z1048527" s="14"/>
      <c r="AA1048527" s="14"/>
      <c r="AB1048527" s="14"/>
      <c r="AC1048527" s="14"/>
      <c r="AD1048527" s="14"/>
      <c r="AE1048527" s="14"/>
      <c r="AF1048527" s="14"/>
      <c r="AG1048527" s="14"/>
      <c r="AH1048527" s="14"/>
      <c r="AI1048527" s="14"/>
      <c r="AJ1048527" s="14"/>
      <c r="AK1048527" s="14"/>
      <c r="AL1048527" s="14"/>
      <c r="AM1048527" s="14"/>
      <c r="AN1048527" s="14"/>
      <c r="AO1048527" s="14"/>
      <c r="AP1048527" s="14"/>
      <c r="AQ1048527" s="14"/>
      <c r="AR1048527" s="14"/>
      <c r="AS1048527" s="14"/>
      <c r="AT1048527" s="14"/>
      <c r="AU1048527" s="14"/>
      <c r="AV1048527" s="14"/>
      <c r="AW1048527" s="14"/>
      <c r="AX1048527" s="14"/>
      <c r="AY1048527" s="14"/>
      <c r="AZ1048527" s="14"/>
      <c r="BA1048527" s="14"/>
      <c r="BB1048527" s="14"/>
      <c r="BC1048527" s="14"/>
      <c r="BD1048527" s="14"/>
      <c r="BE1048527" s="14"/>
      <c r="BF1048527" s="14"/>
      <c r="BG1048527" s="14"/>
      <c r="BH1048527" s="14"/>
      <c r="BI1048527" s="14"/>
      <c r="BJ1048527" s="14"/>
      <c r="BK1048527" s="14"/>
      <c r="BL1048527" s="14"/>
      <c r="BM1048527" s="14"/>
      <c r="BN1048527" s="14"/>
      <c r="BO1048527" s="14"/>
      <c r="BP1048527" s="14"/>
      <c r="BQ1048527" s="14"/>
      <c r="BR1048527" s="14"/>
      <c r="BS1048527" s="14"/>
      <c r="BT1048527" s="14"/>
      <c r="BU1048527" s="14"/>
      <c r="BV1048527" s="14"/>
      <c r="BW1048527" s="14"/>
      <c r="BX1048527" s="14"/>
      <c r="BY1048527" s="17"/>
      <c r="BZ1048527" s="17"/>
      <c r="CA1048527" s="18"/>
      <c r="CB1048527" s="14"/>
      <c r="CC1048527" s="14"/>
      <c r="CD1048527" s="14"/>
      <c r="CE1048527" s="14"/>
      <c r="CF1048527" s="14"/>
      <c r="CG1048527" s="14"/>
      <c r="CH1048527" s="14"/>
      <c r="CI1048527" s="19"/>
      <c r="CJ1048527" s="19"/>
    </row>
    <row r="1048528" s="14" customFormat="1" customHeight="1" spans="1:88">
      <c r="A1048528" s="15"/>
      <c r="B1048528" s="15"/>
      <c r="C1048528" s="15"/>
      <c r="D1048528" s="15"/>
      <c r="E1048528" s="15"/>
      <c r="F1048528" s="15"/>
      <c r="G1048528" s="15"/>
      <c r="H1048528" s="15"/>
      <c r="I1048528" s="15"/>
      <c r="J1048528" s="15"/>
      <c r="K1048528" s="15"/>
      <c r="L1048528" s="15"/>
      <c r="M1048528" s="15"/>
      <c r="N1048528" s="16"/>
      <c r="O1048528" s="14"/>
      <c r="P1048528" s="14"/>
      <c r="Q1048528" s="14"/>
      <c r="R1048528" s="14"/>
      <c r="S1048528" s="14"/>
      <c r="T1048528" s="14"/>
      <c r="U1048528" s="14"/>
      <c r="V1048528" s="14"/>
      <c r="W1048528" s="14"/>
      <c r="X1048528" s="14"/>
      <c r="Y1048528" s="14"/>
      <c r="Z1048528" s="14"/>
      <c r="AA1048528" s="14"/>
      <c r="AB1048528" s="14"/>
      <c r="AC1048528" s="14"/>
      <c r="AD1048528" s="14"/>
      <c r="AE1048528" s="14"/>
      <c r="AF1048528" s="14"/>
      <c r="AG1048528" s="14"/>
      <c r="AH1048528" s="14"/>
      <c r="AI1048528" s="14"/>
      <c r="AJ1048528" s="14"/>
      <c r="AK1048528" s="14"/>
      <c r="AL1048528" s="14"/>
      <c r="AM1048528" s="14"/>
      <c r="AN1048528" s="14"/>
      <c r="AO1048528" s="14"/>
      <c r="AP1048528" s="14"/>
      <c r="AQ1048528" s="14"/>
      <c r="AR1048528" s="14"/>
      <c r="AS1048528" s="14"/>
      <c r="AT1048528" s="14"/>
      <c r="AU1048528" s="14"/>
      <c r="AV1048528" s="14"/>
      <c r="AW1048528" s="14"/>
      <c r="AX1048528" s="14"/>
      <c r="AY1048528" s="14"/>
      <c r="AZ1048528" s="14"/>
      <c r="BA1048528" s="14"/>
      <c r="BB1048528" s="14"/>
      <c r="BC1048528" s="14"/>
      <c r="BD1048528" s="14"/>
      <c r="BE1048528" s="14"/>
      <c r="BF1048528" s="14"/>
      <c r="BG1048528" s="14"/>
      <c r="BH1048528" s="14"/>
      <c r="BI1048528" s="14"/>
      <c r="BJ1048528" s="14"/>
      <c r="BK1048528" s="14"/>
      <c r="BL1048528" s="14"/>
      <c r="BM1048528" s="14"/>
      <c r="BN1048528" s="14"/>
      <c r="BO1048528" s="14"/>
      <c r="BP1048528" s="14"/>
      <c r="BQ1048528" s="14"/>
      <c r="BR1048528" s="14"/>
      <c r="BS1048528" s="14"/>
      <c r="BT1048528" s="14"/>
      <c r="BU1048528" s="14"/>
      <c r="BV1048528" s="14"/>
      <c r="BW1048528" s="14"/>
      <c r="BX1048528" s="14"/>
      <c r="BY1048528" s="17"/>
      <c r="BZ1048528" s="17"/>
      <c r="CA1048528" s="18"/>
      <c r="CB1048528" s="14"/>
      <c r="CC1048528" s="14"/>
      <c r="CD1048528" s="14"/>
      <c r="CE1048528" s="14"/>
      <c r="CF1048528" s="14"/>
      <c r="CG1048528" s="14"/>
      <c r="CH1048528" s="14"/>
      <c r="CI1048528" s="19"/>
      <c r="CJ1048528" s="19"/>
    </row>
    <row r="1048529" s="14" customFormat="1" customHeight="1" spans="1:88">
      <c r="A1048529" s="15"/>
      <c r="B1048529" s="15"/>
      <c r="C1048529" s="15"/>
      <c r="D1048529" s="15"/>
      <c r="E1048529" s="15"/>
      <c r="F1048529" s="15"/>
      <c r="G1048529" s="15"/>
      <c r="H1048529" s="15"/>
      <c r="I1048529" s="15"/>
      <c r="J1048529" s="15"/>
      <c r="K1048529" s="15"/>
      <c r="L1048529" s="15"/>
      <c r="M1048529" s="15"/>
      <c r="N1048529" s="16"/>
      <c r="O1048529" s="14"/>
      <c r="P1048529" s="14"/>
      <c r="Q1048529" s="14"/>
      <c r="R1048529" s="14"/>
      <c r="S1048529" s="14"/>
      <c r="T1048529" s="14"/>
      <c r="U1048529" s="14"/>
      <c r="V1048529" s="14"/>
      <c r="W1048529" s="14"/>
      <c r="X1048529" s="14"/>
      <c r="Y1048529" s="14"/>
      <c r="Z1048529" s="14"/>
      <c r="AA1048529" s="14"/>
      <c r="AB1048529" s="14"/>
      <c r="AC1048529" s="14"/>
      <c r="AD1048529" s="14"/>
      <c r="AE1048529" s="14"/>
      <c r="AF1048529" s="14"/>
      <c r="AG1048529" s="14"/>
      <c r="AH1048529" s="14"/>
      <c r="AI1048529" s="14"/>
      <c r="AJ1048529" s="14"/>
      <c r="AK1048529" s="14"/>
      <c r="AL1048529" s="14"/>
      <c r="AM1048529" s="14"/>
      <c r="AN1048529" s="14"/>
      <c r="AO1048529" s="14"/>
      <c r="AP1048529" s="14"/>
      <c r="AQ1048529" s="14"/>
      <c r="AR1048529" s="14"/>
      <c r="AS1048529" s="14"/>
      <c r="AT1048529" s="14"/>
      <c r="AU1048529" s="14"/>
      <c r="AV1048529" s="14"/>
      <c r="AW1048529" s="14"/>
      <c r="AX1048529" s="14"/>
      <c r="AY1048529" s="14"/>
      <c r="AZ1048529" s="14"/>
      <c r="BA1048529" s="14"/>
      <c r="BB1048529" s="14"/>
      <c r="BC1048529" s="14"/>
      <c r="BD1048529" s="14"/>
      <c r="BE1048529" s="14"/>
      <c r="BF1048529" s="14"/>
      <c r="BG1048529" s="14"/>
      <c r="BH1048529" s="14"/>
      <c r="BI1048529" s="14"/>
      <c r="BJ1048529" s="14"/>
      <c r="BK1048529" s="14"/>
      <c r="BL1048529" s="14"/>
      <c r="BM1048529" s="14"/>
      <c r="BN1048529" s="14"/>
      <c r="BO1048529" s="14"/>
      <c r="BP1048529" s="14"/>
      <c r="BQ1048529" s="14"/>
      <c r="BR1048529" s="14"/>
      <c r="BS1048529" s="14"/>
      <c r="BT1048529" s="14"/>
      <c r="BU1048529" s="14"/>
      <c r="BV1048529" s="14"/>
      <c r="BW1048529" s="14"/>
      <c r="BX1048529" s="14"/>
      <c r="BY1048529" s="17"/>
      <c r="BZ1048529" s="17"/>
      <c r="CA1048529" s="18"/>
      <c r="CB1048529" s="14"/>
      <c r="CC1048529" s="14"/>
      <c r="CD1048529" s="14"/>
      <c r="CE1048529" s="14"/>
      <c r="CF1048529" s="14"/>
      <c r="CG1048529" s="14"/>
      <c r="CH1048529" s="14"/>
      <c r="CI1048529" s="19"/>
      <c r="CJ1048529" s="19"/>
    </row>
    <row r="1048530" s="14" customFormat="1" customHeight="1" spans="1:88">
      <c r="A1048530" s="15"/>
      <c r="B1048530" s="15"/>
      <c r="C1048530" s="15"/>
      <c r="D1048530" s="15"/>
      <c r="E1048530" s="15"/>
      <c r="F1048530" s="15"/>
      <c r="G1048530" s="15"/>
      <c r="H1048530" s="15"/>
      <c r="I1048530" s="15"/>
      <c r="J1048530" s="15"/>
      <c r="K1048530" s="15"/>
      <c r="L1048530" s="15"/>
      <c r="M1048530" s="15"/>
      <c r="N1048530" s="16"/>
      <c r="O1048530" s="14"/>
      <c r="P1048530" s="14"/>
      <c r="Q1048530" s="14"/>
      <c r="R1048530" s="14"/>
      <c r="S1048530" s="14"/>
      <c r="T1048530" s="14"/>
      <c r="U1048530" s="14"/>
      <c r="V1048530" s="14"/>
      <c r="W1048530" s="14"/>
      <c r="X1048530" s="14"/>
      <c r="Y1048530" s="14"/>
      <c r="Z1048530" s="14"/>
      <c r="AA1048530" s="14"/>
      <c r="AB1048530" s="14"/>
      <c r="AC1048530" s="14"/>
      <c r="AD1048530" s="14"/>
      <c r="AE1048530" s="14"/>
      <c r="AF1048530" s="14"/>
      <c r="AG1048530" s="14"/>
      <c r="AH1048530" s="14"/>
      <c r="AI1048530" s="14"/>
      <c r="AJ1048530" s="14"/>
      <c r="AK1048530" s="14"/>
      <c r="AL1048530" s="14"/>
      <c r="AM1048530" s="14"/>
      <c r="AN1048530" s="14"/>
      <c r="AO1048530" s="14"/>
      <c r="AP1048530" s="14"/>
      <c r="AQ1048530" s="14"/>
      <c r="AR1048530" s="14"/>
      <c r="AS1048530" s="14"/>
      <c r="AT1048530" s="14"/>
      <c r="AU1048530" s="14"/>
      <c r="AV1048530" s="14"/>
      <c r="AW1048530" s="14"/>
      <c r="AX1048530" s="14"/>
      <c r="AY1048530" s="14"/>
      <c r="AZ1048530" s="14"/>
      <c r="BA1048530" s="14"/>
      <c r="BB1048530" s="14"/>
      <c r="BC1048530" s="14"/>
      <c r="BD1048530" s="14"/>
      <c r="BE1048530" s="14"/>
      <c r="BF1048530" s="14"/>
      <c r="BG1048530" s="14"/>
      <c r="BH1048530" s="14"/>
      <c r="BI1048530" s="14"/>
      <c r="BJ1048530" s="14"/>
      <c r="BK1048530" s="14"/>
      <c r="BL1048530" s="14"/>
      <c r="BM1048530" s="14"/>
      <c r="BN1048530" s="14"/>
      <c r="BO1048530" s="14"/>
      <c r="BP1048530" s="14"/>
      <c r="BQ1048530" s="14"/>
      <c r="BR1048530" s="14"/>
      <c r="BS1048530" s="14"/>
      <c r="BT1048530" s="14"/>
      <c r="BU1048530" s="14"/>
      <c r="BV1048530" s="14"/>
      <c r="BW1048530" s="14"/>
      <c r="BX1048530" s="14"/>
      <c r="BY1048530" s="17"/>
      <c r="BZ1048530" s="17"/>
      <c r="CA1048530" s="18"/>
      <c r="CB1048530" s="14"/>
      <c r="CC1048530" s="14"/>
      <c r="CD1048530" s="14"/>
      <c r="CE1048530" s="14"/>
      <c r="CF1048530" s="14"/>
      <c r="CG1048530" s="14"/>
      <c r="CH1048530" s="14"/>
      <c r="CI1048530" s="19"/>
      <c r="CJ1048530" s="19"/>
    </row>
    <row r="1048531" s="14" customFormat="1" customHeight="1" spans="1:88">
      <c r="A1048531" s="15"/>
      <c r="B1048531" s="15"/>
      <c r="C1048531" s="15"/>
      <c r="D1048531" s="15"/>
      <c r="E1048531" s="15"/>
      <c r="F1048531" s="15"/>
      <c r="G1048531" s="15"/>
      <c r="H1048531" s="15"/>
      <c r="I1048531" s="15"/>
      <c r="J1048531" s="15"/>
      <c r="K1048531" s="15"/>
      <c r="L1048531" s="15"/>
      <c r="M1048531" s="15"/>
      <c r="N1048531" s="16"/>
      <c r="O1048531" s="14"/>
      <c r="P1048531" s="14"/>
      <c r="Q1048531" s="14"/>
      <c r="R1048531" s="14"/>
      <c r="S1048531" s="14"/>
      <c r="T1048531" s="14"/>
      <c r="U1048531" s="14"/>
      <c r="V1048531" s="14"/>
      <c r="W1048531" s="14"/>
      <c r="X1048531" s="14"/>
      <c r="Y1048531" s="14"/>
      <c r="Z1048531" s="14"/>
      <c r="AA1048531" s="14"/>
      <c r="AB1048531" s="14"/>
      <c r="AC1048531" s="14"/>
      <c r="AD1048531" s="14"/>
      <c r="AE1048531" s="14"/>
      <c r="AF1048531" s="14"/>
      <c r="AG1048531" s="14"/>
      <c r="AH1048531" s="14"/>
      <c r="AI1048531" s="14"/>
      <c r="AJ1048531" s="14"/>
      <c r="AK1048531" s="14"/>
      <c r="AL1048531" s="14"/>
      <c r="AM1048531" s="14"/>
      <c r="AN1048531" s="14"/>
      <c r="AO1048531" s="14"/>
      <c r="AP1048531" s="14"/>
      <c r="AQ1048531" s="14"/>
      <c r="AR1048531" s="14"/>
      <c r="AS1048531" s="14"/>
      <c r="AT1048531" s="14"/>
      <c r="AU1048531" s="14"/>
      <c r="AV1048531" s="14"/>
      <c r="AW1048531" s="14"/>
      <c r="AX1048531" s="14"/>
      <c r="AY1048531" s="14"/>
      <c r="AZ1048531" s="14"/>
      <c r="BA1048531" s="14"/>
      <c r="BB1048531" s="14"/>
      <c r="BC1048531" s="14"/>
      <c r="BD1048531" s="14"/>
      <c r="BE1048531" s="14"/>
      <c r="BF1048531" s="14"/>
      <c r="BG1048531" s="14"/>
      <c r="BH1048531" s="14"/>
      <c r="BI1048531" s="14"/>
      <c r="BJ1048531" s="14"/>
      <c r="BK1048531" s="14"/>
      <c r="BL1048531" s="14"/>
      <c r="BM1048531" s="14"/>
      <c r="BN1048531" s="14"/>
      <c r="BO1048531" s="14"/>
      <c r="BP1048531" s="14"/>
      <c r="BQ1048531" s="14"/>
      <c r="BR1048531" s="14"/>
      <c r="BS1048531" s="14"/>
      <c r="BT1048531" s="14"/>
      <c r="BU1048531" s="14"/>
      <c r="BV1048531" s="14"/>
      <c r="BW1048531" s="14"/>
      <c r="BX1048531" s="14"/>
      <c r="BY1048531" s="17"/>
      <c r="BZ1048531" s="17"/>
      <c r="CA1048531" s="18"/>
      <c r="CB1048531" s="14"/>
      <c r="CC1048531" s="14"/>
      <c r="CD1048531" s="14"/>
      <c r="CE1048531" s="14"/>
      <c r="CF1048531" s="14"/>
      <c r="CG1048531" s="14"/>
      <c r="CH1048531" s="14"/>
      <c r="CI1048531" s="19"/>
      <c r="CJ1048531" s="19"/>
    </row>
    <row r="1048532" s="14" customFormat="1" customHeight="1" spans="1:88">
      <c r="A1048532" s="15"/>
      <c r="B1048532" s="15"/>
      <c r="C1048532" s="15"/>
      <c r="D1048532" s="15"/>
      <c r="E1048532" s="15"/>
      <c r="F1048532" s="15"/>
      <c r="G1048532" s="15"/>
      <c r="H1048532" s="15"/>
      <c r="I1048532" s="15"/>
      <c r="J1048532" s="15"/>
      <c r="K1048532" s="15"/>
      <c r="L1048532" s="15"/>
      <c r="M1048532" s="15"/>
      <c r="N1048532" s="16"/>
      <c r="O1048532" s="14"/>
      <c r="P1048532" s="14"/>
      <c r="Q1048532" s="14"/>
      <c r="R1048532" s="14"/>
      <c r="S1048532" s="14"/>
      <c r="T1048532" s="14"/>
      <c r="U1048532" s="14"/>
      <c r="V1048532" s="14"/>
      <c r="W1048532" s="14"/>
      <c r="X1048532" s="14"/>
      <c r="Y1048532" s="14"/>
      <c r="Z1048532" s="14"/>
      <c r="AA1048532" s="14"/>
      <c r="AB1048532" s="14"/>
      <c r="AC1048532" s="14"/>
      <c r="AD1048532" s="14"/>
      <c r="AE1048532" s="14"/>
      <c r="AF1048532" s="14"/>
      <c r="AG1048532" s="14"/>
      <c r="AH1048532" s="14"/>
      <c r="AI1048532" s="14"/>
      <c r="AJ1048532" s="14"/>
      <c r="AK1048532" s="14"/>
      <c r="AL1048532" s="14"/>
      <c r="AM1048532" s="14"/>
      <c r="AN1048532" s="14"/>
      <c r="AO1048532" s="14"/>
      <c r="AP1048532" s="14"/>
      <c r="AQ1048532" s="14"/>
      <c r="AR1048532" s="14"/>
      <c r="AS1048532" s="14"/>
      <c r="AT1048532" s="14"/>
      <c r="AU1048532" s="14"/>
      <c r="AV1048532" s="14"/>
      <c r="AW1048532" s="14"/>
      <c r="AX1048532" s="14"/>
      <c r="AY1048532" s="14"/>
      <c r="AZ1048532" s="14"/>
      <c r="BA1048532" s="14"/>
      <c r="BB1048532" s="14"/>
      <c r="BC1048532" s="14"/>
      <c r="BD1048532" s="14"/>
      <c r="BE1048532" s="14"/>
      <c r="BF1048532" s="14"/>
      <c r="BG1048532" s="14"/>
      <c r="BH1048532" s="14"/>
      <c r="BI1048532" s="14"/>
      <c r="BJ1048532" s="14"/>
      <c r="BK1048532" s="14"/>
      <c r="BL1048532" s="14"/>
      <c r="BM1048532" s="14"/>
      <c r="BN1048532" s="14"/>
      <c r="BO1048532" s="14"/>
      <c r="BP1048532" s="14"/>
      <c r="BQ1048532" s="14"/>
      <c r="BR1048532" s="14"/>
      <c r="BS1048532" s="14"/>
      <c r="BT1048532" s="14"/>
      <c r="BU1048532" s="14"/>
      <c r="BV1048532" s="14"/>
      <c r="BW1048532" s="14"/>
      <c r="BX1048532" s="14"/>
      <c r="BY1048532" s="17"/>
      <c r="BZ1048532" s="17"/>
      <c r="CA1048532" s="18"/>
      <c r="CB1048532" s="14"/>
      <c r="CC1048532" s="14"/>
      <c r="CD1048532" s="14"/>
      <c r="CE1048532" s="14"/>
      <c r="CF1048532" s="14"/>
      <c r="CG1048532" s="14"/>
      <c r="CH1048532" s="14"/>
      <c r="CI1048532" s="19"/>
      <c r="CJ1048532" s="19"/>
    </row>
    <row r="1048533" s="14" customFormat="1" customHeight="1" spans="1:88">
      <c r="A1048533" s="15"/>
      <c r="B1048533" s="15"/>
      <c r="C1048533" s="15"/>
      <c r="D1048533" s="15"/>
      <c r="E1048533" s="15"/>
      <c r="F1048533" s="15"/>
      <c r="G1048533" s="15"/>
      <c r="H1048533" s="15"/>
      <c r="I1048533" s="15"/>
      <c r="J1048533" s="15"/>
      <c r="K1048533" s="15"/>
      <c r="L1048533" s="15"/>
      <c r="M1048533" s="15"/>
      <c r="N1048533" s="16"/>
      <c r="O1048533" s="14"/>
      <c r="P1048533" s="14"/>
      <c r="Q1048533" s="14"/>
      <c r="R1048533" s="14"/>
      <c r="S1048533" s="14"/>
      <c r="T1048533" s="14"/>
      <c r="U1048533" s="14"/>
      <c r="V1048533" s="14"/>
      <c r="W1048533" s="14"/>
      <c r="X1048533" s="14"/>
      <c r="Y1048533" s="14"/>
      <c r="Z1048533" s="14"/>
      <c r="AA1048533" s="14"/>
      <c r="AB1048533" s="14"/>
      <c r="AC1048533" s="14"/>
      <c r="AD1048533" s="14"/>
      <c r="AE1048533" s="14"/>
      <c r="AF1048533" s="14"/>
      <c r="AG1048533" s="14"/>
      <c r="AH1048533" s="14"/>
      <c r="AI1048533" s="14"/>
      <c r="AJ1048533" s="14"/>
      <c r="AK1048533" s="14"/>
      <c r="AL1048533" s="14"/>
      <c r="AM1048533" s="14"/>
      <c r="AN1048533" s="14"/>
      <c r="AO1048533" s="14"/>
      <c r="AP1048533" s="14"/>
      <c r="AQ1048533" s="14"/>
      <c r="AR1048533" s="14"/>
      <c r="AS1048533" s="14"/>
      <c r="AT1048533" s="14"/>
      <c r="AU1048533" s="14"/>
      <c r="AV1048533" s="14"/>
      <c r="AW1048533" s="14"/>
      <c r="AX1048533" s="14"/>
      <c r="AY1048533" s="14"/>
      <c r="AZ1048533" s="14"/>
      <c r="BA1048533" s="14"/>
      <c r="BB1048533" s="14"/>
      <c r="BC1048533" s="14"/>
      <c r="BD1048533" s="14"/>
      <c r="BE1048533" s="14"/>
      <c r="BF1048533" s="14"/>
      <c r="BG1048533" s="14"/>
      <c r="BH1048533" s="14"/>
      <c r="BI1048533" s="14"/>
      <c r="BJ1048533" s="14"/>
      <c r="BK1048533" s="14"/>
      <c r="BL1048533" s="14"/>
      <c r="BM1048533" s="14"/>
      <c r="BN1048533" s="14"/>
      <c r="BO1048533" s="14"/>
      <c r="BP1048533" s="14"/>
      <c r="BQ1048533" s="14"/>
      <c r="BR1048533" s="14"/>
      <c r="BS1048533" s="14"/>
      <c r="BT1048533" s="14"/>
      <c r="BU1048533" s="14"/>
      <c r="BV1048533" s="14"/>
      <c r="BW1048533" s="14"/>
      <c r="BX1048533" s="14"/>
      <c r="BY1048533" s="17"/>
      <c r="BZ1048533" s="17"/>
      <c r="CA1048533" s="18"/>
      <c r="CB1048533" s="14"/>
      <c r="CC1048533" s="14"/>
      <c r="CD1048533" s="14"/>
      <c r="CE1048533" s="14"/>
      <c r="CF1048533" s="14"/>
      <c r="CG1048533" s="14"/>
      <c r="CH1048533" s="14"/>
      <c r="CI1048533" s="19"/>
      <c r="CJ1048533" s="19"/>
    </row>
    <row r="1048534" s="14" customFormat="1" customHeight="1" spans="1:88">
      <c r="A1048534" s="15"/>
      <c r="B1048534" s="15"/>
      <c r="C1048534" s="15"/>
      <c r="D1048534" s="15"/>
      <c r="E1048534" s="15"/>
      <c r="F1048534" s="15"/>
      <c r="G1048534" s="15"/>
      <c r="H1048534" s="15"/>
      <c r="I1048534" s="15"/>
      <c r="J1048534" s="15"/>
      <c r="K1048534" s="15"/>
      <c r="L1048534" s="15"/>
      <c r="M1048534" s="15"/>
      <c r="N1048534" s="16"/>
      <c r="O1048534" s="14"/>
      <c r="P1048534" s="14"/>
      <c r="Q1048534" s="14"/>
      <c r="R1048534" s="14"/>
      <c r="S1048534" s="14"/>
      <c r="T1048534" s="14"/>
      <c r="U1048534" s="14"/>
      <c r="V1048534" s="14"/>
      <c r="W1048534" s="14"/>
      <c r="X1048534" s="14"/>
      <c r="Y1048534" s="14"/>
      <c r="Z1048534" s="14"/>
      <c r="AA1048534" s="14"/>
      <c r="AB1048534" s="14"/>
      <c r="AC1048534" s="14"/>
      <c r="AD1048534" s="14"/>
      <c r="AE1048534" s="14"/>
      <c r="AF1048534" s="14"/>
      <c r="AG1048534" s="14"/>
      <c r="AH1048534" s="14"/>
      <c r="AI1048534" s="14"/>
      <c r="AJ1048534" s="14"/>
      <c r="AK1048534" s="14"/>
      <c r="AL1048534" s="14"/>
      <c r="AM1048534" s="14"/>
      <c r="AN1048534" s="14"/>
      <c r="AO1048534" s="14"/>
      <c r="AP1048534" s="14"/>
      <c r="AQ1048534" s="14"/>
      <c r="AR1048534" s="14"/>
      <c r="AS1048534" s="14"/>
      <c r="AT1048534" s="14"/>
      <c r="AU1048534" s="14"/>
      <c r="AV1048534" s="14"/>
      <c r="AW1048534" s="14"/>
      <c r="AX1048534" s="14"/>
      <c r="AY1048534" s="14"/>
      <c r="AZ1048534" s="14"/>
      <c r="BA1048534" s="14"/>
      <c r="BB1048534" s="14"/>
      <c r="BC1048534" s="14"/>
      <c r="BD1048534" s="14"/>
      <c r="BE1048534" s="14"/>
      <c r="BF1048534" s="14"/>
      <c r="BG1048534" s="14"/>
      <c r="BH1048534" s="14"/>
      <c r="BI1048534" s="14"/>
      <c r="BJ1048534" s="14"/>
      <c r="BK1048534" s="14"/>
      <c r="BL1048534" s="14"/>
      <c r="BM1048534" s="14"/>
      <c r="BN1048534" s="14"/>
      <c r="BO1048534" s="14"/>
      <c r="BP1048534" s="14"/>
      <c r="BQ1048534" s="14"/>
      <c r="BR1048534" s="14"/>
      <c r="BS1048534" s="14"/>
      <c r="BT1048534" s="14"/>
      <c r="BU1048534" s="14"/>
      <c r="BV1048534" s="14"/>
      <c r="BW1048534" s="14"/>
      <c r="BX1048534" s="14"/>
      <c r="BY1048534" s="17"/>
      <c r="BZ1048534" s="17"/>
      <c r="CA1048534" s="18"/>
      <c r="CB1048534" s="14"/>
      <c r="CC1048534" s="14"/>
      <c r="CD1048534" s="14"/>
      <c r="CE1048534" s="14"/>
      <c r="CF1048534" s="14"/>
      <c r="CG1048534" s="14"/>
      <c r="CH1048534" s="14"/>
      <c r="CI1048534" s="19"/>
      <c r="CJ1048534" s="19"/>
    </row>
    <row r="1048535" s="14" customFormat="1" customHeight="1" spans="1:88">
      <c r="A1048535" s="15"/>
      <c r="B1048535" s="15"/>
      <c r="C1048535" s="15"/>
      <c r="D1048535" s="15"/>
      <c r="E1048535" s="15"/>
      <c r="F1048535" s="15"/>
      <c r="G1048535" s="15"/>
      <c r="H1048535" s="15"/>
      <c r="I1048535" s="15"/>
      <c r="J1048535" s="15"/>
      <c r="K1048535" s="15"/>
      <c r="L1048535" s="15"/>
      <c r="M1048535" s="15"/>
      <c r="N1048535" s="16"/>
      <c r="O1048535" s="14"/>
      <c r="P1048535" s="14"/>
      <c r="Q1048535" s="14"/>
      <c r="R1048535" s="14"/>
      <c r="S1048535" s="14"/>
      <c r="T1048535" s="14"/>
      <c r="U1048535" s="14"/>
      <c r="V1048535" s="14"/>
      <c r="W1048535" s="14"/>
      <c r="X1048535" s="14"/>
      <c r="Y1048535" s="14"/>
      <c r="Z1048535" s="14"/>
      <c r="AA1048535" s="14"/>
      <c r="AB1048535" s="14"/>
      <c r="AC1048535" s="14"/>
      <c r="AD1048535" s="14"/>
      <c r="AE1048535" s="14"/>
      <c r="AF1048535" s="14"/>
      <c r="AG1048535" s="14"/>
      <c r="AH1048535" s="14"/>
      <c r="AI1048535" s="14"/>
      <c r="AJ1048535" s="14"/>
      <c r="AK1048535" s="14"/>
      <c r="AL1048535" s="14"/>
      <c r="AM1048535" s="14"/>
      <c r="AN1048535" s="14"/>
      <c r="AO1048535" s="14"/>
      <c r="AP1048535" s="14"/>
      <c r="AQ1048535" s="14"/>
      <c r="AR1048535" s="14"/>
      <c r="AS1048535" s="14"/>
      <c r="AT1048535" s="14"/>
      <c r="AU1048535" s="14"/>
      <c r="AV1048535" s="14"/>
      <c r="AW1048535" s="14"/>
      <c r="AX1048535" s="14"/>
      <c r="AY1048535" s="14"/>
      <c r="AZ1048535" s="14"/>
      <c r="BA1048535" s="14"/>
      <c r="BB1048535" s="14"/>
      <c r="BC1048535" s="14"/>
      <c r="BD1048535" s="14"/>
      <c r="BE1048535" s="14"/>
      <c r="BF1048535" s="14"/>
      <c r="BG1048535" s="14"/>
      <c r="BH1048535" s="14"/>
      <c r="BI1048535" s="14"/>
      <c r="BJ1048535" s="14"/>
      <c r="BK1048535" s="14"/>
      <c r="BL1048535" s="14"/>
      <c r="BM1048535" s="14"/>
      <c r="BN1048535" s="14"/>
      <c r="BO1048535" s="14"/>
      <c r="BP1048535" s="14"/>
      <c r="BQ1048535" s="14"/>
      <c r="BR1048535" s="14"/>
      <c r="BS1048535" s="14"/>
      <c r="BT1048535" s="14"/>
      <c r="BU1048535" s="14"/>
      <c r="BV1048535" s="14"/>
      <c r="BW1048535" s="14"/>
      <c r="BX1048535" s="14"/>
      <c r="BY1048535" s="17"/>
      <c r="BZ1048535" s="17"/>
      <c r="CA1048535" s="18"/>
      <c r="CB1048535" s="14"/>
      <c r="CC1048535" s="14"/>
      <c r="CD1048535" s="14"/>
      <c r="CE1048535" s="14"/>
      <c r="CF1048535" s="14"/>
      <c r="CG1048535" s="14"/>
      <c r="CH1048535" s="14"/>
      <c r="CI1048535" s="19"/>
      <c r="CJ1048535" s="19"/>
    </row>
    <row r="1048536" s="14" customFormat="1" customHeight="1" spans="1:88">
      <c r="A1048536" s="15"/>
      <c r="B1048536" s="15"/>
      <c r="C1048536" s="15"/>
      <c r="D1048536" s="15"/>
      <c r="E1048536" s="15"/>
      <c r="F1048536" s="15"/>
      <c r="G1048536" s="15"/>
      <c r="H1048536" s="15"/>
      <c r="I1048536" s="15"/>
      <c r="J1048536" s="15"/>
      <c r="K1048536" s="15"/>
      <c r="L1048536" s="15"/>
      <c r="M1048536" s="15"/>
      <c r="N1048536" s="16"/>
      <c r="O1048536" s="14"/>
      <c r="P1048536" s="14"/>
      <c r="Q1048536" s="14"/>
      <c r="R1048536" s="14"/>
      <c r="S1048536" s="14"/>
      <c r="T1048536" s="14"/>
      <c r="U1048536" s="14"/>
      <c r="V1048536" s="14"/>
      <c r="W1048536" s="14"/>
      <c r="X1048536" s="14"/>
      <c r="Y1048536" s="14"/>
      <c r="Z1048536" s="14"/>
      <c r="AA1048536" s="14"/>
      <c r="AB1048536" s="14"/>
      <c r="AC1048536" s="14"/>
      <c r="AD1048536" s="14"/>
      <c r="AE1048536" s="14"/>
      <c r="AF1048536" s="14"/>
      <c r="AG1048536" s="14"/>
      <c r="AH1048536" s="14"/>
      <c r="AI1048536" s="14"/>
      <c r="AJ1048536" s="14"/>
      <c r="AK1048536" s="14"/>
      <c r="AL1048536" s="14"/>
      <c r="AM1048536" s="14"/>
      <c r="AN1048536" s="14"/>
      <c r="AO1048536" s="14"/>
      <c r="AP1048536" s="14"/>
      <c r="AQ1048536" s="14"/>
      <c r="AR1048536" s="14"/>
      <c r="AS1048536" s="14"/>
      <c r="AT1048536" s="14"/>
      <c r="AU1048536" s="14"/>
      <c r="AV1048536" s="14"/>
      <c r="AW1048536" s="14"/>
      <c r="AX1048536" s="14"/>
      <c r="AY1048536" s="14"/>
      <c r="AZ1048536" s="14"/>
      <c r="BA1048536" s="14"/>
      <c r="BB1048536" s="14"/>
      <c r="BC1048536" s="14"/>
      <c r="BD1048536" s="14"/>
      <c r="BE1048536" s="14"/>
      <c r="BF1048536" s="14"/>
      <c r="BG1048536" s="14"/>
      <c r="BH1048536" s="14"/>
      <c r="BI1048536" s="14"/>
      <c r="BJ1048536" s="14"/>
      <c r="BK1048536" s="14"/>
      <c r="BL1048536" s="14"/>
      <c r="BM1048536" s="14"/>
      <c r="BN1048536" s="14"/>
      <c r="BO1048536" s="14"/>
      <c r="BP1048536" s="14"/>
      <c r="BQ1048536" s="14"/>
      <c r="BR1048536" s="14"/>
      <c r="BS1048536" s="14"/>
      <c r="BT1048536" s="14"/>
      <c r="BU1048536" s="14"/>
      <c r="BV1048536" s="14"/>
      <c r="BW1048536" s="14"/>
      <c r="BX1048536" s="14"/>
      <c r="BY1048536" s="17"/>
      <c r="BZ1048536" s="17"/>
      <c r="CA1048536" s="18"/>
      <c r="CB1048536" s="14"/>
      <c r="CC1048536" s="14"/>
      <c r="CD1048536" s="14"/>
      <c r="CE1048536" s="14"/>
      <c r="CF1048536" s="14"/>
      <c r="CG1048536" s="14"/>
      <c r="CH1048536" s="14"/>
      <c r="CI1048536" s="19"/>
      <c r="CJ1048536" s="19"/>
    </row>
    <row r="1048537" s="14" customFormat="1" customHeight="1" spans="1:88">
      <c r="A1048537" s="15"/>
      <c r="B1048537" s="15"/>
      <c r="C1048537" s="15"/>
      <c r="D1048537" s="15"/>
      <c r="E1048537" s="15"/>
      <c r="F1048537" s="15"/>
      <c r="G1048537" s="15"/>
      <c r="H1048537" s="15"/>
      <c r="I1048537" s="15"/>
      <c r="J1048537" s="15"/>
      <c r="K1048537" s="15"/>
      <c r="L1048537" s="15"/>
      <c r="M1048537" s="15"/>
      <c r="N1048537" s="16"/>
      <c r="O1048537" s="14"/>
      <c r="P1048537" s="14"/>
      <c r="Q1048537" s="14"/>
      <c r="R1048537" s="14"/>
      <c r="S1048537" s="14"/>
      <c r="T1048537" s="14"/>
      <c r="U1048537" s="14"/>
      <c r="V1048537" s="14"/>
      <c r="W1048537" s="14"/>
      <c r="X1048537" s="14"/>
      <c r="Y1048537" s="14"/>
      <c r="Z1048537" s="14"/>
      <c r="AA1048537" s="14"/>
      <c r="AB1048537" s="14"/>
      <c r="AC1048537" s="14"/>
      <c r="AD1048537" s="14"/>
      <c r="AE1048537" s="14"/>
      <c r="AF1048537" s="14"/>
      <c r="AG1048537" s="14"/>
      <c r="AH1048537" s="14"/>
      <c r="AI1048537" s="14"/>
      <c r="AJ1048537" s="14"/>
      <c r="AK1048537" s="14"/>
      <c r="AL1048537" s="14"/>
      <c r="AM1048537" s="14"/>
      <c r="AN1048537" s="14"/>
      <c r="AO1048537" s="14"/>
      <c r="AP1048537" s="14"/>
      <c r="AQ1048537" s="14"/>
      <c r="AR1048537" s="14"/>
      <c r="AS1048537" s="14"/>
      <c r="AT1048537" s="14"/>
      <c r="AU1048537" s="14"/>
      <c r="AV1048537" s="14"/>
      <c r="AW1048537" s="14"/>
      <c r="AX1048537" s="14"/>
      <c r="AY1048537" s="14"/>
      <c r="AZ1048537" s="14"/>
      <c r="BA1048537" s="14"/>
      <c r="BB1048537" s="14"/>
      <c r="BC1048537" s="14"/>
      <c r="BD1048537" s="14"/>
      <c r="BE1048537" s="14"/>
      <c r="BF1048537" s="14"/>
      <c r="BG1048537" s="14"/>
      <c r="BH1048537" s="14"/>
      <c r="BI1048537" s="14"/>
      <c r="BJ1048537" s="14"/>
      <c r="BK1048537" s="14"/>
      <c r="BL1048537" s="14"/>
      <c r="BM1048537" s="14"/>
      <c r="BN1048537" s="14"/>
      <c r="BO1048537" s="14"/>
      <c r="BP1048537" s="14"/>
      <c r="BQ1048537" s="14"/>
      <c r="BR1048537" s="14"/>
      <c r="BS1048537" s="14"/>
      <c r="BT1048537" s="14"/>
      <c r="BU1048537" s="14"/>
      <c r="BV1048537" s="14"/>
      <c r="BW1048537" s="14"/>
      <c r="BX1048537" s="14"/>
      <c r="BY1048537" s="17"/>
      <c r="BZ1048537" s="17"/>
      <c r="CA1048537" s="18"/>
      <c r="CB1048537" s="14"/>
      <c r="CC1048537" s="14"/>
      <c r="CD1048537" s="14"/>
      <c r="CE1048537" s="14"/>
      <c r="CF1048537" s="14"/>
      <c r="CG1048537" s="14"/>
      <c r="CH1048537" s="14"/>
      <c r="CI1048537" s="19"/>
      <c r="CJ1048537" s="19"/>
    </row>
    <row r="1048538" s="14" customFormat="1" customHeight="1" spans="1:88">
      <c r="A1048538" s="15"/>
      <c r="B1048538" s="15"/>
      <c r="C1048538" s="15"/>
      <c r="D1048538" s="15"/>
      <c r="E1048538" s="15"/>
      <c r="F1048538" s="15"/>
      <c r="G1048538" s="15"/>
      <c r="H1048538" s="15"/>
      <c r="I1048538" s="15"/>
      <c r="J1048538" s="15"/>
      <c r="K1048538" s="15"/>
      <c r="L1048538" s="15"/>
      <c r="M1048538" s="15"/>
      <c r="N1048538" s="16"/>
      <c r="O1048538" s="14"/>
      <c r="P1048538" s="14"/>
      <c r="Q1048538" s="14"/>
      <c r="R1048538" s="14"/>
      <c r="S1048538" s="14"/>
      <c r="T1048538" s="14"/>
      <c r="U1048538" s="14"/>
      <c r="V1048538" s="14"/>
      <c r="W1048538" s="14"/>
      <c r="X1048538" s="14"/>
      <c r="Y1048538" s="14"/>
      <c r="Z1048538" s="14"/>
      <c r="AA1048538" s="14"/>
      <c r="AB1048538" s="14"/>
      <c r="AC1048538" s="14"/>
      <c r="AD1048538" s="14"/>
      <c r="AE1048538" s="14"/>
      <c r="AF1048538" s="14"/>
      <c r="AG1048538" s="14"/>
      <c r="AH1048538" s="14"/>
      <c r="AI1048538" s="14"/>
      <c r="AJ1048538" s="14"/>
      <c r="AK1048538" s="14"/>
      <c r="AL1048538" s="14"/>
      <c r="AM1048538" s="14"/>
      <c r="AN1048538" s="14"/>
      <c r="AO1048538" s="14"/>
      <c r="AP1048538" s="14"/>
      <c r="AQ1048538" s="14"/>
      <c r="AR1048538" s="14"/>
      <c r="AS1048538" s="14"/>
      <c r="AT1048538" s="14"/>
      <c r="AU1048538" s="14"/>
      <c r="AV1048538" s="14"/>
      <c r="AW1048538" s="14"/>
      <c r="AX1048538" s="14"/>
      <c r="AY1048538" s="14"/>
      <c r="AZ1048538" s="14"/>
      <c r="BA1048538" s="14"/>
      <c r="BB1048538" s="14"/>
      <c r="BC1048538" s="14"/>
      <c r="BD1048538" s="14"/>
      <c r="BE1048538" s="14"/>
      <c r="BF1048538" s="14"/>
      <c r="BG1048538" s="14"/>
      <c r="BH1048538" s="14"/>
      <c r="BI1048538" s="14"/>
      <c r="BJ1048538" s="14"/>
      <c r="BK1048538" s="14"/>
      <c r="BL1048538" s="14"/>
      <c r="BM1048538" s="14"/>
      <c r="BN1048538" s="14"/>
      <c r="BO1048538" s="14"/>
      <c r="BP1048538" s="14"/>
      <c r="BQ1048538" s="14"/>
      <c r="BR1048538" s="14"/>
      <c r="BS1048538" s="14"/>
      <c r="BT1048538" s="14"/>
      <c r="BU1048538" s="14"/>
      <c r="BV1048538" s="14"/>
      <c r="BW1048538" s="14"/>
      <c r="BX1048538" s="14"/>
      <c r="BY1048538" s="17"/>
      <c r="BZ1048538" s="17"/>
      <c r="CA1048538" s="18"/>
      <c r="CB1048538" s="14"/>
      <c r="CC1048538" s="14"/>
      <c r="CD1048538" s="14"/>
      <c r="CE1048538" s="14"/>
      <c r="CF1048538" s="14"/>
      <c r="CG1048538" s="14"/>
      <c r="CH1048538" s="14"/>
      <c r="CI1048538" s="19"/>
      <c r="CJ1048538" s="19"/>
    </row>
    <row r="1048539" s="14" customFormat="1" customHeight="1" spans="1:88">
      <c r="A1048539" s="15"/>
      <c r="B1048539" s="15"/>
      <c r="C1048539" s="15"/>
      <c r="D1048539" s="15"/>
      <c r="E1048539" s="15"/>
      <c r="F1048539" s="15"/>
      <c r="G1048539" s="15"/>
      <c r="H1048539" s="15"/>
      <c r="I1048539" s="15"/>
      <c r="J1048539" s="15"/>
      <c r="K1048539" s="15"/>
      <c r="L1048539" s="15"/>
      <c r="M1048539" s="15"/>
      <c r="N1048539" s="16"/>
      <c r="O1048539" s="14"/>
      <c r="P1048539" s="14"/>
      <c r="Q1048539" s="14"/>
      <c r="R1048539" s="14"/>
      <c r="S1048539" s="14"/>
      <c r="T1048539" s="14"/>
      <c r="U1048539" s="14"/>
      <c r="V1048539" s="14"/>
      <c r="W1048539" s="14"/>
      <c r="X1048539" s="14"/>
      <c r="Y1048539" s="14"/>
      <c r="Z1048539" s="14"/>
      <c r="AA1048539" s="14"/>
      <c r="AB1048539" s="14"/>
      <c r="AC1048539" s="14"/>
      <c r="AD1048539" s="14"/>
      <c r="AE1048539" s="14"/>
      <c r="AF1048539" s="14"/>
      <c r="AG1048539" s="14"/>
      <c r="AH1048539" s="14"/>
      <c r="AI1048539" s="14"/>
      <c r="AJ1048539" s="14"/>
      <c r="AK1048539" s="14"/>
      <c r="AL1048539" s="14"/>
      <c r="AM1048539" s="14"/>
      <c r="AN1048539" s="14"/>
      <c r="AO1048539" s="14"/>
      <c r="AP1048539" s="14"/>
      <c r="AQ1048539" s="14"/>
      <c r="AR1048539" s="14"/>
      <c r="AS1048539" s="14"/>
      <c r="AT1048539" s="14"/>
      <c r="AU1048539" s="14"/>
      <c r="AV1048539" s="14"/>
      <c r="AW1048539" s="14"/>
      <c r="AX1048539" s="14"/>
      <c r="AY1048539" s="14"/>
      <c r="AZ1048539" s="14"/>
      <c r="BA1048539" s="14"/>
      <c r="BB1048539" s="14"/>
      <c r="BC1048539" s="14"/>
      <c r="BD1048539" s="14"/>
      <c r="BE1048539" s="14"/>
      <c r="BF1048539" s="14"/>
      <c r="BG1048539" s="14"/>
      <c r="BH1048539" s="14"/>
      <c r="BI1048539" s="14"/>
      <c r="BJ1048539" s="14"/>
      <c r="BK1048539" s="14"/>
      <c r="BL1048539" s="14"/>
      <c r="BM1048539" s="14"/>
      <c r="BN1048539" s="14"/>
      <c r="BO1048539" s="14"/>
      <c r="BP1048539" s="14"/>
      <c r="BQ1048539" s="14"/>
      <c r="BR1048539" s="14"/>
      <c r="BS1048539" s="14"/>
      <c r="BT1048539" s="14"/>
      <c r="BU1048539" s="14"/>
      <c r="BV1048539" s="14"/>
      <c r="BW1048539" s="14"/>
      <c r="BX1048539" s="14"/>
      <c r="BY1048539" s="17"/>
      <c r="BZ1048539" s="17"/>
      <c r="CA1048539" s="18"/>
      <c r="CB1048539" s="14"/>
      <c r="CC1048539" s="14"/>
      <c r="CD1048539" s="14"/>
      <c r="CE1048539" s="14"/>
      <c r="CF1048539" s="14"/>
      <c r="CG1048539" s="14"/>
      <c r="CH1048539" s="14"/>
      <c r="CI1048539" s="19"/>
      <c r="CJ1048539" s="19"/>
    </row>
    <row r="1048540" s="14" customFormat="1" customHeight="1" spans="1:88">
      <c r="A1048540" s="15"/>
      <c r="B1048540" s="15"/>
      <c r="C1048540" s="15"/>
      <c r="D1048540" s="15"/>
      <c r="E1048540" s="15"/>
      <c r="F1048540" s="15"/>
      <c r="G1048540" s="15"/>
      <c r="H1048540" s="15"/>
      <c r="I1048540" s="15"/>
      <c r="J1048540" s="15"/>
      <c r="K1048540" s="15"/>
      <c r="L1048540" s="15"/>
      <c r="M1048540" s="15"/>
      <c r="N1048540" s="16"/>
      <c r="O1048540" s="14"/>
      <c r="P1048540" s="14"/>
      <c r="Q1048540" s="14"/>
      <c r="R1048540" s="14"/>
      <c r="S1048540" s="14"/>
      <c r="T1048540" s="14"/>
      <c r="U1048540" s="14"/>
      <c r="V1048540" s="14"/>
      <c r="W1048540" s="14"/>
      <c r="X1048540" s="14"/>
      <c r="Y1048540" s="14"/>
      <c r="Z1048540" s="14"/>
      <c r="AA1048540" s="14"/>
      <c r="AB1048540" s="14"/>
      <c r="AC1048540" s="14"/>
      <c r="AD1048540" s="14"/>
      <c r="AE1048540" s="14"/>
      <c r="AF1048540" s="14"/>
      <c r="AG1048540" s="14"/>
      <c r="AH1048540" s="14"/>
      <c r="AI1048540" s="14"/>
      <c r="AJ1048540" s="14"/>
      <c r="AK1048540" s="14"/>
      <c r="AL1048540" s="14"/>
      <c r="AM1048540" s="14"/>
      <c r="AN1048540" s="14"/>
      <c r="AO1048540" s="14"/>
      <c r="AP1048540" s="14"/>
      <c r="AQ1048540" s="14"/>
      <c r="AR1048540" s="14"/>
      <c r="AS1048540" s="14"/>
      <c r="AT1048540" s="14"/>
      <c r="AU1048540" s="14"/>
      <c r="AV1048540" s="14"/>
      <c r="AW1048540" s="14"/>
      <c r="AX1048540" s="14"/>
      <c r="AY1048540" s="14"/>
      <c r="AZ1048540" s="14"/>
      <c r="BA1048540" s="14"/>
      <c r="BB1048540" s="14"/>
      <c r="BC1048540" s="14"/>
      <c r="BD1048540" s="14"/>
      <c r="BE1048540" s="14"/>
      <c r="BF1048540" s="14"/>
      <c r="BG1048540" s="14"/>
      <c r="BH1048540" s="14"/>
      <c r="BI1048540" s="14"/>
      <c r="BJ1048540" s="14"/>
      <c r="BK1048540" s="14"/>
      <c r="BL1048540" s="14"/>
      <c r="BM1048540" s="14"/>
      <c r="BN1048540" s="14"/>
      <c r="BO1048540" s="14"/>
      <c r="BP1048540" s="14"/>
      <c r="BQ1048540" s="14"/>
      <c r="BR1048540" s="14"/>
      <c r="BS1048540" s="14"/>
      <c r="BT1048540" s="14"/>
      <c r="BU1048540" s="14"/>
      <c r="BV1048540" s="14"/>
      <c r="BW1048540" s="14"/>
      <c r="BX1048540" s="14"/>
      <c r="BY1048540" s="17"/>
      <c r="BZ1048540" s="17"/>
      <c r="CA1048540" s="18"/>
      <c r="CB1048540" s="14"/>
      <c r="CC1048540" s="14"/>
      <c r="CD1048540" s="14"/>
      <c r="CE1048540" s="14"/>
      <c r="CF1048540" s="14"/>
      <c r="CG1048540" s="14"/>
      <c r="CH1048540" s="14"/>
      <c r="CI1048540" s="19"/>
      <c r="CJ1048540" s="19"/>
    </row>
    <row r="1048541" s="14" customFormat="1" customHeight="1" spans="1:88">
      <c r="A1048541" s="15"/>
      <c r="B1048541" s="15"/>
      <c r="C1048541" s="15"/>
      <c r="D1048541" s="15"/>
      <c r="E1048541" s="15"/>
      <c r="F1048541" s="15"/>
      <c r="G1048541" s="15"/>
      <c r="H1048541" s="15"/>
      <c r="I1048541" s="15"/>
      <c r="J1048541" s="15"/>
      <c r="K1048541" s="15"/>
      <c r="L1048541" s="15"/>
      <c r="M1048541" s="15"/>
      <c r="N1048541" s="16"/>
      <c r="O1048541" s="14"/>
      <c r="P1048541" s="14"/>
      <c r="Q1048541" s="14"/>
      <c r="R1048541" s="14"/>
      <c r="S1048541" s="14"/>
      <c r="T1048541" s="14"/>
      <c r="U1048541" s="14"/>
      <c r="V1048541" s="14"/>
      <c r="W1048541" s="14"/>
      <c r="X1048541" s="14"/>
      <c r="Y1048541" s="14"/>
      <c r="Z1048541" s="14"/>
      <c r="AA1048541" s="14"/>
      <c r="AB1048541" s="14"/>
      <c r="AC1048541" s="14"/>
      <c r="AD1048541" s="14"/>
      <c r="AE1048541" s="14"/>
      <c r="AF1048541" s="14"/>
      <c r="AG1048541" s="14"/>
      <c r="AH1048541" s="14"/>
      <c r="AI1048541" s="14"/>
      <c r="AJ1048541" s="14"/>
      <c r="AK1048541" s="14"/>
      <c r="AL1048541" s="14"/>
      <c r="AM1048541" s="14"/>
      <c r="AN1048541" s="14"/>
      <c r="AO1048541" s="14"/>
      <c r="AP1048541" s="14"/>
      <c r="AQ1048541" s="14"/>
      <c r="AR1048541" s="14"/>
      <c r="AS1048541" s="14"/>
      <c r="AT1048541" s="14"/>
      <c r="AU1048541" s="14"/>
      <c r="AV1048541" s="14"/>
      <c r="AW1048541" s="14"/>
      <c r="AX1048541" s="14"/>
      <c r="AY1048541" s="14"/>
      <c r="AZ1048541" s="14"/>
      <c r="BA1048541" s="14"/>
      <c r="BB1048541" s="14"/>
      <c r="BC1048541" s="14"/>
      <c r="BD1048541" s="14"/>
      <c r="BE1048541" s="14"/>
      <c r="BF1048541" s="14"/>
      <c r="BG1048541" s="14"/>
      <c r="BH1048541" s="14"/>
      <c r="BI1048541" s="14"/>
      <c r="BJ1048541" s="14"/>
      <c r="BK1048541" s="14"/>
      <c r="BL1048541" s="14"/>
      <c r="BM1048541" s="14"/>
      <c r="BN1048541" s="14"/>
      <c r="BO1048541" s="14"/>
      <c r="BP1048541" s="14"/>
      <c r="BQ1048541" s="14"/>
      <c r="BR1048541" s="14"/>
      <c r="BS1048541" s="14"/>
      <c r="BT1048541" s="14"/>
      <c r="BU1048541" s="14"/>
      <c r="BV1048541" s="14"/>
      <c r="BW1048541" s="14"/>
      <c r="BX1048541" s="14"/>
      <c r="BY1048541" s="17"/>
      <c r="BZ1048541" s="17"/>
      <c r="CA1048541" s="18"/>
      <c r="CB1048541" s="14"/>
      <c r="CC1048541" s="14"/>
      <c r="CD1048541" s="14"/>
      <c r="CE1048541" s="14"/>
      <c r="CF1048541" s="14"/>
      <c r="CG1048541" s="14"/>
      <c r="CH1048541" s="14"/>
      <c r="CI1048541" s="19"/>
      <c r="CJ1048541" s="19"/>
    </row>
    <row r="1048542" s="14" customFormat="1" customHeight="1" spans="1:88">
      <c r="A1048542" s="15"/>
      <c r="B1048542" s="15"/>
      <c r="C1048542" s="15"/>
      <c r="D1048542" s="15"/>
      <c r="E1048542" s="15"/>
      <c r="F1048542" s="15"/>
      <c r="G1048542" s="15"/>
      <c r="H1048542" s="15"/>
      <c r="I1048542" s="15"/>
      <c r="J1048542" s="15"/>
      <c r="K1048542" s="15"/>
      <c r="L1048542" s="15"/>
      <c r="M1048542" s="15"/>
      <c r="N1048542" s="16"/>
      <c r="O1048542" s="14"/>
      <c r="P1048542" s="14"/>
      <c r="Q1048542" s="14"/>
      <c r="R1048542" s="14"/>
      <c r="S1048542" s="14"/>
      <c r="T1048542" s="14"/>
      <c r="U1048542" s="14"/>
      <c r="V1048542" s="14"/>
      <c r="W1048542" s="14"/>
      <c r="X1048542" s="14"/>
      <c r="Y1048542" s="14"/>
      <c r="Z1048542" s="14"/>
      <c r="AA1048542" s="14"/>
      <c r="AB1048542" s="14"/>
      <c r="AC1048542" s="14"/>
      <c r="AD1048542" s="14"/>
      <c r="AE1048542" s="14"/>
      <c r="AF1048542" s="14"/>
      <c r="AG1048542" s="14"/>
      <c r="AH1048542" s="14"/>
      <c r="AI1048542" s="14"/>
      <c r="AJ1048542" s="14"/>
      <c r="AK1048542" s="14"/>
      <c r="AL1048542" s="14"/>
      <c r="AM1048542" s="14"/>
      <c r="AN1048542" s="14"/>
      <c r="AO1048542" s="14"/>
      <c r="AP1048542" s="14"/>
      <c r="AQ1048542" s="14"/>
      <c r="AR1048542" s="14"/>
      <c r="AS1048542" s="14"/>
      <c r="AT1048542" s="14"/>
      <c r="AU1048542" s="14"/>
      <c r="AV1048542" s="14"/>
      <c r="AW1048542" s="14"/>
      <c r="AX1048542" s="14"/>
      <c r="AY1048542" s="14"/>
      <c r="AZ1048542" s="14"/>
      <c r="BA1048542" s="14"/>
      <c r="BB1048542" s="14"/>
      <c r="BC1048542" s="14"/>
      <c r="BD1048542" s="14"/>
      <c r="BE1048542" s="14"/>
      <c r="BF1048542" s="14"/>
      <c r="BG1048542" s="14"/>
      <c r="BH1048542" s="14"/>
      <c r="BI1048542" s="14"/>
      <c r="BJ1048542" s="14"/>
      <c r="BK1048542" s="14"/>
      <c r="BL1048542" s="14"/>
      <c r="BM1048542" s="14"/>
      <c r="BN1048542" s="14"/>
      <c r="BO1048542" s="14"/>
      <c r="BP1048542" s="14"/>
      <c r="BQ1048542" s="14"/>
      <c r="BR1048542" s="14"/>
      <c r="BS1048542" s="14"/>
      <c r="BT1048542" s="14"/>
      <c r="BU1048542" s="14"/>
      <c r="BV1048542" s="14"/>
      <c r="BW1048542" s="14"/>
      <c r="BX1048542" s="14"/>
      <c r="BY1048542" s="17"/>
      <c r="BZ1048542" s="17"/>
      <c r="CA1048542" s="18"/>
      <c r="CB1048542" s="14"/>
      <c r="CC1048542" s="14"/>
      <c r="CD1048542" s="14"/>
      <c r="CE1048542" s="14"/>
      <c r="CF1048542" s="14"/>
      <c r="CG1048542" s="14"/>
      <c r="CH1048542" s="14"/>
      <c r="CI1048542" s="19"/>
      <c r="CJ1048542" s="19"/>
    </row>
    <row r="1048543" s="14" customFormat="1" customHeight="1" spans="1:88">
      <c r="A1048543" s="15"/>
      <c r="B1048543" s="15"/>
      <c r="C1048543" s="15"/>
      <c r="D1048543" s="15"/>
      <c r="E1048543" s="15"/>
      <c r="F1048543" s="15"/>
      <c r="G1048543" s="15"/>
      <c r="H1048543" s="15"/>
      <c r="I1048543" s="15"/>
      <c r="J1048543" s="15"/>
      <c r="K1048543" s="15"/>
      <c r="L1048543" s="15"/>
      <c r="M1048543" s="15"/>
      <c r="N1048543" s="16"/>
      <c r="O1048543" s="14"/>
      <c r="P1048543" s="14"/>
      <c r="Q1048543" s="14"/>
      <c r="R1048543" s="14"/>
      <c r="S1048543" s="14"/>
      <c r="T1048543" s="14"/>
      <c r="U1048543" s="14"/>
      <c r="V1048543" s="14"/>
      <c r="W1048543" s="14"/>
      <c r="X1048543" s="14"/>
      <c r="Y1048543" s="14"/>
      <c r="Z1048543" s="14"/>
      <c r="AA1048543" s="14"/>
      <c r="AB1048543" s="14"/>
      <c r="AC1048543" s="14"/>
      <c r="AD1048543" s="14"/>
      <c r="AE1048543" s="14"/>
      <c r="AF1048543" s="14"/>
      <c r="AG1048543" s="14"/>
      <c r="AH1048543" s="14"/>
      <c r="AI1048543" s="14"/>
      <c r="AJ1048543" s="14"/>
      <c r="AK1048543" s="14"/>
      <c r="AL1048543" s="14"/>
      <c r="AM1048543" s="14"/>
      <c r="AN1048543" s="14"/>
      <c r="AO1048543" s="14"/>
      <c r="AP1048543" s="14"/>
      <c r="AQ1048543" s="14"/>
      <c r="AR1048543" s="14"/>
      <c r="AS1048543" s="14"/>
      <c r="AT1048543" s="14"/>
      <c r="AU1048543" s="14"/>
      <c r="AV1048543" s="14"/>
      <c r="AW1048543" s="14"/>
      <c r="AX1048543" s="14"/>
      <c r="AY1048543" s="14"/>
      <c r="AZ1048543" s="14"/>
      <c r="BA1048543" s="14"/>
      <c r="BB1048543" s="14"/>
      <c r="BC1048543" s="14"/>
      <c r="BD1048543" s="14"/>
      <c r="BE1048543" s="14"/>
      <c r="BF1048543" s="14"/>
      <c r="BG1048543" s="14"/>
      <c r="BH1048543" s="14"/>
      <c r="BI1048543" s="14"/>
      <c r="BJ1048543" s="14"/>
      <c r="BK1048543" s="14"/>
      <c r="BL1048543" s="14"/>
      <c r="BM1048543" s="14"/>
      <c r="BN1048543" s="14"/>
      <c r="BO1048543" s="14"/>
      <c r="BP1048543" s="14"/>
      <c r="BQ1048543" s="14"/>
      <c r="BR1048543" s="14"/>
      <c r="BS1048543" s="14"/>
      <c r="BT1048543" s="14"/>
      <c r="BU1048543" s="14"/>
      <c r="BV1048543" s="14"/>
      <c r="BW1048543" s="14"/>
      <c r="BX1048543" s="14"/>
      <c r="BY1048543" s="17"/>
      <c r="BZ1048543" s="17"/>
      <c r="CA1048543" s="18"/>
      <c r="CB1048543" s="14"/>
      <c r="CC1048543" s="14"/>
      <c r="CD1048543" s="14"/>
      <c r="CE1048543" s="14"/>
      <c r="CF1048543" s="14"/>
      <c r="CG1048543" s="14"/>
      <c r="CH1048543" s="14"/>
      <c r="CI1048543" s="19"/>
      <c r="CJ1048543" s="19"/>
    </row>
    <row r="1048544" s="14" customFormat="1" customHeight="1" spans="1:88">
      <c r="A1048544" s="15"/>
      <c r="B1048544" s="15"/>
      <c r="C1048544" s="15"/>
      <c r="D1048544" s="15"/>
      <c r="E1048544" s="15"/>
      <c r="F1048544" s="15"/>
      <c r="G1048544" s="15"/>
      <c r="H1048544" s="15"/>
      <c r="I1048544" s="15"/>
      <c r="J1048544" s="15"/>
      <c r="K1048544" s="15"/>
      <c r="L1048544" s="15"/>
      <c r="M1048544" s="15"/>
      <c r="N1048544" s="16"/>
      <c r="O1048544" s="14"/>
      <c r="P1048544" s="14"/>
      <c r="Q1048544" s="14"/>
      <c r="R1048544" s="14"/>
      <c r="S1048544" s="14"/>
      <c r="T1048544" s="14"/>
      <c r="U1048544" s="14"/>
      <c r="V1048544" s="14"/>
      <c r="W1048544" s="14"/>
      <c r="X1048544" s="14"/>
      <c r="Y1048544" s="14"/>
      <c r="Z1048544" s="14"/>
      <c r="AA1048544" s="14"/>
      <c r="AB1048544" s="14"/>
      <c r="AC1048544" s="14"/>
      <c r="AD1048544" s="14"/>
      <c r="AE1048544" s="14"/>
      <c r="AF1048544" s="14"/>
      <c r="AG1048544" s="14"/>
      <c r="AH1048544" s="14"/>
      <c r="AI1048544" s="14"/>
      <c r="AJ1048544" s="14"/>
      <c r="AK1048544" s="14"/>
      <c r="AL1048544" s="14"/>
      <c r="AM1048544" s="14"/>
      <c r="AN1048544" s="14"/>
      <c r="AO1048544" s="14"/>
      <c r="AP1048544" s="14"/>
      <c r="AQ1048544" s="14"/>
      <c r="AR1048544" s="14"/>
      <c r="AS1048544" s="14"/>
      <c r="AT1048544" s="14"/>
      <c r="AU1048544" s="14"/>
      <c r="AV1048544" s="14"/>
      <c r="AW1048544" s="14"/>
      <c r="AX1048544" s="14"/>
      <c r="AY1048544" s="14"/>
      <c r="AZ1048544" s="14"/>
      <c r="BA1048544" s="14"/>
      <c r="BB1048544" s="14"/>
      <c r="BC1048544" s="14"/>
      <c r="BD1048544" s="14"/>
      <c r="BE1048544" s="14"/>
      <c r="BF1048544" s="14"/>
      <c r="BG1048544" s="14"/>
      <c r="BH1048544" s="14"/>
      <c r="BI1048544" s="14"/>
      <c r="BJ1048544" s="14"/>
      <c r="BK1048544" s="14"/>
      <c r="BL1048544" s="14"/>
      <c r="BM1048544" s="14"/>
      <c r="BN1048544" s="14"/>
      <c r="BO1048544" s="14"/>
      <c r="BP1048544" s="14"/>
      <c r="BQ1048544" s="14"/>
      <c r="BR1048544" s="14"/>
      <c r="BS1048544" s="14"/>
      <c r="BT1048544" s="14"/>
      <c r="BU1048544" s="14"/>
      <c r="BV1048544" s="14"/>
      <c r="BW1048544" s="14"/>
      <c r="BX1048544" s="14"/>
      <c r="BY1048544" s="17"/>
      <c r="BZ1048544" s="17"/>
      <c r="CA1048544" s="18"/>
      <c r="CB1048544" s="14"/>
      <c r="CC1048544" s="14"/>
      <c r="CD1048544" s="14"/>
      <c r="CE1048544" s="14"/>
      <c r="CF1048544" s="14"/>
      <c r="CG1048544" s="14"/>
      <c r="CH1048544" s="14"/>
      <c r="CI1048544" s="19"/>
      <c r="CJ1048544" s="19"/>
    </row>
    <row r="1048545" s="14" customFormat="1" customHeight="1" spans="1:88">
      <c r="A1048545" s="15"/>
      <c r="B1048545" s="15"/>
      <c r="C1048545" s="15"/>
      <c r="D1048545" s="15"/>
      <c r="E1048545" s="15"/>
      <c r="F1048545" s="15"/>
      <c r="G1048545" s="15"/>
      <c r="H1048545" s="15"/>
      <c r="I1048545" s="15"/>
      <c r="J1048545" s="15"/>
      <c r="K1048545" s="15"/>
      <c r="L1048545" s="15"/>
      <c r="M1048545" s="15"/>
      <c r="N1048545" s="16"/>
      <c r="O1048545" s="14"/>
      <c r="P1048545" s="14"/>
      <c r="Q1048545" s="14"/>
      <c r="R1048545" s="14"/>
      <c r="S1048545" s="14"/>
      <c r="T1048545" s="14"/>
      <c r="U1048545" s="14"/>
      <c r="V1048545" s="14"/>
      <c r="W1048545" s="14"/>
      <c r="X1048545" s="14"/>
      <c r="Y1048545" s="14"/>
      <c r="Z1048545" s="14"/>
      <c r="AA1048545" s="14"/>
      <c r="AB1048545" s="14"/>
      <c r="AC1048545" s="14"/>
      <c r="AD1048545" s="14"/>
      <c r="AE1048545" s="14"/>
      <c r="AF1048545" s="14"/>
      <c r="AG1048545" s="14"/>
      <c r="AH1048545" s="14"/>
      <c r="AI1048545" s="14"/>
      <c r="AJ1048545" s="14"/>
      <c r="AK1048545" s="14"/>
      <c r="AL1048545" s="14"/>
      <c r="AM1048545" s="14"/>
      <c r="AN1048545" s="14"/>
      <c r="AO1048545" s="14"/>
      <c r="AP1048545" s="14"/>
      <c r="AQ1048545" s="14"/>
      <c r="AR1048545" s="14"/>
      <c r="AS1048545" s="14"/>
      <c r="AT1048545" s="14"/>
      <c r="AU1048545" s="14"/>
      <c r="AV1048545" s="14"/>
      <c r="AW1048545" s="14"/>
      <c r="AX1048545" s="14"/>
      <c r="AY1048545" s="14"/>
      <c r="AZ1048545" s="14"/>
      <c r="BA1048545" s="14"/>
      <c r="BB1048545" s="14"/>
      <c r="BC1048545" s="14"/>
      <c r="BD1048545" s="14"/>
      <c r="BE1048545" s="14"/>
      <c r="BF1048545" s="14"/>
      <c r="BG1048545" s="14"/>
      <c r="BH1048545" s="14"/>
      <c r="BI1048545" s="14"/>
      <c r="BJ1048545" s="14"/>
      <c r="BK1048545" s="14"/>
      <c r="BL1048545" s="14"/>
      <c r="BM1048545" s="14"/>
      <c r="BN1048545" s="14"/>
      <c r="BO1048545" s="14"/>
      <c r="BP1048545" s="14"/>
      <c r="BQ1048545" s="14"/>
      <c r="BR1048545" s="14"/>
      <c r="BS1048545" s="14"/>
      <c r="BT1048545" s="14"/>
      <c r="BU1048545" s="14"/>
      <c r="BV1048545" s="14"/>
      <c r="BW1048545" s="14"/>
      <c r="BX1048545" s="14"/>
      <c r="BY1048545" s="17"/>
      <c r="BZ1048545" s="17"/>
      <c r="CA1048545" s="18"/>
      <c r="CB1048545" s="14"/>
      <c r="CC1048545" s="14"/>
      <c r="CD1048545" s="14"/>
      <c r="CE1048545" s="14"/>
      <c r="CF1048545" s="14"/>
      <c r="CG1048545" s="14"/>
      <c r="CH1048545" s="14"/>
      <c r="CI1048545" s="19"/>
      <c r="CJ1048545" s="19"/>
    </row>
    <row r="1048546" s="14" customFormat="1" customHeight="1" spans="1:88">
      <c r="A1048546" s="15"/>
      <c r="B1048546" s="15"/>
      <c r="C1048546" s="15"/>
      <c r="D1048546" s="15"/>
      <c r="E1048546" s="15"/>
      <c r="F1048546" s="15"/>
      <c r="G1048546" s="15"/>
      <c r="H1048546" s="15"/>
      <c r="I1048546" s="15"/>
      <c r="J1048546" s="15"/>
      <c r="K1048546" s="15"/>
      <c r="L1048546" s="15"/>
      <c r="M1048546" s="15"/>
      <c r="N1048546" s="16"/>
      <c r="O1048546" s="14"/>
      <c r="P1048546" s="14"/>
      <c r="Q1048546" s="14"/>
      <c r="R1048546" s="14"/>
      <c r="S1048546" s="14"/>
      <c r="T1048546" s="14"/>
      <c r="U1048546" s="14"/>
      <c r="V1048546" s="14"/>
      <c r="W1048546" s="14"/>
      <c r="X1048546" s="14"/>
      <c r="Y1048546" s="14"/>
      <c r="Z1048546" s="14"/>
      <c r="AA1048546" s="14"/>
      <c r="AB1048546" s="14"/>
      <c r="AC1048546" s="14"/>
      <c r="AD1048546" s="14"/>
      <c r="AE1048546" s="14"/>
      <c r="AF1048546" s="14"/>
      <c r="AG1048546" s="14"/>
      <c r="AH1048546" s="14"/>
      <c r="AI1048546" s="14"/>
      <c r="AJ1048546" s="14"/>
      <c r="AK1048546" s="14"/>
      <c r="AL1048546" s="14"/>
      <c r="AM1048546" s="14"/>
      <c r="AN1048546" s="14"/>
      <c r="AO1048546" s="14"/>
      <c r="AP1048546" s="14"/>
      <c r="AQ1048546" s="14"/>
      <c r="AR1048546" s="14"/>
      <c r="AS1048546" s="14"/>
      <c r="AT1048546" s="14"/>
      <c r="AU1048546" s="14"/>
      <c r="AV1048546" s="14"/>
      <c r="AW1048546" s="14"/>
      <c r="AX1048546" s="14"/>
      <c r="AY1048546" s="14"/>
      <c r="AZ1048546" s="14"/>
      <c r="BA1048546" s="14"/>
      <c r="BB1048546" s="14"/>
      <c r="BC1048546" s="14"/>
      <c r="BD1048546" s="14"/>
      <c r="BE1048546" s="14"/>
      <c r="BF1048546" s="14"/>
      <c r="BG1048546" s="14"/>
      <c r="BH1048546" s="14"/>
      <c r="BI1048546" s="14"/>
      <c r="BJ1048546" s="14"/>
      <c r="BK1048546" s="14"/>
      <c r="BL1048546" s="14"/>
      <c r="BM1048546" s="14"/>
      <c r="BN1048546" s="14"/>
      <c r="BO1048546" s="14"/>
      <c r="BP1048546" s="14"/>
      <c r="BQ1048546" s="14"/>
      <c r="BR1048546" s="14"/>
      <c r="BS1048546" s="14"/>
      <c r="BT1048546" s="14"/>
      <c r="BU1048546" s="14"/>
      <c r="BV1048546" s="14"/>
      <c r="BW1048546" s="14"/>
      <c r="BX1048546" s="14"/>
      <c r="BY1048546" s="17"/>
      <c r="BZ1048546" s="17"/>
      <c r="CA1048546" s="18"/>
      <c r="CB1048546" s="14"/>
      <c r="CC1048546" s="14"/>
      <c r="CD1048546" s="14"/>
      <c r="CE1048546" s="14"/>
      <c r="CF1048546" s="14"/>
      <c r="CG1048546" s="14"/>
      <c r="CH1048546" s="14"/>
      <c r="CI1048546" s="19"/>
      <c r="CJ1048546" s="19"/>
    </row>
    <row r="1048547" s="14" customFormat="1" customHeight="1" spans="1:88">
      <c r="A1048547" s="15"/>
      <c r="B1048547" s="15"/>
      <c r="C1048547" s="15"/>
      <c r="D1048547" s="15"/>
      <c r="E1048547" s="15"/>
      <c r="F1048547" s="15"/>
      <c r="G1048547" s="15"/>
      <c r="H1048547" s="15"/>
      <c r="I1048547" s="15"/>
      <c r="J1048547" s="15"/>
      <c r="K1048547" s="15"/>
      <c r="L1048547" s="15"/>
      <c r="M1048547" s="15"/>
      <c r="N1048547" s="16"/>
      <c r="O1048547" s="14"/>
      <c r="P1048547" s="14"/>
      <c r="Q1048547" s="14"/>
      <c r="R1048547" s="14"/>
      <c r="S1048547" s="14"/>
      <c r="T1048547" s="14"/>
      <c r="U1048547" s="14"/>
      <c r="V1048547" s="14"/>
      <c r="W1048547" s="14"/>
      <c r="X1048547" s="14"/>
      <c r="Y1048547" s="14"/>
      <c r="Z1048547" s="14"/>
      <c r="AA1048547" s="14"/>
      <c r="AB1048547" s="14"/>
      <c r="AC1048547" s="14"/>
      <c r="AD1048547" s="14"/>
      <c r="AE1048547" s="14"/>
      <c r="AF1048547" s="14"/>
      <c r="AG1048547" s="14"/>
      <c r="AH1048547" s="14"/>
      <c r="AI1048547" s="14"/>
      <c r="AJ1048547" s="14"/>
      <c r="AK1048547" s="14"/>
      <c r="AL1048547" s="14"/>
      <c r="AM1048547" s="14"/>
      <c r="AN1048547" s="14"/>
      <c r="AO1048547" s="14"/>
      <c r="AP1048547" s="14"/>
      <c r="AQ1048547" s="14"/>
      <c r="AR1048547" s="14"/>
      <c r="AS1048547" s="14"/>
      <c r="AT1048547" s="14"/>
      <c r="AU1048547" s="14"/>
      <c r="AV1048547" s="14"/>
      <c r="AW1048547" s="14"/>
      <c r="AX1048547" s="14"/>
      <c r="AY1048547" s="14"/>
      <c r="AZ1048547" s="14"/>
      <c r="BA1048547" s="14"/>
      <c r="BB1048547" s="14"/>
      <c r="BC1048547" s="14"/>
      <c r="BD1048547" s="14"/>
      <c r="BE1048547" s="14"/>
      <c r="BF1048547" s="14"/>
      <c r="BG1048547" s="14"/>
      <c r="BH1048547" s="14"/>
      <c r="BI1048547" s="14"/>
      <c r="BJ1048547" s="14"/>
      <c r="BK1048547" s="14"/>
      <c r="BL1048547" s="14"/>
      <c r="BM1048547" s="14"/>
      <c r="BN1048547" s="14"/>
      <c r="BO1048547" s="14"/>
      <c r="BP1048547" s="14"/>
      <c r="BQ1048547" s="14"/>
      <c r="BR1048547" s="14"/>
      <c r="BS1048547" s="14"/>
      <c r="BT1048547" s="14"/>
      <c r="BU1048547" s="14"/>
      <c r="BV1048547" s="14"/>
      <c r="BW1048547" s="14"/>
      <c r="BX1048547" s="14"/>
      <c r="BY1048547" s="17"/>
      <c r="BZ1048547" s="17"/>
      <c r="CA1048547" s="18"/>
      <c r="CB1048547" s="14"/>
      <c r="CC1048547" s="14"/>
      <c r="CD1048547" s="14"/>
      <c r="CE1048547" s="14"/>
      <c r="CF1048547" s="14"/>
      <c r="CG1048547" s="14"/>
      <c r="CH1048547" s="14"/>
      <c r="CI1048547" s="19"/>
      <c r="CJ1048547" s="19"/>
    </row>
    <row r="1048548" s="14" customFormat="1" customHeight="1" spans="1:88">
      <c r="A1048548" s="15"/>
      <c r="B1048548" s="15"/>
      <c r="C1048548" s="15"/>
      <c r="D1048548" s="15"/>
      <c r="E1048548" s="15"/>
      <c r="F1048548" s="15"/>
      <c r="G1048548" s="15"/>
      <c r="H1048548" s="15"/>
      <c r="I1048548" s="15"/>
      <c r="J1048548" s="15"/>
      <c r="K1048548" s="15"/>
      <c r="L1048548" s="15"/>
      <c r="M1048548" s="15"/>
      <c r="N1048548" s="16"/>
      <c r="O1048548" s="14"/>
      <c r="P1048548" s="14"/>
      <c r="Q1048548" s="14"/>
      <c r="R1048548" s="14"/>
      <c r="S1048548" s="14"/>
      <c r="T1048548" s="14"/>
      <c r="U1048548" s="14"/>
      <c r="V1048548" s="14"/>
      <c r="W1048548" s="14"/>
      <c r="X1048548" s="14"/>
      <c r="Y1048548" s="14"/>
      <c r="Z1048548" s="14"/>
      <c r="AA1048548" s="14"/>
      <c r="AB1048548" s="14"/>
      <c r="AC1048548" s="14"/>
      <c r="AD1048548" s="14"/>
      <c r="AE1048548" s="14"/>
      <c r="AF1048548" s="14"/>
      <c r="AG1048548" s="14"/>
      <c r="AH1048548" s="14"/>
      <c r="AI1048548" s="14"/>
      <c r="AJ1048548" s="14"/>
      <c r="AK1048548" s="14"/>
      <c r="AL1048548" s="14"/>
      <c r="AM1048548" s="14"/>
      <c r="AN1048548" s="14"/>
      <c r="AO1048548" s="14"/>
      <c r="AP1048548" s="14"/>
      <c r="AQ1048548" s="14"/>
      <c r="AR1048548" s="14"/>
      <c r="AS1048548" s="14"/>
      <c r="AT1048548" s="14"/>
      <c r="AU1048548" s="14"/>
      <c r="AV1048548" s="14"/>
      <c r="AW1048548" s="14"/>
      <c r="AX1048548" s="14"/>
      <c r="AY1048548" s="14"/>
      <c r="AZ1048548" s="14"/>
      <c r="BA1048548" s="14"/>
      <c r="BB1048548" s="14"/>
      <c r="BC1048548" s="14"/>
      <c r="BD1048548" s="14"/>
      <c r="BE1048548" s="14"/>
      <c r="BF1048548" s="14"/>
      <c r="BG1048548" s="14"/>
      <c r="BH1048548" s="14"/>
      <c r="BI1048548" s="14"/>
      <c r="BJ1048548" s="14"/>
      <c r="BK1048548" s="14"/>
      <c r="BL1048548" s="14"/>
      <c r="BM1048548" s="14"/>
      <c r="BN1048548" s="14"/>
      <c r="BO1048548" s="14"/>
      <c r="BP1048548" s="14"/>
      <c r="BQ1048548" s="14"/>
      <c r="BR1048548" s="14"/>
      <c r="BS1048548" s="14"/>
      <c r="BT1048548" s="14"/>
      <c r="BU1048548" s="14"/>
      <c r="BV1048548" s="14"/>
      <c r="BW1048548" s="14"/>
      <c r="BX1048548" s="14"/>
      <c r="BY1048548" s="17"/>
      <c r="BZ1048548" s="17"/>
      <c r="CA1048548" s="18"/>
      <c r="CB1048548" s="14"/>
      <c r="CC1048548" s="14"/>
      <c r="CD1048548" s="14"/>
      <c r="CE1048548" s="14"/>
      <c r="CF1048548" s="14"/>
      <c r="CG1048548" s="14"/>
      <c r="CH1048548" s="14"/>
      <c r="CI1048548" s="19"/>
      <c r="CJ1048548" s="19"/>
    </row>
    <row r="1048549" s="14" customFormat="1" customHeight="1" spans="1:88">
      <c r="A1048549" s="15"/>
      <c r="B1048549" s="15"/>
      <c r="C1048549" s="15"/>
      <c r="D1048549" s="15"/>
      <c r="E1048549" s="15"/>
      <c r="F1048549" s="15"/>
      <c r="G1048549" s="15"/>
      <c r="H1048549" s="15"/>
      <c r="I1048549" s="15"/>
      <c r="J1048549" s="15"/>
      <c r="K1048549" s="15"/>
      <c r="L1048549" s="15"/>
      <c r="M1048549" s="15"/>
      <c r="N1048549" s="16"/>
      <c r="O1048549" s="14"/>
      <c r="P1048549" s="14"/>
      <c r="Q1048549" s="14"/>
      <c r="R1048549" s="14"/>
      <c r="S1048549" s="14"/>
      <c r="T1048549" s="14"/>
      <c r="U1048549" s="14"/>
      <c r="V1048549" s="14"/>
      <c r="W1048549" s="14"/>
      <c r="X1048549" s="14"/>
      <c r="Y1048549" s="14"/>
      <c r="Z1048549" s="14"/>
      <c r="AA1048549" s="14"/>
      <c r="AB1048549" s="14"/>
      <c r="AC1048549" s="14"/>
      <c r="AD1048549" s="14"/>
      <c r="AE1048549" s="14"/>
      <c r="AF1048549" s="14"/>
      <c r="AG1048549" s="14"/>
      <c r="AH1048549" s="14"/>
      <c r="AI1048549" s="14"/>
      <c r="AJ1048549" s="14"/>
      <c r="AK1048549" s="14"/>
      <c r="AL1048549" s="14"/>
      <c r="AM1048549" s="14"/>
      <c r="AN1048549" s="14"/>
      <c r="AO1048549" s="14"/>
      <c r="AP1048549" s="14"/>
      <c r="AQ1048549" s="14"/>
      <c r="AR1048549" s="14"/>
      <c r="AS1048549" s="14"/>
      <c r="AT1048549" s="14"/>
      <c r="AU1048549" s="14"/>
      <c r="AV1048549" s="14"/>
      <c r="AW1048549" s="14"/>
      <c r="AX1048549" s="14"/>
      <c r="AY1048549" s="14"/>
      <c r="AZ1048549" s="14"/>
      <c r="BA1048549" s="14"/>
      <c r="BB1048549" s="14"/>
      <c r="BC1048549" s="14"/>
      <c r="BD1048549" s="14"/>
      <c r="BE1048549" s="14"/>
      <c r="BF1048549" s="14"/>
      <c r="BG1048549" s="14"/>
      <c r="BH1048549" s="14"/>
      <c r="BI1048549" s="14"/>
      <c r="BJ1048549" s="14"/>
      <c r="BK1048549" s="14"/>
      <c r="BL1048549" s="14"/>
      <c r="BM1048549" s="14"/>
      <c r="BN1048549" s="14"/>
      <c r="BO1048549" s="14"/>
      <c r="BP1048549" s="14"/>
      <c r="BQ1048549" s="14"/>
      <c r="BR1048549" s="14"/>
      <c r="BS1048549" s="14"/>
      <c r="BT1048549" s="14"/>
      <c r="BU1048549" s="14"/>
      <c r="BV1048549" s="14"/>
      <c r="BW1048549" s="14"/>
      <c r="BX1048549" s="14"/>
      <c r="BY1048549" s="17"/>
      <c r="BZ1048549" s="17"/>
      <c r="CA1048549" s="18"/>
      <c r="CB1048549" s="14"/>
      <c r="CC1048549" s="14"/>
      <c r="CD1048549" s="14"/>
      <c r="CE1048549" s="14"/>
      <c r="CF1048549" s="14"/>
      <c r="CG1048549" s="14"/>
      <c r="CH1048549" s="14"/>
      <c r="CI1048549" s="19"/>
      <c r="CJ1048549" s="19"/>
    </row>
    <row r="1048550" s="14" customFormat="1" customHeight="1" spans="1:88">
      <c r="A1048550" s="15"/>
      <c r="B1048550" s="15"/>
      <c r="C1048550" s="15"/>
      <c r="D1048550" s="15"/>
      <c r="E1048550" s="15"/>
      <c r="F1048550" s="15"/>
      <c r="G1048550" s="15"/>
      <c r="H1048550" s="15"/>
      <c r="I1048550" s="15"/>
      <c r="J1048550" s="15"/>
      <c r="K1048550" s="15"/>
      <c r="L1048550" s="15"/>
      <c r="M1048550" s="15"/>
      <c r="N1048550" s="16"/>
      <c r="O1048550" s="14"/>
      <c r="P1048550" s="14"/>
      <c r="Q1048550" s="14"/>
      <c r="R1048550" s="14"/>
      <c r="S1048550" s="14"/>
      <c r="T1048550" s="14"/>
      <c r="U1048550" s="14"/>
      <c r="V1048550" s="14"/>
      <c r="W1048550" s="14"/>
      <c r="X1048550" s="14"/>
      <c r="Y1048550" s="14"/>
      <c r="Z1048550" s="14"/>
      <c r="AA1048550" s="14"/>
      <c r="AB1048550" s="14"/>
      <c r="AC1048550" s="14"/>
      <c r="AD1048550" s="14"/>
      <c r="AE1048550" s="14"/>
      <c r="AF1048550" s="14"/>
      <c r="AG1048550" s="14"/>
      <c r="AH1048550" s="14"/>
      <c r="AI1048550" s="14"/>
      <c r="AJ1048550" s="14"/>
      <c r="AK1048550" s="14"/>
      <c r="AL1048550" s="14"/>
      <c r="AM1048550" s="14"/>
      <c r="AN1048550" s="14"/>
      <c r="AO1048550" s="14"/>
      <c r="AP1048550" s="14"/>
      <c r="AQ1048550" s="14"/>
      <c r="AR1048550" s="14"/>
      <c r="AS1048550" s="14"/>
      <c r="AT1048550" s="14"/>
      <c r="AU1048550" s="14"/>
      <c r="AV1048550" s="14"/>
      <c r="AW1048550" s="14"/>
      <c r="AX1048550" s="14"/>
      <c r="AY1048550" s="14"/>
      <c r="AZ1048550" s="14"/>
      <c r="BA1048550" s="14"/>
      <c r="BB1048550" s="14"/>
      <c r="BC1048550" s="14"/>
      <c r="BD1048550" s="14"/>
      <c r="BE1048550" s="14"/>
      <c r="BF1048550" s="14"/>
      <c r="BG1048550" s="14"/>
      <c r="BH1048550" s="14"/>
      <c r="BI1048550" s="14"/>
      <c r="BJ1048550" s="14"/>
      <c r="BK1048550" s="14"/>
      <c r="BL1048550" s="14"/>
      <c r="BM1048550" s="14"/>
      <c r="BN1048550" s="14"/>
      <c r="BO1048550" s="14"/>
      <c r="BP1048550" s="14"/>
      <c r="BQ1048550" s="14"/>
      <c r="BR1048550" s="14"/>
      <c r="BS1048550" s="14"/>
      <c r="BT1048550" s="14"/>
      <c r="BU1048550" s="14"/>
      <c r="BV1048550" s="14"/>
      <c r="BW1048550" s="14"/>
      <c r="BX1048550" s="14"/>
      <c r="BY1048550" s="17"/>
      <c r="BZ1048550" s="17"/>
      <c r="CA1048550" s="18"/>
      <c r="CB1048550" s="14"/>
      <c r="CC1048550" s="14"/>
      <c r="CD1048550" s="14"/>
      <c r="CE1048550" s="14"/>
      <c r="CF1048550" s="14"/>
      <c r="CG1048550" s="14"/>
      <c r="CH1048550" s="14"/>
      <c r="CI1048550" s="19"/>
      <c r="CJ1048550" s="19"/>
    </row>
    <row r="1048551" s="14" customFormat="1" customHeight="1" spans="1:88">
      <c r="A1048551" s="15"/>
      <c r="B1048551" s="15"/>
      <c r="C1048551" s="15"/>
      <c r="D1048551" s="15"/>
      <c r="E1048551" s="15"/>
      <c r="F1048551" s="15"/>
      <c r="G1048551" s="15"/>
      <c r="H1048551" s="15"/>
      <c r="I1048551" s="15"/>
      <c r="J1048551" s="15"/>
      <c r="K1048551" s="15"/>
      <c r="L1048551" s="15"/>
      <c r="M1048551" s="15"/>
      <c r="N1048551" s="16"/>
      <c r="O1048551" s="14"/>
      <c r="P1048551" s="14"/>
      <c r="Q1048551" s="14"/>
      <c r="R1048551" s="14"/>
      <c r="S1048551" s="14"/>
      <c r="T1048551" s="14"/>
      <c r="U1048551" s="14"/>
      <c r="V1048551" s="14"/>
      <c r="W1048551" s="14"/>
      <c r="X1048551" s="14"/>
      <c r="Y1048551" s="14"/>
      <c r="Z1048551" s="14"/>
      <c r="AA1048551" s="14"/>
      <c r="AB1048551" s="14"/>
      <c r="AC1048551" s="14"/>
      <c r="AD1048551" s="14"/>
      <c r="AE1048551" s="14"/>
      <c r="AF1048551" s="14"/>
      <c r="AG1048551" s="14"/>
      <c r="AH1048551" s="14"/>
      <c r="AI1048551" s="14"/>
      <c r="AJ1048551" s="14"/>
      <c r="AK1048551" s="14"/>
      <c r="AL1048551" s="14"/>
      <c r="AM1048551" s="14"/>
      <c r="AN1048551" s="14"/>
      <c r="AO1048551" s="14"/>
      <c r="AP1048551" s="14"/>
      <c r="AQ1048551" s="14"/>
      <c r="AR1048551" s="14"/>
      <c r="AS1048551" s="14"/>
      <c r="AT1048551" s="14"/>
      <c r="AU1048551" s="14"/>
      <c r="AV1048551" s="14"/>
      <c r="AW1048551" s="14"/>
      <c r="AX1048551" s="14"/>
      <c r="AY1048551" s="14"/>
      <c r="AZ1048551" s="14"/>
      <c r="BA1048551" s="14"/>
      <c r="BB1048551" s="14"/>
      <c r="BC1048551" s="14"/>
      <c r="BD1048551" s="14"/>
      <c r="BE1048551" s="14"/>
      <c r="BF1048551" s="14"/>
      <c r="BG1048551" s="14"/>
      <c r="BH1048551" s="14"/>
      <c r="BI1048551" s="14"/>
      <c r="BJ1048551" s="14"/>
      <c r="BK1048551" s="14"/>
      <c r="BL1048551" s="14"/>
      <c r="BM1048551" s="14"/>
      <c r="BN1048551" s="14"/>
      <c r="BO1048551" s="14"/>
      <c r="BP1048551" s="14"/>
      <c r="BQ1048551" s="14"/>
      <c r="BR1048551" s="14"/>
      <c r="BS1048551" s="14"/>
      <c r="BT1048551" s="14"/>
      <c r="BU1048551" s="14"/>
      <c r="BV1048551" s="14"/>
      <c r="BW1048551" s="14"/>
      <c r="BX1048551" s="14"/>
      <c r="BY1048551" s="17"/>
      <c r="BZ1048551" s="17"/>
      <c r="CA1048551" s="18"/>
      <c r="CB1048551" s="14"/>
      <c r="CC1048551" s="14"/>
      <c r="CD1048551" s="14"/>
      <c r="CE1048551" s="14"/>
      <c r="CF1048551" s="14"/>
      <c r="CG1048551" s="14"/>
      <c r="CH1048551" s="14"/>
      <c r="CI1048551" s="19"/>
      <c r="CJ1048551" s="19"/>
    </row>
    <row r="1048552" s="14" customFormat="1" customHeight="1" spans="1:88">
      <c r="A1048552" s="15"/>
      <c r="B1048552" s="15"/>
      <c r="C1048552" s="15"/>
      <c r="D1048552" s="15"/>
      <c r="E1048552" s="15"/>
      <c r="F1048552" s="15"/>
      <c r="G1048552" s="15"/>
      <c r="H1048552" s="15"/>
      <c r="I1048552" s="15"/>
      <c r="J1048552" s="15"/>
      <c r="K1048552" s="15"/>
      <c r="L1048552" s="15"/>
      <c r="M1048552" s="15"/>
      <c r="N1048552" s="16"/>
      <c r="O1048552" s="14"/>
      <c r="P1048552" s="14"/>
      <c r="Q1048552" s="14"/>
      <c r="R1048552" s="14"/>
      <c r="S1048552" s="14"/>
      <c r="T1048552" s="14"/>
      <c r="U1048552" s="14"/>
      <c r="V1048552" s="14"/>
      <c r="W1048552" s="14"/>
      <c r="X1048552" s="14"/>
      <c r="Y1048552" s="14"/>
      <c r="Z1048552" s="14"/>
      <c r="AA1048552" s="14"/>
      <c r="AB1048552" s="14"/>
      <c r="AC1048552" s="14"/>
      <c r="AD1048552" s="14"/>
      <c r="AE1048552" s="14"/>
      <c r="AF1048552" s="14"/>
      <c r="AG1048552" s="14"/>
      <c r="AH1048552" s="14"/>
      <c r="AI1048552" s="14"/>
      <c r="AJ1048552" s="14"/>
      <c r="AK1048552" s="14"/>
      <c r="AL1048552" s="14"/>
      <c r="AM1048552" s="14"/>
      <c r="AN1048552" s="14"/>
      <c r="AO1048552" s="14"/>
      <c r="AP1048552" s="14"/>
      <c r="AQ1048552" s="14"/>
      <c r="AR1048552" s="14"/>
      <c r="AS1048552" s="14"/>
      <c r="AT1048552" s="14"/>
      <c r="AU1048552" s="14"/>
      <c r="AV1048552" s="14"/>
      <c r="AW1048552" s="14"/>
      <c r="AX1048552" s="14"/>
      <c r="AY1048552" s="14"/>
      <c r="AZ1048552" s="14"/>
      <c r="BA1048552" s="14"/>
      <c r="BB1048552" s="14"/>
      <c r="BC1048552" s="14"/>
      <c r="BD1048552" s="14"/>
      <c r="BE1048552" s="14"/>
      <c r="BF1048552" s="14"/>
      <c r="BG1048552" s="14"/>
      <c r="BH1048552" s="14"/>
      <c r="BI1048552" s="14"/>
      <c r="BJ1048552" s="14"/>
      <c r="BK1048552" s="14"/>
      <c r="BL1048552" s="14"/>
      <c r="BM1048552" s="14"/>
      <c r="BN1048552" s="14"/>
      <c r="BO1048552" s="14"/>
      <c r="BP1048552" s="14"/>
      <c r="BQ1048552" s="14"/>
      <c r="BR1048552" s="14"/>
      <c r="BS1048552" s="14"/>
      <c r="BT1048552" s="14"/>
      <c r="BU1048552" s="14"/>
      <c r="BV1048552" s="14"/>
      <c r="BW1048552" s="14"/>
      <c r="BX1048552" s="14"/>
      <c r="BY1048552" s="17"/>
      <c r="BZ1048552" s="17"/>
      <c r="CA1048552" s="18"/>
      <c r="CB1048552" s="14"/>
      <c r="CC1048552" s="14"/>
      <c r="CD1048552" s="14"/>
      <c r="CE1048552" s="14"/>
      <c r="CF1048552" s="14"/>
      <c r="CG1048552" s="14"/>
      <c r="CH1048552" s="14"/>
      <c r="CI1048552" s="19"/>
      <c r="CJ1048552" s="19"/>
    </row>
    <row r="1048553" s="14" customFormat="1" customHeight="1" spans="1:88">
      <c r="A1048553" s="15"/>
      <c r="B1048553" s="15"/>
      <c r="C1048553" s="15"/>
      <c r="D1048553" s="15"/>
      <c r="E1048553" s="15"/>
      <c r="F1048553" s="15"/>
      <c r="G1048553" s="15"/>
      <c r="H1048553" s="15"/>
      <c r="I1048553" s="15"/>
      <c r="J1048553" s="15"/>
      <c r="K1048553" s="15"/>
      <c r="L1048553" s="15"/>
      <c r="M1048553" s="15"/>
      <c r="N1048553" s="16"/>
      <c r="O1048553" s="14"/>
      <c r="P1048553" s="14"/>
      <c r="Q1048553" s="14"/>
      <c r="R1048553" s="14"/>
      <c r="S1048553" s="14"/>
      <c r="T1048553" s="14"/>
      <c r="U1048553" s="14"/>
      <c r="V1048553" s="14"/>
      <c r="W1048553" s="14"/>
      <c r="X1048553" s="14"/>
      <c r="Y1048553" s="14"/>
      <c r="Z1048553" s="14"/>
      <c r="AA1048553" s="14"/>
      <c r="AB1048553" s="14"/>
      <c r="AC1048553" s="14"/>
      <c r="AD1048553" s="14"/>
      <c r="AE1048553" s="14"/>
      <c r="AF1048553" s="14"/>
      <c r="AG1048553" s="14"/>
      <c r="AH1048553" s="14"/>
      <c r="AI1048553" s="14"/>
      <c r="AJ1048553" s="14"/>
      <c r="AK1048553" s="14"/>
      <c r="AL1048553" s="14"/>
      <c r="AM1048553" s="14"/>
      <c r="AN1048553" s="14"/>
      <c r="AO1048553" s="14"/>
      <c r="AP1048553" s="14"/>
      <c r="AQ1048553" s="14"/>
      <c r="AR1048553" s="14"/>
      <c r="AS1048553" s="14"/>
      <c r="AT1048553" s="14"/>
      <c r="AU1048553" s="14"/>
      <c r="AV1048553" s="14"/>
      <c r="AW1048553" s="14"/>
      <c r="AX1048553" s="14"/>
      <c r="AY1048553" s="14"/>
      <c r="AZ1048553" s="14"/>
      <c r="BA1048553" s="14"/>
      <c r="BB1048553" s="14"/>
      <c r="BC1048553" s="14"/>
      <c r="BD1048553" s="14"/>
      <c r="BE1048553" s="14"/>
      <c r="BF1048553" s="14"/>
      <c r="BG1048553" s="14"/>
      <c r="BH1048553" s="14"/>
      <c r="BI1048553" s="14"/>
      <c r="BJ1048553" s="14"/>
      <c r="BK1048553" s="14"/>
      <c r="BL1048553" s="14"/>
      <c r="BM1048553" s="14"/>
      <c r="BN1048553" s="14"/>
      <c r="BO1048553" s="14"/>
      <c r="BP1048553" s="14"/>
      <c r="BQ1048553" s="14"/>
      <c r="BR1048553" s="14"/>
      <c r="BS1048553" s="14"/>
      <c r="BT1048553" s="14"/>
      <c r="BU1048553" s="14"/>
      <c r="BV1048553" s="14"/>
      <c r="BW1048553" s="14"/>
      <c r="BX1048553" s="14"/>
      <c r="BY1048553" s="17"/>
      <c r="BZ1048553" s="17"/>
      <c r="CA1048553" s="18"/>
      <c r="CB1048553" s="14"/>
      <c r="CC1048553" s="14"/>
      <c r="CD1048553" s="14"/>
      <c r="CE1048553" s="14"/>
      <c r="CF1048553" s="14"/>
      <c r="CG1048553" s="14"/>
      <c r="CH1048553" s="14"/>
      <c r="CI1048553" s="19"/>
      <c r="CJ1048553" s="19"/>
    </row>
    <row r="1048554" s="14" customFormat="1" customHeight="1" spans="1:88">
      <c r="A1048554" s="15"/>
      <c r="B1048554" s="15"/>
      <c r="C1048554" s="15"/>
      <c r="D1048554" s="15"/>
      <c r="E1048554" s="15"/>
      <c r="F1048554" s="15"/>
      <c r="G1048554" s="15"/>
      <c r="H1048554" s="15"/>
      <c r="I1048554" s="15"/>
      <c r="J1048554" s="15"/>
      <c r="K1048554" s="15"/>
      <c r="L1048554" s="15"/>
      <c r="M1048554" s="15"/>
      <c r="N1048554" s="16"/>
      <c r="O1048554" s="14"/>
      <c r="P1048554" s="14"/>
      <c r="Q1048554" s="14"/>
      <c r="R1048554" s="14"/>
      <c r="S1048554" s="14"/>
      <c r="T1048554" s="14"/>
      <c r="U1048554" s="14"/>
      <c r="V1048554" s="14"/>
      <c r="W1048554" s="14"/>
      <c r="X1048554" s="14"/>
      <c r="Y1048554" s="14"/>
      <c r="Z1048554" s="14"/>
      <c r="AA1048554" s="14"/>
      <c r="AB1048554" s="14"/>
      <c r="AC1048554" s="14"/>
      <c r="AD1048554" s="14"/>
      <c r="AE1048554" s="14"/>
      <c r="AF1048554" s="14"/>
      <c r="AG1048554" s="14"/>
      <c r="AH1048554" s="14"/>
      <c r="AI1048554" s="14"/>
      <c r="AJ1048554" s="14"/>
      <c r="AK1048554" s="14"/>
      <c r="AL1048554" s="14"/>
      <c r="AM1048554" s="14"/>
      <c r="AN1048554" s="14"/>
      <c r="AO1048554" s="14"/>
      <c r="AP1048554" s="14"/>
      <c r="AQ1048554" s="14"/>
      <c r="AR1048554" s="14"/>
      <c r="AS1048554" s="14"/>
      <c r="AT1048554" s="14"/>
      <c r="AU1048554" s="14"/>
      <c r="AV1048554" s="14"/>
      <c r="AW1048554" s="14"/>
      <c r="AX1048554" s="14"/>
      <c r="AY1048554" s="14"/>
      <c r="AZ1048554" s="14"/>
      <c r="BA1048554" s="14"/>
      <c r="BB1048554" s="14"/>
      <c r="BC1048554" s="14"/>
      <c r="BD1048554" s="14"/>
      <c r="BE1048554" s="14"/>
      <c r="BF1048554" s="14"/>
      <c r="BG1048554" s="14"/>
      <c r="BH1048554" s="14"/>
      <c r="BI1048554" s="14"/>
      <c r="BJ1048554" s="14"/>
      <c r="BK1048554" s="14"/>
      <c r="BL1048554" s="14"/>
      <c r="BM1048554" s="14"/>
      <c r="BN1048554" s="14"/>
      <c r="BO1048554" s="14"/>
      <c r="BP1048554" s="14"/>
      <c r="BQ1048554" s="14"/>
      <c r="BR1048554" s="14"/>
      <c r="BS1048554" s="14"/>
      <c r="BT1048554" s="14"/>
      <c r="BU1048554" s="14"/>
      <c r="BV1048554" s="14"/>
      <c r="BW1048554" s="14"/>
      <c r="BX1048554" s="14"/>
      <c r="BY1048554" s="17"/>
      <c r="BZ1048554" s="17"/>
      <c r="CA1048554" s="18"/>
      <c r="CB1048554" s="14"/>
      <c r="CC1048554" s="14"/>
      <c r="CD1048554" s="14"/>
      <c r="CE1048554" s="14"/>
      <c r="CF1048554" s="14"/>
      <c r="CG1048554" s="14"/>
      <c r="CH1048554" s="14"/>
      <c r="CI1048554" s="19"/>
      <c r="CJ1048554" s="19"/>
    </row>
    <row r="1048555" s="14" customFormat="1" customHeight="1" spans="1:88">
      <c r="A1048555" s="15"/>
      <c r="B1048555" s="15"/>
      <c r="C1048555" s="15"/>
      <c r="D1048555" s="15"/>
      <c r="E1048555" s="15"/>
      <c r="F1048555" s="15"/>
      <c r="G1048555" s="15"/>
      <c r="H1048555" s="15"/>
      <c r="I1048555" s="15"/>
      <c r="J1048555" s="15"/>
      <c r="K1048555" s="15"/>
      <c r="L1048555" s="15"/>
      <c r="M1048555" s="15"/>
      <c r="N1048555" s="16"/>
      <c r="O1048555" s="14"/>
      <c r="P1048555" s="14"/>
      <c r="Q1048555" s="14"/>
      <c r="R1048555" s="14"/>
      <c r="S1048555" s="14"/>
      <c r="T1048555" s="14"/>
      <c r="U1048555" s="14"/>
      <c r="V1048555" s="14"/>
      <c r="W1048555" s="14"/>
      <c r="X1048555" s="14"/>
      <c r="Y1048555" s="14"/>
      <c r="Z1048555" s="14"/>
      <c r="AA1048555" s="14"/>
      <c r="AB1048555" s="14"/>
      <c r="AC1048555" s="14"/>
      <c r="AD1048555" s="14"/>
      <c r="AE1048555" s="14"/>
      <c r="AF1048555" s="14"/>
      <c r="AG1048555" s="14"/>
      <c r="AH1048555" s="14"/>
      <c r="AI1048555" s="14"/>
      <c r="AJ1048555" s="14"/>
      <c r="AK1048555" s="14"/>
      <c r="AL1048555" s="14"/>
      <c r="AM1048555" s="14"/>
      <c r="AN1048555" s="14"/>
      <c r="AO1048555" s="14"/>
      <c r="AP1048555" s="14"/>
      <c r="AQ1048555" s="14"/>
      <c r="AR1048555" s="14"/>
      <c r="AS1048555" s="14"/>
      <c r="AT1048555" s="14"/>
      <c r="AU1048555" s="14"/>
      <c r="AV1048555" s="14"/>
      <c r="AW1048555" s="14"/>
      <c r="AX1048555" s="14"/>
      <c r="AY1048555" s="14"/>
      <c r="AZ1048555" s="14"/>
      <c r="BA1048555" s="14"/>
      <c r="BB1048555" s="14"/>
      <c r="BC1048555" s="14"/>
      <c r="BD1048555" s="14"/>
      <c r="BE1048555" s="14"/>
      <c r="BF1048555" s="14"/>
      <c r="BG1048555" s="14"/>
      <c r="BH1048555" s="14"/>
      <c r="BI1048555" s="14"/>
      <c r="BJ1048555" s="14"/>
      <c r="BK1048555" s="14"/>
      <c r="BL1048555" s="14"/>
      <c r="BM1048555" s="14"/>
      <c r="BN1048555" s="14"/>
      <c r="BO1048555" s="14"/>
      <c r="BP1048555" s="14"/>
      <c r="BQ1048555" s="14"/>
      <c r="BR1048555" s="14"/>
      <c r="BS1048555" s="14"/>
      <c r="BT1048555" s="14"/>
      <c r="BU1048555" s="14"/>
      <c r="BV1048555" s="14"/>
      <c r="BW1048555" s="14"/>
      <c r="BX1048555" s="14"/>
      <c r="BY1048555" s="17"/>
      <c r="BZ1048555" s="17"/>
      <c r="CA1048555" s="18"/>
      <c r="CB1048555" s="14"/>
      <c r="CC1048555" s="14"/>
      <c r="CD1048555" s="14"/>
      <c r="CE1048555" s="14"/>
      <c r="CF1048555" s="14"/>
      <c r="CG1048555" s="14"/>
      <c r="CH1048555" s="14"/>
      <c r="CI1048555" s="19"/>
      <c r="CJ1048555" s="19"/>
    </row>
    <row r="1048556" s="14" customFormat="1" customHeight="1" spans="1:88">
      <c r="A1048556" s="15"/>
      <c r="B1048556" s="15"/>
      <c r="C1048556" s="15"/>
      <c r="D1048556" s="15"/>
      <c r="E1048556" s="15"/>
      <c r="F1048556" s="15"/>
      <c r="G1048556" s="15"/>
      <c r="H1048556" s="15"/>
      <c r="I1048556" s="15"/>
      <c r="J1048556" s="15"/>
      <c r="K1048556" s="15"/>
      <c r="L1048556" s="15"/>
      <c r="M1048556" s="15"/>
      <c r="N1048556" s="16"/>
      <c r="O1048556" s="14"/>
      <c r="P1048556" s="14"/>
      <c r="Q1048556" s="14"/>
      <c r="R1048556" s="14"/>
      <c r="S1048556" s="14"/>
      <c r="T1048556" s="14"/>
      <c r="U1048556" s="14"/>
      <c r="V1048556" s="14"/>
      <c r="W1048556" s="14"/>
      <c r="X1048556" s="14"/>
      <c r="Y1048556" s="14"/>
      <c r="Z1048556" s="14"/>
      <c r="AA1048556" s="14"/>
      <c r="AB1048556" s="14"/>
      <c r="AC1048556" s="14"/>
      <c r="AD1048556" s="14"/>
      <c r="AE1048556" s="14"/>
      <c r="AF1048556" s="14"/>
      <c r="AG1048556" s="14"/>
      <c r="AH1048556" s="14"/>
      <c r="AI1048556" s="14"/>
      <c r="AJ1048556" s="14"/>
      <c r="AK1048556" s="14"/>
      <c r="AL1048556" s="14"/>
      <c r="AM1048556" s="14"/>
      <c r="AN1048556" s="14"/>
      <c r="AO1048556" s="14"/>
      <c r="AP1048556" s="14"/>
      <c r="AQ1048556" s="14"/>
      <c r="AR1048556" s="14"/>
      <c r="AS1048556" s="14"/>
      <c r="AT1048556" s="14"/>
      <c r="AU1048556" s="14"/>
      <c r="AV1048556" s="14"/>
      <c r="AW1048556" s="14"/>
      <c r="AX1048556" s="14"/>
      <c r="AY1048556" s="14"/>
      <c r="AZ1048556" s="14"/>
      <c r="BA1048556" s="14"/>
      <c r="BB1048556" s="14"/>
      <c r="BC1048556" s="14"/>
      <c r="BD1048556" s="14"/>
      <c r="BE1048556" s="14"/>
      <c r="BF1048556" s="14"/>
      <c r="BG1048556" s="14"/>
      <c r="BH1048556" s="14"/>
      <c r="BI1048556" s="14"/>
      <c r="BJ1048556" s="14"/>
      <c r="BK1048556" s="14"/>
      <c r="BL1048556" s="14"/>
      <c r="BM1048556" s="14"/>
      <c r="BN1048556" s="14"/>
      <c r="BO1048556" s="14"/>
      <c r="BP1048556" s="14"/>
      <c r="BQ1048556" s="14"/>
      <c r="BR1048556" s="14"/>
      <c r="BS1048556" s="14"/>
      <c r="BT1048556" s="14"/>
      <c r="BU1048556" s="14"/>
      <c r="BV1048556" s="14"/>
      <c r="BW1048556" s="14"/>
      <c r="BX1048556" s="14"/>
      <c r="BY1048556" s="17"/>
      <c r="BZ1048556" s="17"/>
      <c r="CA1048556" s="18"/>
      <c r="CB1048556" s="14"/>
      <c r="CC1048556" s="14"/>
      <c r="CD1048556" s="14"/>
      <c r="CE1048556" s="14"/>
      <c r="CF1048556" s="14"/>
      <c r="CG1048556" s="14"/>
      <c r="CH1048556" s="14"/>
      <c r="CI1048556" s="19"/>
      <c r="CJ1048556" s="19"/>
    </row>
    <row r="1048557" s="14" customFormat="1" customHeight="1" spans="1:88">
      <c r="A1048557" s="15"/>
      <c r="B1048557" s="15"/>
      <c r="C1048557" s="15"/>
      <c r="D1048557" s="15"/>
      <c r="E1048557" s="15"/>
      <c r="F1048557" s="15"/>
      <c r="G1048557" s="15"/>
      <c r="H1048557" s="15"/>
      <c r="I1048557" s="15"/>
      <c r="J1048557" s="15"/>
      <c r="K1048557" s="15"/>
      <c r="L1048557" s="15"/>
      <c r="M1048557" s="15"/>
      <c r="N1048557" s="16"/>
      <c r="O1048557" s="14"/>
      <c r="P1048557" s="14"/>
      <c r="Q1048557" s="14"/>
      <c r="R1048557" s="14"/>
      <c r="S1048557" s="14"/>
      <c r="T1048557" s="14"/>
      <c r="U1048557" s="14"/>
      <c r="V1048557" s="14"/>
      <c r="W1048557" s="14"/>
      <c r="X1048557" s="14"/>
      <c r="Y1048557" s="14"/>
      <c r="Z1048557" s="14"/>
      <c r="AA1048557" s="14"/>
      <c r="AB1048557" s="14"/>
      <c r="AC1048557" s="14"/>
      <c r="AD1048557" s="14"/>
      <c r="AE1048557" s="14"/>
      <c r="AF1048557" s="14"/>
      <c r="AG1048557" s="14"/>
      <c r="AH1048557" s="14"/>
      <c r="AI1048557" s="14"/>
      <c r="AJ1048557" s="14"/>
      <c r="AK1048557" s="14"/>
      <c r="AL1048557" s="14"/>
      <c r="AM1048557" s="14"/>
      <c r="AN1048557" s="14"/>
      <c r="AO1048557" s="14"/>
      <c r="AP1048557" s="14"/>
      <c r="AQ1048557" s="14"/>
      <c r="AR1048557" s="14"/>
      <c r="AS1048557" s="14"/>
      <c r="AT1048557" s="14"/>
      <c r="AU1048557" s="14"/>
      <c r="AV1048557" s="14"/>
      <c r="AW1048557" s="14"/>
      <c r="AX1048557" s="14"/>
      <c r="AY1048557" s="14"/>
      <c r="AZ1048557" s="14"/>
      <c r="BA1048557" s="14"/>
      <c r="BB1048557" s="14"/>
      <c r="BC1048557" s="14"/>
      <c r="BD1048557" s="14"/>
      <c r="BE1048557" s="14"/>
      <c r="BF1048557" s="14"/>
      <c r="BG1048557" s="14"/>
      <c r="BH1048557" s="14"/>
      <c r="BI1048557" s="14"/>
      <c r="BJ1048557" s="14"/>
      <c r="BK1048557" s="14"/>
      <c r="BL1048557" s="14"/>
      <c r="BM1048557" s="14"/>
      <c r="BN1048557" s="14"/>
      <c r="BO1048557" s="14"/>
      <c r="BP1048557" s="14"/>
      <c r="BQ1048557" s="14"/>
      <c r="BR1048557" s="14"/>
      <c r="BS1048557" s="14"/>
      <c r="BT1048557" s="14"/>
      <c r="BU1048557" s="14"/>
      <c r="BV1048557" s="14"/>
      <c r="BW1048557" s="14"/>
      <c r="BX1048557" s="14"/>
      <c r="BY1048557" s="17"/>
      <c r="BZ1048557" s="17"/>
      <c r="CA1048557" s="18"/>
      <c r="CB1048557" s="14"/>
      <c r="CC1048557" s="14"/>
      <c r="CD1048557" s="14"/>
      <c r="CE1048557" s="14"/>
      <c r="CF1048557" s="14"/>
      <c r="CG1048557" s="14"/>
      <c r="CH1048557" s="14"/>
      <c r="CI1048557" s="19"/>
      <c r="CJ1048557" s="19"/>
    </row>
    <row r="1048558" s="14" customFormat="1" customHeight="1" spans="1:88">
      <c r="A1048558" s="15"/>
      <c r="B1048558" s="15"/>
      <c r="C1048558" s="15"/>
      <c r="D1048558" s="15"/>
      <c r="E1048558" s="15"/>
      <c r="F1048558" s="15"/>
      <c r="G1048558" s="15"/>
      <c r="H1048558" s="15"/>
      <c r="I1048558" s="15"/>
      <c r="J1048558" s="15"/>
      <c r="K1048558" s="15"/>
      <c r="L1048558" s="15"/>
      <c r="M1048558" s="15"/>
      <c r="N1048558" s="16"/>
      <c r="O1048558" s="14"/>
      <c r="P1048558" s="14"/>
      <c r="Q1048558" s="14"/>
      <c r="R1048558" s="14"/>
      <c r="S1048558" s="14"/>
      <c r="T1048558" s="14"/>
      <c r="U1048558" s="14"/>
      <c r="V1048558" s="14"/>
      <c r="W1048558" s="14"/>
      <c r="X1048558" s="14"/>
      <c r="Y1048558" s="14"/>
      <c r="Z1048558" s="14"/>
      <c r="AA1048558" s="14"/>
      <c r="AB1048558" s="14"/>
      <c r="AC1048558" s="14"/>
      <c r="AD1048558" s="14"/>
      <c r="AE1048558" s="14"/>
      <c r="AF1048558" s="14"/>
      <c r="AG1048558" s="14"/>
      <c r="AH1048558" s="14"/>
      <c r="AI1048558" s="14"/>
      <c r="AJ1048558" s="14"/>
      <c r="AK1048558" s="14"/>
      <c r="AL1048558" s="14"/>
      <c r="AM1048558" s="14"/>
      <c r="AN1048558" s="14"/>
      <c r="AO1048558" s="14"/>
      <c r="AP1048558" s="14"/>
      <c r="AQ1048558" s="14"/>
      <c r="AR1048558" s="14"/>
      <c r="AS1048558" s="14"/>
      <c r="AT1048558" s="14"/>
      <c r="AU1048558" s="14"/>
      <c r="AV1048558" s="14"/>
      <c r="AW1048558" s="14"/>
      <c r="AX1048558" s="14"/>
      <c r="AY1048558" s="14"/>
      <c r="AZ1048558" s="14"/>
      <c r="BA1048558" s="14"/>
      <c r="BB1048558" s="14"/>
      <c r="BC1048558" s="14"/>
      <c r="BD1048558" s="14"/>
      <c r="BE1048558" s="14"/>
      <c r="BF1048558" s="14"/>
      <c r="BG1048558" s="14"/>
      <c r="BH1048558" s="14"/>
      <c r="BI1048558" s="14"/>
      <c r="BJ1048558" s="14"/>
      <c r="BK1048558" s="14"/>
      <c r="BL1048558" s="14"/>
      <c r="BM1048558" s="14"/>
      <c r="BN1048558" s="14"/>
      <c r="BO1048558" s="14"/>
      <c r="BP1048558" s="14"/>
      <c r="BQ1048558" s="14"/>
      <c r="BR1048558" s="14"/>
      <c r="BS1048558" s="14"/>
      <c r="BT1048558" s="14"/>
      <c r="BU1048558" s="14"/>
      <c r="BV1048558" s="14"/>
      <c r="BW1048558" s="14"/>
      <c r="BX1048558" s="14"/>
      <c r="BY1048558" s="17"/>
      <c r="BZ1048558" s="17"/>
      <c r="CA1048558" s="18"/>
      <c r="CB1048558" s="14"/>
      <c r="CC1048558" s="14"/>
      <c r="CD1048558" s="14"/>
      <c r="CE1048558" s="14"/>
      <c r="CF1048558" s="14"/>
      <c r="CG1048558" s="14"/>
      <c r="CH1048558" s="14"/>
      <c r="CI1048558" s="19"/>
      <c r="CJ1048558" s="19"/>
    </row>
    <row r="1048559" s="14" customFormat="1" customHeight="1" spans="1:88">
      <c r="A1048559" s="15"/>
      <c r="B1048559" s="15"/>
      <c r="C1048559" s="15"/>
      <c r="D1048559" s="15"/>
      <c r="E1048559" s="15"/>
      <c r="F1048559" s="15"/>
      <c r="G1048559" s="15"/>
      <c r="H1048559" s="15"/>
      <c r="I1048559" s="15"/>
      <c r="J1048559" s="15"/>
      <c r="K1048559" s="15"/>
      <c r="L1048559" s="15"/>
      <c r="M1048559" s="15"/>
      <c r="N1048559" s="16"/>
      <c r="O1048559" s="14"/>
      <c r="P1048559" s="14"/>
      <c r="Q1048559" s="14"/>
      <c r="R1048559" s="14"/>
      <c r="S1048559" s="14"/>
      <c r="T1048559" s="14"/>
      <c r="U1048559" s="14"/>
      <c r="V1048559" s="14"/>
      <c r="W1048559" s="14"/>
      <c r="X1048559" s="14"/>
      <c r="Y1048559" s="14"/>
      <c r="Z1048559" s="14"/>
      <c r="AA1048559" s="14"/>
      <c r="AB1048559" s="14"/>
      <c r="AC1048559" s="14"/>
      <c r="AD1048559" s="14"/>
      <c r="AE1048559" s="14"/>
      <c r="AF1048559" s="14"/>
      <c r="AG1048559" s="14"/>
      <c r="AH1048559" s="14"/>
      <c r="AI1048559" s="14"/>
      <c r="AJ1048559" s="14"/>
      <c r="AK1048559" s="14"/>
      <c r="AL1048559" s="14"/>
      <c r="AM1048559" s="14"/>
      <c r="AN1048559" s="14"/>
      <c r="AO1048559" s="14"/>
      <c r="AP1048559" s="14"/>
      <c r="AQ1048559" s="14"/>
      <c r="AR1048559" s="14"/>
      <c r="AS1048559" s="14"/>
      <c r="AT1048559" s="14"/>
      <c r="AU1048559" s="14"/>
      <c r="AV1048559" s="14"/>
      <c r="AW1048559" s="14"/>
      <c r="AX1048559" s="14"/>
      <c r="AY1048559" s="14"/>
      <c r="AZ1048559" s="14"/>
      <c r="BA1048559" s="14"/>
      <c r="BB1048559" s="14"/>
      <c r="BC1048559" s="14"/>
      <c r="BD1048559" s="14"/>
      <c r="BE1048559" s="14"/>
      <c r="BF1048559" s="14"/>
      <c r="BG1048559" s="14"/>
      <c r="BH1048559" s="14"/>
      <c r="BI1048559" s="14"/>
      <c r="BJ1048559" s="14"/>
      <c r="BK1048559" s="14"/>
      <c r="BL1048559" s="14"/>
      <c r="BM1048559" s="14"/>
      <c r="BN1048559" s="14"/>
      <c r="BO1048559" s="14"/>
      <c r="BP1048559" s="14"/>
      <c r="BQ1048559" s="14"/>
      <c r="BR1048559" s="14"/>
      <c r="BS1048559" s="14"/>
      <c r="BT1048559" s="14"/>
      <c r="BU1048559" s="14"/>
      <c r="BV1048559" s="14"/>
      <c r="BW1048559" s="14"/>
      <c r="BX1048559" s="14"/>
      <c r="BY1048559" s="17"/>
      <c r="BZ1048559" s="17"/>
      <c r="CA1048559" s="18"/>
      <c r="CB1048559" s="14"/>
      <c r="CC1048559" s="14"/>
      <c r="CD1048559" s="14"/>
      <c r="CE1048559" s="14"/>
      <c r="CF1048559" s="14"/>
      <c r="CG1048559" s="14"/>
      <c r="CH1048559" s="14"/>
      <c r="CI1048559" s="19"/>
      <c r="CJ1048559" s="19"/>
    </row>
    <row r="1048560" s="14" customFormat="1" customHeight="1" spans="1:88">
      <c r="A1048560" s="15"/>
      <c r="B1048560" s="15"/>
      <c r="C1048560" s="15"/>
      <c r="D1048560" s="15"/>
      <c r="E1048560" s="15"/>
      <c r="F1048560" s="15"/>
      <c r="G1048560" s="15"/>
      <c r="H1048560" s="15"/>
      <c r="I1048560" s="15"/>
      <c r="J1048560" s="15"/>
      <c r="K1048560" s="15"/>
      <c r="L1048560" s="15"/>
      <c r="M1048560" s="15"/>
      <c r="N1048560" s="16"/>
      <c r="O1048560" s="14"/>
      <c r="P1048560" s="14"/>
      <c r="Q1048560" s="14"/>
      <c r="R1048560" s="14"/>
      <c r="S1048560" s="14"/>
      <c r="T1048560" s="14"/>
      <c r="U1048560" s="14"/>
      <c r="V1048560" s="14"/>
      <c r="W1048560" s="14"/>
      <c r="X1048560" s="14"/>
      <c r="Y1048560" s="14"/>
      <c r="Z1048560" s="14"/>
      <c r="AA1048560" s="14"/>
      <c r="AB1048560" s="14"/>
      <c r="AC1048560" s="14"/>
      <c r="AD1048560" s="14"/>
      <c r="AE1048560" s="14"/>
      <c r="AF1048560" s="14"/>
      <c r="AG1048560" s="14"/>
      <c r="AH1048560" s="14"/>
      <c r="AI1048560" s="14"/>
      <c r="AJ1048560" s="14"/>
      <c r="AK1048560" s="14"/>
      <c r="AL1048560" s="14"/>
      <c r="AM1048560" s="14"/>
      <c r="AN1048560" s="14"/>
      <c r="AO1048560" s="14"/>
      <c r="AP1048560" s="14"/>
      <c r="AQ1048560" s="14"/>
      <c r="AR1048560" s="14"/>
      <c r="AS1048560" s="14"/>
      <c r="AT1048560" s="14"/>
      <c r="AU1048560" s="14"/>
      <c r="AV1048560" s="14"/>
      <c r="AW1048560" s="14"/>
      <c r="AX1048560" s="14"/>
      <c r="AY1048560" s="14"/>
      <c r="AZ1048560" s="14"/>
      <c r="BA1048560" s="14"/>
      <c r="BB1048560" s="14"/>
      <c r="BC1048560" s="14"/>
      <c r="BD1048560" s="14"/>
      <c r="BE1048560" s="14"/>
      <c r="BF1048560" s="14"/>
      <c r="BG1048560" s="14"/>
      <c r="BH1048560" s="14"/>
      <c r="BI1048560" s="14"/>
      <c r="BJ1048560" s="14"/>
      <c r="BK1048560" s="14"/>
      <c r="BL1048560" s="14"/>
      <c r="BM1048560" s="14"/>
      <c r="BN1048560" s="14"/>
      <c r="BO1048560" s="14"/>
      <c r="BP1048560" s="14"/>
      <c r="BQ1048560" s="14"/>
      <c r="BR1048560" s="14"/>
      <c r="BS1048560" s="14"/>
      <c r="BT1048560" s="14"/>
      <c r="BU1048560" s="14"/>
      <c r="BV1048560" s="14"/>
      <c r="BW1048560" s="14"/>
      <c r="BX1048560" s="14"/>
      <c r="BY1048560" s="17"/>
      <c r="BZ1048560" s="17"/>
      <c r="CA1048560" s="18"/>
      <c r="CB1048560" s="14"/>
      <c r="CC1048560" s="14"/>
      <c r="CD1048560" s="14"/>
      <c r="CE1048560" s="14"/>
      <c r="CF1048560" s="14"/>
      <c r="CG1048560" s="14"/>
      <c r="CH1048560" s="14"/>
      <c r="CI1048560" s="19"/>
      <c r="CJ1048560" s="19"/>
    </row>
    <row r="1048561" s="14" customFormat="1" customHeight="1" spans="1:88">
      <c r="A1048561" s="15"/>
      <c r="B1048561" s="15"/>
      <c r="C1048561" s="15"/>
      <c r="D1048561" s="15"/>
      <c r="E1048561" s="15"/>
      <c r="F1048561" s="15"/>
      <c r="G1048561" s="15"/>
      <c r="H1048561" s="15"/>
      <c r="I1048561" s="15"/>
      <c r="J1048561" s="15"/>
      <c r="K1048561" s="15"/>
      <c r="L1048561" s="15"/>
      <c r="M1048561" s="15"/>
      <c r="N1048561" s="16"/>
      <c r="O1048561" s="14"/>
      <c r="P1048561" s="14"/>
      <c r="Q1048561" s="14"/>
      <c r="R1048561" s="14"/>
      <c r="S1048561" s="14"/>
      <c r="T1048561" s="14"/>
      <c r="U1048561" s="14"/>
      <c r="V1048561" s="14"/>
      <c r="W1048561" s="14"/>
      <c r="X1048561" s="14"/>
      <c r="Y1048561" s="14"/>
      <c r="Z1048561" s="14"/>
      <c r="AA1048561" s="14"/>
      <c r="AB1048561" s="14"/>
      <c r="AC1048561" s="14"/>
      <c r="AD1048561" s="14"/>
      <c r="AE1048561" s="14"/>
      <c r="AF1048561" s="14"/>
      <c r="AG1048561" s="14"/>
      <c r="AH1048561" s="14"/>
      <c r="AI1048561" s="14"/>
      <c r="AJ1048561" s="14"/>
      <c r="AK1048561" s="14"/>
      <c r="AL1048561" s="14"/>
      <c r="AM1048561" s="14"/>
      <c r="AN1048561" s="14"/>
      <c r="AO1048561" s="14"/>
      <c r="AP1048561" s="14"/>
      <c r="AQ1048561" s="14"/>
      <c r="AR1048561" s="14"/>
      <c r="AS1048561" s="14"/>
      <c r="AT1048561" s="14"/>
      <c r="AU1048561" s="14"/>
      <c r="AV1048561" s="14"/>
      <c r="AW1048561" s="14"/>
      <c r="AX1048561" s="14"/>
      <c r="AY1048561" s="14"/>
      <c r="AZ1048561" s="14"/>
      <c r="BA1048561" s="14"/>
      <c r="BB1048561" s="14"/>
      <c r="BC1048561" s="14"/>
      <c r="BD1048561" s="14"/>
      <c r="BE1048561" s="14"/>
      <c r="BF1048561" s="14"/>
      <c r="BG1048561" s="14"/>
      <c r="BH1048561" s="14"/>
      <c r="BI1048561" s="14"/>
      <c r="BJ1048561" s="14"/>
      <c r="BK1048561" s="14"/>
      <c r="BL1048561" s="14"/>
      <c r="BM1048561" s="14"/>
      <c r="BN1048561" s="14"/>
      <c r="BO1048561" s="14"/>
      <c r="BP1048561" s="14"/>
      <c r="BQ1048561" s="14"/>
      <c r="BR1048561" s="14"/>
      <c r="BS1048561" s="14"/>
      <c r="BT1048561" s="14"/>
      <c r="BU1048561" s="14"/>
      <c r="BV1048561" s="14"/>
      <c r="BW1048561" s="14"/>
      <c r="BX1048561" s="14"/>
      <c r="BY1048561" s="17"/>
      <c r="BZ1048561" s="17"/>
      <c r="CA1048561" s="18"/>
      <c r="CB1048561" s="14"/>
      <c r="CC1048561" s="14"/>
      <c r="CD1048561" s="14"/>
      <c r="CE1048561" s="14"/>
      <c r="CF1048561" s="14"/>
      <c r="CG1048561" s="14"/>
      <c r="CH1048561" s="14"/>
      <c r="CI1048561" s="19"/>
      <c r="CJ1048561" s="19"/>
    </row>
    <row r="1048562" s="14" customFormat="1" customHeight="1" spans="1:88">
      <c r="A1048562" s="15"/>
      <c r="B1048562" s="15"/>
      <c r="C1048562" s="15"/>
      <c r="D1048562" s="15"/>
      <c r="E1048562" s="15"/>
      <c r="F1048562" s="15"/>
      <c r="G1048562" s="15"/>
      <c r="H1048562" s="15"/>
      <c r="I1048562" s="15"/>
      <c r="J1048562" s="15"/>
      <c r="K1048562" s="15"/>
      <c r="L1048562" s="15"/>
      <c r="M1048562" s="15"/>
      <c r="N1048562" s="16"/>
      <c r="O1048562" s="14"/>
      <c r="P1048562" s="14"/>
      <c r="Q1048562" s="14"/>
      <c r="R1048562" s="14"/>
      <c r="S1048562" s="14"/>
      <c r="T1048562" s="14"/>
      <c r="U1048562" s="14"/>
      <c r="V1048562" s="14"/>
      <c r="W1048562" s="14"/>
      <c r="X1048562" s="14"/>
      <c r="Y1048562" s="14"/>
      <c r="Z1048562" s="14"/>
      <c r="AA1048562" s="14"/>
      <c r="AB1048562" s="14"/>
      <c r="AC1048562" s="14"/>
      <c r="AD1048562" s="14"/>
      <c r="AE1048562" s="14"/>
      <c r="AF1048562" s="14"/>
      <c r="AG1048562" s="14"/>
      <c r="AH1048562" s="14"/>
      <c r="AI1048562" s="14"/>
      <c r="AJ1048562" s="14"/>
      <c r="AK1048562" s="14"/>
      <c r="AL1048562" s="14"/>
      <c r="AM1048562" s="14"/>
      <c r="AN1048562" s="14"/>
      <c r="AO1048562" s="14"/>
      <c r="AP1048562" s="14"/>
      <c r="AQ1048562" s="14"/>
      <c r="AR1048562" s="14"/>
      <c r="AS1048562" s="14"/>
      <c r="AT1048562" s="14"/>
      <c r="AU1048562" s="14"/>
      <c r="AV1048562" s="14"/>
      <c r="AW1048562" s="14"/>
      <c r="AX1048562" s="14"/>
      <c r="AY1048562" s="14"/>
      <c r="AZ1048562" s="14"/>
      <c r="BA1048562" s="14"/>
      <c r="BB1048562" s="14"/>
      <c r="BC1048562" s="14"/>
      <c r="BD1048562" s="14"/>
      <c r="BE1048562" s="14"/>
      <c r="BF1048562" s="14"/>
      <c r="BG1048562" s="14"/>
      <c r="BH1048562" s="14"/>
      <c r="BI1048562" s="14"/>
      <c r="BJ1048562" s="14"/>
      <c r="BK1048562" s="14"/>
      <c r="BL1048562" s="14"/>
      <c r="BM1048562" s="14"/>
      <c r="BN1048562" s="14"/>
      <c r="BO1048562" s="14"/>
      <c r="BP1048562" s="14"/>
      <c r="BQ1048562" s="14"/>
      <c r="BR1048562" s="14"/>
      <c r="BS1048562" s="14"/>
      <c r="BT1048562" s="14"/>
      <c r="BU1048562" s="14"/>
      <c r="BV1048562" s="14"/>
      <c r="BW1048562" s="14"/>
      <c r="BX1048562" s="14"/>
      <c r="BY1048562" s="17"/>
      <c r="BZ1048562" s="17"/>
      <c r="CA1048562" s="18"/>
      <c r="CB1048562" s="14"/>
      <c r="CC1048562" s="14"/>
      <c r="CD1048562" s="14"/>
      <c r="CE1048562" s="14"/>
      <c r="CF1048562" s="14"/>
      <c r="CG1048562" s="14"/>
      <c r="CH1048562" s="14"/>
      <c r="CI1048562" s="19"/>
      <c r="CJ1048562" s="19"/>
    </row>
    <row r="1048563" s="14" customFormat="1" customHeight="1" spans="1:88">
      <c r="A1048563" s="15"/>
      <c r="B1048563" s="15"/>
      <c r="C1048563" s="15"/>
      <c r="D1048563" s="15"/>
      <c r="E1048563" s="15"/>
      <c r="F1048563" s="15"/>
      <c r="G1048563" s="15"/>
      <c r="H1048563" s="15"/>
      <c r="I1048563" s="15"/>
      <c r="J1048563" s="15"/>
      <c r="K1048563" s="15"/>
      <c r="L1048563" s="15"/>
      <c r="M1048563" s="15"/>
      <c r="N1048563" s="16"/>
      <c r="O1048563" s="14"/>
      <c r="P1048563" s="14"/>
      <c r="Q1048563" s="14"/>
      <c r="R1048563" s="14"/>
      <c r="S1048563" s="14"/>
      <c r="T1048563" s="14"/>
      <c r="U1048563" s="14"/>
      <c r="V1048563" s="14"/>
      <c r="W1048563" s="14"/>
      <c r="X1048563" s="14"/>
      <c r="Y1048563" s="14"/>
      <c r="Z1048563" s="14"/>
      <c r="AA1048563" s="14"/>
      <c r="AB1048563" s="14"/>
      <c r="AC1048563" s="14"/>
      <c r="AD1048563" s="14"/>
      <c r="AE1048563" s="14"/>
      <c r="AF1048563" s="14"/>
      <c r="AG1048563" s="14"/>
      <c r="AH1048563" s="14"/>
      <c r="AI1048563" s="14"/>
      <c r="AJ1048563" s="14"/>
      <c r="AK1048563" s="14"/>
      <c r="AL1048563" s="14"/>
      <c r="AM1048563" s="14"/>
      <c r="AN1048563" s="14"/>
      <c r="AO1048563" s="14"/>
      <c r="AP1048563" s="14"/>
      <c r="AQ1048563" s="14"/>
      <c r="AR1048563" s="14"/>
      <c r="AS1048563" s="14"/>
      <c r="AT1048563" s="14"/>
      <c r="AU1048563" s="14"/>
      <c r="AV1048563" s="14"/>
      <c r="AW1048563" s="14"/>
      <c r="AX1048563" s="14"/>
      <c r="AY1048563" s="14"/>
      <c r="AZ1048563" s="14"/>
      <c r="BA1048563" s="14"/>
      <c r="BB1048563" s="14"/>
      <c r="BC1048563" s="14"/>
      <c r="BD1048563" s="14"/>
      <c r="BE1048563" s="14"/>
      <c r="BF1048563" s="14"/>
      <c r="BG1048563" s="14"/>
      <c r="BH1048563" s="14"/>
      <c r="BI1048563" s="14"/>
      <c r="BJ1048563" s="14"/>
      <c r="BK1048563" s="14"/>
      <c r="BL1048563" s="14"/>
      <c r="BM1048563" s="14"/>
      <c r="BN1048563" s="14"/>
      <c r="BO1048563" s="14"/>
      <c r="BP1048563" s="14"/>
      <c r="BQ1048563" s="14"/>
      <c r="BR1048563" s="14"/>
      <c r="BS1048563" s="14"/>
      <c r="BT1048563" s="14"/>
      <c r="BU1048563" s="14"/>
      <c r="BV1048563" s="14"/>
      <c r="BW1048563" s="14"/>
      <c r="BX1048563" s="14"/>
      <c r="BY1048563" s="17"/>
      <c r="BZ1048563" s="17"/>
      <c r="CA1048563" s="18"/>
      <c r="CB1048563" s="14"/>
      <c r="CC1048563" s="14"/>
      <c r="CD1048563" s="14"/>
      <c r="CE1048563" s="14"/>
      <c r="CF1048563" s="14"/>
      <c r="CG1048563" s="14"/>
      <c r="CH1048563" s="14"/>
      <c r="CI1048563" s="19"/>
      <c r="CJ1048563" s="19"/>
    </row>
    <row r="1048564" s="14" customFormat="1" customHeight="1" spans="1:88">
      <c r="A1048564" s="15"/>
      <c r="B1048564" s="15"/>
      <c r="C1048564" s="15"/>
      <c r="D1048564" s="15"/>
      <c r="E1048564" s="15"/>
      <c r="F1048564" s="15"/>
      <c r="G1048564" s="15"/>
      <c r="H1048564" s="15"/>
      <c r="I1048564" s="15"/>
      <c r="J1048564" s="15"/>
      <c r="K1048564" s="15"/>
      <c r="L1048564" s="15"/>
      <c r="M1048564" s="15"/>
      <c r="N1048564" s="16"/>
      <c r="O1048564" s="14"/>
      <c r="P1048564" s="14"/>
      <c r="Q1048564" s="14"/>
      <c r="R1048564" s="14"/>
      <c r="S1048564" s="14"/>
      <c r="T1048564" s="14"/>
      <c r="U1048564" s="14"/>
      <c r="V1048564" s="14"/>
      <c r="W1048564" s="14"/>
      <c r="X1048564" s="14"/>
      <c r="Y1048564" s="14"/>
      <c r="Z1048564" s="14"/>
      <c r="AA1048564" s="14"/>
      <c r="AB1048564" s="14"/>
      <c r="AC1048564" s="14"/>
      <c r="AD1048564" s="14"/>
      <c r="AE1048564" s="14"/>
      <c r="AF1048564" s="14"/>
      <c r="AG1048564" s="14"/>
      <c r="AH1048564" s="14"/>
      <c r="AI1048564" s="14"/>
      <c r="AJ1048564" s="14"/>
      <c r="AK1048564" s="14"/>
      <c r="AL1048564" s="14"/>
      <c r="AM1048564" s="14"/>
      <c r="AN1048564" s="14"/>
      <c r="AO1048564" s="14"/>
      <c r="AP1048564" s="14"/>
      <c r="AQ1048564" s="14"/>
      <c r="AR1048564" s="14"/>
      <c r="AS1048564" s="14"/>
      <c r="AT1048564" s="14"/>
      <c r="AU1048564" s="14"/>
      <c r="AV1048564" s="14"/>
      <c r="AW1048564" s="14"/>
      <c r="AX1048564" s="14"/>
      <c r="AY1048564" s="14"/>
      <c r="AZ1048564" s="14"/>
      <c r="BA1048564" s="14"/>
      <c r="BB1048564" s="14"/>
      <c r="BC1048564" s="14"/>
      <c r="BD1048564" s="14"/>
      <c r="BE1048564" s="14"/>
      <c r="BF1048564" s="14"/>
      <c r="BG1048564" s="14"/>
      <c r="BH1048564" s="14"/>
      <c r="BI1048564" s="14"/>
      <c r="BJ1048564" s="14"/>
      <c r="BK1048564" s="14"/>
      <c r="BL1048564" s="14"/>
      <c r="BM1048564" s="14"/>
      <c r="BN1048564" s="14"/>
      <c r="BO1048564" s="14"/>
      <c r="BP1048564" s="14"/>
      <c r="BQ1048564" s="14"/>
      <c r="BR1048564" s="14"/>
      <c r="BS1048564" s="14"/>
      <c r="BT1048564" s="14"/>
      <c r="BU1048564" s="14"/>
      <c r="BV1048564" s="14"/>
      <c r="BW1048564" s="14"/>
      <c r="BX1048564" s="14"/>
      <c r="BY1048564" s="17"/>
      <c r="BZ1048564" s="17"/>
      <c r="CA1048564" s="18"/>
      <c r="CB1048564" s="14"/>
      <c r="CC1048564" s="14"/>
      <c r="CD1048564" s="14"/>
      <c r="CE1048564" s="14"/>
      <c r="CF1048564" s="14"/>
      <c r="CG1048564" s="14"/>
      <c r="CH1048564" s="14"/>
      <c r="CI1048564" s="19"/>
      <c r="CJ1048564" s="19"/>
    </row>
    <row r="1048565" s="14" customFormat="1" customHeight="1" spans="1:88">
      <c r="A1048565" s="15"/>
      <c r="B1048565" s="15"/>
      <c r="C1048565" s="15"/>
      <c r="D1048565" s="15"/>
      <c r="E1048565" s="15"/>
      <c r="F1048565" s="15"/>
      <c r="G1048565" s="15"/>
      <c r="H1048565" s="15"/>
      <c r="I1048565" s="15"/>
      <c r="J1048565" s="15"/>
      <c r="K1048565" s="15"/>
      <c r="L1048565" s="15"/>
      <c r="M1048565" s="15"/>
      <c r="N1048565" s="16"/>
      <c r="O1048565" s="14"/>
      <c r="P1048565" s="14"/>
      <c r="Q1048565" s="14"/>
      <c r="R1048565" s="14"/>
      <c r="S1048565" s="14"/>
      <c r="T1048565" s="14"/>
      <c r="U1048565" s="14"/>
      <c r="V1048565" s="14"/>
      <c r="W1048565" s="14"/>
      <c r="X1048565" s="14"/>
      <c r="Y1048565" s="14"/>
      <c r="Z1048565" s="14"/>
      <c r="AA1048565" s="14"/>
      <c r="AB1048565" s="14"/>
      <c r="AC1048565" s="14"/>
      <c r="AD1048565" s="14"/>
      <c r="AE1048565" s="14"/>
      <c r="AF1048565" s="14"/>
      <c r="AG1048565" s="14"/>
      <c r="AH1048565" s="14"/>
      <c r="AI1048565" s="14"/>
      <c r="AJ1048565" s="14"/>
      <c r="AK1048565" s="14"/>
      <c r="AL1048565" s="14"/>
      <c r="AM1048565" s="14"/>
      <c r="AN1048565" s="14"/>
      <c r="AO1048565" s="14"/>
      <c r="AP1048565" s="14"/>
      <c r="AQ1048565" s="14"/>
      <c r="AR1048565" s="14"/>
      <c r="AS1048565" s="14"/>
      <c r="AT1048565" s="14"/>
      <c r="AU1048565" s="14"/>
      <c r="AV1048565" s="14"/>
      <c r="AW1048565" s="14"/>
      <c r="AX1048565" s="14"/>
      <c r="AY1048565" s="14"/>
      <c r="AZ1048565" s="14"/>
      <c r="BA1048565" s="14"/>
      <c r="BB1048565" s="14"/>
      <c r="BC1048565" s="14"/>
      <c r="BD1048565" s="14"/>
      <c r="BE1048565" s="14"/>
      <c r="BF1048565" s="14"/>
      <c r="BG1048565" s="14"/>
      <c r="BH1048565" s="14"/>
      <c r="BI1048565" s="14"/>
      <c r="BJ1048565" s="14"/>
      <c r="BK1048565" s="14"/>
      <c r="BL1048565" s="14"/>
      <c r="BM1048565" s="14"/>
      <c r="BN1048565" s="14"/>
      <c r="BO1048565" s="14"/>
      <c r="BP1048565" s="14"/>
      <c r="BQ1048565" s="14"/>
      <c r="BR1048565" s="14"/>
      <c r="BS1048565" s="14"/>
      <c r="BT1048565" s="14"/>
      <c r="BU1048565" s="14"/>
      <c r="BV1048565" s="14"/>
      <c r="BW1048565" s="14"/>
      <c r="BX1048565" s="14"/>
      <c r="BY1048565" s="17"/>
      <c r="BZ1048565" s="17"/>
      <c r="CA1048565" s="18"/>
      <c r="CB1048565" s="14"/>
      <c r="CC1048565" s="14"/>
      <c r="CD1048565" s="14"/>
      <c r="CE1048565" s="14"/>
      <c r="CF1048565" s="14"/>
      <c r="CG1048565" s="14"/>
      <c r="CH1048565" s="14"/>
      <c r="CI1048565" s="19"/>
      <c r="CJ1048565" s="19"/>
    </row>
    <row r="1048566" s="14" customFormat="1" customHeight="1" spans="1:88">
      <c r="A1048566" s="15"/>
      <c r="B1048566" s="15"/>
      <c r="C1048566" s="15"/>
      <c r="D1048566" s="15"/>
      <c r="E1048566" s="15"/>
      <c r="F1048566" s="15"/>
      <c r="G1048566" s="15"/>
      <c r="H1048566" s="15"/>
      <c r="I1048566" s="15"/>
      <c r="J1048566" s="15"/>
      <c r="K1048566" s="15"/>
      <c r="L1048566" s="15"/>
      <c r="M1048566" s="15"/>
      <c r="N1048566" s="16"/>
      <c r="O1048566" s="14"/>
      <c r="P1048566" s="14"/>
      <c r="Q1048566" s="14"/>
      <c r="R1048566" s="14"/>
      <c r="S1048566" s="14"/>
      <c r="T1048566" s="14"/>
      <c r="U1048566" s="14"/>
      <c r="V1048566" s="14"/>
      <c r="W1048566" s="14"/>
      <c r="X1048566" s="14"/>
      <c r="Y1048566" s="14"/>
      <c r="Z1048566" s="14"/>
      <c r="AA1048566" s="14"/>
      <c r="AB1048566" s="14"/>
      <c r="AC1048566" s="14"/>
      <c r="AD1048566" s="14"/>
      <c r="AE1048566" s="14"/>
      <c r="AF1048566" s="14"/>
      <c r="AG1048566" s="14"/>
      <c r="AH1048566" s="14"/>
      <c r="AI1048566" s="14"/>
      <c r="AJ1048566" s="14"/>
      <c r="AK1048566" s="14"/>
      <c r="AL1048566" s="14"/>
      <c r="AM1048566" s="14"/>
      <c r="AN1048566" s="14"/>
      <c r="AO1048566" s="14"/>
      <c r="AP1048566" s="14"/>
      <c r="AQ1048566" s="14"/>
      <c r="AR1048566" s="14"/>
      <c r="AS1048566" s="14"/>
      <c r="AT1048566" s="14"/>
      <c r="AU1048566" s="14"/>
      <c r="AV1048566" s="14"/>
      <c r="AW1048566" s="14"/>
      <c r="AX1048566" s="14"/>
      <c r="AY1048566" s="14"/>
      <c r="AZ1048566" s="14"/>
      <c r="BA1048566" s="14"/>
      <c r="BB1048566" s="14"/>
      <c r="BC1048566" s="14"/>
      <c r="BD1048566" s="14"/>
      <c r="BE1048566" s="14"/>
      <c r="BF1048566" s="14"/>
      <c r="BG1048566" s="14"/>
      <c r="BH1048566" s="14"/>
      <c r="BI1048566" s="14"/>
      <c r="BJ1048566" s="14"/>
      <c r="BK1048566" s="14"/>
      <c r="BL1048566" s="14"/>
      <c r="BM1048566" s="14"/>
      <c r="BN1048566" s="14"/>
      <c r="BO1048566" s="14"/>
      <c r="BP1048566" s="14"/>
      <c r="BQ1048566" s="14"/>
      <c r="BR1048566" s="14"/>
      <c r="BS1048566" s="14"/>
      <c r="BT1048566" s="14"/>
      <c r="BU1048566" s="14"/>
      <c r="BV1048566" s="14"/>
      <c r="BW1048566" s="14"/>
      <c r="BX1048566" s="14"/>
      <c r="BY1048566" s="17"/>
      <c r="BZ1048566" s="17"/>
      <c r="CA1048566" s="18"/>
      <c r="CB1048566" s="14"/>
      <c r="CC1048566" s="14"/>
      <c r="CD1048566" s="14"/>
      <c r="CE1048566" s="14"/>
      <c r="CF1048566" s="14"/>
      <c r="CG1048566" s="14"/>
      <c r="CH1048566" s="14"/>
      <c r="CI1048566" s="19"/>
      <c r="CJ1048566" s="19"/>
    </row>
    <row r="1048567" s="14" customFormat="1" customHeight="1" spans="1:88">
      <c r="A1048567" s="15"/>
      <c r="B1048567" s="15"/>
      <c r="C1048567" s="15"/>
      <c r="D1048567" s="15"/>
      <c r="E1048567" s="15"/>
      <c r="F1048567" s="15"/>
      <c r="G1048567" s="15"/>
      <c r="H1048567" s="15"/>
      <c r="I1048567" s="15"/>
      <c r="J1048567" s="15"/>
      <c r="K1048567" s="15"/>
      <c r="L1048567" s="15"/>
      <c r="M1048567" s="15"/>
      <c r="N1048567" s="16"/>
      <c r="O1048567" s="14"/>
      <c r="P1048567" s="14"/>
      <c r="Q1048567" s="14"/>
      <c r="R1048567" s="14"/>
      <c r="S1048567" s="14"/>
      <c r="T1048567" s="14"/>
      <c r="U1048567" s="14"/>
      <c r="V1048567" s="14"/>
      <c r="W1048567" s="14"/>
      <c r="X1048567" s="14"/>
      <c r="Y1048567" s="14"/>
      <c r="Z1048567" s="14"/>
      <c r="AA1048567" s="14"/>
      <c r="AB1048567" s="14"/>
      <c r="AC1048567" s="14"/>
      <c r="AD1048567" s="14"/>
      <c r="AE1048567" s="14"/>
      <c r="AF1048567" s="14"/>
      <c r="AG1048567" s="14"/>
      <c r="AH1048567" s="14"/>
      <c r="AI1048567" s="14"/>
      <c r="AJ1048567" s="14"/>
      <c r="AK1048567" s="14"/>
      <c r="AL1048567" s="14"/>
      <c r="AM1048567" s="14"/>
      <c r="AN1048567" s="14"/>
      <c r="AO1048567" s="14"/>
      <c r="AP1048567" s="14"/>
      <c r="AQ1048567" s="14"/>
      <c r="AR1048567" s="14"/>
      <c r="AS1048567" s="14"/>
      <c r="AT1048567" s="14"/>
      <c r="AU1048567" s="14"/>
      <c r="AV1048567" s="14"/>
      <c r="AW1048567" s="14"/>
      <c r="AX1048567" s="14"/>
      <c r="AY1048567" s="14"/>
      <c r="AZ1048567" s="14"/>
      <c r="BA1048567" s="14"/>
      <c r="BB1048567" s="14"/>
      <c r="BC1048567" s="14"/>
      <c r="BD1048567" s="14"/>
      <c r="BE1048567" s="14"/>
      <c r="BF1048567" s="14"/>
      <c r="BG1048567" s="14"/>
      <c r="BH1048567" s="14"/>
      <c r="BI1048567" s="14"/>
      <c r="BJ1048567" s="14"/>
      <c r="BK1048567" s="14"/>
      <c r="BL1048567" s="14"/>
      <c r="BM1048567" s="14"/>
      <c r="BN1048567" s="14"/>
      <c r="BO1048567" s="14"/>
      <c r="BP1048567" s="14"/>
      <c r="BQ1048567" s="14"/>
      <c r="BR1048567" s="14"/>
      <c r="BS1048567" s="14"/>
      <c r="BT1048567" s="14"/>
      <c r="BU1048567" s="14"/>
      <c r="BV1048567" s="14"/>
      <c r="BW1048567" s="14"/>
      <c r="BX1048567" s="14"/>
      <c r="BY1048567" s="17"/>
      <c r="BZ1048567" s="17"/>
      <c r="CA1048567" s="18"/>
      <c r="CB1048567" s="14"/>
      <c r="CC1048567" s="14"/>
      <c r="CD1048567" s="14"/>
      <c r="CE1048567" s="14"/>
      <c r="CF1048567" s="14"/>
      <c r="CG1048567" s="14"/>
      <c r="CH1048567" s="14"/>
      <c r="CI1048567" s="19"/>
      <c r="CJ1048567" s="19"/>
    </row>
    <row r="1048568" s="14" customFormat="1" customHeight="1" spans="1:88">
      <c r="A1048568" s="15"/>
      <c r="B1048568" s="15"/>
      <c r="C1048568" s="15"/>
      <c r="D1048568" s="15"/>
      <c r="E1048568" s="15"/>
      <c r="F1048568" s="15"/>
      <c r="G1048568" s="15"/>
      <c r="H1048568" s="15"/>
      <c r="I1048568" s="15"/>
      <c r="J1048568" s="15"/>
      <c r="K1048568" s="15"/>
      <c r="L1048568" s="15"/>
      <c r="M1048568" s="15"/>
      <c r="N1048568" s="16"/>
      <c r="O1048568" s="14"/>
      <c r="P1048568" s="14"/>
      <c r="Q1048568" s="14"/>
      <c r="R1048568" s="14"/>
      <c r="S1048568" s="14"/>
      <c r="T1048568" s="14"/>
      <c r="U1048568" s="14"/>
      <c r="V1048568" s="14"/>
      <c r="W1048568" s="14"/>
      <c r="X1048568" s="14"/>
      <c r="Y1048568" s="14"/>
      <c r="Z1048568" s="14"/>
      <c r="AA1048568" s="14"/>
      <c r="AB1048568" s="14"/>
      <c r="AC1048568" s="14"/>
      <c r="AD1048568" s="14"/>
      <c r="AE1048568" s="14"/>
      <c r="AF1048568" s="14"/>
      <c r="AG1048568" s="14"/>
      <c r="AH1048568" s="14"/>
      <c r="AI1048568" s="14"/>
      <c r="AJ1048568" s="14"/>
      <c r="AK1048568" s="14"/>
      <c r="AL1048568" s="14"/>
      <c r="AM1048568" s="14"/>
      <c r="AN1048568" s="14"/>
      <c r="AO1048568" s="14"/>
      <c r="AP1048568" s="14"/>
      <c r="AQ1048568" s="14"/>
      <c r="AR1048568" s="14"/>
      <c r="AS1048568" s="14"/>
      <c r="AT1048568" s="14"/>
      <c r="AU1048568" s="14"/>
      <c r="AV1048568" s="14"/>
      <c r="AW1048568" s="14"/>
      <c r="AX1048568" s="14"/>
      <c r="AY1048568" s="14"/>
      <c r="AZ1048568" s="14"/>
      <c r="BA1048568" s="14"/>
      <c r="BB1048568" s="14"/>
      <c r="BC1048568" s="14"/>
      <c r="BD1048568" s="14"/>
      <c r="BE1048568" s="14"/>
      <c r="BF1048568" s="14"/>
      <c r="BG1048568" s="14"/>
      <c r="BH1048568" s="14"/>
      <c r="BI1048568" s="14"/>
      <c r="BJ1048568" s="14"/>
      <c r="BK1048568" s="14"/>
      <c r="BL1048568" s="14"/>
      <c r="BM1048568" s="14"/>
      <c r="BN1048568" s="14"/>
      <c r="BO1048568" s="14"/>
      <c r="BP1048568" s="14"/>
      <c r="BQ1048568" s="14"/>
      <c r="BR1048568" s="14"/>
      <c r="BS1048568" s="14"/>
      <c r="BT1048568" s="14"/>
      <c r="BU1048568" s="14"/>
      <c r="BV1048568" s="14"/>
      <c r="BW1048568" s="14"/>
      <c r="BX1048568" s="14"/>
      <c r="BY1048568" s="17"/>
      <c r="BZ1048568" s="17"/>
      <c r="CA1048568" s="18"/>
      <c r="CB1048568" s="14"/>
      <c r="CC1048568" s="14"/>
      <c r="CD1048568" s="14"/>
      <c r="CE1048568" s="14"/>
      <c r="CF1048568" s="14"/>
      <c r="CG1048568" s="14"/>
      <c r="CH1048568" s="14"/>
      <c r="CI1048568" s="19"/>
      <c r="CJ1048568" s="19"/>
    </row>
    <row r="1048569" s="14" customFormat="1" customHeight="1" spans="1:88">
      <c r="A1048569" s="15"/>
      <c r="B1048569" s="15"/>
      <c r="C1048569" s="15"/>
      <c r="D1048569" s="15"/>
      <c r="E1048569" s="15"/>
      <c r="F1048569" s="15"/>
      <c r="G1048569" s="15"/>
      <c r="H1048569" s="15"/>
      <c r="I1048569" s="15"/>
      <c r="J1048569" s="15"/>
      <c r="K1048569" s="15"/>
      <c r="L1048569" s="15"/>
      <c r="M1048569" s="15"/>
      <c r="N1048569" s="16"/>
      <c r="O1048569" s="14"/>
      <c r="P1048569" s="14"/>
      <c r="Q1048569" s="14"/>
      <c r="R1048569" s="14"/>
      <c r="S1048569" s="14"/>
      <c r="T1048569" s="14"/>
      <c r="U1048569" s="14"/>
      <c r="V1048569" s="14"/>
      <c r="W1048569" s="14"/>
      <c r="X1048569" s="14"/>
      <c r="Y1048569" s="14"/>
      <c r="Z1048569" s="14"/>
      <c r="AA1048569" s="14"/>
      <c r="AB1048569" s="14"/>
      <c r="AC1048569" s="14"/>
      <c r="AD1048569" s="14"/>
      <c r="AE1048569" s="14"/>
      <c r="AF1048569" s="14"/>
      <c r="AG1048569" s="14"/>
      <c r="AH1048569" s="14"/>
      <c r="AI1048569" s="14"/>
      <c r="AJ1048569" s="14"/>
      <c r="AK1048569" s="14"/>
      <c r="AL1048569" s="14"/>
      <c r="AM1048569" s="14"/>
      <c r="AN1048569" s="14"/>
      <c r="AO1048569" s="14"/>
      <c r="AP1048569" s="14"/>
      <c r="AQ1048569" s="14"/>
      <c r="AR1048569" s="14"/>
      <c r="AS1048569" s="14"/>
      <c r="AT1048569" s="14"/>
      <c r="AU1048569" s="14"/>
      <c r="AV1048569" s="14"/>
      <c r="AW1048569" s="14"/>
      <c r="AX1048569" s="14"/>
      <c r="AY1048569" s="14"/>
      <c r="AZ1048569" s="14"/>
      <c r="BA1048569" s="14"/>
      <c r="BB1048569" s="14"/>
      <c r="BC1048569" s="14"/>
      <c r="BD1048569" s="14"/>
      <c r="BE1048569" s="14"/>
      <c r="BF1048569" s="14"/>
      <c r="BG1048569" s="14"/>
      <c r="BH1048569" s="14"/>
      <c r="BI1048569" s="14"/>
      <c r="BJ1048569" s="14"/>
      <c r="BK1048569" s="14"/>
      <c r="BL1048569" s="14"/>
      <c r="BM1048569" s="14"/>
      <c r="BN1048569" s="14"/>
      <c r="BO1048569" s="14"/>
      <c r="BP1048569" s="14"/>
      <c r="BQ1048569" s="14"/>
      <c r="BR1048569" s="14"/>
      <c r="BS1048569" s="14"/>
      <c r="BT1048569" s="14"/>
      <c r="BU1048569" s="14"/>
      <c r="BV1048569" s="14"/>
      <c r="BW1048569" s="14"/>
      <c r="BX1048569" s="14"/>
      <c r="BY1048569" s="17"/>
      <c r="BZ1048569" s="17"/>
      <c r="CA1048569" s="18"/>
      <c r="CB1048569" s="14"/>
      <c r="CC1048569" s="14"/>
      <c r="CD1048569" s="14"/>
      <c r="CE1048569" s="14"/>
      <c r="CF1048569" s="14"/>
      <c r="CG1048569" s="14"/>
      <c r="CH1048569" s="14"/>
      <c r="CI1048569" s="19"/>
      <c r="CJ1048569" s="19"/>
    </row>
    <row r="1048570" s="14" customFormat="1" customHeight="1" spans="1:88">
      <c r="A1048570" s="15"/>
      <c r="B1048570" s="15"/>
      <c r="C1048570" s="15"/>
      <c r="D1048570" s="15"/>
      <c r="E1048570" s="15"/>
      <c r="F1048570" s="15"/>
      <c r="G1048570" s="15"/>
      <c r="H1048570" s="15"/>
      <c r="I1048570" s="15"/>
      <c r="J1048570" s="15"/>
      <c r="K1048570" s="15"/>
      <c r="L1048570" s="15"/>
      <c r="M1048570" s="15"/>
      <c r="N1048570" s="16"/>
      <c r="O1048570" s="14"/>
      <c r="P1048570" s="14"/>
      <c r="Q1048570" s="14"/>
      <c r="R1048570" s="14"/>
      <c r="S1048570" s="14"/>
      <c r="T1048570" s="14"/>
      <c r="U1048570" s="14"/>
      <c r="V1048570" s="14"/>
      <c r="W1048570" s="14"/>
      <c r="X1048570" s="14"/>
      <c r="Y1048570" s="14"/>
      <c r="Z1048570" s="14"/>
      <c r="AA1048570" s="14"/>
      <c r="AB1048570" s="14"/>
      <c r="AC1048570" s="14"/>
      <c r="AD1048570" s="14"/>
      <c r="AE1048570" s="14"/>
      <c r="AF1048570" s="14"/>
      <c r="AG1048570" s="14"/>
      <c r="AH1048570" s="14"/>
      <c r="AI1048570" s="14"/>
      <c r="AJ1048570" s="14"/>
      <c r="AK1048570" s="14"/>
      <c r="AL1048570" s="14"/>
      <c r="AM1048570" s="14"/>
      <c r="AN1048570" s="14"/>
      <c r="AO1048570" s="14"/>
      <c r="AP1048570" s="14"/>
      <c r="AQ1048570" s="14"/>
      <c r="AR1048570" s="14"/>
      <c r="AS1048570" s="14"/>
      <c r="AT1048570" s="14"/>
      <c r="AU1048570" s="14"/>
      <c r="AV1048570" s="14"/>
      <c r="AW1048570" s="14"/>
      <c r="AX1048570" s="14"/>
      <c r="AY1048570" s="14"/>
      <c r="AZ1048570" s="14"/>
      <c r="BA1048570" s="14"/>
      <c r="BB1048570" s="14"/>
      <c r="BC1048570" s="14"/>
      <c r="BD1048570" s="14"/>
      <c r="BE1048570" s="14"/>
      <c r="BF1048570" s="14"/>
      <c r="BG1048570" s="14"/>
      <c r="BH1048570" s="14"/>
      <c r="BI1048570" s="14"/>
      <c r="BJ1048570" s="14"/>
      <c r="BK1048570" s="14"/>
      <c r="BL1048570" s="14"/>
      <c r="BM1048570" s="14"/>
      <c r="BN1048570" s="14"/>
      <c r="BO1048570" s="14"/>
      <c r="BP1048570" s="14"/>
      <c r="BQ1048570" s="14"/>
      <c r="BR1048570" s="14"/>
      <c r="BS1048570" s="14"/>
      <c r="BT1048570" s="14"/>
      <c r="BU1048570" s="14"/>
      <c r="BV1048570" s="14"/>
      <c r="BW1048570" s="14"/>
      <c r="BX1048570" s="14"/>
      <c r="BY1048570" s="17"/>
      <c r="BZ1048570" s="17"/>
      <c r="CA1048570" s="18"/>
      <c r="CB1048570" s="14"/>
      <c r="CC1048570" s="14"/>
      <c r="CD1048570" s="14"/>
      <c r="CE1048570" s="14"/>
      <c r="CF1048570" s="14"/>
      <c r="CG1048570" s="14"/>
      <c r="CH1048570" s="14"/>
      <c r="CI1048570" s="19"/>
      <c r="CJ1048570" s="19"/>
    </row>
    <row r="1048571" s="14" customFormat="1" customHeight="1" spans="1:88">
      <c r="A1048571" s="15"/>
      <c r="B1048571" s="15"/>
      <c r="C1048571" s="15"/>
      <c r="D1048571" s="15"/>
      <c r="E1048571" s="15"/>
      <c r="F1048571" s="15"/>
      <c r="G1048571" s="15"/>
      <c r="H1048571" s="15"/>
      <c r="I1048571" s="15"/>
      <c r="J1048571" s="15"/>
      <c r="K1048571" s="15"/>
      <c r="L1048571" s="15"/>
      <c r="M1048571" s="15"/>
      <c r="N1048571" s="16"/>
      <c r="O1048571" s="14"/>
      <c r="P1048571" s="14"/>
      <c r="Q1048571" s="14"/>
      <c r="R1048571" s="14"/>
      <c r="S1048571" s="14"/>
      <c r="T1048571" s="14"/>
      <c r="U1048571" s="14"/>
      <c r="V1048571" s="14"/>
      <c r="W1048571" s="14"/>
      <c r="X1048571" s="14"/>
      <c r="Y1048571" s="14"/>
      <c r="Z1048571" s="14"/>
      <c r="AA1048571" s="14"/>
      <c r="AB1048571" s="14"/>
      <c r="AC1048571" s="14"/>
      <c r="AD1048571" s="14"/>
      <c r="AE1048571" s="14"/>
      <c r="AF1048571" s="14"/>
      <c r="AG1048571" s="14"/>
      <c r="AH1048571" s="14"/>
      <c r="AI1048571" s="14"/>
      <c r="AJ1048571" s="14"/>
      <c r="AK1048571" s="14"/>
      <c r="AL1048571" s="14"/>
      <c r="AM1048571" s="14"/>
      <c r="AN1048571" s="14"/>
      <c r="AO1048571" s="14"/>
      <c r="AP1048571" s="14"/>
      <c r="AQ1048571" s="14"/>
      <c r="AR1048571" s="14"/>
      <c r="AS1048571" s="14"/>
      <c r="AT1048571" s="14"/>
      <c r="AU1048571" s="14"/>
      <c r="AV1048571" s="14"/>
      <c r="AW1048571" s="14"/>
      <c r="AX1048571" s="14"/>
      <c r="AY1048571" s="14"/>
      <c r="AZ1048571" s="14"/>
      <c r="BA1048571" s="14"/>
      <c r="BB1048571" s="14"/>
      <c r="BC1048571" s="14"/>
      <c r="BD1048571" s="14"/>
      <c r="BE1048571" s="14"/>
      <c r="BF1048571" s="14"/>
      <c r="BG1048571" s="14"/>
      <c r="BH1048571" s="14"/>
      <c r="BI1048571" s="14"/>
      <c r="BJ1048571" s="14"/>
      <c r="BK1048571" s="14"/>
      <c r="BL1048571" s="14"/>
      <c r="BM1048571" s="14"/>
      <c r="BN1048571" s="14"/>
      <c r="BO1048571" s="14"/>
      <c r="BP1048571" s="14"/>
      <c r="BQ1048571" s="14"/>
      <c r="BR1048571" s="14"/>
      <c r="BS1048571" s="14"/>
      <c r="BT1048571" s="14"/>
      <c r="BU1048571" s="14"/>
      <c r="BV1048571" s="14"/>
      <c r="BW1048571" s="14"/>
      <c r="BX1048571" s="14"/>
      <c r="BY1048571" s="17"/>
      <c r="BZ1048571" s="17"/>
      <c r="CA1048571" s="18"/>
      <c r="CB1048571" s="14"/>
      <c r="CC1048571" s="14"/>
      <c r="CD1048571" s="14"/>
      <c r="CE1048571" s="14"/>
      <c r="CF1048571" s="14"/>
      <c r="CG1048571" s="14"/>
      <c r="CH1048571" s="14"/>
      <c r="CI1048571" s="19"/>
      <c r="CJ1048571" s="19"/>
    </row>
    <row r="1048572" s="14" customFormat="1" customHeight="1" spans="1:88">
      <c r="A1048572" s="15"/>
      <c r="B1048572" s="15"/>
      <c r="C1048572" s="15"/>
      <c r="D1048572" s="15"/>
      <c r="E1048572" s="15"/>
      <c r="F1048572" s="15"/>
      <c r="G1048572" s="15"/>
      <c r="H1048572" s="15"/>
      <c r="I1048572" s="15"/>
      <c r="J1048572" s="15"/>
      <c r="K1048572" s="15"/>
      <c r="L1048572" s="15"/>
      <c r="M1048572" s="15"/>
      <c r="N1048572" s="16"/>
      <c r="O1048572" s="14"/>
      <c r="P1048572" s="14"/>
      <c r="Q1048572" s="14"/>
      <c r="R1048572" s="14"/>
      <c r="S1048572" s="14"/>
      <c r="T1048572" s="14"/>
      <c r="U1048572" s="14"/>
      <c r="V1048572" s="14"/>
      <c r="W1048572" s="14"/>
      <c r="X1048572" s="14"/>
      <c r="Y1048572" s="14"/>
      <c r="Z1048572" s="14"/>
      <c r="AA1048572" s="14"/>
      <c r="AB1048572" s="14"/>
      <c r="AC1048572" s="14"/>
      <c r="AD1048572" s="14"/>
      <c r="AE1048572" s="14"/>
      <c r="AF1048572" s="14"/>
      <c r="AG1048572" s="14"/>
      <c r="AH1048572" s="14"/>
      <c r="AI1048572" s="14"/>
      <c r="AJ1048572" s="14"/>
      <c r="AK1048572" s="14"/>
      <c r="AL1048572" s="14"/>
      <c r="AM1048572" s="14"/>
      <c r="AN1048572" s="14"/>
      <c r="AO1048572" s="14"/>
      <c r="AP1048572" s="14"/>
      <c r="AQ1048572" s="14"/>
      <c r="AR1048572" s="14"/>
      <c r="AS1048572" s="14"/>
      <c r="AT1048572" s="14"/>
      <c r="AU1048572" s="14"/>
      <c r="AV1048572" s="14"/>
      <c r="AW1048572" s="14"/>
      <c r="AX1048572" s="14"/>
      <c r="AY1048572" s="14"/>
      <c r="AZ1048572" s="14"/>
      <c r="BA1048572" s="14"/>
      <c r="BB1048572" s="14"/>
      <c r="BC1048572" s="14"/>
      <c r="BD1048572" s="14"/>
      <c r="BE1048572" s="14"/>
      <c r="BF1048572" s="14"/>
      <c r="BG1048572" s="14"/>
      <c r="BH1048572" s="14"/>
      <c r="BI1048572" s="14"/>
      <c r="BJ1048572" s="14"/>
      <c r="BK1048572" s="14"/>
      <c r="BL1048572" s="14"/>
      <c r="BM1048572" s="14"/>
      <c r="BN1048572" s="14"/>
      <c r="BO1048572" s="14"/>
      <c r="BP1048572" s="14"/>
      <c r="BQ1048572" s="14"/>
      <c r="BR1048572" s="14"/>
      <c r="BS1048572" s="14"/>
      <c r="BT1048572" s="14"/>
      <c r="BU1048572" s="14"/>
      <c r="BV1048572" s="14"/>
      <c r="BW1048572" s="14"/>
      <c r="BX1048572" s="14"/>
      <c r="BY1048572" s="17"/>
      <c r="BZ1048572" s="17"/>
      <c r="CA1048572" s="18"/>
      <c r="CB1048572" s="14"/>
      <c r="CC1048572" s="14"/>
      <c r="CD1048572" s="14"/>
      <c r="CE1048572" s="14"/>
      <c r="CF1048572" s="14"/>
      <c r="CG1048572" s="14"/>
      <c r="CH1048572" s="14"/>
      <c r="CI1048572" s="19"/>
      <c r="CJ1048572" s="19"/>
    </row>
    <row r="1048573" s="14" customFormat="1" customHeight="1" spans="1:88">
      <c r="A1048573" s="15"/>
      <c r="B1048573" s="15"/>
      <c r="C1048573" s="15"/>
      <c r="D1048573" s="15"/>
      <c r="E1048573" s="15"/>
      <c r="F1048573" s="15"/>
      <c r="G1048573" s="15"/>
      <c r="H1048573" s="15"/>
      <c r="I1048573" s="15"/>
      <c r="J1048573" s="15"/>
      <c r="K1048573" s="15"/>
      <c r="L1048573" s="15"/>
      <c r="M1048573" s="15"/>
      <c r="N1048573" s="16"/>
      <c r="O1048573" s="14"/>
      <c r="P1048573" s="14"/>
      <c r="Q1048573" s="14"/>
      <c r="R1048573" s="14"/>
      <c r="S1048573" s="14"/>
      <c r="T1048573" s="14"/>
      <c r="U1048573" s="14"/>
      <c r="V1048573" s="14"/>
      <c r="W1048573" s="14"/>
      <c r="X1048573" s="14"/>
      <c r="Y1048573" s="14"/>
      <c r="Z1048573" s="14"/>
      <c r="AA1048573" s="14"/>
      <c r="AB1048573" s="14"/>
      <c r="AC1048573" s="14"/>
      <c r="AD1048573" s="14"/>
      <c r="AE1048573" s="14"/>
      <c r="AF1048573" s="14"/>
      <c r="AG1048573" s="14"/>
      <c r="AH1048573" s="14"/>
      <c r="AI1048573" s="14"/>
      <c r="AJ1048573" s="14"/>
      <c r="AK1048573" s="14"/>
      <c r="AL1048573" s="14"/>
      <c r="AM1048573" s="14"/>
      <c r="AN1048573" s="14"/>
      <c r="AO1048573" s="14"/>
      <c r="AP1048573" s="14"/>
      <c r="AQ1048573" s="14"/>
      <c r="AR1048573" s="14"/>
      <c r="AS1048573" s="14"/>
      <c r="AT1048573" s="14"/>
      <c r="AU1048573" s="14"/>
      <c r="AV1048573" s="14"/>
      <c r="AW1048573" s="14"/>
      <c r="AX1048573" s="14"/>
      <c r="AY1048573" s="14"/>
      <c r="AZ1048573" s="14"/>
      <c r="BA1048573" s="14"/>
      <c r="BB1048573" s="14"/>
      <c r="BC1048573" s="14"/>
      <c r="BD1048573" s="14"/>
      <c r="BE1048573" s="14"/>
      <c r="BF1048573" s="14"/>
      <c r="BG1048573" s="14"/>
      <c r="BH1048573" s="14"/>
      <c r="BI1048573" s="14"/>
      <c r="BJ1048573" s="14"/>
      <c r="BK1048573" s="14"/>
      <c r="BL1048573" s="14"/>
      <c r="BM1048573" s="14"/>
      <c r="BN1048573" s="14"/>
      <c r="BO1048573" s="14"/>
      <c r="BP1048573" s="14"/>
      <c r="BQ1048573" s="14"/>
      <c r="BR1048573" s="14"/>
      <c r="BS1048573" s="14"/>
      <c r="BT1048573" s="14"/>
      <c r="BU1048573" s="14"/>
      <c r="BV1048573" s="14"/>
      <c r="BW1048573" s="14"/>
      <c r="BX1048573" s="14"/>
      <c r="BY1048573" s="17"/>
      <c r="BZ1048573" s="17"/>
      <c r="CA1048573" s="18"/>
      <c r="CB1048573" s="14"/>
      <c r="CC1048573" s="14"/>
      <c r="CD1048573" s="14"/>
      <c r="CE1048573" s="14"/>
      <c r="CF1048573" s="14"/>
      <c r="CG1048573" s="14"/>
      <c r="CH1048573" s="14"/>
      <c r="CI1048573" s="19"/>
      <c r="CJ1048573" s="19"/>
    </row>
    <row r="1048574" s="14" customFormat="1" customHeight="1" spans="1:88">
      <c r="A1048574" s="15"/>
      <c r="B1048574" s="15"/>
      <c r="C1048574" s="15"/>
      <c r="D1048574" s="15"/>
      <c r="E1048574" s="15"/>
      <c r="F1048574" s="15"/>
      <c r="G1048574" s="15"/>
      <c r="H1048574" s="15"/>
      <c r="I1048574" s="15"/>
      <c r="J1048574" s="15"/>
      <c r="K1048574" s="15"/>
      <c r="L1048574" s="15"/>
      <c r="M1048574" s="15"/>
      <c r="N1048574" s="16"/>
      <c r="O1048574" s="14"/>
      <c r="P1048574" s="14"/>
      <c r="Q1048574" s="14"/>
      <c r="R1048574" s="14"/>
      <c r="S1048574" s="14"/>
      <c r="T1048574" s="14"/>
      <c r="U1048574" s="14"/>
      <c r="V1048574" s="14"/>
      <c r="W1048574" s="14"/>
      <c r="X1048574" s="14"/>
      <c r="Y1048574" s="14"/>
      <c r="Z1048574" s="14"/>
      <c r="AA1048574" s="14"/>
      <c r="AB1048574" s="14"/>
      <c r="AC1048574" s="14"/>
      <c r="AD1048574" s="14"/>
      <c r="AE1048574" s="14"/>
      <c r="AF1048574" s="14"/>
      <c r="AG1048574" s="14"/>
      <c r="AH1048574" s="14"/>
      <c r="AI1048574" s="14"/>
      <c r="AJ1048574" s="14"/>
      <c r="AK1048574" s="14"/>
      <c r="AL1048574" s="14"/>
      <c r="AM1048574" s="14"/>
      <c r="AN1048574" s="14"/>
      <c r="AO1048574" s="14"/>
      <c r="AP1048574" s="14"/>
      <c r="AQ1048574" s="14"/>
      <c r="AR1048574" s="14"/>
      <c r="AS1048574" s="14"/>
      <c r="AT1048574" s="14"/>
      <c r="AU1048574" s="14"/>
      <c r="AV1048574" s="14"/>
      <c r="AW1048574" s="14"/>
      <c r="AX1048574" s="14"/>
      <c r="AY1048574" s="14"/>
      <c r="AZ1048574" s="14"/>
      <c r="BA1048574" s="14"/>
      <c r="BB1048574" s="14"/>
      <c r="BC1048574" s="14"/>
      <c r="BD1048574" s="14"/>
      <c r="BE1048574" s="14"/>
      <c r="BF1048574" s="14"/>
      <c r="BG1048574" s="14"/>
      <c r="BH1048574" s="14"/>
      <c r="BI1048574" s="14"/>
      <c r="BJ1048574" s="14"/>
      <c r="BK1048574" s="14"/>
      <c r="BL1048574" s="14"/>
      <c r="BM1048574" s="14"/>
      <c r="BN1048574" s="14"/>
      <c r="BO1048574" s="14"/>
      <c r="BP1048574" s="14"/>
      <c r="BQ1048574" s="14"/>
      <c r="BR1048574" s="14"/>
      <c r="BS1048574" s="14"/>
      <c r="BT1048574" s="14"/>
      <c r="BU1048574" s="14"/>
      <c r="BV1048574" s="14"/>
      <c r="BW1048574" s="14"/>
      <c r="BX1048574" s="14"/>
      <c r="BY1048574" s="17"/>
      <c r="BZ1048574" s="17"/>
      <c r="CA1048574" s="18"/>
      <c r="CB1048574" s="14"/>
      <c r="CC1048574" s="14"/>
      <c r="CD1048574" s="14"/>
      <c r="CE1048574" s="14"/>
      <c r="CF1048574" s="14"/>
      <c r="CG1048574" s="14"/>
      <c r="CH1048574" s="14"/>
      <c r="CI1048574" s="19"/>
      <c r="CJ1048574" s="19"/>
    </row>
    <row r="1048575" s="14" customFormat="1" customHeight="1" spans="1:88">
      <c r="A1048575" s="15"/>
      <c r="B1048575" s="15"/>
      <c r="C1048575" s="15"/>
      <c r="D1048575" s="15"/>
      <c r="E1048575" s="15"/>
      <c r="F1048575" s="15"/>
      <c r="G1048575" s="15"/>
      <c r="H1048575" s="15"/>
      <c r="I1048575" s="15"/>
      <c r="J1048575" s="15"/>
      <c r="K1048575" s="15"/>
      <c r="L1048575" s="15"/>
      <c r="M1048575" s="15"/>
      <c r="N1048575" s="16"/>
      <c r="O1048575" s="14"/>
      <c r="P1048575" s="14"/>
      <c r="Q1048575" s="14"/>
      <c r="R1048575" s="14"/>
      <c r="S1048575" s="14"/>
      <c r="T1048575" s="14"/>
      <c r="U1048575" s="14"/>
      <c r="V1048575" s="14"/>
      <c r="W1048575" s="14"/>
      <c r="X1048575" s="14"/>
      <c r="Y1048575" s="14"/>
      <c r="Z1048575" s="14"/>
      <c r="AA1048575" s="14"/>
      <c r="AB1048575" s="14"/>
      <c r="AC1048575" s="14"/>
      <c r="AD1048575" s="14"/>
      <c r="AE1048575" s="14"/>
      <c r="AF1048575" s="14"/>
      <c r="AG1048575" s="14"/>
      <c r="AH1048575" s="14"/>
      <c r="AI1048575" s="14"/>
      <c r="AJ1048575" s="14"/>
      <c r="AK1048575" s="14"/>
      <c r="AL1048575" s="14"/>
      <c r="AM1048575" s="14"/>
      <c r="AN1048575" s="14"/>
      <c r="AO1048575" s="14"/>
      <c r="AP1048575" s="14"/>
      <c r="AQ1048575" s="14"/>
      <c r="AR1048575" s="14"/>
      <c r="AS1048575" s="14"/>
      <c r="AT1048575" s="14"/>
      <c r="AU1048575" s="14"/>
      <c r="AV1048575" s="14"/>
      <c r="AW1048575" s="14"/>
      <c r="AX1048575" s="14"/>
      <c r="AY1048575" s="14"/>
      <c r="AZ1048575" s="14"/>
      <c r="BA1048575" s="14"/>
      <c r="BB1048575" s="14"/>
      <c r="BC1048575" s="14"/>
      <c r="BD1048575" s="14"/>
      <c r="BE1048575" s="14"/>
      <c r="BF1048575" s="14"/>
      <c r="BG1048575" s="14"/>
      <c r="BH1048575" s="14"/>
      <c r="BI1048575" s="14"/>
      <c r="BJ1048575" s="14"/>
      <c r="BK1048575" s="14"/>
      <c r="BL1048575" s="14"/>
      <c r="BM1048575" s="14"/>
      <c r="BN1048575" s="14"/>
      <c r="BO1048575" s="14"/>
      <c r="BP1048575" s="14"/>
      <c r="BQ1048575" s="14"/>
      <c r="BR1048575" s="14"/>
      <c r="BS1048575" s="14"/>
      <c r="BT1048575" s="14"/>
      <c r="BU1048575" s="14"/>
      <c r="BV1048575" s="14"/>
      <c r="BW1048575" s="14"/>
      <c r="BX1048575" s="14"/>
      <c r="BY1048575" s="17"/>
      <c r="BZ1048575" s="17"/>
      <c r="CA1048575" s="18"/>
      <c r="CB1048575" s="14"/>
      <c r="CC1048575" s="14"/>
      <c r="CD1048575" s="14"/>
      <c r="CE1048575" s="14"/>
      <c r="CF1048575" s="14"/>
      <c r="CG1048575" s="14"/>
      <c r="CH1048575" s="14"/>
      <c r="CI1048575" s="19"/>
      <c r="CJ1048575" s="19"/>
    </row>
    <row r="1048576" s="14" customFormat="1" customHeight="1" spans="1:88">
      <c r="A1048576" s="15"/>
      <c r="B1048576" s="15"/>
      <c r="C1048576" s="15"/>
      <c r="D1048576" s="15"/>
      <c r="E1048576" s="15"/>
      <c r="F1048576" s="15"/>
      <c r="G1048576" s="15"/>
      <c r="H1048576" s="15"/>
      <c r="I1048576" s="15"/>
      <c r="J1048576" s="15"/>
      <c r="K1048576" s="15"/>
      <c r="L1048576" s="15"/>
      <c r="M1048576" s="15"/>
      <c r="N1048576" s="16"/>
      <c r="O1048576" s="14"/>
      <c r="P1048576" s="14"/>
      <c r="Q1048576" s="14"/>
      <c r="R1048576" s="14"/>
      <c r="S1048576" s="14"/>
      <c r="T1048576" s="14"/>
      <c r="U1048576" s="14"/>
      <c r="V1048576" s="14"/>
      <c r="W1048576" s="14"/>
      <c r="X1048576" s="14"/>
      <c r="Y1048576" s="14"/>
      <c r="Z1048576" s="14"/>
      <c r="AA1048576" s="14"/>
      <c r="AB1048576" s="14"/>
      <c r="AC1048576" s="14"/>
      <c r="AD1048576" s="14"/>
      <c r="AE1048576" s="14"/>
      <c r="AF1048576" s="14"/>
      <c r="AG1048576" s="14"/>
      <c r="AH1048576" s="14"/>
      <c r="AI1048576" s="14"/>
      <c r="AJ1048576" s="14"/>
      <c r="AK1048576" s="14"/>
      <c r="AL1048576" s="14"/>
      <c r="AM1048576" s="14"/>
      <c r="AN1048576" s="14"/>
      <c r="AO1048576" s="14"/>
      <c r="AP1048576" s="14"/>
      <c r="AQ1048576" s="14"/>
      <c r="AR1048576" s="14"/>
      <c r="AS1048576" s="14"/>
      <c r="AT1048576" s="14"/>
      <c r="AU1048576" s="14"/>
      <c r="AV1048576" s="14"/>
      <c r="AW1048576" s="14"/>
      <c r="AX1048576" s="14"/>
      <c r="AY1048576" s="14"/>
      <c r="AZ1048576" s="14"/>
      <c r="BA1048576" s="14"/>
      <c r="BB1048576" s="14"/>
      <c r="BC1048576" s="14"/>
      <c r="BD1048576" s="14"/>
      <c r="BE1048576" s="14"/>
      <c r="BF1048576" s="14"/>
      <c r="BG1048576" s="14"/>
      <c r="BH1048576" s="14"/>
      <c r="BI1048576" s="14"/>
      <c r="BJ1048576" s="14"/>
      <c r="BK1048576" s="14"/>
      <c r="BL1048576" s="14"/>
      <c r="BM1048576" s="14"/>
      <c r="BN1048576" s="14"/>
      <c r="BO1048576" s="14"/>
      <c r="BP1048576" s="14"/>
      <c r="BQ1048576" s="14"/>
      <c r="BR1048576" s="14"/>
      <c r="BS1048576" s="14"/>
      <c r="BT1048576" s="14"/>
      <c r="BU1048576" s="14"/>
      <c r="BV1048576" s="14"/>
      <c r="BW1048576" s="14"/>
      <c r="BX1048576" s="14"/>
      <c r="BY1048576" s="17"/>
      <c r="BZ1048576" s="17"/>
      <c r="CA1048576" s="18"/>
      <c r="CB1048576" s="14"/>
      <c r="CC1048576" s="14"/>
      <c r="CD1048576" s="14"/>
      <c r="CE1048576" s="14"/>
      <c r="CF1048576" s="14"/>
      <c r="CG1048576" s="14"/>
      <c r="CH1048576" s="14"/>
      <c r="CI1048576" s="19"/>
      <c r="CJ1048576" s="19"/>
    </row>
  </sheetData>
  <mergeCells count="5">
    <mergeCell ref="O2:P2"/>
    <mergeCell ref="O4:AS4"/>
    <mergeCell ref="AT4:BX4"/>
    <mergeCell ref="O268:AS268"/>
    <mergeCell ref="AT268:BX268"/>
  </mergeCells>
  <conditionalFormatting sqref="CL40 CL37:CL38 CL31:CL34 CL26:CL29 CL10:CL24 CL6 CL42:CL44">
    <cfRule type="duplicateValues" dxfId="0" priority="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SUMMURY</vt:lpstr>
      <vt:lpstr>FEB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财务崔</cp:lastModifiedBy>
  <dcterms:created xsi:type="dcterms:W3CDTF">2019-03-13T07:32:14Z</dcterms:created>
  <dcterms:modified xsi:type="dcterms:W3CDTF">2019-03-13T07:34:52Z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</Properties>
</file>