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Rooming List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<sst xmlns="http://schemas.openxmlformats.org/spreadsheetml/2006/main" count="323" uniqueCount="305">
  <si>
    <t>CIT Thai Floating Deposit Balance/Commitment Agreement</t>
  </si>
  <si>
    <t>Grand Total Actual + Forward Booking</t>
  </si>
  <si>
    <t xml:space="preserve">  Deposit Paid (THB)</t>
  </si>
  <si>
    <t>Outstanding Balance</t>
  </si>
  <si>
    <t>Total</t>
  </si>
  <si>
    <t>No.</t>
  </si>
  <si>
    <t>Reservation date</t>
  </si>
  <si>
    <t>Hotel confirmation</t>
  </si>
  <si>
    <t>Agent Ref. No.</t>
  </si>
  <si>
    <t>Purchase Order</t>
  </si>
  <si>
    <t>In</t>
  </si>
  <si>
    <t>Out</t>
  </si>
  <si>
    <t>Villa Type</t>
  </si>
  <si>
    <t>No. of Rooms</t>
  </si>
  <si>
    <t>Total Invoice</t>
  </si>
  <si>
    <t>Total Room Nights</t>
  </si>
  <si>
    <t>Booking name</t>
  </si>
  <si>
    <t>Remark</t>
  </si>
  <si>
    <t>1</t>
  </si>
  <si>
    <t>Goa, Liu Lin, Mr.</t>
  </si>
  <si>
    <t>TPP</t>
  </si>
  <si>
    <t>2</t>
  </si>
  <si>
    <t>Liu,Chang</t>
  </si>
  <si>
    <t>3</t>
  </si>
  <si>
    <t>078479146</t>
  </si>
  <si>
    <t>Huang, Chao</t>
  </si>
  <si>
    <t>4</t>
  </si>
  <si>
    <t>Tu, Qidan</t>
  </si>
  <si>
    <t>5</t>
  </si>
  <si>
    <t>Liu, Junyi</t>
  </si>
  <si>
    <t>6</t>
  </si>
  <si>
    <t>Wang, Binghua</t>
  </si>
  <si>
    <t>7</t>
  </si>
  <si>
    <t>Kuang, Daili</t>
  </si>
  <si>
    <t>8</t>
  </si>
  <si>
    <t>Wu, Yuhan</t>
  </si>
  <si>
    <t>9</t>
  </si>
  <si>
    <t>Li, Xi</t>
  </si>
  <si>
    <t>10</t>
  </si>
  <si>
    <t>Lu, Chao Liang</t>
  </si>
  <si>
    <t>11</t>
  </si>
  <si>
    <t>Yuan, Jia</t>
  </si>
  <si>
    <t>12</t>
  </si>
  <si>
    <t>Jiang, Li</t>
  </si>
  <si>
    <t>13</t>
  </si>
  <si>
    <t>Gai, Benyang</t>
  </si>
  <si>
    <t>14</t>
  </si>
  <si>
    <t>Guo, Minli</t>
  </si>
  <si>
    <t>15</t>
  </si>
  <si>
    <t>Han, Chunli, Mr.</t>
  </si>
  <si>
    <t>16</t>
  </si>
  <si>
    <t>Wu, Shujun</t>
  </si>
  <si>
    <t>17</t>
  </si>
  <si>
    <t>Luo, Xin</t>
  </si>
  <si>
    <t>18</t>
  </si>
  <si>
    <t>Yang, Wenkang</t>
  </si>
  <si>
    <t>19</t>
  </si>
  <si>
    <t>Zhou, Sheng</t>
  </si>
  <si>
    <t>20</t>
  </si>
  <si>
    <t>Ji, Shengkai &amp; Wu, Feilin</t>
  </si>
  <si>
    <t>21</t>
  </si>
  <si>
    <t>Wang, Yongxiang</t>
  </si>
  <si>
    <t>22</t>
  </si>
  <si>
    <t>Hu, Yezi</t>
  </si>
  <si>
    <t>23</t>
  </si>
  <si>
    <t>Shou, Xiaobei</t>
  </si>
  <si>
    <t>24</t>
  </si>
  <si>
    <t>Sun, Xiaojie</t>
  </si>
  <si>
    <t>25</t>
  </si>
  <si>
    <t>18164, 18165, 18166</t>
  </si>
  <si>
    <t>Zhang, Gong</t>
  </si>
  <si>
    <t>26</t>
  </si>
  <si>
    <t>Zhang, Yi</t>
  </si>
  <si>
    <t>27</t>
  </si>
  <si>
    <t>Hu,Yan</t>
  </si>
  <si>
    <t>28</t>
  </si>
  <si>
    <t>Feng, Yan</t>
  </si>
  <si>
    <t>29</t>
  </si>
  <si>
    <t>Wang, Meihui &amp; Liu, Feng</t>
  </si>
  <si>
    <t>30</t>
  </si>
  <si>
    <t>Wingjin, Ho</t>
  </si>
  <si>
    <t>31</t>
  </si>
  <si>
    <t>Liu, Rong</t>
  </si>
  <si>
    <t>32</t>
  </si>
  <si>
    <t>33</t>
  </si>
  <si>
    <t>Duan, Fan &amp; Xu, Yibo</t>
  </si>
  <si>
    <t>34</t>
  </si>
  <si>
    <t>35</t>
  </si>
  <si>
    <t>Liu, Tingting</t>
  </si>
  <si>
    <t>36</t>
  </si>
  <si>
    <t>Qu, Deyang</t>
  </si>
  <si>
    <t>37</t>
  </si>
  <si>
    <t>Wu, Bo &amp; Tang Muqiu</t>
  </si>
  <si>
    <t>38</t>
  </si>
  <si>
    <t>Zhong, Kai &amp; Li, Yong Xia</t>
  </si>
  <si>
    <t>39</t>
  </si>
  <si>
    <t>Zhong, Hongchang &amp; Kang, Yan</t>
  </si>
  <si>
    <t>41</t>
  </si>
  <si>
    <t>Chen, Zhoulei</t>
  </si>
  <si>
    <t>42</t>
  </si>
  <si>
    <t>Zheng, Hemin</t>
  </si>
  <si>
    <t>43</t>
  </si>
  <si>
    <t>Cen, Xueyao &amp; Tse James Chiaming</t>
  </si>
  <si>
    <t>44</t>
  </si>
  <si>
    <t>Leng, Chuanfu</t>
  </si>
  <si>
    <t>Chen, Suwang &amp; Chen, Zhenhao</t>
  </si>
  <si>
    <t>45</t>
  </si>
  <si>
    <t>Shafiqbinhashim, Muhammad</t>
  </si>
  <si>
    <t>46</t>
  </si>
  <si>
    <t>Zhou, Meihua &amp; Yamaguchi, Shintaro</t>
  </si>
  <si>
    <t>47</t>
  </si>
  <si>
    <t>Sumikawa, Tatsuo &amp; Sumikawa Kazumi</t>
  </si>
  <si>
    <t>48</t>
  </si>
  <si>
    <t>Jin, Jinlan</t>
  </si>
  <si>
    <t>49</t>
  </si>
  <si>
    <t>Xu, Fanjie &amp; Shao, Xuyu</t>
  </si>
  <si>
    <t>Shilan, Liu</t>
  </si>
  <si>
    <t>He, Zhu</t>
  </si>
  <si>
    <t>50</t>
  </si>
  <si>
    <t>Tang, Yukuan</t>
  </si>
  <si>
    <t>51</t>
  </si>
  <si>
    <t>52</t>
  </si>
  <si>
    <t>Wang, Ning</t>
  </si>
  <si>
    <t>53</t>
  </si>
  <si>
    <t>Yu, Naiwen &amp; Zhai Shuo</t>
  </si>
  <si>
    <t>54</t>
  </si>
  <si>
    <t>Yang, Jicong</t>
  </si>
  <si>
    <t>55</t>
  </si>
  <si>
    <t>Yang, Qinghua</t>
  </si>
  <si>
    <t>56</t>
  </si>
  <si>
    <t>Yang, Yun</t>
  </si>
  <si>
    <t>57</t>
  </si>
  <si>
    <t>Zhou, Xiuping &amp; Zhu, Junni</t>
  </si>
  <si>
    <t>58</t>
  </si>
  <si>
    <t>Ma, Hong &amp; Deng, Xiao</t>
  </si>
  <si>
    <t>59</t>
  </si>
  <si>
    <t>Ma, Li &amp; Zhang, Zongshun</t>
  </si>
  <si>
    <t>60</t>
  </si>
  <si>
    <t>Lin, Chengcheng &amp; Zhang, Tian</t>
  </si>
  <si>
    <t>61</t>
  </si>
  <si>
    <t>Cong, Bo</t>
  </si>
  <si>
    <t>62</t>
  </si>
  <si>
    <t>Yan, Shili</t>
  </si>
  <si>
    <t>P190111143452489</t>
  </si>
  <si>
    <t>40</t>
  </si>
  <si>
    <t>Chuanfu, Leng</t>
  </si>
  <si>
    <t>P190109094559489</t>
  </si>
  <si>
    <t>Zhang, Hanru &amp; Gao, Jian</t>
  </si>
  <si>
    <t>Deng, Qin</t>
  </si>
  <si>
    <t>Elkarif, Amir &amp; Chiu, Li Ya &amp; Chiu, Yi Wei</t>
  </si>
  <si>
    <t>Chen, Dai</t>
  </si>
  <si>
    <t>Zhang, Han</t>
  </si>
  <si>
    <t>Liang, Jun</t>
  </si>
  <si>
    <t>Cheng, Haitao</t>
  </si>
  <si>
    <t>Jingwei, Fan</t>
  </si>
  <si>
    <t>Li, Jinxing</t>
  </si>
  <si>
    <t>Yang, Aihuan</t>
  </si>
  <si>
    <t>63</t>
  </si>
  <si>
    <t>Zhang, Kangkang</t>
  </si>
  <si>
    <t>64</t>
  </si>
  <si>
    <t>Dong, Yue</t>
  </si>
  <si>
    <t>65</t>
  </si>
  <si>
    <t>Guo, Hanhui</t>
  </si>
  <si>
    <t>66</t>
  </si>
  <si>
    <t>Que, Rongbin</t>
  </si>
  <si>
    <t>67</t>
  </si>
  <si>
    <t>Wei, Si</t>
  </si>
  <si>
    <t>69</t>
  </si>
  <si>
    <t>Liu, Leren</t>
  </si>
  <si>
    <t>71</t>
  </si>
  <si>
    <t>Qiao, Man</t>
  </si>
  <si>
    <t>72</t>
  </si>
  <si>
    <t>Bi, Xia</t>
  </si>
  <si>
    <t>73</t>
  </si>
  <si>
    <t>Yaodong, Zheng</t>
  </si>
  <si>
    <t>74</t>
  </si>
  <si>
    <t>Ping, Tan</t>
  </si>
  <si>
    <t>75</t>
  </si>
  <si>
    <t>Weng, Wuxiang</t>
  </si>
  <si>
    <t>80</t>
  </si>
  <si>
    <t>Lei, Sicheng+Zhang Xiaoqing</t>
  </si>
  <si>
    <t>81</t>
  </si>
  <si>
    <t>Ru, Xin+ Ma, Hongmei</t>
  </si>
  <si>
    <t>82</t>
  </si>
  <si>
    <t>Lan, Yunxia/ Lan, Jianchao</t>
  </si>
  <si>
    <t>83</t>
  </si>
  <si>
    <t>Ye, Jingping &amp; Xia, Wei</t>
  </si>
  <si>
    <t>84</t>
  </si>
  <si>
    <t>Shao, Qiang</t>
  </si>
  <si>
    <t>85</t>
  </si>
  <si>
    <t>Ma, Ni</t>
  </si>
  <si>
    <t>86</t>
  </si>
  <si>
    <t>Tang, Lizhong</t>
  </si>
  <si>
    <t>87</t>
  </si>
  <si>
    <t>Gu, Jianqing+ Sun, Fengyan</t>
  </si>
  <si>
    <t>92</t>
  </si>
  <si>
    <t>Xia, Chenhao</t>
  </si>
  <si>
    <t>96</t>
  </si>
  <si>
    <t>Kang, Bofei</t>
  </si>
  <si>
    <t>97</t>
  </si>
  <si>
    <t>Wang, Senlin</t>
  </si>
  <si>
    <t>Last Minute Booking</t>
  </si>
  <si>
    <t>98</t>
  </si>
  <si>
    <t>Yang, Ranran</t>
  </si>
  <si>
    <t>99</t>
  </si>
  <si>
    <t>Chen, Yuanmeng</t>
  </si>
  <si>
    <t>100</t>
  </si>
  <si>
    <t>Wang, Yue</t>
  </si>
  <si>
    <t>101</t>
  </si>
  <si>
    <t>ZHEN QIN</t>
  </si>
  <si>
    <t>102</t>
  </si>
  <si>
    <t>LI, QIUHON</t>
  </si>
  <si>
    <t>103</t>
  </si>
  <si>
    <t>WANG, HANYAN</t>
  </si>
  <si>
    <t>104</t>
  </si>
  <si>
    <t>Xiong, Zhiji</t>
  </si>
  <si>
    <t>105</t>
  </si>
  <si>
    <t>Cheng, Zhiqiang</t>
  </si>
  <si>
    <t>106</t>
  </si>
  <si>
    <t>Tam, Kawai</t>
  </si>
  <si>
    <t>107</t>
  </si>
  <si>
    <t>Chen, Weiqing</t>
  </si>
  <si>
    <t>108</t>
  </si>
  <si>
    <t>37089, 37090</t>
  </si>
  <si>
    <t>Wu, Qian</t>
  </si>
  <si>
    <t>109</t>
  </si>
  <si>
    <t>Xie, Guanghua</t>
  </si>
  <si>
    <t>110</t>
  </si>
  <si>
    <t>Wei, Qirong</t>
  </si>
  <si>
    <t>111</t>
  </si>
  <si>
    <t>37454, 37455, 37456</t>
  </si>
  <si>
    <t>Deng, Yan &amp; party (3 villas)</t>
  </si>
  <si>
    <t>112</t>
  </si>
  <si>
    <t>Liu, Bo</t>
  </si>
  <si>
    <t>113</t>
  </si>
  <si>
    <t>Zheng Likun</t>
  </si>
  <si>
    <t>114</t>
  </si>
  <si>
    <t>Lu, Jiaye</t>
  </si>
  <si>
    <t>115</t>
  </si>
  <si>
    <t>Tsai, Chihchen</t>
  </si>
  <si>
    <t>116</t>
  </si>
  <si>
    <t>Pik, Chen</t>
  </si>
  <si>
    <t>117</t>
  </si>
  <si>
    <t>Hu, Yingyi</t>
  </si>
  <si>
    <t>118</t>
  </si>
  <si>
    <t>Kang, Zhujia</t>
  </si>
  <si>
    <t>119</t>
  </si>
  <si>
    <t>Ge, Sen</t>
  </si>
  <si>
    <t>120</t>
  </si>
  <si>
    <t>Jiang, Yifan</t>
  </si>
  <si>
    <t>121</t>
  </si>
  <si>
    <t>Pan, Fenling</t>
  </si>
  <si>
    <t>122</t>
  </si>
  <si>
    <t>Miao, Chengyu</t>
  </si>
  <si>
    <t>123</t>
  </si>
  <si>
    <t>Xu, Tian</t>
  </si>
  <si>
    <t>124</t>
  </si>
  <si>
    <t>Zhao, Fu</t>
  </si>
  <si>
    <t>125</t>
  </si>
  <si>
    <t>Barwick, Marc</t>
  </si>
  <si>
    <t>126</t>
  </si>
  <si>
    <t>Xu, Yiwei</t>
  </si>
  <si>
    <t>127</t>
  </si>
  <si>
    <t>Tang, Liping</t>
  </si>
  <si>
    <t>128</t>
  </si>
  <si>
    <t>Liu, Silei</t>
  </si>
  <si>
    <t>129</t>
  </si>
  <si>
    <t>Zhao, Chunming</t>
  </si>
  <si>
    <t>130</t>
  </si>
  <si>
    <t>An, Zhao</t>
  </si>
  <si>
    <t>131</t>
  </si>
  <si>
    <t>34080, 34081</t>
  </si>
  <si>
    <t>Deng, Xiaoou</t>
  </si>
  <si>
    <t>132</t>
  </si>
  <si>
    <t>Tam, Tsz Hung</t>
  </si>
  <si>
    <t>133</t>
  </si>
  <si>
    <t>Wu, Wei</t>
  </si>
  <si>
    <t>134</t>
  </si>
  <si>
    <t>Zhang, Yimin</t>
  </si>
  <si>
    <t>137</t>
  </si>
  <si>
    <t>Chen, Borru</t>
  </si>
  <si>
    <t>138</t>
  </si>
  <si>
    <t>Ni, Shanming &amp; Zhou, Wandi &amp; Ni, Yijing</t>
  </si>
  <si>
    <t>139</t>
  </si>
  <si>
    <t>Wang, Guannan</t>
  </si>
  <si>
    <t>P190326101006489</t>
  </si>
  <si>
    <t>Gao, Mengyu</t>
  </si>
  <si>
    <t>Wang, Yinchi</t>
  </si>
  <si>
    <t>135</t>
  </si>
  <si>
    <t>39406, 39407, 39408, 39409, 39410</t>
  </si>
  <si>
    <t>Zhu, Zhu</t>
  </si>
  <si>
    <t>136</t>
  </si>
  <si>
    <t>Li, Nan</t>
  </si>
  <si>
    <t>Wu, Jiao</t>
  </si>
  <si>
    <t>140</t>
  </si>
  <si>
    <t>Liu, Hao</t>
  </si>
  <si>
    <t>Zhu, Ganyu</t>
  </si>
  <si>
    <t>141</t>
  </si>
  <si>
    <t>Yang, Shuo</t>
  </si>
  <si>
    <t>144</t>
  </si>
  <si>
    <t>Zhao, Yun</t>
  </si>
  <si>
    <t>146</t>
  </si>
  <si>
    <t>Zheng, Jun</t>
  </si>
  <si>
    <t>DRNS</t>
  </si>
  <si>
    <t>P190326180202489</t>
  </si>
</sst>
</file>

<file path=xl/styles.xml><?xml version="1.0" encoding="utf-8"?>
<styleSheet xmlns="http://schemas.openxmlformats.org/spreadsheetml/2006/main">
  <numFmts count="6">
    <numFmt numFmtId="176" formatCode="[$-409]d\-mmm\-yy;@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;[Red]\-#,##0.00\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6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28" borderId="9" applyNumberFormat="0" applyAlignment="0" applyProtection="0">
      <alignment vertical="center"/>
    </xf>
    <xf numFmtId="0" fontId="33" fillId="28" borderId="7" applyNumberFormat="0" applyAlignment="0" applyProtection="0">
      <alignment vertical="center"/>
    </xf>
    <xf numFmtId="0" fontId="35" fillId="36" borderId="12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176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177" fontId="0" fillId="0" borderId="0" xfId="8" applyFont="1" applyAlignment="1"/>
    <xf numFmtId="0" fontId="0" fillId="0" borderId="0" xfId="0" applyFont="1" applyAlignment="1">
      <alignment horizontal="left"/>
    </xf>
    <xf numFmtId="177" fontId="0" fillId="0" borderId="0" xfId="8" applyFont="1" applyAlignment="1">
      <alignment horizontal="left"/>
    </xf>
    <xf numFmtId="177" fontId="0" fillId="0" borderId="0" xfId="8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/>
    </xf>
    <xf numFmtId="176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176" fontId="4" fillId="0" borderId="0" xfId="0" applyNumberFormat="1" applyFont="1" applyBorder="1" applyAlignment="1">
      <alignment horizontal="center"/>
    </xf>
    <xf numFmtId="0" fontId="3" fillId="0" borderId="0" xfId="0" applyFont="1" applyFill="1"/>
    <xf numFmtId="176" fontId="0" fillId="0" borderId="0" xfId="0" applyNumberFormat="1" applyFont="1" applyFill="1"/>
    <xf numFmtId="1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176" fontId="1" fillId="0" borderId="0" xfId="0" applyNumberFormat="1" applyFont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77" fontId="1" fillId="0" borderId="1" xfId="8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77" fontId="1" fillId="0" borderId="1" xfId="8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77" fontId="3" fillId="2" borderId="1" xfId="8" applyFont="1" applyFill="1" applyBorder="1" applyAlignment="1"/>
    <xf numFmtId="177" fontId="3" fillId="2" borderId="1" xfId="8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8" applyFont="1" applyFill="1" applyBorder="1" applyAlignment="1">
      <alignment horizontal="center" vertical="center" wrapText="1"/>
    </xf>
    <xf numFmtId="177" fontId="1" fillId="3" borderId="1" xfId="8" applyFont="1" applyFill="1" applyBorder="1" applyAlignment="1">
      <alignment horizontal="center" vertical="center"/>
    </xf>
    <xf numFmtId="177" fontId="1" fillId="0" borderId="1" xfId="8" applyFont="1" applyBorder="1" applyAlignment="1">
      <alignment horizontal="center"/>
    </xf>
    <xf numFmtId="3" fontId="0" fillId="4" borderId="1" xfId="0" applyNumberFormat="1" applyFont="1" applyFill="1" applyBorder="1" applyAlignment="1">
      <alignment horizontal="center" vertical="center"/>
    </xf>
    <xf numFmtId="177" fontId="0" fillId="4" borderId="1" xfId="8" applyFont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177" fontId="6" fillId="4" borderId="1" xfId="8" applyFont="1" applyFill="1" applyBorder="1" applyAlignment="1">
      <alignment horizontal="left" vertical="center"/>
    </xf>
    <xf numFmtId="177" fontId="0" fillId="4" borderId="1" xfId="8" applyFont="1" applyFill="1" applyBorder="1"/>
    <xf numFmtId="3" fontId="6" fillId="4" borderId="1" xfId="0" applyNumberFormat="1" applyFont="1" applyFill="1" applyBorder="1" applyAlignment="1">
      <alignment horizontal="center" vertical="center"/>
    </xf>
    <xf numFmtId="177" fontId="6" fillId="4" borderId="1" xfId="8" applyFont="1" applyFill="1" applyBorder="1" applyAlignment="1">
      <alignment vertical="center"/>
    </xf>
    <xf numFmtId="2" fontId="6" fillId="4" borderId="1" xfId="8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177" fontId="0" fillId="0" borderId="1" xfId="8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7" fontId="6" fillId="0" borderId="1" xfId="8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177" fontId="9" fillId="0" borderId="1" xfId="8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77" fontId="8" fillId="0" borderId="1" xfId="8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8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76" fontId="0" fillId="0" borderId="1" xfId="0" applyNumberFormat="1" applyFont="1" applyBorder="1"/>
    <xf numFmtId="177" fontId="0" fillId="0" borderId="1" xfId="8" applyFont="1" applyBorder="1"/>
    <xf numFmtId="0" fontId="2" fillId="0" borderId="1" xfId="0" applyFont="1" applyBorder="1"/>
    <xf numFmtId="0" fontId="0" fillId="5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1" fontId="8" fillId="4" borderId="3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vertical="center"/>
    </xf>
    <xf numFmtId="1" fontId="10" fillId="4" borderId="1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/>
    <xf numFmtId="1" fontId="2" fillId="0" borderId="1" xfId="0" applyNumberFormat="1" applyFont="1" applyFill="1" applyBorder="1" applyAlignment="1">
      <alignment horizontal="center" vertical="center"/>
    </xf>
    <xf numFmtId="177" fontId="0" fillId="0" borderId="2" xfId="8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7" fontId="6" fillId="0" borderId="1" xfId="8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177" fontId="4" fillId="0" borderId="1" xfId="8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8" applyFont="1" applyFill="1" applyBorder="1" applyAlignment="1">
      <alignment horizontal="left" vertical="center"/>
    </xf>
    <xf numFmtId="178" fontId="0" fillId="4" borderId="1" xfId="8" applyNumberFormat="1" applyFont="1" applyFill="1" applyBorder="1"/>
    <xf numFmtId="177" fontId="8" fillId="4" borderId="1" xfId="8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177" fontId="4" fillId="4" borderId="1" xfId="8" applyFont="1" applyFill="1" applyBorder="1" applyAlignment="1">
      <alignment horizontal="left" vertical="center"/>
    </xf>
    <xf numFmtId="3" fontId="10" fillId="4" borderId="1" xfId="0" applyNumberFormat="1" applyFont="1" applyFill="1" applyBorder="1" applyAlignment="1">
      <alignment horizontal="center" vertical="center"/>
    </xf>
    <xf numFmtId="177" fontId="10" fillId="4" borderId="1" xfId="8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177" fontId="10" fillId="4" borderId="1" xfId="8" applyFont="1" applyFill="1" applyBorder="1" applyAlignment="1">
      <alignment horizontal="left" vertical="center"/>
    </xf>
    <xf numFmtId="177" fontId="2" fillId="0" borderId="1" xfId="8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0" fontId="12" fillId="0" borderId="0" xfId="0" applyFont="1" applyFill="1" applyAlignment="1"/>
    <xf numFmtId="1" fontId="13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177" fontId="0" fillId="0" borderId="2" xfId="8" applyFont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177" fontId="6" fillId="0" borderId="2" xfId="8" applyFont="1" applyBorder="1" applyAlignment="1">
      <alignment horizontal="left" vertical="center"/>
    </xf>
    <xf numFmtId="178" fontId="0" fillId="4" borderId="2" xfId="8" applyNumberFormat="1" applyFont="1" applyFill="1" applyBorder="1"/>
    <xf numFmtId="3" fontId="0" fillId="0" borderId="1" xfId="0" applyNumberFormat="1" applyFont="1" applyBorder="1" applyAlignment="1">
      <alignment horizontal="center"/>
    </xf>
    <xf numFmtId="177" fontId="0" fillId="0" borderId="1" xfId="8" applyFont="1" applyBorder="1" applyAlignment="1"/>
    <xf numFmtId="0" fontId="0" fillId="0" borderId="1" xfId="0" applyFont="1" applyBorder="1" applyAlignment="1">
      <alignment horizontal="left"/>
    </xf>
    <xf numFmtId="177" fontId="0" fillId="0" borderId="1" xfId="8" applyFont="1" applyBorder="1" applyAlignment="1">
      <alignment horizontal="left"/>
    </xf>
    <xf numFmtId="3" fontId="12" fillId="0" borderId="1" xfId="0" applyNumberFormat="1" applyFont="1" applyFill="1" applyBorder="1" applyAlignment="1">
      <alignment horizontal="center" vertical="center"/>
    </xf>
    <xf numFmtId="177" fontId="14" fillId="0" borderId="1" xfId="8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177" fontId="16" fillId="0" borderId="1" xfId="8" applyFont="1" applyFill="1" applyBorder="1" applyAlignment="1">
      <alignment horizontal="left" vertical="center"/>
    </xf>
    <xf numFmtId="178" fontId="12" fillId="6" borderId="1" xfId="8" applyNumberFormat="1" applyFont="1" applyFill="1" applyBorder="1"/>
    <xf numFmtId="0" fontId="12" fillId="0" borderId="1" xfId="0" applyFont="1" applyFill="1" applyBorder="1" applyAlignment="1">
      <alignment horizontal="left" vertical="center"/>
    </xf>
    <xf numFmtId="177" fontId="16" fillId="0" borderId="1" xfId="8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177" fontId="12" fillId="0" borderId="1" xfId="8" applyFont="1" applyFill="1" applyBorder="1" applyAlignment="1">
      <alignment vertical="center"/>
    </xf>
    <xf numFmtId="177" fontId="15" fillId="0" borderId="1" xfId="8" applyFont="1" applyBorder="1" applyAlignment="1">
      <alignment horizontal="center" vertical="center"/>
    </xf>
    <xf numFmtId="0" fontId="17" fillId="0" borderId="0" xfId="0" applyFont="1"/>
    <xf numFmtId="0" fontId="0" fillId="4" borderId="1" xfId="0" applyFont="1" applyFill="1" applyBorder="1" applyAlignment="1" quotePrefix="1">
      <alignment horizontal="center" vertical="center"/>
    </xf>
    <xf numFmtId="1" fontId="5" fillId="4" borderId="1" xfId="0" applyNumberFormat="1" applyFont="1" applyFill="1" applyBorder="1" applyAlignment="1" quotePrefix="1">
      <alignment horizontal="center" vertical="center"/>
    </xf>
    <xf numFmtId="1" fontId="5" fillId="0" borderId="1" xfId="0" applyNumberFormat="1" applyFont="1" applyFill="1" applyBorder="1" applyAlignment="1" quotePrefix="1">
      <alignment horizontal="center" vertical="center"/>
    </xf>
    <xf numFmtId="0" fontId="0" fillId="5" borderId="1" xfId="0" applyFont="1" applyFill="1" applyBorder="1" applyAlignment="1" quotePrefix="1">
      <alignment horizontal="center" vertical="center"/>
    </xf>
    <xf numFmtId="0" fontId="10" fillId="4" borderId="1" xfId="0" applyFont="1" applyFill="1" applyBorder="1" applyAlignment="1" quotePrefix="1">
      <alignment horizontal="center" vertical="center"/>
    </xf>
    <xf numFmtId="0" fontId="0" fillId="4" borderId="2" xfId="0" applyFont="1" applyFill="1" applyBorder="1" applyAlignment="1" quotePrefix="1">
      <alignment horizontal="center" vertical="center"/>
    </xf>
    <xf numFmtId="0" fontId="12" fillId="6" borderId="1" xfId="0" applyFont="1" applyFill="1" applyBorder="1" applyAlignment="1" quotePrefix="1">
      <alignment horizontal="center" vertical="center"/>
    </xf>
    <xf numFmtId="0" fontId="15" fillId="6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0"/>
  <sheetViews>
    <sheetView tabSelected="1" zoomScale="85" zoomScaleNormal="85" topLeftCell="A133" workbookViewId="0">
      <selection activeCell="N165" sqref="N165"/>
    </sheetView>
  </sheetViews>
  <sheetFormatPr defaultColWidth="9.125" defaultRowHeight="17.25" customHeight="1"/>
  <cols>
    <col min="1" max="1" width="4.125" style="4" customWidth="1"/>
    <col min="2" max="2" width="11" style="5" hidden="1" customWidth="1"/>
    <col min="3" max="3" width="19.125" style="6" customWidth="1"/>
    <col min="4" max="4" width="14.875" style="6" customWidth="1"/>
    <col min="5" max="5" width="25.625" style="7" customWidth="1"/>
    <col min="6" max="7" width="12.125" style="8" customWidth="1"/>
    <col min="8" max="8" width="9.75" style="4" hidden="1" customWidth="1"/>
    <col min="9" max="9" width="13.625" style="7" customWidth="1"/>
    <col min="10" max="10" width="13.625" style="9" hidden="1" customWidth="1"/>
    <col min="11" max="11" width="14" style="7" customWidth="1"/>
    <col min="12" max="12" width="18.875" style="10" customWidth="1"/>
    <col min="13" max="13" width="24.25" style="11" hidden="1" customWidth="1"/>
    <col min="14" max="14" width="20.875" style="12" customWidth="1"/>
    <col min="15" max="15" width="26.175" style="13" customWidth="1"/>
    <col min="16" max="16384" width="9.125" style="4"/>
  </cols>
  <sheetData>
    <row r="1" customHeight="1" spans="1:10">
      <c r="A1" s="14" t="s">
        <v>0</v>
      </c>
      <c r="B1" s="14"/>
      <c r="C1" s="15"/>
      <c r="D1" s="15"/>
      <c r="E1" s="16"/>
      <c r="F1" s="17"/>
      <c r="G1" s="17"/>
      <c r="H1" s="18"/>
      <c r="I1" s="61"/>
      <c r="J1" s="62"/>
    </row>
    <row r="2" ht="25.5" customHeight="1" spans="1:10">
      <c r="A2" s="14"/>
      <c r="B2" s="14"/>
      <c r="C2" s="15"/>
      <c r="D2" s="15"/>
      <c r="E2" s="19"/>
      <c r="F2" s="19"/>
      <c r="G2" s="19"/>
      <c r="H2" s="18"/>
      <c r="I2" s="61"/>
      <c r="J2" s="62"/>
    </row>
    <row r="3" ht="10.5" customHeight="1" spans="1:10">
      <c r="A3" s="20"/>
      <c r="B3" s="21"/>
      <c r="C3" s="22"/>
      <c r="D3" s="22"/>
      <c r="E3" s="17"/>
      <c r="F3" s="17"/>
      <c r="G3" s="17"/>
      <c r="H3" s="18"/>
      <c r="I3" s="61"/>
      <c r="J3" s="62"/>
    </row>
    <row r="4" ht="30.75" customHeight="1" spans="1:15">
      <c r="A4" s="23"/>
      <c r="B4" s="21"/>
      <c r="C4" s="22"/>
      <c r="D4" s="22"/>
      <c r="E4" s="17"/>
      <c r="F4" s="17"/>
      <c r="G4" s="17"/>
      <c r="H4" s="18"/>
      <c r="I4" s="61"/>
      <c r="J4" s="62"/>
      <c r="L4" s="63" t="s">
        <v>1</v>
      </c>
      <c r="M4" s="64"/>
      <c r="N4" s="65" t="s">
        <v>2</v>
      </c>
      <c r="O4" s="65" t="s">
        <v>3</v>
      </c>
    </row>
    <row r="5" s="1" customFormat="1" customHeight="1" spans="1:15">
      <c r="A5" s="24"/>
      <c r="B5" s="24"/>
      <c r="C5" s="25"/>
      <c r="D5" s="25"/>
      <c r="E5" s="26"/>
      <c r="F5" s="26"/>
      <c r="G5" s="27" t="s">
        <v>4</v>
      </c>
      <c r="H5" s="28" t="s">
        <v>4</v>
      </c>
      <c r="I5" s="66">
        <f>SUM(I7:I72)</f>
        <v>64</v>
      </c>
      <c r="J5" s="67"/>
      <c r="K5" s="66">
        <f>SUM(K7:K72)</f>
        <v>159</v>
      </c>
      <c r="L5" s="68">
        <f>SUM(L7:L72)</f>
        <v>3703746.66</v>
      </c>
      <c r="M5" s="66">
        <v>0</v>
      </c>
      <c r="N5" s="69">
        <f>2000000</f>
        <v>2000000</v>
      </c>
      <c r="O5" s="69">
        <f>N5-L5</f>
        <v>-1703746.66</v>
      </c>
    </row>
    <row r="6" s="2" customFormat="1" ht="33" customHeight="1" spans="1:15">
      <c r="A6" s="29" t="s">
        <v>5</v>
      </c>
      <c r="B6" s="30" t="s">
        <v>6</v>
      </c>
      <c r="C6" s="31" t="s">
        <v>7</v>
      </c>
      <c r="D6" s="31" t="s">
        <v>8</v>
      </c>
      <c r="E6" s="29" t="s">
        <v>9</v>
      </c>
      <c r="F6" s="32" t="s">
        <v>10</v>
      </c>
      <c r="G6" s="32" t="s">
        <v>11</v>
      </c>
      <c r="H6" s="29" t="s">
        <v>12</v>
      </c>
      <c r="I6" s="29" t="s">
        <v>13</v>
      </c>
      <c r="J6" s="70" t="s">
        <v>14</v>
      </c>
      <c r="K6" s="71" t="s">
        <v>15</v>
      </c>
      <c r="L6" s="72" t="s">
        <v>14</v>
      </c>
      <c r="M6" s="29" t="s">
        <v>16</v>
      </c>
      <c r="N6" s="73" t="s">
        <v>17</v>
      </c>
      <c r="O6" s="74"/>
    </row>
    <row r="7" customHeight="1" spans="1:15">
      <c r="A7" s="183" t="s">
        <v>18</v>
      </c>
      <c r="B7" s="34">
        <v>43319</v>
      </c>
      <c r="C7" s="35">
        <v>78479141</v>
      </c>
      <c r="D7" s="35">
        <v>1391509</v>
      </c>
      <c r="E7" s="33" t="s">
        <v>19</v>
      </c>
      <c r="F7" s="36">
        <v>43413</v>
      </c>
      <c r="G7" s="36">
        <v>43418</v>
      </c>
      <c r="H7" s="37" t="s">
        <v>20</v>
      </c>
      <c r="I7" s="33">
        <v>1</v>
      </c>
      <c r="J7" s="75"/>
      <c r="K7" s="33">
        <f>G7-F7</f>
        <v>5</v>
      </c>
      <c r="L7" s="76">
        <v>0</v>
      </c>
      <c r="M7" s="77"/>
      <c r="N7" s="78">
        <v>50000</v>
      </c>
      <c r="O7" s="79">
        <f>N5-L7</f>
        <v>2000000</v>
      </c>
    </row>
    <row r="8" customHeight="1" spans="1:15">
      <c r="A8" s="183" t="s">
        <v>21</v>
      </c>
      <c r="B8" s="34"/>
      <c r="C8" s="35">
        <v>198479141</v>
      </c>
      <c r="D8" s="35">
        <v>1391592</v>
      </c>
      <c r="E8" s="33" t="s">
        <v>22</v>
      </c>
      <c r="F8" s="36">
        <v>43433</v>
      </c>
      <c r="G8" s="36">
        <v>43435</v>
      </c>
      <c r="H8" s="37"/>
      <c r="I8" s="33">
        <v>1</v>
      </c>
      <c r="J8" s="75"/>
      <c r="K8" s="33">
        <f t="shared" ref="K8:K91" si="0">G8-F8</f>
        <v>2</v>
      </c>
      <c r="L8" s="76">
        <v>0</v>
      </c>
      <c r="M8" s="77"/>
      <c r="N8" s="78">
        <v>12800</v>
      </c>
      <c r="O8" s="79">
        <f t="shared" ref="O8:O15" si="1">O7-L8</f>
        <v>2000000</v>
      </c>
    </row>
    <row r="9" customHeight="1" spans="1:15">
      <c r="A9" s="183" t="s">
        <v>23</v>
      </c>
      <c r="B9" s="34"/>
      <c r="C9" s="184" t="s">
        <v>24</v>
      </c>
      <c r="D9" s="35">
        <v>1403841</v>
      </c>
      <c r="E9" s="33" t="s">
        <v>25</v>
      </c>
      <c r="F9" s="36">
        <v>43436</v>
      </c>
      <c r="G9" s="36">
        <v>43439</v>
      </c>
      <c r="H9" s="37"/>
      <c r="I9" s="33">
        <v>1</v>
      </c>
      <c r="J9" s="75"/>
      <c r="K9" s="33">
        <f t="shared" si="0"/>
        <v>3</v>
      </c>
      <c r="L9" s="76">
        <v>0</v>
      </c>
      <c r="M9" s="77"/>
      <c r="N9" s="78">
        <v>30000</v>
      </c>
      <c r="O9" s="79">
        <f t="shared" si="1"/>
        <v>2000000</v>
      </c>
    </row>
    <row r="10" ht="18" customHeight="1" spans="1:15">
      <c r="A10" s="183" t="s">
        <v>26</v>
      </c>
      <c r="B10" s="34"/>
      <c r="C10" s="35">
        <v>848479141</v>
      </c>
      <c r="D10" s="35">
        <v>1393333</v>
      </c>
      <c r="E10" s="33" t="s">
        <v>27</v>
      </c>
      <c r="F10" s="36">
        <v>43439</v>
      </c>
      <c r="G10" s="36">
        <v>43442</v>
      </c>
      <c r="H10" s="37"/>
      <c r="I10" s="33">
        <v>1</v>
      </c>
      <c r="J10" s="75"/>
      <c r="K10" s="33">
        <f t="shared" si="0"/>
        <v>3</v>
      </c>
      <c r="L10" s="76">
        <v>0</v>
      </c>
      <c r="M10" s="77"/>
      <c r="N10" s="78">
        <v>30000</v>
      </c>
      <c r="O10" s="79">
        <f t="shared" si="1"/>
        <v>2000000</v>
      </c>
    </row>
    <row r="11" customHeight="1" spans="1:15">
      <c r="A11" s="183" t="s">
        <v>28</v>
      </c>
      <c r="B11" s="34"/>
      <c r="C11" s="35">
        <v>168479146</v>
      </c>
      <c r="D11" s="35">
        <v>1404141</v>
      </c>
      <c r="E11" s="33" t="s">
        <v>29</v>
      </c>
      <c r="F11" s="36">
        <v>43440</v>
      </c>
      <c r="G11" s="36">
        <v>43443</v>
      </c>
      <c r="H11" s="37"/>
      <c r="I11" s="33">
        <v>1</v>
      </c>
      <c r="J11" s="75"/>
      <c r="K11" s="33">
        <f t="shared" si="0"/>
        <v>3</v>
      </c>
      <c r="L11" s="76">
        <v>0</v>
      </c>
      <c r="M11" s="77"/>
      <c r="N11" s="78">
        <v>40800</v>
      </c>
      <c r="O11" s="79">
        <f t="shared" si="1"/>
        <v>2000000</v>
      </c>
    </row>
    <row r="12" customHeight="1" spans="1:15">
      <c r="A12" s="183" t="s">
        <v>30</v>
      </c>
      <c r="B12" s="34"/>
      <c r="C12" s="35">
        <v>378479147</v>
      </c>
      <c r="D12" s="35">
        <v>1406497</v>
      </c>
      <c r="E12" s="33" t="s">
        <v>31</v>
      </c>
      <c r="F12" s="36">
        <v>43442</v>
      </c>
      <c r="G12" s="36">
        <v>43444</v>
      </c>
      <c r="H12" s="37"/>
      <c r="I12" s="33">
        <v>1</v>
      </c>
      <c r="J12" s="75"/>
      <c r="K12" s="33">
        <f t="shared" si="0"/>
        <v>2</v>
      </c>
      <c r="L12" s="76">
        <v>0</v>
      </c>
      <c r="M12" s="77"/>
      <c r="N12" s="78">
        <v>25000</v>
      </c>
      <c r="O12" s="79">
        <f t="shared" si="1"/>
        <v>2000000</v>
      </c>
    </row>
    <row r="13" customHeight="1" spans="1:15">
      <c r="A13" s="183" t="s">
        <v>32</v>
      </c>
      <c r="B13" s="38"/>
      <c r="C13" s="35">
        <v>118479148</v>
      </c>
      <c r="D13" s="35">
        <v>1408302</v>
      </c>
      <c r="E13" s="33" t="s">
        <v>33</v>
      </c>
      <c r="F13" s="36">
        <v>43446</v>
      </c>
      <c r="G13" s="36">
        <v>43448</v>
      </c>
      <c r="H13" s="37"/>
      <c r="I13" s="33">
        <v>1</v>
      </c>
      <c r="J13" s="75"/>
      <c r="K13" s="33">
        <f t="shared" si="0"/>
        <v>2</v>
      </c>
      <c r="L13" s="76">
        <v>20000</v>
      </c>
      <c r="M13" s="77"/>
      <c r="N13" s="78"/>
      <c r="O13" s="79">
        <f t="shared" si="1"/>
        <v>1980000</v>
      </c>
    </row>
    <row r="14" customHeight="1" spans="1:15">
      <c r="A14" s="183" t="s">
        <v>34</v>
      </c>
      <c r="B14" s="38"/>
      <c r="C14" s="35">
        <v>178479148</v>
      </c>
      <c r="D14" s="35">
        <v>1408559</v>
      </c>
      <c r="E14" s="33" t="s">
        <v>35</v>
      </c>
      <c r="F14" s="36">
        <v>43448</v>
      </c>
      <c r="G14" s="36">
        <v>43450</v>
      </c>
      <c r="H14" s="37"/>
      <c r="I14" s="33">
        <v>1</v>
      </c>
      <c r="J14" s="75"/>
      <c r="K14" s="33">
        <f t="shared" ref="K14:K16" si="2">G14-F14</f>
        <v>2</v>
      </c>
      <c r="L14" s="76">
        <v>20000</v>
      </c>
      <c r="M14" s="77"/>
      <c r="N14" s="78"/>
      <c r="O14" s="79">
        <f t="shared" si="1"/>
        <v>1960000</v>
      </c>
    </row>
    <row r="15" customHeight="1" spans="1:15">
      <c r="A15" s="183" t="s">
        <v>36</v>
      </c>
      <c r="B15" s="38"/>
      <c r="C15" s="35">
        <v>288479148</v>
      </c>
      <c r="D15" s="35">
        <v>1408855</v>
      </c>
      <c r="E15" s="33" t="s">
        <v>37</v>
      </c>
      <c r="F15" s="36">
        <v>43449</v>
      </c>
      <c r="G15" s="36">
        <v>43452</v>
      </c>
      <c r="H15" s="37"/>
      <c r="I15" s="33">
        <v>1</v>
      </c>
      <c r="J15" s="75"/>
      <c r="K15" s="33">
        <f t="shared" si="2"/>
        <v>3</v>
      </c>
      <c r="L15" s="76">
        <v>30000</v>
      </c>
      <c r="M15" s="77"/>
      <c r="N15" s="78"/>
      <c r="O15" s="79">
        <f t="shared" si="1"/>
        <v>1930000</v>
      </c>
    </row>
    <row r="16" customHeight="1" spans="1:15">
      <c r="A16" s="183" t="s">
        <v>38</v>
      </c>
      <c r="B16" s="38"/>
      <c r="C16" s="35">
        <v>608479148</v>
      </c>
      <c r="D16" s="35">
        <v>1409780</v>
      </c>
      <c r="E16" s="33" t="s">
        <v>39</v>
      </c>
      <c r="F16" s="36">
        <v>43450</v>
      </c>
      <c r="G16" s="36">
        <v>43453</v>
      </c>
      <c r="H16" s="37"/>
      <c r="I16" s="33">
        <v>1</v>
      </c>
      <c r="J16" s="75"/>
      <c r="K16" s="33">
        <f t="shared" si="2"/>
        <v>3</v>
      </c>
      <c r="L16" s="76">
        <v>40800</v>
      </c>
      <c r="M16" s="77"/>
      <c r="N16" s="78"/>
      <c r="O16" s="79">
        <f t="shared" ref="O16:O47" si="3">O15-L16</f>
        <v>1889200</v>
      </c>
    </row>
    <row r="17" customHeight="1" spans="1:15">
      <c r="A17" s="183" t="s">
        <v>40</v>
      </c>
      <c r="B17" s="38"/>
      <c r="C17" s="35">
        <v>388479147</v>
      </c>
      <c r="D17" s="35">
        <v>1406546</v>
      </c>
      <c r="E17" s="33" t="s">
        <v>41</v>
      </c>
      <c r="F17" s="36">
        <v>43453</v>
      </c>
      <c r="G17" s="36">
        <v>43455</v>
      </c>
      <c r="H17" s="37"/>
      <c r="I17" s="33">
        <v>1</v>
      </c>
      <c r="J17" s="75"/>
      <c r="K17" s="33">
        <f t="shared" si="0"/>
        <v>2</v>
      </c>
      <c r="L17" s="76">
        <v>0</v>
      </c>
      <c r="M17" s="77"/>
      <c r="N17" s="78">
        <v>20000</v>
      </c>
      <c r="O17" s="79">
        <f t="shared" si="3"/>
        <v>1889200</v>
      </c>
    </row>
    <row r="18" customHeight="1" spans="1:15">
      <c r="A18" s="183" t="s">
        <v>42</v>
      </c>
      <c r="B18" s="38"/>
      <c r="C18" s="35">
        <v>688479146</v>
      </c>
      <c r="D18" s="35">
        <v>1404998</v>
      </c>
      <c r="E18" s="33" t="s">
        <v>43</v>
      </c>
      <c r="F18" s="36">
        <v>43456</v>
      </c>
      <c r="G18" s="36">
        <v>43458</v>
      </c>
      <c r="H18" s="37"/>
      <c r="I18" s="33">
        <v>1</v>
      </c>
      <c r="J18" s="75"/>
      <c r="K18" s="33">
        <f t="shared" si="0"/>
        <v>2</v>
      </c>
      <c r="L18" s="76">
        <v>20000</v>
      </c>
      <c r="M18" s="77"/>
      <c r="N18" s="78"/>
      <c r="O18" s="79">
        <f t="shared" si="3"/>
        <v>1869200</v>
      </c>
    </row>
    <row r="19" customHeight="1" spans="1:15">
      <c r="A19" s="183" t="s">
        <v>44</v>
      </c>
      <c r="B19" s="38"/>
      <c r="C19" s="35">
        <v>568479144</v>
      </c>
      <c r="D19" s="35">
        <v>1399672</v>
      </c>
      <c r="E19" s="33" t="s">
        <v>45</v>
      </c>
      <c r="F19" s="36">
        <v>43457</v>
      </c>
      <c r="G19" s="36">
        <v>43460</v>
      </c>
      <c r="H19" s="37"/>
      <c r="I19" s="33">
        <v>1</v>
      </c>
      <c r="J19" s="75"/>
      <c r="K19" s="33">
        <f t="shared" si="0"/>
        <v>3</v>
      </c>
      <c r="L19" s="76">
        <v>52500</v>
      </c>
      <c r="M19" s="77"/>
      <c r="N19" s="78"/>
      <c r="O19" s="79">
        <f t="shared" si="3"/>
        <v>1816700</v>
      </c>
    </row>
    <row r="20" customHeight="1" spans="1:15">
      <c r="A20" s="183" t="s">
        <v>46</v>
      </c>
      <c r="B20" s="38"/>
      <c r="C20" s="35">
        <v>268479145</v>
      </c>
      <c r="D20" s="35">
        <v>1401091</v>
      </c>
      <c r="E20" s="33" t="s">
        <v>47</v>
      </c>
      <c r="F20" s="36">
        <v>43457</v>
      </c>
      <c r="G20" s="36">
        <v>43459</v>
      </c>
      <c r="H20" s="37"/>
      <c r="I20" s="33">
        <v>1</v>
      </c>
      <c r="J20" s="75"/>
      <c r="K20" s="33">
        <f t="shared" si="0"/>
        <v>2</v>
      </c>
      <c r="L20" s="76">
        <v>35000</v>
      </c>
      <c r="M20" s="77"/>
      <c r="N20" s="78"/>
      <c r="O20" s="79">
        <f t="shared" si="3"/>
        <v>1781700</v>
      </c>
    </row>
    <row r="21" customHeight="1" spans="1:15">
      <c r="A21" s="183" t="s">
        <v>48</v>
      </c>
      <c r="B21" s="38"/>
      <c r="C21" s="35">
        <v>158479143</v>
      </c>
      <c r="D21" s="35">
        <v>1396066</v>
      </c>
      <c r="E21" s="33" t="s">
        <v>49</v>
      </c>
      <c r="F21" s="36">
        <v>43457</v>
      </c>
      <c r="G21" s="36">
        <v>43460</v>
      </c>
      <c r="H21" s="37"/>
      <c r="I21" s="33">
        <v>1</v>
      </c>
      <c r="J21" s="75"/>
      <c r="K21" s="33">
        <f t="shared" si="0"/>
        <v>3</v>
      </c>
      <c r="L21" s="76">
        <f>10000*K21*I21</f>
        <v>30000</v>
      </c>
      <c r="M21" s="77"/>
      <c r="N21" s="78"/>
      <c r="O21" s="79">
        <f t="shared" si="3"/>
        <v>1751700</v>
      </c>
    </row>
    <row r="22" customHeight="1" spans="1:15">
      <c r="A22" s="183" t="s">
        <v>50</v>
      </c>
      <c r="B22" s="38"/>
      <c r="C22" s="35">
        <v>278479145</v>
      </c>
      <c r="D22" s="35">
        <v>1401167</v>
      </c>
      <c r="E22" s="33" t="s">
        <v>51</v>
      </c>
      <c r="F22" s="36">
        <v>43457</v>
      </c>
      <c r="G22" s="36">
        <v>43459</v>
      </c>
      <c r="H22" s="37"/>
      <c r="I22" s="33">
        <v>1</v>
      </c>
      <c r="J22" s="75"/>
      <c r="K22" s="33">
        <f t="shared" si="0"/>
        <v>2</v>
      </c>
      <c r="L22" s="76">
        <v>30000</v>
      </c>
      <c r="M22" s="77"/>
      <c r="N22" s="78"/>
      <c r="O22" s="79">
        <f t="shared" si="3"/>
        <v>1721700</v>
      </c>
    </row>
    <row r="23" customHeight="1" spans="1:15">
      <c r="A23" s="183" t="s">
        <v>52</v>
      </c>
      <c r="B23" s="38"/>
      <c r="C23" s="35">
        <v>288479145</v>
      </c>
      <c r="D23" s="35">
        <v>1401204</v>
      </c>
      <c r="E23" s="33" t="s">
        <v>53</v>
      </c>
      <c r="F23" s="36">
        <v>43457</v>
      </c>
      <c r="G23" s="36">
        <v>43459</v>
      </c>
      <c r="H23" s="37"/>
      <c r="I23" s="33">
        <v>1</v>
      </c>
      <c r="J23" s="75"/>
      <c r="K23" s="33">
        <f t="shared" si="0"/>
        <v>2</v>
      </c>
      <c r="L23" s="76">
        <v>20000</v>
      </c>
      <c r="M23" s="77"/>
      <c r="N23" s="78"/>
      <c r="O23" s="79">
        <f t="shared" si="3"/>
        <v>1701700</v>
      </c>
    </row>
    <row r="24" customHeight="1" spans="1:15">
      <c r="A24" s="183" t="s">
        <v>54</v>
      </c>
      <c r="B24" s="38"/>
      <c r="C24" s="35">
        <v>568479148</v>
      </c>
      <c r="D24" s="35">
        <v>1409463</v>
      </c>
      <c r="E24" s="33" t="s">
        <v>55</v>
      </c>
      <c r="F24" s="36">
        <v>43457</v>
      </c>
      <c r="G24" s="36">
        <v>43459</v>
      </c>
      <c r="H24" s="37"/>
      <c r="I24" s="33">
        <v>1</v>
      </c>
      <c r="J24" s="75"/>
      <c r="K24" s="33">
        <f t="shared" si="0"/>
        <v>2</v>
      </c>
      <c r="L24" s="76">
        <f>10000*K24*I24</f>
        <v>20000</v>
      </c>
      <c r="M24" s="77"/>
      <c r="N24" s="78"/>
      <c r="O24" s="79">
        <f t="shared" si="3"/>
        <v>1681700</v>
      </c>
    </row>
    <row r="25" customHeight="1" spans="1:15">
      <c r="A25" s="183" t="s">
        <v>56</v>
      </c>
      <c r="B25" s="38"/>
      <c r="C25" s="35">
        <v>20901</v>
      </c>
      <c r="D25" s="35">
        <v>1412530</v>
      </c>
      <c r="E25" s="33" t="s">
        <v>57</v>
      </c>
      <c r="F25" s="36">
        <v>43457</v>
      </c>
      <c r="G25" s="36">
        <v>43462</v>
      </c>
      <c r="H25" s="37"/>
      <c r="I25" s="33">
        <v>1</v>
      </c>
      <c r="J25" s="75"/>
      <c r="K25" s="33">
        <f t="shared" si="0"/>
        <v>5</v>
      </c>
      <c r="L25" s="76">
        <v>82000</v>
      </c>
      <c r="M25" s="77"/>
      <c r="N25" s="78"/>
      <c r="O25" s="79">
        <f t="shared" si="3"/>
        <v>1599700</v>
      </c>
    </row>
    <row r="26" customHeight="1" spans="1:15">
      <c r="A26" s="183" t="s">
        <v>58</v>
      </c>
      <c r="B26" s="38"/>
      <c r="C26" s="35">
        <v>21444</v>
      </c>
      <c r="D26" s="35">
        <v>1415840</v>
      </c>
      <c r="E26" s="33" t="s">
        <v>59</v>
      </c>
      <c r="F26" s="36">
        <v>43457</v>
      </c>
      <c r="G26" s="36">
        <v>43459</v>
      </c>
      <c r="H26" s="37"/>
      <c r="I26" s="33">
        <v>1</v>
      </c>
      <c r="J26" s="75"/>
      <c r="K26" s="33">
        <v>3</v>
      </c>
      <c r="L26" s="76">
        <v>20000</v>
      </c>
      <c r="M26" s="77"/>
      <c r="N26" s="78"/>
      <c r="O26" s="79">
        <f t="shared" si="3"/>
        <v>1579700</v>
      </c>
    </row>
    <row r="27" customHeight="1" spans="1:15">
      <c r="A27" s="183" t="s">
        <v>60</v>
      </c>
      <c r="B27" s="38"/>
      <c r="C27" s="35">
        <v>348479142</v>
      </c>
      <c r="D27" s="35">
        <v>1394531</v>
      </c>
      <c r="E27" s="33" t="s">
        <v>61</v>
      </c>
      <c r="F27" s="36">
        <v>43458</v>
      </c>
      <c r="G27" s="36">
        <v>43460</v>
      </c>
      <c r="H27" s="37"/>
      <c r="I27" s="33">
        <v>1</v>
      </c>
      <c r="J27" s="75"/>
      <c r="K27" s="33">
        <f t="shared" si="0"/>
        <v>2</v>
      </c>
      <c r="L27" s="76">
        <f>10000*K27*I27</f>
        <v>20000</v>
      </c>
      <c r="M27" s="77"/>
      <c r="N27" s="78"/>
      <c r="O27" s="79">
        <f t="shared" si="3"/>
        <v>1559700</v>
      </c>
    </row>
    <row r="28" customHeight="1" spans="1:15">
      <c r="A28" s="183" t="s">
        <v>62</v>
      </c>
      <c r="B28" s="38"/>
      <c r="C28" s="35">
        <v>12339</v>
      </c>
      <c r="D28" s="35">
        <v>1371254</v>
      </c>
      <c r="E28" s="33" t="s">
        <v>63</v>
      </c>
      <c r="F28" s="36">
        <v>43458</v>
      </c>
      <c r="G28" s="36">
        <v>43460</v>
      </c>
      <c r="H28" s="37"/>
      <c r="I28" s="33">
        <v>1</v>
      </c>
      <c r="J28" s="75"/>
      <c r="K28" s="33">
        <f t="shared" si="0"/>
        <v>2</v>
      </c>
      <c r="L28" s="76">
        <v>23800</v>
      </c>
      <c r="M28" s="77"/>
      <c r="N28" s="78"/>
      <c r="O28" s="79">
        <f t="shared" si="3"/>
        <v>1535900</v>
      </c>
    </row>
    <row r="29" customHeight="1" spans="1:15">
      <c r="A29" s="183" t="s">
        <v>64</v>
      </c>
      <c r="B29" s="38"/>
      <c r="C29" s="35">
        <v>25661</v>
      </c>
      <c r="D29" s="35">
        <v>1423114</v>
      </c>
      <c r="E29" s="33" t="s">
        <v>65</v>
      </c>
      <c r="F29" s="36">
        <v>43466</v>
      </c>
      <c r="G29" s="36">
        <v>43468</v>
      </c>
      <c r="H29" s="37"/>
      <c r="I29" s="33">
        <v>1</v>
      </c>
      <c r="J29" s="75"/>
      <c r="K29" s="33">
        <f t="shared" si="0"/>
        <v>2</v>
      </c>
      <c r="L29" s="76">
        <v>52000</v>
      </c>
      <c r="M29" s="77"/>
      <c r="N29" s="78"/>
      <c r="O29" s="79">
        <f t="shared" si="3"/>
        <v>1483900</v>
      </c>
    </row>
    <row r="30" customHeight="1" spans="1:15">
      <c r="A30" s="183" t="s">
        <v>66</v>
      </c>
      <c r="B30" s="38"/>
      <c r="C30" s="39">
        <v>24700</v>
      </c>
      <c r="D30" s="39">
        <v>1421138</v>
      </c>
      <c r="E30" s="40" t="s">
        <v>67</v>
      </c>
      <c r="F30" s="41">
        <v>43469</v>
      </c>
      <c r="G30" s="41">
        <v>43471</v>
      </c>
      <c r="H30" s="40"/>
      <c r="I30" s="40">
        <v>0</v>
      </c>
      <c r="J30" s="80"/>
      <c r="K30" s="40">
        <v>0</v>
      </c>
      <c r="L30" s="81">
        <v>0</v>
      </c>
      <c r="M30" s="82">
        <v>10546.66</v>
      </c>
      <c r="N30" s="81">
        <v>10546.66</v>
      </c>
      <c r="O30" s="79">
        <f t="shared" si="3"/>
        <v>1483900</v>
      </c>
    </row>
    <row r="31" customHeight="1" spans="1:15">
      <c r="A31" s="183" t="s">
        <v>68</v>
      </c>
      <c r="B31" s="38"/>
      <c r="C31" s="185" t="s">
        <v>69</v>
      </c>
      <c r="D31" s="42">
        <v>1410708</v>
      </c>
      <c r="E31" s="43" t="s">
        <v>70</v>
      </c>
      <c r="F31" s="44">
        <v>43477</v>
      </c>
      <c r="G31" s="44">
        <v>43480</v>
      </c>
      <c r="H31" s="45"/>
      <c r="I31" s="43">
        <v>3</v>
      </c>
      <c r="J31" s="83"/>
      <c r="K31" s="43">
        <f t="shared" si="0"/>
        <v>3</v>
      </c>
      <c r="L31" s="84">
        <f>12500*3*3</f>
        <v>112500</v>
      </c>
      <c r="M31" s="85"/>
      <c r="N31" s="86"/>
      <c r="O31" s="79">
        <f t="shared" si="3"/>
        <v>1371400</v>
      </c>
    </row>
    <row r="32" customHeight="1" spans="1:15">
      <c r="A32" s="183" t="s">
        <v>71</v>
      </c>
      <c r="B32" s="38"/>
      <c r="C32" s="42">
        <v>18163</v>
      </c>
      <c r="D32" s="42">
        <v>1410712</v>
      </c>
      <c r="E32" s="43" t="s">
        <v>72</v>
      </c>
      <c r="F32" s="44">
        <v>43477</v>
      </c>
      <c r="G32" s="44">
        <v>43480</v>
      </c>
      <c r="H32" s="45"/>
      <c r="I32" s="43">
        <v>1</v>
      </c>
      <c r="J32" s="83"/>
      <c r="K32" s="43">
        <f t="shared" si="0"/>
        <v>3</v>
      </c>
      <c r="L32" s="84">
        <v>37500</v>
      </c>
      <c r="M32" s="85"/>
      <c r="N32" s="86"/>
      <c r="O32" s="79">
        <f t="shared" si="3"/>
        <v>1333900</v>
      </c>
    </row>
    <row r="33" customHeight="1" spans="1:15">
      <c r="A33" s="183" t="s">
        <v>73</v>
      </c>
      <c r="B33" s="38"/>
      <c r="C33" s="46">
        <v>18161</v>
      </c>
      <c r="D33" s="46">
        <v>1411050</v>
      </c>
      <c r="E33" s="47" t="s">
        <v>74</v>
      </c>
      <c r="F33" s="48">
        <v>43477</v>
      </c>
      <c r="G33" s="48">
        <v>43480</v>
      </c>
      <c r="H33" s="47"/>
      <c r="I33" s="47">
        <v>0</v>
      </c>
      <c r="J33" s="87"/>
      <c r="K33" s="47">
        <v>0</v>
      </c>
      <c r="L33" s="84">
        <v>0</v>
      </c>
      <c r="M33" s="85"/>
      <c r="N33" s="86"/>
      <c r="O33" s="79">
        <f t="shared" si="3"/>
        <v>1333900</v>
      </c>
    </row>
    <row r="34" customHeight="1" spans="1:15">
      <c r="A34" s="183" t="s">
        <v>75</v>
      </c>
      <c r="B34" s="38"/>
      <c r="C34" s="46">
        <v>18162</v>
      </c>
      <c r="D34" s="46">
        <v>1411037</v>
      </c>
      <c r="E34" s="47" t="s">
        <v>76</v>
      </c>
      <c r="F34" s="48">
        <v>43477</v>
      </c>
      <c r="G34" s="48">
        <v>43480</v>
      </c>
      <c r="H34" s="47"/>
      <c r="I34" s="47">
        <v>0</v>
      </c>
      <c r="J34" s="87"/>
      <c r="K34" s="47">
        <v>0</v>
      </c>
      <c r="L34" s="84">
        <v>0</v>
      </c>
      <c r="M34" s="85"/>
      <c r="N34" s="86"/>
      <c r="O34" s="79">
        <f t="shared" si="3"/>
        <v>1333900</v>
      </c>
    </row>
    <row r="35" customHeight="1" spans="1:15">
      <c r="A35" s="183" t="s">
        <v>77</v>
      </c>
      <c r="B35" s="38"/>
      <c r="C35" s="42">
        <v>21445</v>
      </c>
      <c r="D35" s="49">
        <v>1416044</v>
      </c>
      <c r="E35" s="50" t="s">
        <v>78</v>
      </c>
      <c r="F35" s="44">
        <v>43478</v>
      </c>
      <c r="G35" s="44">
        <v>43482</v>
      </c>
      <c r="H35" s="45"/>
      <c r="I35" s="43">
        <v>1</v>
      </c>
      <c r="J35" s="83"/>
      <c r="K35" s="43">
        <v>4</v>
      </c>
      <c r="L35" s="84">
        <v>50000</v>
      </c>
      <c r="M35" s="85"/>
      <c r="N35" s="86"/>
      <c r="O35" s="79">
        <f t="shared" si="3"/>
        <v>1283900</v>
      </c>
    </row>
    <row r="36" customHeight="1" spans="1:15">
      <c r="A36" s="183" t="s">
        <v>79</v>
      </c>
      <c r="B36" s="38"/>
      <c r="C36" s="42">
        <v>988479143</v>
      </c>
      <c r="D36" s="42">
        <v>1398713</v>
      </c>
      <c r="E36" s="43" t="s">
        <v>80</v>
      </c>
      <c r="F36" s="44">
        <v>43478</v>
      </c>
      <c r="G36" s="44">
        <v>43480</v>
      </c>
      <c r="H36" s="45"/>
      <c r="I36" s="43">
        <v>1</v>
      </c>
      <c r="J36" s="83"/>
      <c r="K36" s="43">
        <f t="shared" si="0"/>
        <v>2</v>
      </c>
      <c r="L36" s="84">
        <f>12500*K36*I36</f>
        <v>25000</v>
      </c>
      <c r="M36" s="85"/>
      <c r="N36" s="86"/>
      <c r="O36" s="79">
        <f t="shared" si="3"/>
        <v>1258900</v>
      </c>
    </row>
    <row r="37" s="3" customFormat="1" customHeight="1" spans="1:15">
      <c r="A37" s="183" t="s">
        <v>81</v>
      </c>
      <c r="B37" s="38"/>
      <c r="C37" s="42">
        <v>388479148</v>
      </c>
      <c r="D37" s="49">
        <v>1409176</v>
      </c>
      <c r="E37" s="50" t="s">
        <v>82</v>
      </c>
      <c r="F37" s="44">
        <v>43480</v>
      </c>
      <c r="G37" s="44">
        <v>43483</v>
      </c>
      <c r="H37" s="45"/>
      <c r="I37" s="43">
        <v>1</v>
      </c>
      <c r="J37" s="83"/>
      <c r="K37" s="43">
        <f t="shared" si="0"/>
        <v>3</v>
      </c>
      <c r="L37" s="84">
        <f>17000*3</f>
        <v>51000</v>
      </c>
      <c r="M37" s="85"/>
      <c r="N37" s="86"/>
      <c r="O37" s="79">
        <f t="shared" si="3"/>
        <v>1207900</v>
      </c>
    </row>
    <row r="38" customHeight="1" spans="1:15">
      <c r="A38" s="183" t="s">
        <v>83</v>
      </c>
      <c r="B38" s="38"/>
      <c r="C38" s="42">
        <v>398479148</v>
      </c>
      <c r="D38" s="51"/>
      <c r="E38" s="52"/>
      <c r="F38" s="44">
        <v>43480</v>
      </c>
      <c r="G38" s="44">
        <v>43483</v>
      </c>
      <c r="H38" s="45"/>
      <c r="I38" s="43">
        <v>1</v>
      </c>
      <c r="J38" s="83"/>
      <c r="K38" s="43">
        <f t="shared" si="0"/>
        <v>3</v>
      </c>
      <c r="L38" s="84">
        <f>17000*3</f>
        <v>51000</v>
      </c>
      <c r="M38" s="85"/>
      <c r="N38" s="86"/>
      <c r="O38" s="79">
        <f t="shared" si="3"/>
        <v>1156900</v>
      </c>
    </row>
    <row r="39" customHeight="1" spans="1:15">
      <c r="A39" s="183" t="s">
        <v>84</v>
      </c>
      <c r="B39" s="38"/>
      <c r="C39" s="42">
        <v>20931</v>
      </c>
      <c r="D39" s="42">
        <v>1413364</v>
      </c>
      <c r="E39" s="50" t="s">
        <v>85</v>
      </c>
      <c r="F39" s="44">
        <v>43480</v>
      </c>
      <c r="G39" s="44">
        <v>43482</v>
      </c>
      <c r="H39" s="45"/>
      <c r="I39" s="43">
        <v>1</v>
      </c>
      <c r="J39" s="83"/>
      <c r="K39" s="43">
        <f t="shared" si="0"/>
        <v>2</v>
      </c>
      <c r="L39" s="84">
        <v>17000</v>
      </c>
      <c r="M39" s="85"/>
      <c r="N39" s="86"/>
      <c r="O39" s="79">
        <f t="shared" si="3"/>
        <v>1139900</v>
      </c>
    </row>
    <row r="40" customHeight="1" spans="1:15">
      <c r="A40" s="183" t="s">
        <v>86</v>
      </c>
      <c r="B40" s="38"/>
      <c r="C40" s="42">
        <v>20932</v>
      </c>
      <c r="D40" s="42">
        <v>1413369</v>
      </c>
      <c r="E40" s="52"/>
      <c r="F40" s="44">
        <v>43482</v>
      </c>
      <c r="G40" s="44">
        <v>43484</v>
      </c>
      <c r="H40" s="45"/>
      <c r="I40" s="43">
        <v>1</v>
      </c>
      <c r="J40" s="83"/>
      <c r="K40" s="43">
        <f t="shared" si="0"/>
        <v>2</v>
      </c>
      <c r="L40" s="84">
        <v>25000</v>
      </c>
      <c r="M40" s="85"/>
      <c r="N40" s="86"/>
      <c r="O40" s="79">
        <f t="shared" si="3"/>
        <v>1114900</v>
      </c>
    </row>
    <row r="41" customHeight="1" spans="1:15">
      <c r="A41" s="183" t="s">
        <v>87</v>
      </c>
      <c r="B41" s="38"/>
      <c r="C41" s="42">
        <v>748479142</v>
      </c>
      <c r="D41" s="42">
        <v>1395277</v>
      </c>
      <c r="E41" s="43" t="s">
        <v>88</v>
      </c>
      <c r="F41" s="44">
        <v>43482</v>
      </c>
      <c r="G41" s="44">
        <v>43484</v>
      </c>
      <c r="H41" s="45"/>
      <c r="I41" s="43">
        <v>1</v>
      </c>
      <c r="J41" s="83"/>
      <c r="K41" s="43">
        <f t="shared" si="0"/>
        <v>2</v>
      </c>
      <c r="L41" s="84">
        <v>25000</v>
      </c>
      <c r="M41" s="85"/>
      <c r="N41" s="86"/>
      <c r="O41" s="79">
        <f t="shared" si="3"/>
        <v>1089900</v>
      </c>
    </row>
    <row r="42" customHeight="1" spans="1:15">
      <c r="A42" s="183" t="s">
        <v>89</v>
      </c>
      <c r="B42" s="38"/>
      <c r="C42" s="42">
        <v>658479142</v>
      </c>
      <c r="D42" s="42">
        <v>1395275</v>
      </c>
      <c r="E42" s="43" t="s">
        <v>90</v>
      </c>
      <c r="F42" s="44">
        <v>43482</v>
      </c>
      <c r="G42" s="44">
        <v>43484</v>
      </c>
      <c r="H42" s="45"/>
      <c r="I42" s="43">
        <v>1</v>
      </c>
      <c r="J42" s="83"/>
      <c r="K42" s="43">
        <f t="shared" si="0"/>
        <v>2</v>
      </c>
      <c r="L42" s="84">
        <f>8500*K42*I42</f>
        <v>17000</v>
      </c>
      <c r="M42" s="85"/>
      <c r="N42" s="86"/>
      <c r="O42" s="79">
        <f t="shared" si="3"/>
        <v>1072900</v>
      </c>
    </row>
    <row r="43" customHeight="1" spans="1:15">
      <c r="A43" s="183" t="s">
        <v>91</v>
      </c>
      <c r="B43" s="38"/>
      <c r="C43" s="42">
        <v>20903</v>
      </c>
      <c r="D43" s="42">
        <v>1412588</v>
      </c>
      <c r="E43" s="43" t="s">
        <v>92</v>
      </c>
      <c r="F43" s="44">
        <v>43489</v>
      </c>
      <c r="G43" s="44">
        <v>43493</v>
      </c>
      <c r="H43" s="45"/>
      <c r="I43" s="43">
        <v>1</v>
      </c>
      <c r="J43" s="83"/>
      <c r="K43" s="43">
        <f t="shared" si="0"/>
        <v>4</v>
      </c>
      <c r="L43" s="84">
        <v>78000</v>
      </c>
      <c r="M43" s="85"/>
      <c r="N43" s="86"/>
      <c r="O43" s="79">
        <f t="shared" si="3"/>
        <v>994900</v>
      </c>
    </row>
    <row r="44" customHeight="1" spans="1:15">
      <c r="A44" s="183" t="s">
        <v>93</v>
      </c>
      <c r="B44" s="38"/>
      <c r="C44" s="42">
        <v>26701</v>
      </c>
      <c r="D44" s="49">
        <v>1424000</v>
      </c>
      <c r="E44" s="43" t="s">
        <v>94</v>
      </c>
      <c r="F44" s="44">
        <v>43489</v>
      </c>
      <c r="G44" s="44">
        <v>43493</v>
      </c>
      <c r="H44" s="45"/>
      <c r="I44" s="43">
        <v>1</v>
      </c>
      <c r="J44" s="83"/>
      <c r="K44" s="43">
        <f t="shared" si="0"/>
        <v>4</v>
      </c>
      <c r="L44" s="84">
        <v>50000</v>
      </c>
      <c r="M44" s="85"/>
      <c r="N44" s="86"/>
      <c r="O44" s="79">
        <f t="shared" si="3"/>
        <v>944900</v>
      </c>
    </row>
    <row r="45" customHeight="1" spans="1:15">
      <c r="A45" s="183" t="s">
        <v>95</v>
      </c>
      <c r="B45" s="38"/>
      <c r="C45" s="42">
        <v>26709</v>
      </c>
      <c r="D45" s="51"/>
      <c r="E45" s="43" t="s">
        <v>96</v>
      </c>
      <c r="F45" s="44">
        <v>43489</v>
      </c>
      <c r="G45" s="44">
        <v>43493</v>
      </c>
      <c r="H45" s="45"/>
      <c r="I45" s="43">
        <v>1</v>
      </c>
      <c r="J45" s="83"/>
      <c r="K45" s="43">
        <f t="shared" si="0"/>
        <v>4</v>
      </c>
      <c r="L45" s="84">
        <v>50000</v>
      </c>
      <c r="M45" s="85"/>
      <c r="N45" s="86"/>
      <c r="O45" s="79">
        <f t="shared" si="3"/>
        <v>894900</v>
      </c>
    </row>
    <row r="46" ht="25.5" customHeight="1" spans="1:15">
      <c r="A46" s="183" t="s">
        <v>97</v>
      </c>
      <c r="B46" s="38"/>
      <c r="C46" s="42">
        <v>21446</v>
      </c>
      <c r="D46" s="42">
        <v>1416176</v>
      </c>
      <c r="E46" s="43" t="s">
        <v>98</v>
      </c>
      <c r="F46" s="44">
        <v>43496</v>
      </c>
      <c r="G46" s="44">
        <v>43498</v>
      </c>
      <c r="H46" s="45"/>
      <c r="I46" s="43">
        <v>1</v>
      </c>
      <c r="J46" s="83"/>
      <c r="K46" s="43">
        <f t="shared" si="0"/>
        <v>2</v>
      </c>
      <c r="L46" s="84">
        <v>37000</v>
      </c>
      <c r="M46" s="85"/>
      <c r="N46" s="86"/>
      <c r="O46" s="79">
        <f t="shared" si="3"/>
        <v>857900</v>
      </c>
    </row>
    <row r="47" ht="25.5" customHeight="1" spans="1:15">
      <c r="A47" s="183" t="s">
        <v>99</v>
      </c>
      <c r="B47" s="38"/>
      <c r="C47" s="42">
        <v>538479146</v>
      </c>
      <c r="D47" s="42">
        <v>1404473</v>
      </c>
      <c r="E47" s="43" t="s">
        <v>100</v>
      </c>
      <c r="F47" s="44">
        <v>43497</v>
      </c>
      <c r="G47" s="44">
        <v>43501</v>
      </c>
      <c r="H47" s="45"/>
      <c r="I47" s="43">
        <v>1</v>
      </c>
      <c r="J47" s="83"/>
      <c r="K47" s="43">
        <f t="shared" si="0"/>
        <v>4</v>
      </c>
      <c r="L47" s="84">
        <v>62000</v>
      </c>
      <c r="M47" s="85"/>
      <c r="N47" s="86"/>
      <c r="O47" s="79">
        <f t="shared" si="3"/>
        <v>795900</v>
      </c>
    </row>
    <row r="48" ht="27" customHeight="1" spans="1:15">
      <c r="A48" s="183" t="s">
        <v>101</v>
      </c>
      <c r="B48" s="38"/>
      <c r="C48" s="42">
        <v>21949</v>
      </c>
      <c r="D48" s="42">
        <v>1417044</v>
      </c>
      <c r="E48" s="53" t="s">
        <v>102</v>
      </c>
      <c r="F48" s="44">
        <v>43497</v>
      </c>
      <c r="G48" s="44">
        <v>43500</v>
      </c>
      <c r="H48" s="45"/>
      <c r="I48" s="43">
        <v>1</v>
      </c>
      <c r="J48" s="83"/>
      <c r="K48" s="43">
        <f t="shared" si="0"/>
        <v>3</v>
      </c>
      <c r="L48" s="84">
        <v>60000</v>
      </c>
      <c r="M48" s="85"/>
      <c r="N48" s="86"/>
      <c r="O48" s="79">
        <f t="shared" ref="O48:O70" si="4">O47-L48</f>
        <v>735900</v>
      </c>
    </row>
    <row r="49" ht="27" customHeight="1" spans="1:15">
      <c r="A49" s="183" t="s">
        <v>103</v>
      </c>
      <c r="B49" s="38"/>
      <c r="C49" s="42">
        <v>27167</v>
      </c>
      <c r="D49" s="42">
        <v>1427368</v>
      </c>
      <c r="E49" s="53" t="s">
        <v>104</v>
      </c>
      <c r="F49" s="44">
        <v>43497</v>
      </c>
      <c r="G49" s="44">
        <v>43499</v>
      </c>
      <c r="H49" s="45"/>
      <c r="I49" s="43">
        <v>1</v>
      </c>
      <c r="J49" s="83"/>
      <c r="K49" s="43">
        <f t="shared" si="0"/>
        <v>2</v>
      </c>
      <c r="L49" s="84">
        <v>20000</v>
      </c>
      <c r="M49" s="85"/>
      <c r="N49" s="86"/>
      <c r="O49" s="79">
        <f t="shared" si="4"/>
        <v>715900</v>
      </c>
    </row>
    <row r="50" ht="27" customHeight="1" spans="1:15">
      <c r="A50" s="33"/>
      <c r="B50" s="38"/>
      <c r="C50" s="42">
        <v>27202</v>
      </c>
      <c r="D50" s="42">
        <v>1427190</v>
      </c>
      <c r="E50" s="53" t="s">
        <v>105</v>
      </c>
      <c r="F50" s="44">
        <v>43497</v>
      </c>
      <c r="G50" s="44">
        <v>43501</v>
      </c>
      <c r="H50" s="45"/>
      <c r="I50" s="43">
        <v>1</v>
      </c>
      <c r="J50" s="83"/>
      <c r="K50" s="43">
        <f t="shared" si="0"/>
        <v>4</v>
      </c>
      <c r="L50" s="84">
        <v>40000</v>
      </c>
      <c r="M50" s="85"/>
      <c r="N50" s="86"/>
      <c r="O50" s="79">
        <f t="shared" si="4"/>
        <v>675900</v>
      </c>
    </row>
    <row r="51" ht="29.25" customHeight="1" spans="1:15">
      <c r="A51" s="183" t="s">
        <v>106</v>
      </c>
      <c r="B51" s="38"/>
      <c r="C51" s="42">
        <v>678479146</v>
      </c>
      <c r="D51" s="42">
        <v>1404704</v>
      </c>
      <c r="E51" s="43" t="s">
        <v>107</v>
      </c>
      <c r="F51" s="44">
        <v>43498</v>
      </c>
      <c r="G51" s="44">
        <v>43501</v>
      </c>
      <c r="H51" s="45"/>
      <c r="I51" s="43">
        <v>1</v>
      </c>
      <c r="J51" s="83"/>
      <c r="K51" s="43">
        <f t="shared" si="0"/>
        <v>3</v>
      </c>
      <c r="L51" s="84">
        <v>46500</v>
      </c>
      <c r="M51" s="85"/>
      <c r="N51" s="86"/>
      <c r="O51" s="79">
        <f t="shared" si="4"/>
        <v>629400</v>
      </c>
    </row>
    <row r="52" ht="30.75" customHeight="1" spans="1:15">
      <c r="A52" s="183" t="s">
        <v>108</v>
      </c>
      <c r="B52" s="54"/>
      <c r="C52" s="42">
        <v>21950</v>
      </c>
      <c r="D52" s="42">
        <v>1417415</v>
      </c>
      <c r="E52" s="55" t="s">
        <v>109</v>
      </c>
      <c r="F52" s="44">
        <v>43499</v>
      </c>
      <c r="G52" s="44">
        <v>43501</v>
      </c>
      <c r="H52" s="45"/>
      <c r="I52" s="43">
        <v>1</v>
      </c>
      <c r="J52" s="83"/>
      <c r="K52" s="43">
        <f t="shared" si="0"/>
        <v>2</v>
      </c>
      <c r="L52" s="84">
        <v>31000</v>
      </c>
      <c r="M52" s="85"/>
      <c r="N52" s="86"/>
      <c r="O52" s="79">
        <f t="shared" si="4"/>
        <v>598400</v>
      </c>
    </row>
    <row r="53" ht="36" customHeight="1" spans="1:15">
      <c r="A53" s="183" t="s">
        <v>110</v>
      </c>
      <c r="B53" s="38"/>
      <c r="C53" s="42">
        <v>25161</v>
      </c>
      <c r="D53" s="42">
        <v>1421994</v>
      </c>
      <c r="E53" s="55" t="s">
        <v>111</v>
      </c>
      <c r="F53" s="44">
        <v>43499</v>
      </c>
      <c r="G53" s="44">
        <v>43501</v>
      </c>
      <c r="H53" s="45"/>
      <c r="I53" s="43">
        <v>1</v>
      </c>
      <c r="J53" s="83"/>
      <c r="K53" s="43">
        <f t="shared" si="0"/>
        <v>2</v>
      </c>
      <c r="L53" s="84">
        <v>31000</v>
      </c>
      <c r="M53" s="85"/>
      <c r="N53" s="88"/>
      <c r="O53" s="79">
        <f t="shared" si="4"/>
        <v>567400</v>
      </c>
    </row>
    <row r="54" customHeight="1" spans="1:15">
      <c r="A54" s="183" t="s">
        <v>112</v>
      </c>
      <c r="B54" s="38"/>
      <c r="C54" s="42">
        <v>21150</v>
      </c>
      <c r="D54" s="42">
        <v>1414347</v>
      </c>
      <c r="E54" s="43" t="s">
        <v>113</v>
      </c>
      <c r="F54" s="44">
        <v>43501</v>
      </c>
      <c r="G54" s="44">
        <v>43503</v>
      </c>
      <c r="H54" s="45"/>
      <c r="I54" s="43">
        <v>1</v>
      </c>
      <c r="J54" s="83"/>
      <c r="K54" s="43">
        <f t="shared" ref="K54:K70" si="5">G54-F54</f>
        <v>2</v>
      </c>
      <c r="L54" s="84">
        <v>31000</v>
      </c>
      <c r="M54" s="85"/>
      <c r="N54" s="86"/>
      <c r="O54" s="79">
        <f t="shared" si="4"/>
        <v>536400</v>
      </c>
    </row>
    <row r="55" customHeight="1" spans="1:15">
      <c r="A55" s="183" t="s">
        <v>114</v>
      </c>
      <c r="B55" s="38"/>
      <c r="C55" s="42">
        <v>25909</v>
      </c>
      <c r="D55" s="49">
        <v>1423244</v>
      </c>
      <c r="E55" s="50" t="s">
        <v>115</v>
      </c>
      <c r="F55" s="44">
        <v>43501</v>
      </c>
      <c r="G55" s="44">
        <v>43503</v>
      </c>
      <c r="H55" s="45"/>
      <c r="I55" s="43">
        <v>1</v>
      </c>
      <c r="J55" s="83"/>
      <c r="K55" s="43">
        <f t="shared" si="5"/>
        <v>2</v>
      </c>
      <c r="L55" s="84">
        <v>31000</v>
      </c>
      <c r="M55" s="85"/>
      <c r="N55" s="86"/>
      <c r="O55" s="79">
        <f t="shared" si="4"/>
        <v>505400</v>
      </c>
    </row>
    <row r="56" customHeight="1" spans="1:15">
      <c r="A56" s="33"/>
      <c r="B56" s="38"/>
      <c r="C56" s="42">
        <v>83907082</v>
      </c>
      <c r="D56" s="49">
        <v>1428812</v>
      </c>
      <c r="E56" s="50" t="s">
        <v>116</v>
      </c>
      <c r="F56" s="44">
        <v>43506</v>
      </c>
      <c r="G56" s="44">
        <v>43508</v>
      </c>
      <c r="H56" s="45"/>
      <c r="I56" s="43">
        <v>1</v>
      </c>
      <c r="J56" s="83"/>
      <c r="K56" s="43">
        <f t="shared" si="5"/>
        <v>2</v>
      </c>
      <c r="L56" s="84">
        <v>42000</v>
      </c>
      <c r="M56" s="85"/>
      <c r="N56" s="86"/>
      <c r="O56" s="79">
        <f t="shared" si="4"/>
        <v>463400</v>
      </c>
    </row>
    <row r="57" customHeight="1" spans="1:15">
      <c r="A57" s="33"/>
      <c r="B57" s="38"/>
      <c r="C57" s="42">
        <v>83908719</v>
      </c>
      <c r="D57" s="49">
        <v>1428728</v>
      </c>
      <c r="E57" s="50" t="s">
        <v>117</v>
      </c>
      <c r="F57" s="44">
        <v>43507</v>
      </c>
      <c r="G57" s="44">
        <v>43509</v>
      </c>
      <c r="H57" s="45"/>
      <c r="I57" s="43">
        <v>1</v>
      </c>
      <c r="J57" s="83"/>
      <c r="K57" s="43">
        <f t="shared" si="5"/>
        <v>2</v>
      </c>
      <c r="L57" s="84">
        <v>34000</v>
      </c>
      <c r="M57" s="85"/>
      <c r="N57" s="86"/>
      <c r="O57" s="79">
        <f t="shared" si="4"/>
        <v>429400</v>
      </c>
    </row>
    <row r="58" s="3" customFormat="1" customHeight="1" spans="1:15">
      <c r="A58" s="183" t="s">
        <v>118</v>
      </c>
      <c r="B58" s="54"/>
      <c r="C58" s="42">
        <v>20944</v>
      </c>
      <c r="D58" s="49">
        <v>1411926</v>
      </c>
      <c r="E58" s="50" t="s">
        <v>119</v>
      </c>
      <c r="F58" s="44">
        <v>43509</v>
      </c>
      <c r="G58" s="44">
        <v>43512</v>
      </c>
      <c r="H58" s="45"/>
      <c r="I58" s="43">
        <v>1</v>
      </c>
      <c r="J58" s="83"/>
      <c r="K58" s="43">
        <f t="shared" si="5"/>
        <v>3</v>
      </c>
      <c r="L58" s="84">
        <v>51000</v>
      </c>
      <c r="M58" s="85"/>
      <c r="N58" s="86"/>
      <c r="O58" s="79">
        <f t="shared" si="4"/>
        <v>378400</v>
      </c>
    </row>
    <row r="59" customHeight="1" spans="1:15">
      <c r="A59" s="183" t="s">
        <v>120</v>
      </c>
      <c r="B59" s="38"/>
      <c r="C59" s="56">
        <v>20945</v>
      </c>
      <c r="D59" s="51"/>
      <c r="E59" s="52"/>
      <c r="F59" s="57">
        <v>43509</v>
      </c>
      <c r="G59" s="57">
        <v>43512</v>
      </c>
      <c r="H59" s="58"/>
      <c r="I59" s="89">
        <v>1</v>
      </c>
      <c r="J59" s="90"/>
      <c r="K59" s="43">
        <f t="shared" si="5"/>
        <v>3</v>
      </c>
      <c r="L59" s="91">
        <v>51000</v>
      </c>
      <c r="M59" s="92"/>
      <c r="N59" s="93"/>
      <c r="O59" s="79">
        <f t="shared" si="4"/>
        <v>327400</v>
      </c>
    </row>
    <row r="60" customHeight="1" spans="1:15">
      <c r="A60" s="183" t="s">
        <v>121</v>
      </c>
      <c r="B60" s="38"/>
      <c r="C60" s="42">
        <v>21946</v>
      </c>
      <c r="D60" s="42">
        <v>1416689</v>
      </c>
      <c r="E60" s="43" t="s">
        <v>122</v>
      </c>
      <c r="F60" s="44">
        <v>43509</v>
      </c>
      <c r="G60" s="44">
        <v>43511</v>
      </c>
      <c r="H60" s="45"/>
      <c r="I60" s="43">
        <v>1</v>
      </c>
      <c r="J60" s="83"/>
      <c r="K60" s="43">
        <f t="shared" si="5"/>
        <v>2</v>
      </c>
      <c r="L60" s="84">
        <v>17000</v>
      </c>
      <c r="M60" s="85"/>
      <c r="N60" s="86"/>
      <c r="O60" s="79">
        <f t="shared" si="4"/>
        <v>310400</v>
      </c>
    </row>
    <row r="61" customHeight="1" spans="1:15">
      <c r="A61" s="183" t="s">
        <v>123</v>
      </c>
      <c r="B61" s="38"/>
      <c r="C61" s="42">
        <v>21948</v>
      </c>
      <c r="D61" s="42">
        <v>1416691</v>
      </c>
      <c r="E61" s="43" t="s">
        <v>124</v>
      </c>
      <c r="F61" s="44">
        <v>43509</v>
      </c>
      <c r="G61" s="44">
        <v>43511</v>
      </c>
      <c r="H61" s="45"/>
      <c r="I61" s="43">
        <v>1</v>
      </c>
      <c r="J61" s="83"/>
      <c r="K61" s="43">
        <f t="shared" si="5"/>
        <v>2</v>
      </c>
      <c r="L61" s="84">
        <v>17000</v>
      </c>
      <c r="M61" s="85"/>
      <c r="N61" s="86"/>
      <c r="O61" s="79">
        <f t="shared" si="4"/>
        <v>293400</v>
      </c>
    </row>
    <row r="62" customHeight="1" spans="1:15">
      <c r="A62" s="183" t="s">
        <v>125</v>
      </c>
      <c r="B62" s="38"/>
      <c r="C62" s="42">
        <v>27168</v>
      </c>
      <c r="D62" s="49">
        <v>1427298</v>
      </c>
      <c r="E62" s="43" t="s">
        <v>126</v>
      </c>
      <c r="F62" s="44">
        <v>43514</v>
      </c>
      <c r="G62" s="44">
        <v>43516</v>
      </c>
      <c r="H62" s="45"/>
      <c r="I62" s="43">
        <v>1</v>
      </c>
      <c r="J62" s="83"/>
      <c r="K62" s="43">
        <f t="shared" si="5"/>
        <v>2</v>
      </c>
      <c r="L62" s="84">
        <v>17000</v>
      </c>
      <c r="M62" s="85"/>
      <c r="N62" s="86"/>
      <c r="O62" s="79">
        <f t="shared" si="4"/>
        <v>276400</v>
      </c>
    </row>
    <row r="63" customHeight="1" spans="1:15">
      <c r="A63" s="183" t="s">
        <v>127</v>
      </c>
      <c r="B63" s="38"/>
      <c r="C63" s="42">
        <v>27169</v>
      </c>
      <c r="D63" s="59"/>
      <c r="E63" s="43" t="s">
        <v>128</v>
      </c>
      <c r="F63" s="44">
        <v>43514</v>
      </c>
      <c r="G63" s="44">
        <v>43516</v>
      </c>
      <c r="H63" s="45"/>
      <c r="I63" s="43">
        <v>1</v>
      </c>
      <c r="J63" s="83"/>
      <c r="K63" s="43">
        <f t="shared" si="5"/>
        <v>2</v>
      </c>
      <c r="L63" s="84">
        <v>17000</v>
      </c>
      <c r="M63" s="85"/>
      <c r="N63" s="86"/>
      <c r="O63" s="79">
        <f t="shared" si="4"/>
        <v>259400</v>
      </c>
    </row>
    <row r="64" customHeight="1" spans="1:15">
      <c r="A64" s="183" t="s">
        <v>129</v>
      </c>
      <c r="B64" s="60"/>
      <c r="C64" s="42">
        <v>27170</v>
      </c>
      <c r="D64" s="51"/>
      <c r="E64" s="43" t="s">
        <v>130</v>
      </c>
      <c r="F64" s="44">
        <v>43514</v>
      </c>
      <c r="G64" s="44">
        <v>43516</v>
      </c>
      <c r="H64" s="45"/>
      <c r="I64" s="43">
        <v>1</v>
      </c>
      <c r="J64" s="83"/>
      <c r="K64" s="43">
        <f t="shared" si="5"/>
        <v>2</v>
      </c>
      <c r="L64" s="84">
        <v>17000</v>
      </c>
      <c r="M64" s="92"/>
      <c r="N64" s="93"/>
      <c r="O64" s="79">
        <f t="shared" si="4"/>
        <v>242400</v>
      </c>
    </row>
    <row r="65" customHeight="1" spans="1:15">
      <c r="A65" s="183" t="s">
        <v>131</v>
      </c>
      <c r="B65" s="60"/>
      <c r="C65" s="42">
        <v>26700</v>
      </c>
      <c r="D65" s="49">
        <v>1426719</v>
      </c>
      <c r="E65" s="43" t="s">
        <v>132</v>
      </c>
      <c r="F65" s="44">
        <v>43515</v>
      </c>
      <c r="G65" s="44">
        <v>43517</v>
      </c>
      <c r="H65" s="45"/>
      <c r="I65" s="43">
        <v>1</v>
      </c>
      <c r="J65" s="83"/>
      <c r="K65" s="43">
        <f t="shared" si="5"/>
        <v>2</v>
      </c>
      <c r="L65" s="125">
        <v>17000</v>
      </c>
      <c r="M65" s="85"/>
      <c r="N65" s="86"/>
      <c r="O65" s="79">
        <f t="shared" si="4"/>
        <v>225400</v>
      </c>
    </row>
    <row r="66" customHeight="1" spans="1:15">
      <c r="A66" s="183" t="s">
        <v>133</v>
      </c>
      <c r="B66" s="60"/>
      <c r="C66" s="56">
        <v>26703</v>
      </c>
      <c r="D66" s="94">
        <v>1424682</v>
      </c>
      <c r="E66" s="89" t="s">
        <v>134</v>
      </c>
      <c r="F66" s="57">
        <v>43516</v>
      </c>
      <c r="G66" s="57">
        <v>43518</v>
      </c>
      <c r="H66" s="58"/>
      <c r="I66" s="43">
        <v>1</v>
      </c>
      <c r="J66" s="90"/>
      <c r="K66" s="43">
        <f t="shared" si="5"/>
        <v>2</v>
      </c>
      <c r="L66" s="91">
        <v>17000</v>
      </c>
      <c r="M66" s="85"/>
      <c r="N66" s="86"/>
      <c r="O66" s="79">
        <f t="shared" si="4"/>
        <v>208400</v>
      </c>
    </row>
    <row r="67" s="3" customFormat="1" customHeight="1" spans="1:15">
      <c r="A67" s="183" t="s">
        <v>135</v>
      </c>
      <c r="B67" s="60"/>
      <c r="C67" s="42">
        <v>26704</v>
      </c>
      <c r="D67" s="95"/>
      <c r="E67" s="43" t="s">
        <v>136</v>
      </c>
      <c r="F67" s="57">
        <v>43516</v>
      </c>
      <c r="G67" s="57">
        <v>43518</v>
      </c>
      <c r="H67" s="45"/>
      <c r="I67" s="43">
        <v>1</v>
      </c>
      <c r="J67" s="83"/>
      <c r="K67" s="43">
        <f t="shared" si="5"/>
        <v>2</v>
      </c>
      <c r="L67" s="91">
        <v>17000</v>
      </c>
      <c r="M67" s="126"/>
      <c r="N67" s="86"/>
      <c r="O67" s="79">
        <f t="shared" si="4"/>
        <v>191400</v>
      </c>
    </row>
    <row r="68" customHeight="1" spans="1:15">
      <c r="A68" s="183" t="s">
        <v>137</v>
      </c>
      <c r="B68" s="60"/>
      <c r="C68" s="42">
        <v>26705</v>
      </c>
      <c r="D68" s="96"/>
      <c r="E68" s="43" t="s">
        <v>138</v>
      </c>
      <c r="F68" s="57">
        <v>43516</v>
      </c>
      <c r="G68" s="57">
        <v>43518</v>
      </c>
      <c r="H68" s="45"/>
      <c r="I68" s="43">
        <v>1</v>
      </c>
      <c r="J68" s="83"/>
      <c r="K68" s="43">
        <f t="shared" si="5"/>
        <v>2</v>
      </c>
      <c r="L68" s="91">
        <v>17000</v>
      </c>
      <c r="M68" s="126"/>
      <c r="N68" s="86"/>
      <c r="O68" s="79">
        <f t="shared" si="4"/>
        <v>174400</v>
      </c>
    </row>
    <row r="69" customHeight="1" spans="1:15">
      <c r="A69" s="183" t="s">
        <v>139</v>
      </c>
      <c r="B69" s="97"/>
      <c r="C69" s="42">
        <v>27171</v>
      </c>
      <c r="D69" s="49">
        <v>1427501</v>
      </c>
      <c r="E69" s="45" t="s">
        <v>140</v>
      </c>
      <c r="F69" s="38">
        <v>43594</v>
      </c>
      <c r="G69" s="38">
        <v>43596</v>
      </c>
      <c r="H69" s="45"/>
      <c r="I69" s="43">
        <v>1</v>
      </c>
      <c r="J69" s="127"/>
      <c r="K69" s="43">
        <f t="shared" si="5"/>
        <v>2</v>
      </c>
      <c r="L69" s="84">
        <v>9500</v>
      </c>
      <c r="M69" s="128"/>
      <c r="N69" s="129"/>
      <c r="O69" s="79">
        <f t="shared" si="4"/>
        <v>164900</v>
      </c>
    </row>
    <row r="70" customHeight="1" spans="1:15">
      <c r="A70" s="183" t="s">
        <v>141</v>
      </c>
      <c r="B70" s="60"/>
      <c r="C70" s="42">
        <v>27172</v>
      </c>
      <c r="D70" s="51"/>
      <c r="E70" s="45" t="s">
        <v>142</v>
      </c>
      <c r="F70" s="38">
        <v>43594</v>
      </c>
      <c r="G70" s="38">
        <v>43596</v>
      </c>
      <c r="H70" s="45"/>
      <c r="I70" s="43">
        <v>1</v>
      </c>
      <c r="J70" s="127"/>
      <c r="K70" s="43">
        <f t="shared" si="5"/>
        <v>2</v>
      </c>
      <c r="L70" s="84">
        <v>9500</v>
      </c>
      <c r="M70" s="128"/>
      <c r="N70" s="129"/>
      <c r="O70" s="79">
        <f t="shared" si="4"/>
        <v>155400</v>
      </c>
    </row>
    <row r="71" customHeight="1" spans="1:15">
      <c r="A71" s="33"/>
      <c r="B71" s="60"/>
      <c r="C71" s="42"/>
      <c r="D71" s="51"/>
      <c r="E71" s="45"/>
      <c r="F71" s="38"/>
      <c r="G71" s="38"/>
      <c r="H71" s="45"/>
      <c r="I71" s="43"/>
      <c r="J71" s="127"/>
      <c r="K71" s="43"/>
      <c r="L71" s="84">
        <f>SUM(L7:L70)</f>
        <v>1844600</v>
      </c>
      <c r="M71" s="128"/>
      <c r="N71" s="129" t="s">
        <v>143</v>
      </c>
      <c r="O71" s="79"/>
    </row>
    <row r="72" customHeight="1" spans="1:15">
      <c r="A72" s="183" t="s">
        <v>144</v>
      </c>
      <c r="B72" s="38"/>
      <c r="C72" s="98">
        <v>27167</v>
      </c>
      <c r="D72" s="99">
        <v>1427355</v>
      </c>
      <c r="E72" s="100" t="s">
        <v>145</v>
      </c>
      <c r="F72" s="101">
        <v>43493</v>
      </c>
      <c r="G72" s="101">
        <v>43496</v>
      </c>
      <c r="H72" s="100"/>
      <c r="I72" s="100">
        <v>1</v>
      </c>
      <c r="J72" s="130"/>
      <c r="K72" s="100">
        <f>G72-F72</f>
        <v>3</v>
      </c>
      <c r="L72" s="131">
        <f>51000-36453.34</f>
        <v>14546.66</v>
      </c>
      <c r="M72" s="132"/>
      <c r="N72" s="133" t="s">
        <v>146</v>
      </c>
      <c r="O72" s="79">
        <f>O70-L72</f>
        <v>140853.34</v>
      </c>
    </row>
    <row r="73" customHeight="1" spans="3:15">
      <c r="C73" s="4"/>
      <c r="D73" s="13"/>
      <c r="E73" s="13"/>
      <c r="F73" s="3"/>
      <c r="G73" s="4"/>
      <c r="I73" s="4"/>
      <c r="J73" s="4"/>
      <c r="K73" s="4"/>
      <c r="L73" s="4"/>
      <c r="M73" s="4"/>
      <c r="N73" s="4"/>
      <c r="O73" s="4"/>
    </row>
    <row r="74" customHeight="1" spans="1:15">
      <c r="A74" s="102"/>
      <c r="B74" s="103"/>
      <c r="C74" s="102"/>
      <c r="D74" s="104"/>
      <c r="E74" s="104"/>
      <c r="F74" s="105"/>
      <c r="G74" s="102"/>
      <c r="H74" s="102"/>
      <c r="I74" s="102"/>
      <c r="J74" s="102"/>
      <c r="K74" s="102"/>
      <c r="L74" s="65" t="s">
        <v>2</v>
      </c>
      <c r="M74" s="102"/>
      <c r="N74" s="69">
        <v>2000000</v>
      </c>
      <c r="O74" s="102"/>
    </row>
    <row r="75" customHeight="1" spans="1:15">
      <c r="A75" s="186" t="s">
        <v>84</v>
      </c>
      <c r="B75" s="38"/>
      <c r="C75" s="35">
        <v>22732</v>
      </c>
      <c r="D75" s="107">
        <v>1431384</v>
      </c>
      <c r="E75" s="108" t="s">
        <v>147</v>
      </c>
      <c r="F75" s="36">
        <v>43479</v>
      </c>
      <c r="G75" s="36">
        <v>43481</v>
      </c>
      <c r="H75" s="37"/>
      <c r="I75" s="33">
        <v>1</v>
      </c>
      <c r="J75" s="75"/>
      <c r="K75" s="33">
        <v>2</v>
      </c>
      <c r="L75" s="76">
        <v>25000</v>
      </c>
      <c r="M75" s="77"/>
      <c r="N75" s="78"/>
      <c r="O75" s="134">
        <f>O72-L75+N74</f>
        <v>2115853.34</v>
      </c>
    </row>
    <row r="76" customHeight="1" spans="1:15">
      <c r="A76" s="186" t="s">
        <v>101</v>
      </c>
      <c r="B76" s="38"/>
      <c r="C76" s="35">
        <v>28577</v>
      </c>
      <c r="D76" s="109">
        <v>1435752</v>
      </c>
      <c r="E76" s="33" t="s">
        <v>148</v>
      </c>
      <c r="F76" s="36">
        <v>43490</v>
      </c>
      <c r="G76" s="36">
        <v>43492</v>
      </c>
      <c r="H76" s="37"/>
      <c r="I76" s="33">
        <v>1</v>
      </c>
      <c r="J76" s="75"/>
      <c r="K76" s="33">
        <v>2</v>
      </c>
      <c r="L76" s="76">
        <v>17000</v>
      </c>
      <c r="M76" s="77"/>
      <c r="N76" s="78"/>
      <c r="O76" s="134">
        <f>O75-L76</f>
        <v>2098853.34</v>
      </c>
    </row>
    <row r="77" customHeight="1" spans="1:15">
      <c r="A77" s="186" t="s">
        <v>103</v>
      </c>
      <c r="B77" s="38"/>
      <c r="C77" s="35">
        <v>27409</v>
      </c>
      <c r="D77" s="109">
        <v>1429520</v>
      </c>
      <c r="E77" s="33" t="s">
        <v>149</v>
      </c>
      <c r="F77" s="36">
        <v>43495</v>
      </c>
      <c r="G77" s="36">
        <v>43498</v>
      </c>
      <c r="H77" s="37"/>
      <c r="I77" s="33">
        <v>1</v>
      </c>
      <c r="J77" s="75"/>
      <c r="K77" s="33">
        <v>3</v>
      </c>
      <c r="L77" s="76">
        <v>61500</v>
      </c>
      <c r="M77" s="77"/>
      <c r="N77" s="78"/>
      <c r="O77" s="134">
        <f t="shared" ref="O76:O107" si="6">O76-L77</f>
        <v>2037353.34</v>
      </c>
    </row>
    <row r="78" customHeight="1" spans="1:15">
      <c r="A78" s="186" t="s">
        <v>121</v>
      </c>
      <c r="B78" s="38"/>
      <c r="C78" s="35">
        <v>30656</v>
      </c>
      <c r="D78" s="35">
        <v>1441144</v>
      </c>
      <c r="E78" s="184" t="s">
        <v>150</v>
      </c>
      <c r="F78" s="36">
        <v>43498</v>
      </c>
      <c r="G78" s="36">
        <v>43500</v>
      </c>
      <c r="H78" s="35"/>
      <c r="I78" s="35">
        <v>1</v>
      </c>
      <c r="J78" s="35"/>
      <c r="K78" s="35">
        <v>2</v>
      </c>
      <c r="L78" s="76">
        <v>36000</v>
      </c>
      <c r="M78" s="35"/>
      <c r="N78" s="35"/>
      <c r="O78" s="134">
        <f t="shared" si="6"/>
        <v>2001353.34</v>
      </c>
    </row>
    <row r="79" customHeight="1" spans="1:15">
      <c r="A79" s="186" t="s">
        <v>127</v>
      </c>
      <c r="B79" s="38"/>
      <c r="C79" s="35">
        <v>27974</v>
      </c>
      <c r="D79" s="35">
        <v>1432715</v>
      </c>
      <c r="E79" s="184" t="s">
        <v>151</v>
      </c>
      <c r="F79" s="36">
        <v>43499</v>
      </c>
      <c r="G79" s="36">
        <v>43501</v>
      </c>
      <c r="H79" s="35"/>
      <c r="I79" s="35">
        <v>1</v>
      </c>
      <c r="J79" s="35"/>
      <c r="K79" s="35">
        <v>2</v>
      </c>
      <c r="L79" s="76">
        <v>31000</v>
      </c>
      <c r="M79" s="35"/>
      <c r="N79" s="35"/>
      <c r="O79" s="134">
        <f t="shared" si="6"/>
        <v>1970353.34</v>
      </c>
    </row>
    <row r="80" customHeight="1" spans="1:15">
      <c r="A80" s="186" t="s">
        <v>133</v>
      </c>
      <c r="B80" s="38"/>
      <c r="C80" s="35">
        <v>86452682</v>
      </c>
      <c r="D80" s="35">
        <v>1429597</v>
      </c>
      <c r="E80" s="184" t="s">
        <v>152</v>
      </c>
      <c r="F80" s="36">
        <v>43502</v>
      </c>
      <c r="G80" s="36">
        <v>43505</v>
      </c>
      <c r="H80" s="35"/>
      <c r="I80" s="35">
        <v>1</v>
      </c>
      <c r="J80" s="35"/>
      <c r="K80" s="35">
        <v>3</v>
      </c>
      <c r="L80" s="76">
        <v>54000</v>
      </c>
      <c r="M80" s="35"/>
      <c r="N80" s="35"/>
      <c r="O80" s="134">
        <f t="shared" si="6"/>
        <v>1916353.34</v>
      </c>
    </row>
    <row r="81" customHeight="1" spans="1:15">
      <c r="A81" s="186" t="s">
        <v>135</v>
      </c>
      <c r="B81" s="38"/>
      <c r="C81" s="35">
        <v>27921</v>
      </c>
      <c r="D81" s="35">
        <v>1431879</v>
      </c>
      <c r="E81" s="184" t="s">
        <v>153</v>
      </c>
      <c r="F81" s="36">
        <v>43502</v>
      </c>
      <c r="G81" s="36">
        <v>43505</v>
      </c>
      <c r="H81" s="35"/>
      <c r="I81" s="35">
        <v>1</v>
      </c>
      <c r="J81" s="35"/>
      <c r="K81" s="35">
        <v>3</v>
      </c>
      <c r="L81" s="76">
        <v>60000</v>
      </c>
      <c r="M81" s="35"/>
      <c r="N81" s="35"/>
      <c r="O81" s="134">
        <f t="shared" si="6"/>
        <v>1856353.34</v>
      </c>
    </row>
    <row r="82" customHeight="1" spans="1:15">
      <c r="A82" s="186" t="s">
        <v>137</v>
      </c>
      <c r="B82" s="38"/>
      <c r="C82" s="35">
        <v>28410</v>
      </c>
      <c r="D82" s="35">
        <v>1432813</v>
      </c>
      <c r="E82" s="184" t="s">
        <v>154</v>
      </c>
      <c r="F82" s="36">
        <v>43503</v>
      </c>
      <c r="G82" s="36">
        <v>43506</v>
      </c>
      <c r="H82" s="35"/>
      <c r="I82" s="35">
        <v>1</v>
      </c>
      <c r="J82" s="35"/>
      <c r="K82" s="35">
        <v>3</v>
      </c>
      <c r="L82" s="76">
        <v>30000</v>
      </c>
      <c r="M82" s="35"/>
      <c r="N82" s="35"/>
      <c r="O82" s="134">
        <f t="shared" si="6"/>
        <v>1826353.34</v>
      </c>
    </row>
    <row r="83" customHeight="1" spans="1:15">
      <c r="A83" s="186" t="s">
        <v>139</v>
      </c>
      <c r="B83" s="38"/>
      <c r="C83" s="35">
        <v>28411</v>
      </c>
      <c r="D83" s="35">
        <v>1432573</v>
      </c>
      <c r="E83" s="184" t="s">
        <v>155</v>
      </c>
      <c r="F83" s="36">
        <v>43503</v>
      </c>
      <c r="G83" s="36">
        <v>43506</v>
      </c>
      <c r="H83" s="35"/>
      <c r="I83" s="35">
        <v>1</v>
      </c>
      <c r="J83" s="35"/>
      <c r="K83" s="35">
        <v>3</v>
      </c>
      <c r="L83" s="76">
        <v>60000</v>
      </c>
      <c r="M83" s="35"/>
      <c r="N83" s="35"/>
      <c r="O83" s="134">
        <f t="shared" si="6"/>
        <v>1766353.34</v>
      </c>
    </row>
    <row r="84" customHeight="1" spans="1:15">
      <c r="A84" s="186" t="s">
        <v>141</v>
      </c>
      <c r="B84" s="38"/>
      <c r="C84" s="35">
        <v>27697</v>
      </c>
      <c r="D84" s="35">
        <v>1430915</v>
      </c>
      <c r="E84" s="184" t="s">
        <v>156</v>
      </c>
      <c r="F84" s="36">
        <v>43503</v>
      </c>
      <c r="G84" s="36">
        <v>43507</v>
      </c>
      <c r="H84" s="35"/>
      <c r="I84" s="35">
        <v>1</v>
      </c>
      <c r="J84" s="35"/>
      <c r="K84" s="35">
        <v>4</v>
      </c>
      <c r="L84" s="76">
        <v>90000</v>
      </c>
      <c r="M84" s="35"/>
      <c r="N84" s="35"/>
      <c r="O84" s="134">
        <f t="shared" si="6"/>
        <v>1676353.34</v>
      </c>
    </row>
    <row r="85" customHeight="1" spans="1:15">
      <c r="A85" s="186" t="s">
        <v>157</v>
      </c>
      <c r="B85" s="38"/>
      <c r="C85" s="35">
        <v>27699</v>
      </c>
      <c r="D85" s="35">
        <v>1430895</v>
      </c>
      <c r="E85" s="184" t="s">
        <v>158</v>
      </c>
      <c r="F85" s="36">
        <v>43503</v>
      </c>
      <c r="G85" s="36">
        <v>43507</v>
      </c>
      <c r="H85" s="35"/>
      <c r="I85" s="35">
        <v>1</v>
      </c>
      <c r="J85" s="35"/>
      <c r="K85" s="35">
        <v>4</v>
      </c>
      <c r="L85" s="76">
        <v>90000</v>
      </c>
      <c r="M85" s="35"/>
      <c r="N85" s="35"/>
      <c r="O85" s="134">
        <f t="shared" si="6"/>
        <v>1586353.34</v>
      </c>
    </row>
    <row r="86" customHeight="1" spans="1:15">
      <c r="A86" s="186" t="s">
        <v>159</v>
      </c>
      <c r="B86" s="38"/>
      <c r="C86" s="35">
        <v>28537</v>
      </c>
      <c r="D86" s="35">
        <v>1435157</v>
      </c>
      <c r="E86" s="184" t="s">
        <v>160</v>
      </c>
      <c r="F86" s="36">
        <v>43503</v>
      </c>
      <c r="G86" s="36">
        <v>43507</v>
      </c>
      <c r="H86" s="35"/>
      <c r="I86" s="35">
        <v>1</v>
      </c>
      <c r="J86" s="35"/>
      <c r="K86" s="35">
        <v>4</v>
      </c>
      <c r="L86" s="76">
        <v>80000</v>
      </c>
      <c r="M86" s="35"/>
      <c r="N86" s="35"/>
      <c r="O86" s="134">
        <f t="shared" si="6"/>
        <v>1506353.34</v>
      </c>
    </row>
    <row r="87" customHeight="1" spans="1:15">
      <c r="A87" s="186" t="s">
        <v>161</v>
      </c>
      <c r="B87" s="54"/>
      <c r="C87" s="35">
        <v>28536</v>
      </c>
      <c r="D87" s="35">
        <v>1434382</v>
      </c>
      <c r="E87" s="184" t="s">
        <v>162</v>
      </c>
      <c r="F87" s="36">
        <v>43503</v>
      </c>
      <c r="G87" s="36">
        <v>43507</v>
      </c>
      <c r="H87" s="35"/>
      <c r="I87" s="35">
        <v>1</v>
      </c>
      <c r="J87" s="35"/>
      <c r="K87" s="35">
        <v>4</v>
      </c>
      <c r="L87" s="76">
        <v>62000</v>
      </c>
      <c r="M87" s="35"/>
      <c r="N87" s="35"/>
      <c r="O87" s="134">
        <f t="shared" si="6"/>
        <v>1444353.34</v>
      </c>
    </row>
    <row r="88" customHeight="1" spans="1:15">
      <c r="A88" s="186" t="s">
        <v>163</v>
      </c>
      <c r="B88" s="38"/>
      <c r="C88" s="35">
        <v>27962</v>
      </c>
      <c r="D88" s="35">
        <v>1432185</v>
      </c>
      <c r="E88" s="184" t="s">
        <v>164</v>
      </c>
      <c r="F88" s="36">
        <v>43504</v>
      </c>
      <c r="G88" s="36">
        <v>43510</v>
      </c>
      <c r="H88" s="35"/>
      <c r="I88" s="35">
        <v>1</v>
      </c>
      <c r="J88" s="35"/>
      <c r="K88" s="35">
        <v>6</v>
      </c>
      <c r="L88" s="76">
        <v>84000</v>
      </c>
      <c r="M88" s="35"/>
      <c r="N88" s="35"/>
      <c r="O88" s="134">
        <f t="shared" si="6"/>
        <v>1360353.34</v>
      </c>
    </row>
    <row r="89" customHeight="1" spans="1:15">
      <c r="A89" s="186" t="s">
        <v>165</v>
      </c>
      <c r="B89" s="38"/>
      <c r="C89" s="35">
        <v>83933398</v>
      </c>
      <c r="D89" s="35">
        <v>1428918</v>
      </c>
      <c r="E89" s="184" t="s">
        <v>166</v>
      </c>
      <c r="F89" s="36">
        <v>43505</v>
      </c>
      <c r="G89" s="36">
        <v>43508</v>
      </c>
      <c r="H89" s="35"/>
      <c r="I89" s="35">
        <v>1</v>
      </c>
      <c r="J89" s="35"/>
      <c r="K89" s="35">
        <v>3</v>
      </c>
      <c r="L89" s="76">
        <v>43500</v>
      </c>
      <c r="M89" s="35"/>
      <c r="N89" s="35"/>
      <c r="O89" s="134">
        <f t="shared" si="6"/>
        <v>1316853.34</v>
      </c>
    </row>
    <row r="90" customHeight="1" spans="1:15">
      <c r="A90" s="183" t="s">
        <v>167</v>
      </c>
      <c r="B90" s="38"/>
      <c r="C90" s="35">
        <v>27916</v>
      </c>
      <c r="D90" s="35">
        <v>1431773</v>
      </c>
      <c r="E90" s="184" t="s">
        <v>168</v>
      </c>
      <c r="F90" s="36">
        <v>43506</v>
      </c>
      <c r="G90" s="36">
        <v>43508</v>
      </c>
      <c r="H90" s="35"/>
      <c r="I90" s="35">
        <v>1</v>
      </c>
      <c r="J90" s="35"/>
      <c r="K90" s="35">
        <v>2</v>
      </c>
      <c r="L90" s="76">
        <v>28000</v>
      </c>
      <c r="M90" s="35"/>
      <c r="N90" s="35"/>
      <c r="O90" s="134">
        <f t="shared" si="6"/>
        <v>1288853.34</v>
      </c>
    </row>
    <row r="91" customHeight="1" spans="1:15">
      <c r="A91" s="183" t="s">
        <v>169</v>
      </c>
      <c r="B91" s="110"/>
      <c r="C91" s="35">
        <v>31163</v>
      </c>
      <c r="D91" s="107">
        <v>1442498</v>
      </c>
      <c r="E91" s="184" t="s">
        <v>170</v>
      </c>
      <c r="F91" s="36">
        <v>43507</v>
      </c>
      <c r="G91" s="36">
        <v>43509</v>
      </c>
      <c r="H91" s="35"/>
      <c r="I91" s="35">
        <v>1</v>
      </c>
      <c r="J91" s="35"/>
      <c r="K91" s="35">
        <v>2</v>
      </c>
      <c r="L91" s="76">
        <v>25000</v>
      </c>
      <c r="M91" s="35"/>
      <c r="N91" s="35"/>
      <c r="O91" s="134">
        <f t="shared" si="6"/>
        <v>1263853.34</v>
      </c>
    </row>
    <row r="92" customHeight="1" spans="1:15">
      <c r="A92" s="183" t="s">
        <v>171</v>
      </c>
      <c r="B92" s="110"/>
      <c r="C92" s="35">
        <v>31169</v>
      </c>
      <c r="D92" s="109"/>
      <c r="E92" s="184" t="s">
        <v>172</v>
      </c>
      <c r="F92" s="36">
        <v>43507</v>
      </c>
      <c r="G92" s="36">
        <v>43509</v>
      </c>
      <c r="H92" s="35"/>
      <c r="I92" s="35">
        <v>1</v>
      </c>
      <c r="J92" s="35"/>
      <c r="K92" s="35">
        <v>2</v>
      </c>
      <c r="L92" s="76">
        <v>25000</v>
      </c>
      <c r="M92" s="35"/>
      <c r="N92" s="35"/>
      <c r="O92" s="134">
        <f t="shared" si="6"/>
        <v>1238853.34</v>
      </c>
    </row>
    <row r="93" customHeight="1" spans="1:15">
      <c r="A93" s="183" t="s">
        <v>173</v>
      </c>
      <c r="B93" s="110"/>
      <c r="C93" s="35">
        <v>84125276</v>
      </c>
      <c r="D93" s="35">
        <v>1428333</v>
      </c>
      <c r="E93" s="184" t="s">
        <v>174</v>
      </c>
      <c r="F93" s="36">
        <v>43508</v>
      </c>
      <c r="G93" s="36">
        <v>43510</v>
      </c>
      <c r="H93" s="35"/>
      <c r="I93" s="35">
        <v>1</v>
      </c>
      <c r="J93" s="35"/>
      <c r="K93" s="35">
        <v>2</v>
      </c>
      <c r="L93" s="76">
        <v>17000</v>
      </c>
      <c r="M93" s="35"/>
      <c r="N93" s="35"/>
      <c r="O93" s="134">
        <f t="shared" si="6"/>
        <v>1221853.34</v>
      </c>
    </row>
    <row r="94" customHeight="1" spans="1:15">
      <c r="A94" s="183" t="s">
        <v>175</v>
      </c>
      <c r="B94" s="110"/>
      <c r="C94" s="35">
        <v>84125935</v>
      </c>
      <c r="D94" s="35">
        <v>1428334</v>
      </c>
      <c r="E94" s="184" t="s">
        <v>176</v>
      </c>
      <c r="F94" s="36">
        <v>43508</v>
      </c>
      <c r="G94" s="36">
        <v>43510</v>
      </c>
      <c r="H94" s="35"/>
      <c r="I94" s="35">
        <v>1</v>
      </c>
      <c r="J94" s="35"/>
      <c r="K94" s="35">
        <v>2</v>
      </c>
      <c r="L94" s="76">
        <v>17000</v>
      </c>
      <c r="M94" s="35"/>
      <c r="N94" s="35"/>
      <c r="O94" s="134">
        <f t="shared" si="6"/>
        <v>1204853.34</v>
      </c>
    </row>
    <row r="95" customHeight="1" spans="1:15">
      <c r="A95" s="183" t="s">
        <v>177</v>
      </c>
      <c r="B95" s="110"/>
      <c r="C95" s="35">
        <v>31156</v>
      </c>
      <c r="D95" s="35">
        <v>1442459</v>
      </c>
      <c r="E95" s="184" t="s">
        <v>178</v>
      </c>
      <c r="F95" s="36">
        <v>43509</v>
      </c>
      <c r="G95" s="36">
        <v>43511</v>
      </c>
      <c r="H95" s="35"/>
      <c r="I95" s="35">
        <v>1</v>
      </c>
      <c r="J95" s="35"/>
      <c r="K95" s="35">
        <v>2</v>
      </c>
      <c r="L95" s="76">
        <v>25000</v>
      </c>
      <c r="M95" s="35"/>
      <c r="N95" s="35"/>
      <c r="O95" s="134">
        <f t="shared" si="6"/>
        <v>1179853.34</v>
      </c>
    </row>
    <row r="96" s="4" customFormat="1" customHeight="1" spans="1:15">
      <c r="A96" s="183" t="s">
        <v>179</v>
      </c>
      <c r="B96" s="110"/>
      <c r="C96" s="35">
        <v>33051</v>
      </c>
      <c r="D96" s="35">
        <v>1445240</v>
      </c>
      <c r="E96" s="184" t="s">
        <v>180</v>
      </c>
      <c r="F96" s="36">
        <v>43509</v>
      </c>
      <c r="G96" s="36">
        <v>43512</v>
      </c>
      <c r="H96" s="35"/>
      <c r="I96" s="35">
        <v>1</v>
      </c>
      <c r="J96" s="35"/>
      <c r="K96" s="35">
        <v>3</v>
      </c>
      <c r="L96" s="76">
        <v>37500</v>
      </c>
      <c r="M96" s="35"/>
      <c r="N96" s="35"/>
      <c r="O96" s="134">
        <f t="shared" si="6"/>
        <v>1142353.34</v>
      </c>
    </row>
    <row r="97" s="4" customFormat="1" customHeight="1" spans="1:15">
      <c r="A97" s="183" t="s">
        <v>181</v>
      </c>
      <c r="B97" s="110"/>
      <c r="C97" s="35">
        <v>33052</v>
      </c>
      <c r="D97" s="35">
        <v>1445236</v>
      </c>
      <c r="E97" s="184" t="s">
        <v>182</v>
      </c>
      <c r="F97" s="36">
        <v>43509</v>
      </c>
      <c r="G97" s="36">
        <v>43511</v>
      </c>
      <c r="H97" s="35"/>
      <c r="I97" s="35">
        <v>1</v>
      </c>
      <c r="J97" s="35"/>
      <c r="K97" s="35">
        <v>2</v>
      </c>
      <c r="L97" s="76">
        <v>34000</v>
      </c>
      <c r="M97" s="35"/>
      <c r="N97" s="35"/>
      <c r="O97" s="134">
        <f t="shared" si="6"/>
        <v>1108353.34</v>
      </c>
    </row>
    <row r="98" s="4" customFormat="1" customHeight="1" spans="1:15">
      <c r="A98" s="183" t="s">
        <v>183</v>
      </c>
      <c r="B98" s="110"/>
      <c r="C98" s="35">
        <v>33155</v>
      </c>
      <c r="D98" s="35">
        <v>1445439</v>
      </c>
      <c r="E98" s="184" t="s">
        <v>184</v>
      </c>
      <c r="F98" s="36">
        <v>43509</v>
      </c>
      <c r="G98" s="36">
        <v>43511</v>
      </c>
      <c r="H98" s="35"/>
      <c r="I98" s="35">
        <v>1</v>
      </c>
      <c r="J98" s="35"/>
      <c r="K98" s="35">
        <v>2</v>
      </c>
      <c r="L98" s="76">
        <v>25000</v>
      </c>
      <c r="M98" s="35"/>
      <c r="N98" s="184" t="s">
        <v>20</v>
      </c>
      <c r="O98" s="134">
        <f t="shared" si="6"/>
        <v>1083353.34</v>
      </c>
    </row>
    <row r="99" s="4" customFormat="1" customHeight="1" spans="1:15">
      <c r="A99" s="183" t="s">
        <v>185</v>
      </c>
      <c r="B99" s="110"/>
      <c r="C99" s="35">
        <v>29001</v>
      </c>
      <c r="D99" s="35">
        <v>1438283</v>
      </c>
      <c r="E99" s="184" t="s">
        <v>186</v>
      </c>
      <c r="F99" s="36">
        <v>43511</v>
      </c>
      <c r="G99" s="36">
        <v>43513</v>
      </c>
      <c r="H99" s="35"/>
      <c r="I99" s="35">
        <v>1</v>
      </c>
      <c r="J99" s="35"/>
      <c r="K99" s="35">
        <v>2</v>
      </c>
      <c r="L99" s="76">
        <v>25000</v>
      </c>
      <c r="M99" s="35"/>
      <c r="N99" s="184" t="s">
        <v>20</v>
      </c>
      <c r="O99" s="134">
        <f t="shared" si="6"/>
        <v>1058353.34</v>
      </c>
    </row>
    <row r="100" s="4" customFormat="1" customHeight="1" spans="1:15">
      <c r="A100" s="183" t="s">
        <v>187</v>
      </c>
      <c r="B100" s="110"/>
      <c r="C100" s="35">
        <v>30936</v>
      </c>
      <c r="D100" s="35">
        <v>1441527</v>
      </c>
      <c r="E100" s="35" t="s">
        <v>188</v>
      </c>
      <c r="F100" s="36">
        <v>43511</v>
      </c>
      <c r="G100" s="36">
        <v>43516</v>
      </c>
      <c r="H100" s="35"/>
      <c r="I100" s="35">
        <v>1</v>
      </c>
      <c r="J100" s="35"/>
      <c r="K100" s="35">
        <v>5</v>
      </c>
      <c r="L100" s="76">
        <v>62500</v>
      </c>
      <c r="M100" s="35"/>
      <c r="N100" s="35"/>
      <c r="O100" s="134">
        <f t="shared" si="6"/>
        <v>995853.34</v>
      </c>
    </row>
    <row r="101" s="4" customFormat="1" customHeight="1" spans="1:15">
      <c r="A101" s="183" t="s">
        <v>189</v>
      </c>
      <c r="B101" s="110"/>
      <c r="C101" s="35">
        <v>33423</v>
      </c>
      <c r="D101" s="35">
        <v>1445785</v>
      </c>
      <c r="E101" s="35" t="s">
        <v>190</v>
      </c>
      <c r="F101" s="36">
        <v>43511</v>
      </c>
      <c r="G101" s="36">
        <v>43513</v>
      </c>
      <c r="H101" s="35"/>
      <c r="I101" s="35">
        <v>1</v>
      </c>
      <c r="J101" s="35"/>
      <c r="K101" s="35">
        <v>2</v>
      </c>
      <c r="L101" s="76">
        <v>25000</v>
      </c>
      <c r="M101" s="35"/>
      <c r="N101" s="35"/>
      <c r="O101" s="134">
        <f t="shared" si="6"/>
        <v>970853.34</v>
      </c>
    </row>
    <row r="102" s="4" customFormat="1" customHeight="1" spans="1:15">
      <c r="A102" s="183" t="s">
        <v>191</v>
      </c>
      <c r="B102" s="110"/>
      <c r="C102" s="35">
        <v>28552</v>
      </c>
      <c r="D102" s="35">
        <v>1434320</v>
      </c>
      <c r="E102" s="35" t="s">
        <v>192</v>
      </c>
      <c r="F102" s="36">
        <v>43512</v>
      </c>
      <c r="G102" s="36">
        <v>43514</v>
      </c>
      <c r="H102" s="35"/>
      <c r="I102" s="35">
        <v>1</v>
      </c>
      <c r="J102" s="35"/>
      <c r="K102" s="35">
        <v>2</v>
      </c>
      <c r="L102" s="76">
        <v>34000</v>
      </c>
      <c r="M102" s="35"/>
      <c r="N102" s="35"/>
      <c r="O102" s="134">
        <f t="shared" si="6"/>
        <v>936853.34</v>
      </c>
    </row>
    <row r="103" s="4" customFormat="1" customHeight="1" spans="1:15">
      <c r="A103" s="183" t="s">
        <v>193</v>
      </c>
      <c r="B103" s="110"/>
      <c r="C103" s="35">
        <v>33057</v>
      </c>
      <c r="D103" s="35">
        <v>1445208</v>
      </c>
      <c r="E103" s="35" t="s">
        <v>194</v>
      </c>
      <c r="F103" s="36">
        <v>43513</v>
      </c>
      <c r="G103" s="36">
        <v>43515</v>
      </c>
      <c r="H103" s="35"/>
      <c r="I103" s="35">
        <v>1</v>
      </c>
      <c r="J103" s="35"/>
      <c r="K103" s="35">
        <v>2</v>
      </c>
      <c r="L103" s="76">
        <v>25000</v>
      </c>
      <c r="M103" s="35"/>
      <c r="N103" s="35"/>
      <c r="O103" s="134">
        <f t="shared" si="6"/>
        <v>911853.34</v>
      </c>
    </row>
    <row r="104" s="4" customFormat="1" customHeight="1" spans="1:15">
      <c r="A104" s="183" t="s">
        <v>195</v>
      </c>
      <c r="B104" s="110"/>
      <c r="C104" s="35">
        <v>33995</v>
      </c>
      <c r="D104" s="35">
        <v>1447513</v>
      </c>
      <c r="E104" s="35" t="s">
        <v>196</v>
      </c>
      <c r="F104" s="36">
        <v>43515</v>
      </c>
      <c r="G104" s="36">
        <v>43518</v>
      </c>
      <c r="H104" s="35"/>
      <c r="I104" s="35">
        <v>1</v>
      </c>
      <c r="J104" s="35"/>
      <c r="K104" s="35">
        <v>3</v>
      </c>
      <c r="L104" s="76">
        <v>37500</v>
      </c>
      <c r="M104" s="35"/>
      <c r="N104" s="35"/>
      <c r="O104" s="134">
        <f t="shared" si="6"/>
        <v>874353.34</v>
      </c>
    </row>
    <row r="105" customHeight="1" spans="1:15">
      <c r="A105" s="183" t="s">
        <v>197</v>
      </c>
      <c r="B105" s="110"/>
      <c r="C105" s="35">
        <v>34036</v>
      </c>
      <c r="D105" s="111">
        <v>1447941</v>
      </c>
      <c r="E105" s="33" t="s">
        <v>198</v>
      </c>
      <c r="F105" s="112">
        <v>43518</v>
      </c>
      <c r="G105" s="112">
        <v>43519</v>
      </c>
      <c r="H105" s="37"/>
      <c r="I105" s="33">
        <v>1</v>
      </c>
      <c r="J105" s="75"/>
      <c r="K105" s="33">
        <v>1</v>
      </c>
      <c r="L105" s="135">
        <v>12500</v>
      </c>
      <c r="M105" s="136"/>
      <c r="N105" s="78"/>
      <c r="O105" s="134">
        <f t="shared" si="6"/>
        <v>861853.34</v>
      </c>
    </row>
    <row r="106" customHeight="1" spans="1:15">
      <c r="A106" s="183" t="s">
        <v>199</v>
      </c>
      <c r="B106" s="110"/>
      <c r="C106" s="35">
        <v>34230</v>
      </c>
      <c r="D106" s="111">
        <v>1449678</v>
      </c>
      <c r="E106" s="33" t="s">
        <v>200</v>
      </c>
      <c r="F106" s="112">
        <v>43518</v>
      </c>
      <c r="G106" s="112">
        <v>43519</v>
      </c>
      <c r="H106" s="37"/>
      <c r="I106" s="33">
        <v>1</v>
      </c>
      <c r="J106" s="75"/>
      <c r="K106" s="33">
        <v>1</v>
      </c>
      <c r="L106" s="135">
        <v>12500</v>
      </c>
      <c r="M106" s="136"/>
      <c r="N106" s="137" t="s">
        <v>201</v>
      </c>
      <c r="O106" s="134">
        <f t="shared" si="6"/>
        <v>849353.34</v>
      </c>
    </row>
    <row r="107" customHeight="1" spans="1:15">
      <c r="A107" s="183" t="s">
        <v>202</v>
      </c>
      <c r="B107" s="110"/>
      <c r="C107" s="35">
        <v>30202</v>
      </c>
      <c r="D107" s="113">
        <v>1439686</v>
      </c>
      <c r="E107" s="33" t="s">
        <v>203</v>
      </c>
      <c r="F107" s="112">
        <v>43519</v>
      </c>
      <c r="G107" s="112">
        <v>43523</v>
      </c>
      <c r="H107" s="37"/>
      <c r="I107" s="33">
        <v>1</v>
      </c>
      <c r="J107" s="75"/>
      <c r="K107" s="33">
        <v>4</v>
      </c>
      <c r="L107" s="135">
        <v>50000</v>
      </c>
      <c r="M107" s="136"/>
      <c r="N107" s="78"/>
      <c r="O107" s="134">
        <f t="shared" si="6"/>
        <v>799353.34</v>
      </c>
    </row>
    <row r="108" customHeight="1" spans="1:15">
      <c r="A108" s="183" t="s">
        <v>204</v>
      </c>
      <c r="B108" s="110"/>
      <c r="C108" s="35">
        <v>31157</v>
      </c>
      <c r="D108" s="113">
        <v>1442353</v>
      </c>
      <c r="E108" s="33" t="s">
        <v>205</v>
      </c>
      <c r="F108" s="112">
        <v>43521</v>
      </c>
      <c r="G108" s="112">
        <v>43523</v>
      </c>
      <c r="H108" s="37"/>
      <c r="I108" s="33">
        <v>1</v>
      </c>
      <c r="J108" s="75"/>
      <c r="K108" s="33">
        <v>2</v>
      </c>
      <c r="L108" s="135">
        <v>12800</v>
      </c>
      <c r="M108" s="136"/>
      <c r="N108" s="78"/>
      <c r="O108" s="134">
        <f t="shared" ref="O108:O146" si="7">O107-L108</f>
        <v>786553.34</v>
      </c>
    </row>
    <row r="109" customHeight="1" spans="1:15">
      <c r="A109" s="183" t="s">
        <v>206</v>
      </c>
      <c r="B109" s="114"/>
      <c r="C109" s="35">
        <v>34903</v>
      </c>
      <c r="D109" s="113">
        <v>1451239</v>
      </c>
      <c r="E109" s="33" t="s">
        <v>207</v>
      </c>
      <c r="F109" s="112">
        <v>43525</v>
      </c>
      <c r="G109" s="112">
        <v>43527</v>
      </c>
      <c r="H109" s="37"/>
      <c r="I109" s="33">
        <v>1</v>
      </c>
      <c r="J109" s="75"/>
      <c r="K109" s="33">
        <v>2</v>
      </c>
      <c r="L109" s="135">
        <v>12800</v>
      </c>
      <c r="M109" s="136"/>
      <c r="N109" s="78"/>
      <c r="O109" s="134">
        <f t="shared" si="7"/>
        <v>773753.34</v>
      </c>
    </row>
    <row r="110" customHeight="1" spans="1:15">
      <c r="A110" s="183" t="s">
        <v>208</v>
      </c>
      <c r="B110" s="110"/>
      <c r="C110" s="35">
        <v>34038</v>
      </c>
      <c r="D110" s="115">
        <v>1447905</v>
      </c>
      <c r="E110" s="33" t="s">
        <v>209</v>
      </c>
      <c r="F110" s="112">
        <v>43527</v>
      </c>
      <c r="G110" s="112">
        <v>43529</v>
      </c>
      <c r="H110" s="37"/>
      <c r="I110" s="33">
        <v>1</v>
      </c>
      <c r="J110" s="75"/>
      <c r="K110" s="33">
        <v>2</v>
      </c>
      <c r="L110" s="135">
        <v>20000</v>
      </c>
      <c r="M110" s="136"/>
      <c r="N110" s="78"/>
      <c r="O110" s="134">
        <f t="shared" si="7"/>
        <v>753753.34</v>
      </c>
    </row>
    <row r="111" customHeight="1" spans="1:15">
      <c r="A111" s="183" t="s">
        <v>210</v>
      </c>
      <c r="B111" s="110"/>
      <c r="C111" s="35">
        <v>34037</v>
      </c>
      <c r="D111" s="111"/>
      <c r="E111" s="33" t="s">
        <v>211</v>
      </c>
      <c r="F111" s="112">
        <v>43527</v>
      </c>
      <c r="G111" s="112">
        <v>43529</v>
      </c>
      <c r="H111" s="37"/>
      <c r="I111" s="33">
        <v>1</v>
      </c>
      <c r="J111" s="75"/>
      <c r="K111" s="33">
        <v>2</v>
      </c>
      <c r="L111" s="135">
        <v>20000</v>
      </c>
      <c r="M111" s="136"/>
      <c r="N111" s="78"/>
      <c r="O111" s="134">
        <f t="shared" si="7"/>
        <v>733753.34</v>
      </c>
    </row>
    <row r="112" customHeight="1" spans="1:15">
      <c r="A112" s="183" t="s">
        <v>212</v>
      </c>
      <c r="B112" s="110"/>
      <c r="C112" s="35">
        <v>36658</v>
      </c>
      <c r="D112" s="111">
        <v>1456651</v>
      </c>
      <c r="E112" s="33" t="s">
        <v>213</v>
      </c>
      <c r="F112" s="112">
        <v>43531</v>
      </c>
      <c r="G112" s="112">
        <v>43533</v>
      </c>
      <c r="H112" s="37"/>
      <c r="I112" s="33">
        <v>1</v>
      </c>
      <c r="J112" s="75"/>
      <c r="K112" s="33">
        <v>2</v>
      </c>
      <c r="L112" s="135">
        <v>35000</v>
      </c>
      <c r="M112" s="136"/>
      <c r="N112" s="78"/>
      <c r="O112" s="134">
        <f t="shared" si="7"/>
        <v>698753.34</v>
      </c>
    </row>
    <row r="113" customHeight="1" spans="1:15">
      <c r="A113" s="187" t="s">
        <v>214</v>
      </c>
      <c r="B113" s="117"/>
      <c r="C113" s="118">
        <v>36927</v>
      </c>
      <c r="D113" s="119">
        <v>1457177</v>
      </c>
      <c r="E113" s="116" t="s">
        <v>215</v>
      </c>
      <c r="F113" s="120">
        <v>43534</v>
      </c>
      <c r="G113" s="120">
        <v>43536</v>
      </c>
      <c r="H113" s="116"/>
      <c r="I113" s="116">
        <v>1</v>
      </c>
      <c r="J113" s="138"/>
      <c r="K113" s="116">
        <v>2</v>
      </c>
      <c r="L113" s="139">
        <v>20000</v>
      </c>
      <c r="M113" s="140"/>
      <c r="N113" s="141"/>
      <c r="O113" s="134">
        <f t="shared" si="7"/>
        <v>678753.34</v>
      </c>
    </row>
    <row r="114" customHeight="1" spans="1:15">
      <c r="A114" s="183" t="s">
        <v>216</v>
      </c>
      <c r="B114" s="114"/>
      <c r="C114" s="35">
        <v>35410</v>
      </c>
      <c r="D114" s="111">
        <v>1452575</v>
      </c>
      <c r="E114" s="33" t="s">
        <v>217</v>
      </c>
      <c r="F114" s="112">
        <v>43535</v>
      </c>
      <c r="G114" s="112">
        <v>43537</v>
      </c>
      <c r="H114" s="37"/>
      <c r="I114" s="33">
        <v>1</v>
      </c>
      <c r="J114" s="75"/>
      <c r="K114" s="33">
        <v>2</v>
      </c>
      <c r="L114" s="135">
        <v>20000</v>
      </c>
      <c r="M114" s="136"/>
      <c r="N114" s="78"/>
      <c r="O114" s="134">
        <f t="shared" si="7"/>
        <v>658753.34</v>
      </c>
    </row>
    <row r="115" customHeight="1" spans="1:15">
      <c r="A115" s="183" t="s">
        <v>218</v>
      </c>
      <c r="B115" s="114"/>
      <c r="C115" s="35">
        <v>37039</v>
      </c>
      <c r="D115" s="111">
        <v>1458943</v>
      </c>
      <c r="E115" s="33" t="s">
        <v>219</v>
      </c>
      <c r="F115" s="112">
        <v>43538</v>
      </c>
      <c r="G115" s="112">
        <v>43539</v>
      </c>
      <c r="H115" s="37"/>
      <c r="I115" s="33">
        <v>1</v>
      </c>
      <c r="J115" s="75"/>
      <c r="K115" s="33">
        <v>1</v>
      </c>
      <c r="L115" s="135">
        <v>15000</v>
      </c>
      <c r="M115" s="136"/>
      <c r="N115" s="78"/>
      <c r="O115" s="134">
        <f t="shared" si="7"/>
        <v>643753.34</v>
      </c>
    </row>
    <row r="116" customHeight="1" spans="1:15">
      <c r="A116" s="183" t="s">
        <v>220</v>
      </c>
      <c r="B116" s="121"/>
      <c r="C116" s="35">
        <v>37041</v>
      </c>
      <c r="D116" s="111">
        <v>1458945</v>
      </c>
      <c r="E116" s="33" t="s">
        <v>221</v>
      </c>
      <c r="F116" s="112">
        <v>43538</v>
      </c>
      <c r="G116" s="112">
        <v>43539</v>
      </c>
      <c r="H116" s="37"/>
      <c r="I116" s="33">
        <v>1</v>
      </c>
      <c r="J116" s="75"/>
      <c r="K116" s="33">
        <v>1</v>
      </c>
      <c r="L116" s="135">
        <v>10000</v>
      </c>
      <c r="M116" s="136"/>
      <c r="N116" s="78"/>
      <c r="O116" s="134">
        <f t="shared" si="7"/>
        <v>633753.34</v>
      </c>
    </row>
    <row r="117" customHeight="1" spans="1:15">
      <c r="A117" s="183" t="s">
        <v>222</v>
      </c>
      <c r="B117" s="121"/>
      <c r="C117" s="35" t="s">
        <v>223</v>
      </c>
      <c r="D117" s="111">
        <v>1459547</v>
      </c>
      <c r="E117" s="33" t="s">
        <v>224</v>
      </c>
      <c r="F117" s="112">
        <v>43540</v>
      </c>
      <c r="G117" s="112">
        <v>43541</v>
      </c>
      <c r="H117" s="37"/>
      <c r="I117" s="33">
        <v>2</v>
      </c>
      <c r="J117" s="75"/>
      <c r="K117" s="33">
        <v>1</v>
      </c>
      <c r="L117" s="135">
        <v>12800</v>
      </c>
      <c r="M117" s="136"/>
      <c r="N117" s="78"/>
      <c r="O117" s="134">
        <f t="shared" si="7"/>
        <v>620953.34</v>
      </c>
    </row>
    <row r="118" customHeight="1" spans="1:15">
      <c r="A118" s="183" t="s">
        <v>225</v>
      </c>
      <c r="B118" s="121"/>
      <c r="C118" s="35">
        <v>35189</v>
      </c>
      <c r="D118" s="111">
        <v>1452146</v>
      </c>
      <c r="E118" s="33" t="s">
        <v>226</v>
      </c>
      <c r="F118" s="112">
        <v>43541</v>
      </c>
      <c r="G118" s="112">
        <v>43543</v>
      </c>
      <c r="H118" s="37"/>
      <c r="I118" s="33">
        <v>1</v>
      </c>
      <c r="J118" s="75"/>
      <c r="K118" s="33">
        <v>2</v>
      </c>
      <c r="L118" s="135">
        <v>30000</v>
      </c>
      <c r="M118" s="136"/>
      <c r="N118" s="78"/>
      <c r="O118" s="134">
        <f t="shared" si="7"/>
        <v>590953.34</v>
      </c>
    </row>
    <row r="119" customHeight="1" spans="1:15">
      <c r="A119" s="183" t="s">
        <v>227</v>
      </c>
      <c r="B119" s="121"/>
      <c r="C119" s="35">
        <v>35481</v>
      </c>
      <c r="D119" s="111">
        <v>1453697</v>
      </c>
      <c r="E119" s="33" t="s">
        <v>228</v>
      </c>
      <c r="F119" s="112">
        <v>43541</v>
      </c>
      <c r="G119" s="112">
        <v>43543</v>
      </c>
      <c r="H119" s="37"/>
      <c r="I119" s="33">
        <v>1</v>
      </c>
      <c r="J119" s="75"/>
      <c r="K119" s="33">
        <v>2</v>
      </c>
      <c r="L119" s="135">
        <v>12800</v>
      </c>
      <c r="M119" s="136"/>
      <c r="N119" s="78"/>
      <c r="O119" s="134">
        <f t="shared" si="7"/>
        <v>578153.34</v>
      </c>
    </row>
    <row r="120" customHeight="1" spans="1:15">
      <c r="A120" s="183" t="s">
        <v>229</v>
      </c>
      <c r="B120" s="121"/>
      <c r="C120" s="35" t="s">
        <v>230</v>
      </c>
      <c r="D120" s="111">
        <v>1461068</v>
      </c>
      <c r="E120" s="33" t="s">
        <v>231</v>
      </c>
      <c r="F120" s="112">
        <v>43543</v>
      </c>
      <c r="G120" s="112">
        <v>43545</v>
      </c>
      <c r="H120" s="37"/>
      <c r="I120" s="33">
        <v>3</v>
      </c>
      <c r="J120" s="75"/>
      <c r="K120" s="33">
        <v>2</v>
      </c>
      <c r="L120" s="135">
        <v>60000</v>
      </c>
      <c r="M120" s="136"/>
      <c r="N120" s="78"/>
      <c r="O120" s="134">
        <f t="shared" si="7"/>
        <v>518153.34</v>
      </c>
    </row>
    <row r="121" customHeight="1" spans="1:15">
      <c r="A121" s="183" t="s">
        <v>232</v>
      </c>
      <c r="B121" s="122"/>
      <c r="C121" s="42">
        <v>35663</v>
      </c>
      <c r="D121" s="96">
        <v>1454697</v>
      </c>
      <c r="E121" s="43" t="s">
        <v>233</v>
      </c>
      <c r="F121" s="57">
        <v>43545</v>
      </c>
      <c r="G121" s="57">
        <v>43547</v>
      </c>
      <c r="H121" s="45"/>
      <c r="I121" s="43">
        <v>1</v>
      </c>
      <c r="J121" s="83"/>
      <c r="K121" s="43">
        <v>2</v>
      </c>
      <c r="L121" s="91">
        <v>20000</v>
      </c>
      <c r="M121" s="126"/>
      <c r="N121" s="86"/>
      <c r="O121" s="134">
        <f t="shared" si="7"/>
        <v>498153.34</v>
      </c>
    </row>
    <row r="122" customHeight="1" spans="1:15">
      <c r="A122" s="183" t="s">
        <v>234</v>
      </c>
      <c r="B122" s="122"/>
      <c r="C122" s="42">
        <v>33003</v>
      </c>
      <c r="D122" s="56">
        <v>1444683</v>
      </c>
      <c r="E122" s="43" t="s">
        <v>235</v>
      </c>
      <c r="F122" s="57">
        <v>43545</v>
      </c>
      <c r="G122" s="57">
        <v>43547</v>
      </c>
      <c r="H122" s="45"/>
      <c r="I122" s="43">
        <v>1</v>
      </c>
      <c r="J122" s="83"/>
      <c r="K122" s="43">
        <v>2</v>
      </c>
      <c r="L122" s="91">
        <v>20000</v>
      </c>
      <c r="M122" s="126"/>
      <c r="N122" s="86"/>
      <c r="O122" s="134">
        <f t="shared" si="7"/>
        <v>478153.34</v>
      </c>
    </row>
    <row r="123" customHeight="1" spans="1:15">
      <c r="A123" s="183" t="s">
        <v>236</v>
      </c>
      <c r="B123" s="122"/>
      <c r="C123" s="42">
        <v>33975</v>
      </c>
      <c r="D123" s="56">
        <v>1447296</v>
      </c>
      <c r="E123" s="43" t="s">
        <v>237</v>
      </c>
      <c r="F123" s="57">
        <v>43548</v>
      </c>
      <c r="G123" s="57">
        <v>43550</v>
      </c>
      <c r="H123" s="45"/>
      <c r="I123" s="43">
        <v>1</v>
      </c>
      <c r="J123" s="83"/>
      <c r="K123" s="43">
        <v>2</v>
      </c>
      <c r="L123" s="91">
        <v>20000</v>
      </c>
      <c r="M123" s="126"/>
      <c r="N123" s="86"/>
      <c r="O123" s="134">
        <f t="shared" si="7"/>
        <v>458153.34</v>
      </c>
    </row>
    <row r="124" customHeight="1" spans="1:15">
      <c r="A124" s="183" t="s">
        <v>238</v>
      </c>
      <c r="B124" s="122"/>
      <c r="C124" s="42">
        <v>38277</v>
      </c>
      <c r="D124" s="56">
        <v>1465562</v>
      </c>
      <c r="E124" s="43" t="s">
        <v>239</v>
      </c>
      <c r="F124" s="57">
        <v>43548</v>
      </c>
      <c r="G124" s="57">
        <v>43551</v>
      </c>
      <c r="H124" s="45"/>
      <c r="I124" s="43">
        <v>1</v>
      </c>
      <c r="J124" s="83"/>
      <c r="K124" s="43">
        <v>3</v>
      </c>
      <c r="L124" s="91">
        <v>19200</v>
      </c>
      <c r="M124" s="126"/>
      <c r="N124" s="86"/>
      <c r="O124" s="134">
        <f t="shared" si="7"/>
        <v>438953.34</v>
      </c>
    </row>
    <row r="125" customHeight="1" spans="1:15">
      <c r="A125" s="187" t="s">
        <v>240</v>
      </c>
      <c r="B125" s="123"/>
      <c r="C125" s="124">
        <v>37453</v>
      </c>
      <c r="D125" s="124">
        <v>1460782</v>
      </c>
      <c r="E125" s="58" t="s">
        <v>241</v>
      </c>
      <c r="F125" s="54">
        <v>43550</v>
      </c>
      <c r="G125" s="54">
        <v>43551</v>
      </c>
      <c r="H125" s="58"/>
      <c r="I125" s="58">
        <v>0</v>
      </c>
      <c r="J125" s="90"/>
      <c r="K125" s="58">
        <v>0</v>
      </c>
      <c r="L125" s="142">
        <v>0</v>
      </c>
      <c r="M125" s="92"/>
      <c r="N125" s="93"/>
      <c r="O125" s="134">
        <f t="shared" si="7"/>
        <v>438953.34</v>
      </c>
    </row>
    <row r="126" customHeight="1" spans="1:15">
      <c r="A126" s="183" t="s">
        <v>242</v>
      </c>
      <c r="B126" s="122"/>
      <c r="C126" s="42">
        <v>37457</v>
      </c>
      <c r="D126" s="56">
        <v>1461487</v>
      </c>
      <c r="E126" s="43" t="s">
        <v>243</v>
      </c>
      <c r="F126" s="57">
        <v>43550</v>
      </c>
      <c r="G126" s="57">
        <v>43554</v>
      </c>
      <c r="H126" s="45"/>
      <c r="I126" s="43">
        <v>1</v>
      </c>
      <c r="J126" s="83"/>
      <c r="K126" s="43">
        <v>4</v>
      </c>
      <c r="L126" s="91">
        <v>40000</v>
      </c>
      <c r="M126" s="126"/>
      <c r="N126" s="86"/>
      <c r="O126" s="134">
        <f t="shared" si="7"/>
        <v>398953.34</v>
      </c>
    </row>
    <row r="127" customHeight="1" spans="1:15">
      <c r="A127" s="183" t="s">
        <v>244</v>
      </c>
      <c r="B127" s="122"/>
      <c r="C127" s="42">
        <v>37521</v>
      </c>
      <c r="D127" s="56">
        <v>1462005</v>
      </c>
      <c r="E127" s="43" t="s">
        <v>245</v>
      </c>
      <c r="F127" s="57">
        <v>43551</v>
      </c>
      <c r="G127" s="57">
        <v>43556</v>
      </c>
      <c r="H127" s="45"/>
      <c r="I127" s="43">
        <v>1</v>
      </c>
      <c r="J127" s="83"/>
      <c r="K127" s="43">
        <v>5</v>
      </c>
      <c r="L127" s="91">
        <v>32000</v>
      </c>
      <c r="M127" s="126"/>
      <c r="N127" s="86"/>
      <c r="O127" s="134">
        <f t="shared" si="7"/>
        <v>366953.34</v>
      </c>
    </row>
    <row r="128" customHeight="1" spans="1:15">
      <c r="A128" s="183" t="s">
        <v>246</v>
      </c>
      <c r="B128" s="122"/>
      <c r="C128" s="42">
        <v>37076</v>
      </c>
      <c r="D128" s="56">
        <v>1459057</v>
      </c>
      <c r="E128" s="43" t="s">
        <v>247</v>
      </c>
      <c r="F128" s="57">
        <v>43551</v>
      </c>
      <c r="G128" s="57">
        <v>43553</v>
      </c>
      <c r="H128" s="45"/>
      <c r="I128" s="43">
        <v>1</v>
      </c>
      <c r="J128" s="83"/>
      <c r="K128" s="43">
        <v>2</v>
      </c>
      <c r="L128" s="91">
        <v>12800</v>
      </c>
      <c r="M128" s="126"/>
      <c r="N128" s="86"/>
      <c r="O128" s="134">
        <f t="shared" si="7"/>
        <v>354153.34</v>
      </c>
    </row>
    <row r="129" customHeight="1" spans="1:15">
      <c r="A129" s="183" t="s">
        <v>248</v>
      </c>
      <c r="B129" s="122"/>
      <c r="C129" s="42">
        <v>33668</v>
      </c>
      <c r="D129" s="56">
        <v>1446212</v>
      </c>
      <c r="E129" s="43" t="s">
        <v>249</v>
      </c>
      <c r="F129" s="57">
        <v>43553</v>
      </c>
      <c r="G129" s="57">
        <v>43555</v>
      </c>
      <c r="H129" s="45"/>
      <c r="I129" s="43">
        <v>1</v>
      </c>
      <c r="J129" s="83"/>
      <c r="K129" s="43">
        <v>2</v>
      </c>
      <c r="L129" s="91">
        <v>12800</v>
      </c>
      <c r="M129" s="85"/>
      <c r="N129" s="129"/>
      <c r="O129" s="134">
        <f t="shared" si="7"/>
        <v>341353.34</v>
      </c>
    </row>
    <row r="130" customHeight="1" spans="1:15">
      <c r="A130" s="183" t="s">
        <v>250</v>
      </c>
      <c r="B130" s="122"/>
      <c r="C130" s="42">
        <v>36972</v>
      </c>
      <c r="D130" s="94">
        <v>1459350</v>
      </c>
      <c r="E130" s="43" t="s">
        <v>251</v>
      </c>
      <c r="F130" s="57">
        <v>43554</v>
      </c>
      <c r="G130" s="57">
        <v>43555</v>
      </c>
      <c r="H130" s="45"/>
      <c r="I130" s="43">
        <v>1</v>
      </c>
      <c r="J130" s="83"/>
      <c r="K130" s="43">
        <v>1</v>
      </c>
      <c r="L130" s="91">
        <v>6400</v>
      </c>
      <c r="M130" s="85"/>
      <c r="N130" s="129"/>
      <c r="O130" s="134">
        <f t="shared" si="7"/>
        <v>334953.34</v>
      </c>
    </row>
    <row r="131" customHeight="1" spans="1:15">
      <c r="A131" s="183" t="s">
        <v>252</v>
      </c>
      <c r="B131" s="122"/>
      <c r="C131" s="42">
        <v>37108</v>
      </c>
      <c r="D131" s="94">
        <v>1459838</v>
      </c>
      <c r="E131" s="43" t="s">
        <v>253</v>
      </c>
      <c r="F131" s="57">
        <v>43554</v>
      </c>
      <c r="G131" s="57">
        <v>43555</v>
      </c>
      <c r="H131" s="45"/>
      <c r="I131" s="43">
        <v>1</v>
      </c>
      <c r="J131" s="83"/>
      <c r="K131" s="43">
        <v>1</v>
      </c>
      <c r="L131" s="91">
        <v>10000</v>
      </c>
      <c r="M131" s="85"/>
      <c r="N131" s="129"/>
      <c r="O131" s="134">
        <f t="shared" si="7"/>
        <v>324953.34</v>
      </c>
    </row>
    <row r="132" customHeight="1" spans="1:15">
      <c r="A132" s="183" t="s">
        <v>254</v>
      </c>
      <c r="B132" s="122"/>
      <c r="C132" s="42">
        <v>36957</v>
      </c>
      <c r="D132" s="94">
        <v>1456906</v>
      </c>
      <c r="E132" s="43" t="s">
        <v>255</v>
      </c>
      <c r="F132" s="57">
        <v>43555</v>
      </c>
      <c r="G132" s="57">
        <v>43557</v>
      </c>
      <c r="H132" s="45"/>
      <c r="I132" s="43">
        <v>1</v>
      </c>
      <c r="J132" s="83"/>
      <c r="K132" s="43">
        <v>2</v>
      </c>
      <c r="L132" s="91">
        <v>11150</v>
      </c>
      <c r="M132" s="85"/>
      <c r="N132" s="129"/>
      <c r="O132" s="134">
        <f t="shared" si="7"/>
        <v>313803.34</v>
      </c>
    </row>
    <row r="133" customHeight="1" spans="1:15">
      <c r="A133" s="183" t="s">
        <v>256</v>
      </c>
      <c r="B133" s="122"/>
      <c r="C133" s="42">
        <v>35154</v>
      </c>
      <c r="D133" s="94">
        <v>1451623</v>
      </c>
      <c r="E133" s="43" t="s">
        <v>257</v>
      </c>
      <c r="F133" s="57">
        <v>43556</v>
      </c>
      <c r="G133" s="57">
        <v>43559</v>
      </c>
      <c r="H133" s="45"/>
      <c r="I133" s="43">
        <v>1</v>
      </c>
      <c r="J133" s="83"/>
      <c r="K133" s="43">
        <v>3</v>
      </c>
      <c r="L133" s="91">
        <v>20250</v>
      </c>
      <c r="M133" s="85"/>
      <c r="N133" s="129"/>
      <c r="O133" s="134">
        <f t="shared" si="7"/>
        <v>293553.34</v>
      </c>
    </row>
    <row r="134" customHeight="1" spans="1:15">
      <c r="A134" s="183" t="s">
        <v>258</v>
      </c>
      <c r="B134" s="122"/>
      <c r="C134" s="42">
        <v>34901</v>
      </c>
      <c r="D134" s="94">
        <v>1451044</v>
      </c>
      <c r="E134" s="43" t="s">
        <v>259</v>
      </c>
      <c r="F134" s="57">
        <v>43557</v>
      </c>
      <c r="G134" s="57">
        <v>43560</v>
      </c>
      <c r="H134" s="45"/>
      <c r="I134" s="43">
        <v>1</v>
      </c>
      <c r="J134" s="83"/>
      <c r="K134" s="43">
        <v>3</v>
      </c>
      <c r="L134" s="91">
        <v>29250</v>
      </c>
      <c r="M134" s="85"/>
      <c r="N134" s="129"/>
      <c r="O134" s="134">
        <f t="shared" si="7"/>
        <v>264303.34</v>
      </c>
    </row>
    <row r="135" customHeight="1" spans="1:15">
      <c r="A135" s="183" t="s">
        <v>260</v>
      </c>
      <c r="B135" s="122"/>
      <c r="C135" s="42">
        <v>36954</v>
      </c>
      <c r="D135" s="94">
        <v>1457090</v>
      </c>
      <c r="E135" s="43" t="s">
        <v>261</v>
      </c>
      <c r="F135" s="57">
        <v>43558</v>
      </c>
      <c r="G135" s="57">
        <v>43559</v>
      </c>
      <c r="H135" s="45"/>
      <c r="I135" s="43">
        <v>1</v>
      </c>
      <c r="J135" s="83"/>
      <c r="K135" s="43">
        <v>1</v>
      </c>
      <c r="L135" s="91">
        <v>4750</v>
      </c>
      <c r="M135" s="85"/>
      <c r="N135" s="129"/>
      <c r="O135" s="134">
        <f t="shared" si="7"/>
        <v>259553.34</v>
      </c>
    </row>
    <row r="136" customHeight="1" spans="1:15">
      <c r="A136" s="183" t="s">
        <v>262</v>
      </c>
      <c r="B136" s="122"/>
      <c r="C136" s="42">
        <v>36955</v>
      </c>
      <c r="D136" s="94">
        <v>1457089</v>
      </c>
      <c r="E136" s="43" t="s">
        <v>263</v>
      </c>
      <c r="F136" s="57">
        <v>43558</v>
      </c>
      <c r="G136" s="57">
        <v>43559</v>
      </c>
      <c r="H136" s="45"/>
      <c r="I136" s="43">
        <v>1</v>
      </c>
      <c r="J136" s="83"/>
      <c r="K136" s="43">
        <v>1</v>
      </c>
      <c r="L136" s="91">
        <v>4750</v>
      </c>
      <c r="M136" s="85"/>
      <c r="N136" s="129"/>
      <c r="O136" s="134">
        <f t="shared" si="7"/>
        <v>254803.34</v>
      </c>
    </row>
    <row r="137" customHeight="1" spans="1:15">
      <c r="A137" s="187" t="s">
        <v>264</v>
      </c>
      <c r="B137" s="122"/>
      <c r="C137" s="42">
        <v>34109</v>
      </c>
      <c r="D137" s="94">
        <v>1448665</v>
      </c>
      <c r="E137" s="43" t="s">
        <v>265</v>
      </c>
      <c r="F137" s="57">
        <v>43558</v>
      </c>
      <c r="G137" s="57">
        <v>43560</v>
      </c>
      <c r="H137" s="45"/>
      <c r="I137" s="43">
        <v>1</v>
      </c>
      <c r="J137" s="83"/>
      <c r="K137" s="43">
        <v>2</v>
      </c>
      <c r="L137" s="91">
        <v>13500</v>
      </c>
      <c r="M137" s="85"/>
      <c r="N137" s="129"/>
      <c r="O137" s="134">
        <f t="shared" si="7"/>
        <v>241303.34</v>
      </c>
    </row>
    <row r="138" customHeight="1" spans="1:15">
      <c r="A138" s="183" t="s">
        <v>266</v>
      </c>
      <c r="B138" s="122"/>
      <c r="C138" s="42">
        <v>37036</v>
      </c>
      <c r="D138" s="94">
        <v>1458880</v>
      </c>
      <c r="E138" s="43" t="s">
        <v>267</v>
      </c>
      <c r="F138" s="57">
        <v>43562</v>
      </c>
      <c r="G138" s="57">
        <v>43563</v>
      </c>
      <c r="H138" s="45"/>
      <c r="I138" s="43">
        <v>1</v>
      </c>
      <c r="J138" s="83"/>
      <c r="K138" s="43">
        <v>1</v>
      </c>
      <c r="L138" s="91">
        <v>9750</v>
      </c>
      <c r="M138" s="85"/>
      <c r="N138" s="129"/>
      <c r="O138" s="134">
        <f t="shared" si="7"/>
        <v>231553.34</v>
      </c>
    </row>
    <row r="139" customHeight="1" spans="1:15">
      <c r="A139" s="183" t="s">
        <v>268</v>
      </c>
      <c r="B139" s="122"/>
      <c r="C139" s="42">
        <v>37035</v>
      </c>
      <c r="D139" s="94">
        <v>1458865</v>
      </c>
      <c r="E139" s="43" t="s">
        <v>269</v>
      </c>
      <c r="F139" s="57">
        <v>43562</v>
      </c>
      <c r="G139" s="57">
        <v>43563</v>
      </c>
      <c r="H139" s="45"/>
      <c r="I139" s="43">
        <v>1</v>
      </c>
      <c r="J139" s="83"/>
      <c r="K139" s="43">
        <v>1</v>
      </c>
      <c r="L139" s="91">
        <v>9750</v>
      </c>
      <c r="M139" s="85"/>
      <c r="N139" s="129"/>
      <c r="O139" s="134">
        <f t="shared" si="7"/>
        <v>221803.34</v>
      </c>
    </row>
    <row r="140" customHeight="1" spans="1:15">
      <c r="A140" s="183" t="s">
        <v>270</v>
      </c>
      <c r="B140" s="122"/>
      <c r="C140" s="42" t="s">
        <v>271</v>
      </c>
      <c r="D140" s="94">
        <v>1448221</v>
      </c>
      <c r="E140" s="43" t="s">
        <v>272</v>
      </c>
      <c r="F140" s="57">
        <v>43562</v>
      </c>
      <c r="G140" s="57">
        <v>43564</v>
      </c>
      <c r="H140" s="45"/>
      <c r="I140" s="43">
        <v>2</v>
      </c>
      <c r="J140" s="83"/>
      <c r="K140" s="43">
        <v>2</v>
      </c>
      <c r="L140" s="91">
        <v>27000</v>
      </c>
      <c r="M140" s="85"/>
      <c r="N140" s="129"/>
      <c r="O140" s="134">
        <f t="shared" si="7"/>
        <v>194803.34</v>
      </c>
    </row>
    <row r="141" customHeight="1" spans="1:15">
      <c r="A141" s="183" t="s">
        <v>273</v>
      </c>
      <c r="B141" s="122"/>
      <c r="C141" s="42">
        <v>36956</v>
      </c>
      <c r="D141" s="94">
        <v>1457464</v>
      </c>
      <c r="E141" s="43" t="s">
        <v>274</v>
      </c>
      <c r="F141" s="57">
        <v>43562</v>
      </c>
      <c r="G141" s="57">
        <v>43565</v>
      </c>
      <c r="H141" s="45"/>
      <c r="I141" s="43">
        <v>1</v>
      </c>
      <c r="J141" s="83"/>
      <c r="K141" s="43">
        <v>3</v>
      </c>
      <c r="L141" s="91">
        <v>29250</v>
      </c>
      <c r="M141" s="85"/>
      <c r="N141" s="129"/>
      <c r="O141" s="134">
        <f t="shared" si="7"/>
        <v>165553.34</v>
      </c>
    </row>
    <row r="142" customHeight="1" spans="1:15">
      <c r="A142" s="183" t="s">
        <v>275</v>
      </c>
      <c r="B142" s="122"/>
      <c r="C142" s="42">
        <v>34902</v>
      </c>
      <c r="D142" s="94">
        <v>1450859</v>
      </c>
      <c r="E142" s="43" t="s">
        <v>276</v>
      </c>
      <c r="F142" s="57">
        <v>43584</v>
      </c>
      <c r="G142" s="57">
        <v>43587</v>
      </c>
      <c r="H142" s="45"/>
      <c r="I142" s="43">
        <v>1</v>
      </c>
      <c r="J142" s="83"/>
      <c r="K142" s="43">
        <v>3</v>
      </c>
      <c r="L142" s="91">
        <v>20250</v>
      </c>
      <c r="M142" s="85"/>
      <c r="N142" s="129"/>
      <c r="O142" s="134">
        <f t="shared" si="7"/>
        <v>145303.34</v>
      </c>
    </row>
    <row r="143" customHeight="1" spans="1:15">
      <c r="A143" s="183" t="s">
        <v>277</v>
      </c>
      <c r="B143" s="122"/>
      <c r="C143" s="42">
        <v>34400</v>
      </c>
      <c r="D143" s="94">
        <v>1449920</v>
      </c>
      <c r="E143" s="43" t="s">
        <v>278</v>
      </c>
      <c r="F143" s="57">
        <v>43585</v>
      </c>
      <c r="G143" s="57">
        <v>43587</v>
      </c>
      <c r="H143" s="45"/>
      <c r="I143" s="43">
        <v>1</v>
      </c>
      <c r="J143" s="83"/>
      <c r="K143" s="43">
        <v>2</v>
      </c>
      <c r="L143" s="91">
        <v>13500</v>
      </c>
      <c r="M143" s="85"/>
      <c r="N143" s="129"/>
      <c r="O143" s="134">
        <f t="shared" si="7"/>
        <v>131803.34</v>
      </c>
    </row>
    <row r="144" customHeight="1" spans="1:15">
      <c r="A144" s="183" t="s">
        <v>279</v>
      </c>
      <c r="B144" s="122"/>
      <c r="C144" s="42">
        <v>35952</v>
      </c>
      <c r="D144" s="51">
        <v>1455240</v>
      </c>
      <c r="E144" s="45" t="s">
        <v>280</v>
      </c>
      <c r="F144" s="38">
        <v>43618</v>
      </c>
      <c r="G144" s="38">
        <v>43620</v>
      </c>
      <c r="H144" s="45"/>
      <c r="I144" s="43">
        <v>1</v>
      </c>
      <c r="J144" s="127"/>
      <c r="K144" s="43">
        <v>2</v>
      </c>
      <c r="L144" s="84">
        <v>13500</v>
      </c>
      <c r="M144" s="85"/>
      <c r="N144" s="129"/>
      <c r="O144" s="134">
        <f t="shared" si="7"/>
        <v>118303.34</v>
      </c>
    </row>
    <row r="145" customHeight="1" spans="1:15">
      <c r="A145" s="183" t="s">
        <v>281</v>
      </c>
      <c r="B145" s="122"/>
      <c r="C145" s="42">
        <v>30672</v>
      </c>
      <c r="D145" s="51">
        <v>1441219</v>
      </c>
      <c r="E145" s="143" t="s">
        <v>282</v>
      </c>
      <c r="F145" s="38">
        <v>43626</v>
      </c>
      <c r="G145" s="38">
        <v>43628</v>
      </c>
      <c r="H145" s="45"/>
      <c r="I145" s="43">
        <v>1</v>
      </c>
      <c r="J145" s="127"/>
      <c r="K145" s="43">
        <v>2</v>
      </c>
      <c r="L145" s="84">
        <v>18500</v>
      </c>
      <c r="M145" s="85"/>
      <c r="N145" s="129"/>
      <c r="O145" s="134">
        <f t="shared" si="7"/>
        <v>99803.3399999999</v>
      </c>
    </row>
    <row r="146" customHeight="1" spans="1:15">
      <c r="A146" s="188" t="s">
        <v>283</v>
      </c>
      <c r="B146" s="122"/>
      <c r="C146" s="144">
        <v>30203</v>
      </c>
      <c r="D146" s="144">
        <v>1439820</v>
      </c>
      <c r="E146" s="145" t="s">
        <v>284</v>
      </c>
      <c r="F146" s="146">
        <v>43682</v>
      </c>
      <c r="G146" s="146">
        <v>43685</v>
      </c>
      <c r="H146" s="147"/>
      <c r="I146" s="50">
        <v>1</v>
      </c>
      <c r="J146" s="163"/>
      <c r="K146" s="50">
        <v>3</v>
      </c>
      <c r="L146" s="164">
        <v>20250</v>
      </c>
      <c r="M146" s="165"/>
      <c r="N146" s="166"/>
      <c r="O146" s="167">
        <f t="shared" si="7"/>
        <v>79553.3399999999</v>
      </c>
    </row>
    <row r="147" customHeight="1" spans="1:15">
      <c r="A147" s="102"/>
      <c r="B147" s="103"/>
      <c r="C147" s="148"/>
      <c r="D147" s="148">
        <v>1421986</v>
      </c>
      <c r="E147" s="149"/>
      <c r="F147" s="150"/>
      <c r="G147" s="150"/>
      <c r="H147" s="102"/>
      <c r="I147" s="149"/>
      <c r="J147" s="168"/>
      <c r="K147" s="149"/>
      <c r="L147" s="169"/>
      <c r="M147" s="170"/>
      <c r="N147" s="171">
        <v>30000</v>
      </c>
      <c r="O147" s="104"/>
    </row>
    <row r="148" customHeight="1" spans="12:14">
      <c r="L148" s="10">
        <f>SUM(L75:L147)</f>
        <v>2061300</v>
      </c>
      <c r="N148" s="12" t="s">
        <v>285</v>
      </c>
    </row>
    <row r="150" customHeight="1" spans="1:15">
      <c r="A150" s="189" t="s">
        <v>244</v>
      </c>
      <c r="B150" s="152"/>
      <c r="C150" s="153">
        <v>39432</v>
      </c>
      <c r="D150" s="154">
        <v>1469112</v>
      </c>
      <c r="E150" s="155" t="s">
        <v>286</v>
      </c>
      <c r="F150" s="156">
        <v>43550</v>
      </c>
      <c r="G150" s="156">
        <v>43551</v>
      </c>
      <c r="H150" s="157"/>
      <c r="I150" s="155">
        <v>1</v>
      </c>
      <c r="J150" s="172"/>
      <c r="K150" s="155">
        <v>1</v>
      </c>
      <c r="L150" s="173">
        <v>10000</v>
      </c>
      <c r="M150" s="174"/>
      <c r="N150" s="175"/>
      <c r="O150" s="176">
        <f>O146-L150</f>
        <v>69553.3399999999</v>
      </c>
    </row>
    <row r="151" customHeight="1" spans="1:15">
      <c r="A151" s="189" t="s">
        <v>252</v>
      </c>
      <c r="B151" s="152"/>
      <c r="C151" s="153">
        <v>38671</v>
      </c>
      <c r="D151" s="158">
        <v>1467775</v>
      </c>
      <c r="E151" s="155" t="s">
        <v>287</v>
      </c>
      <c r="F151" s="156">
        <v>43553</v>
      </c>
      <c r="G151" s="156">
        <v>43554</v>
      </c>
      <c r="H151" s="157"/>
      <c r="I151" s="155">
        <v>1</v>
      </c>
      <c r="J151" s="172"/>
      <c r="K151" s="155">
        <v>1</v>
      </c>
      <c r="L151" s="173">
        <v>10000</v>
      </c>
      <c r="M151" s="177"/>
      <c r="N151" s="178"/>
      <c r="O151" s="176">
        <f>O150-L151</f>
        <v>59553.3399999999</v>
      </c>
    </row>
    <row r="152" customHeight="1" spans="1:15">
      <c r="A152" s="189" t="s">
        <v>288</v>
      </c>
      <c r="B152" s="152"/>
      <c r="C152" s="159" t="s">
        <v>289</v>
      </c>
      <c r="D152" s="158">
        <v>1467545</v>
      </c>
      <c r="E152" s="155" t="s">
        <v>290</v>
      </c>
      <c r="F152" s="156">
        <v>43569</v>
      </c>
      <c r="G152" s="156">
        <v>43572</v>
      </c>
      <c r="H152" s="157"/>
      <c r="I152" s="155">
        <v>5</v>
      </c>
      <c r="J152" s="172"/>
      <c r="K152" s="155">
        <v>3</v>
      </c>
      <c r="L152" s="173">
        <v>114480</v>
      </c>
      <c r="M152" s="177"/>
      <c r="N152" s="178"/>
      <c r="O152" s="176">
        <f t="shared" ref="O152:O160" si="8">O151-L152</f>
        <v>-54926.6600000001</v>
      </c>
    </row>
    <row r="153" customHeight="1" spans="1:15">
      <c r="A153" s="189" t="s">
        <v>291</v>
      </c>
      <c r="B153" s="152"/>
      <c r="C153" s="153">
        <v>38918</v>
      </c>
      <c r="D153" s="158">
        <v>1468114</v>
      </c>
      <c r="E153" s="155" t="s">
        <v>292</v>
      </c>
      <c r="F153" s="156">
        <v>43580</v>
      </c>
      <c r="G153" s="156">
        <v>43582</v>
      </c>
      <c r="H153" s="157"/>
      <c r="I153" s="155">
        <v>1</v>
      </c>
      <c r="J153" s="172"/>
      <c r="K153" s="155">
        <v>2</v>
      </c>
      <c r="L153" s="173">
        <v>9500</v>
      </c>
      <c r="M153" s="177"/>
      <c r="N153" s="178"/>
      <c r="O153" s="176">
        <f t="shared" si="8"/>
        <v>-64426.6600000001</v>
      </c>
    </row>
    <row r="154" customHeight="1" spans="1:15">
      <c r="A154" s="189" t="s">
        <v>283</v>
      </c>
      <c r="B154" s="152"/>
      <c r="C154" s="153">
        <v>39411</v>
      </c>
      <c r="D154" s="158">
        <v>1468893</v>
      </c>
      <c r="E154" s="155" t="s">
        <v>293</v>
      </c>
      <c r="F154" s="156">
        <v>43585</v>
      </c>
      <c r="G154" s="156">
        <v>43586</v>
      </c>
      <c r="H154" s="157"/>
      <c r="I154" s="155">
        <v>1</v>
      </c>
      <c r="J154" s="172"/>
      <c r="K154" s="155">
        <v>1</v>
      </c>
      <c r="L154" s="173">
        <v>6750</v>
      </c>
      <c r="M154" s="177"/>
      <c r="N154" s="178"/>
      <c r="O154" s="176">
        <f t="shared" si="8"/>
        <v>-71176.6600000001</v>
      </c>
    </row>
    <row r="155" customHeight="1" spans="1:15">
      <c r="A155" s="189" t="s">
        <v>294</v>
      </c>
      <c r="B155" s="152"/>
      <c r="C155" s="153">
        <v>39142</v>
      </c>
      <c r="D155" s="158">
        <v>1468903</v>
      </c>
      <c r="E155" s="155" t="s">
        <v>295</v>
      </c>
      <c r="F155" s="156">
        <v>43585</v>
      </c>
      <c r="G155" s="156">
        <v>43588</v>
      </c>
      <c r="H155" s="157"/>
      <c r="I155" s="155">
        <v>1</v>
      </c>
      <c r="J155" s="172"/>
      <c r="K155" s="155">
        <v>3</v>
      </c>
      <c r="L155" s="173">
        <v>14250</v>
      </c>
      <c r="M155" s="177"/>
      <c r="N155" s="178"/>
      <c r="O155" s="176">
        <f t="shared" si="8"/>
        <v>-85426.6600000001</v>
      </c>
    </row>
    <row r="156" customHeight="1" spans="1:15">
      <c r="A156" s="151"/>
      <c r="B156" s="152"/>
      <c r="C156" s="153">
        <v>39436</v>
      </c>
      <c r="D156" s="158">
        <v>1469075</v>
      </c>
      <c r="E156" s="155" t="s">
        <v>296</v>
      </c>
      <c r="F156" s="156">
        <v>43586</v>
      </c>
      <c r="G156" s="156">
        <v>43590</v>
      </c>
      <c r="H156" s="157"/>
      <c r="I156" s="155">
        <v>1</v>
      </c>
      <c r="J156" s="172"/>
      <c r="K156" s="155">
        <v>4</v>
      </c>
      <c r="L156" s="173">
        <v>27000</v>
      </c>
      <c r="M156" s="177"/>
      <c r="N156" s="178"/>
      <c r="O156" s="176">
        <f t="shared" si="8"/>
        <v>-112426.66</v>
      </c>
    </row>
    <row r="157" customHeight="1" spans="1:15">
      <c r="A157" s="189" t="s">
        <v>297</v>
      </c>
      <c r="B157" s="152"/>
      <c r="C157" s="153">
        <v>38917</v>
      </c>
      <c r="D157" s="158">
        <v>1467902</v>
      </c>
      <c r="E157" s="155" t="s">
        <v>298</v>
      </c>
      <c r="F157" s="156">
        <v>43589</v>
      </c>
      <c r="G157" s="156">
        <v>43590</v>
      </c>
      <c r="H157" s="157"/>
      <c r="I157" s="155">
        <v>1</v>
      </c>
      <c r="J157" s="172"/>
      <c r="K157" s="155">
        <v>1</v>
      </c>
      <c r="L157" s="173">
        <v>6750</v>
      </c>
      <c r="M157" s="177"/>
      <c r="N157" s="178"/>
      <c r="O157" s="176">
        <f t="shared" si="8"/>
        <v>-119176.66</v>
      </c>
    </row>
    <row r="158" customHeight="1" spans="1:15">
      <c r="A158" s="190" t="s">
        <v>299</v>
      </c>
      <c r="B158" s="152"/>
      <c r="C158" s="153">
        <v>38936</v>
      </c>
      <c r="D158" s="161">
        <v>1468153</v>
      </c>
      <c r="E158" s="157" t="s">
        <v>300</v>
      </c>
      <c r="F158" s="162">
        <v>43612</v>
      </c>
      <c r="G158" s="162">
        <v>43614</v>
      </c>
      <c r="H158" s="157"/>
      <c r="I158" s="155">
        <v>1</v>
      </c>
      <c r="J158" s="179"/>
      <c r="K158" s="155">
        <v>2</v>
      </c>
      <c r="L158" s="180">
        <v>19500</v>
      </c>
      <c r="M158" s="177"/>
      <c r="N158" s="178"/>
      <c r="O158" s="176">
        <f>O157-L158</f>
        <v>-138676.66</v>
      </c>
    </row>
    <row r="159" customHeight="1" spans="1:15">
      <c r="A159" s="189" t="s">
        <v>301</v>
      </c>
      <c r="B159" s="152"/>
      <c r="C159" s="153">
        <v>38664</v>
      </c>
      <c r="D159" s="161">
        <v>1466811</v>
      </c>
      <c r="E159" s="157" t="s">
        <v>302</v>
      </c>
      <c r="F159" s="162">
        <v>43620</v>
      </c>
      <c r="G159" s="162">
        <v>43621</v>
      </c>
      <c r="H159" s="157"/>
      <c r="I159" s="155">
        <v>1</v>
      </c>
      <c r="J159" s="179"/>
      <c r="K159" s="155">
        <v>1</v>
      </c>
      <c r="L159" s="180">
        <v>4750</v>
      </c>
      <c r="M159" s="177"/>
      <c r="N159" s="181" t="s">
        <v>303</v>
      </c>
      <c r="O159" s="176">
        <f>O158-L159</f>
        <v>-143426.66</v>
      </c>
    </row>
    <row r="160" customHeight="1" spans="12:14">
      <c r="L160" s="10">
        <f>SUM(L150:L159)</f>
        <v>222980</v>
      </c>
      <c r="N160" s="182" t="s">
        <v>304</v>
      </c>
    </row>
  </sheetData>
  <mergeCells count="12">
    <mergeCell ref="D37:D38"/>
    <mergeCell ref="D44:D45"/>
    <mergeCell ref="D58:D59"/>
    <mergeCell ref="D62:D64"/>
    <mergeCell ref="D66:D68"/>
    <mergeCell ref="D69:D70"/>
    <mergeCell ref="D91:D92"/>
    <mergeCell ref="D110:D111"/>
    <mergeCell ref="E37:E38"/>
    <mergeCell ref="E39:E40"/>
    <mergeCell ref="E58:E59"/>
    <mergeCell ref="A1:C2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7"/>
  </conditionalFormatting>
  <conditionalFormatting sqref="D99">
    <cfRule type="duplicateValues" dxfId="0" priority="6"/>
  </conditionalFormatting>
  <conditionalFormatting sqref="D100">
    <cfRule type="duplicateValues" dxfId="0" priority="5"/>
  </conditionalFormatting>
  <conditionalFormatting sqref="D101">
    <cfRule type="duplicateValues" dxfId="0" priority="4"/>
  </conditionalFormatting>
  <conditionalFormatting sqref="D102">
    <cfRule type="duplicateValues" dxfId="0" priority="3"/>
  </conditionalFormatting>
  <conditionalFormatting sqref="D103">
    <cfRule type="duplicateValues" dxfId="0" priority="2"/>
  </conditionalFormatting>
  <conditionalFormatting sqref="D104">
    <cfRule type="duplicateValues" dxfId="0" priority="1"/>
  </conditionalFormatting>
  <conditionalFormatting sqref="D75:D95 D105:D146">
    <cfRule type="duplicateValues" dxfId="0" priority="10"/>
  </conditionalFormatting>
  <pageMargins left="0.699305555555556" right="0.699305555555556" top="0.75" bottom="0.75" header="0.3" footer="0.3"/>
  <pageSetup paperSize="1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Rooming List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Butakhiaw, Radanat</dc:creator>
  <cp:lastModifiedBy>财务崔</cp:lastModifiedBy>
  <dcterms:created xsi:type="dcterms:W3CDTF">2018-06-25T03:47:00Z</dcterms:created>
  <dcterms:modified xsi:type="dcterms:W3CDTF">2019-03-26T10:03:26Z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