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335" windowHeight="7515" activeTab="2"/>
  </bookViews>
  <sheets>
    <sheet name="19年春节包房" sheetId="27" r:id="rId1"/>
    <sheet name="FEB" sheetId="26" r:id="rId2"/>
    <sheet name="MAR" sheetId="28" r:id="rId3"/>
  </sheets>
  <calcPr calcId="144525" concurrentCalc="0"/>
</workbook>
</file>

<file path=xl/sharedStrings.xml><?xml version="1.0" encoding="utf-8"?>
<sst xmlns="http://schemas.openxmlformats.org/spreadsheetml/2006/main" count="212" uniqueCount="157">
  <si>
    <t>Name</t>
  </si>
  <si>
    <t>Room Type</t>
  </si>
  <si>
    <t>Hotel Confirmation</t>
  </si>
  <si>
    <t>Room Rate</t>
  </si>
  <si>
    <t>C/I</t>
  </si>
  <si>
    <t>C/O</t>
  </si>
  <si>
    <t>RN</t>
  </si>
  <si>
    <t>Pre Buy</t>
  </si>
  <si>
    <t>February</t>
  </si>
  <si>
    <t>Revenue</t>
  </si>
  <si>
    <t>TOTAL</t>
  </si>
  <si>
    <t>Wan Mu</t>
  </si>
  <si>
    <t>TK</t>
  </si>
  <si>
    <t>Jia Hongying</t>
  </si>
  <si>
    <t>Zhu Jinhui</t>
  </si>
  <si>
    <t>Wu Zengyuan</t>
  </si>
  <si>
    <t>Luo Yuanmei</t>
  </si>
  <si>
    <t>Zhu Xuanyu</t>
  </si>
  <si>
    <t>Zang Minyan</t>
  </si>
  <si>
    <t>Zhou Qinghui</t>
  </si>
  <si>
    <t>Chu Jiang</t>
  </si>
  <si>
    <t>Li Ting / Zhang Bin</t>
  </si>
  <si>
    <t>Liu Xiaoqian</t>
  </si>
  <si>
    <t>Qingyun Pan / Ma Xiang</t>
  </si>
  <si>
    <t>Yang Yi</t>
  </si>
  <si>
    <t>Jing Wang / Pan Xiayu</t>
  </si>
  <si>
    <t>Wu Yan</t>
  </si>
  <si>
    <t>Chen Yuehui</t>
  </si>
  <si>
    <t>Zhang Chunzhu / Yang Ping</t>
  </si>
  <si>
    <t>Cai Xincen / Hu Leijie</t>
  </si>
  <si>
    <t>Lou Keyan</t>
  </si>
  <si>
    <t>Yang Shufang</t>
  </si>
  <si>
    <t>Lin Li</t>
  </si>
  <si>
    <t>Huang Xiaomin / Wang Ye</t>
  </si>
  <si>
    <t>Chen Xiaozhi / Peng Suying</t>
  </si>
  <si>
    <t>Guo Dong</t>
  </si>
  <si>
    <t>Gong Zhiyang</t>
  </si>
  <si>
    <t>Xiang Hua</t>
  </si>
  <si>
    <t>Ye Fang</t>
  </si>
  <si>
    <t>Lyu Jinjin/ Zhouwei</t>
  </si>
  <si>
    <t>Li Wenmin/Li Wenting</t>
  </si>
  <si>
    <t>Wang Wei/Lv Xin</t>
  </si>
  <si>
    <t>Chia Hui Lee</t>
  </si>
  <si>
    <t>Wu Minliang/Yang Maei</t>
  </si>
  <si>
    <t>Total</t>
  </si>
  <si>
    <t>Pre-Buy Allotment</t>
  </si>
  <si>
    <t>Remaining Allotment</t>
  </si>
  <si>
    <t>P190302154625489</t>
  </si>
  <si>
    <t>Hongkong Convergent International Travel Development Co.,Ltd</t>
  </si>
  <si>
    <t>Sinocentre1403b, 582 Nathan Road Mongkok Hongkong</t>
  </si>
  <si>
    <t>INVOICE</t>
  </si>
  <si>
    <t xml:space="preserve"> on Feb '19</t>
  </si>
  <si>
    <t>No.</t>
  </si>
  <si>
    <t>Confirmation</t>
  </si>
  <si>
    <t>ID  booking</t>
  </si>
  <si>
    <t>Arr. Date</t>
  </si>
  <si>
    <t>Dep.Date</t>
  </si>
  <si>
    <t>Rms</t>
  </si>
  <si>
    <t xml:space="preserve">Rate </t>
  </si>
  <si>
    <t>Zhou Yahi</t>
  </si>
  <si>
    <t>Zhang LI</t>
  </si>
  <si>
    <t>Shao Xin</t>
  </si>
  <si>
    <t>Li Wangwei</t>
  </si>
  <si>
    <t>Zhang Jinhui</t>
  </si>
  <si>
    <t>Zhang Han</t>
  </si>
  <si>
    <t xml:space="preserve">Song Yang </t>
  </si>
  <si>
    <t>Ye Qinfan</t>
  </si>
  <si>
    <t>Zhang Jingjie</t>
  </si>
  <si>
    <t>Zhang Junjun</t>
  </si>
  <si>
    <t>Li Zhicheng</t>
  </si>
  <si>
    <t xml:space="preserve">Zhu Fei </t>
  </si>
  <si>
    <t>Zhou Qiquan</t>
  </si>
  <si>
    <t>Huang Xingdi</t>
  </si>
  <si>
    <t>Luo Jing</t>
  </si>
  <si>
    <t>Yang Jiani</t>
  </si>
  <si>
    <t>Chang Wenwen</t>
  </si>
  <si>
    <t>He Peng</t>
  </si>
  <si>
    <t>Li Qingming</t>
  </si>
  <si>
    <t>Wu Shanfeng</t>
  </si>
  <si>
    <t>15-188285996</t>
  </si>
  <si>
    <t>DU Xia,Liu Panpu, Zhang Lu, DU Jinbao</t>
  </si>
  <si>
    <t>Zhou Qinghui,Zhang minyan,Wu Zenyuan,Lou Yuanmei, Zhu Jinhui</t>
  </si>
  <si>
    <t>Liu Ying</t>
  </si>
  <si>
    <t>67-698911402</t>
  </si>
  <si>
    <t>Li Cun, Wang Big, Wang Yongle</t>
  </si>
  <si>
    <t>Zhang Li</t>
  </si>
  <si>
    <t>76908105-06</t>
  </si>
  <si>
    <t>Pen Qingyun , Wang Jing</t>
  </si>
  <si>
    <t>Li Yan</t>
  </si>
  <si>
    <t>Wang Wei</t>
  </si>
  <si>
    <t>Haiang Hua</t>
  </si>
  <si>
    <t>Li Wenmin</t>
  </si>
  <si>
    <t>Lyu Jinjin</t>
  </si>
  <si>
    <t>Songsong Zhang</t>
  </si>
  <si>
    <t>Zhang Cong</t>
  </si>
  <si>
    <t>Aung Hpau Ring</t>
  </si>
  <si>
    <t>Kai Liu,Yu le</t>
  </si>
  <si>
    <t>Wu Minliang</t>
  </si>
  <si>
    <t>Dai Jitian, Ye Linlin, Chen Genfeng</t>
  </si>
  <si>
    <t>Liu Yulei</t>
  </si>
  <si>
    <t>Zhang Haiping ,Chichi Zhang</t>
  </si>
  <si>
    <t>Wang Shijia</t>
  </si>
  <si>
    <t>Chen Qiying</t>
  </si>
  <si>
    <t>Zhang Zening</t>
  </si>
  <si>
    <t>Cao Man</t>
  </si>
  <si>
    <t>Hu Jie</t>
  </si>
  <si>
    <t>Xu Feng</t>
  </si>
  <si>
    <t>Zhang Xiaozhu</t>
  </si>
  <si>
    <t>008285993</t>
  </si>
  <si>
    <t>Ren Dandong</t>
  </si>
  <si>
    <t>Zhu Zhisheng</t>
  </si>
  <si>
    <t>Luo Chayong</t>
  </si>
  <si>
    <t>Lyu Chuhong</t>
  </si>
  <si>
    <t>Yu Yang</t>
  </si>
  <si>
    <t>Chen Ying</t>
  </si>
  <si>
    <t>Wei Wei</t>
  </si>
  <si>
    <t>Weiyi Zhang</t>
  </si>
  <si>
    <t>Wang Qi</t>
  </si>
  <si>
    <t>15/2/149</t>
  </si>
  <si>
    <t>Qin Jianhun</t>
  </si>
  <si>
    <t>Wang Chanjian</t>
  </si>
  <si>
    <t>Wang Jiawen</t>
  </si>
  <si>
    <t>Dong Lu</t>
  </si>
  <si>
    <t>Sun Qian</t>
  </si>
  <si>
    <t>74804941-42</t>
  </si>
  <si>
    <t>Wang Ling, Tang Lingling</t>
  </si>
  <si>
    <t>Shao Aie</t>
  </si>
  <si>
    <t>Yang Congcong</t>
  </si>
  <si>
    <t>Mayijun Caobin</t>
  </si>
  <si>
    <t>Lun Jiaming</t>
  </si>
  <si>
    <t>Pei Li</t>
  </si>
  <si>
    <t>Wei Luo</t>
  </si>
  <si>
    <t>Li Feng</t>
  </si>
  <si>
    <t>Gao Song</t>
  </si>
  <si>
    <t>Sun Yangnan</t>
  </si>
  <si>
    <t>Balance Due :</t>
  </si>
  <si>
    <t>P190302153202489</t>
  </si>
  <si>
    <t xml:space="preserve"> on Mar '19</t>
  </si>
  <si>
    <t>Jing Bo</t>
  </si>
  <si>
    <t>Zhou Fuliang , Zhang Wei</t>
  </si>
  <si>
    <t>Li Yi</t>
  </si>
  <si>
    <t>Qin Liangjun , Fan Chengbo</t>
  </si>
  <si>
    <t>Yin Fan</t>
  </si>
  <si>
    <t>Sun Haoran</t>
  </si>
  <si>
    <t xml:space="preserve">Ding Xiaofeng </t>
  </si>
  <si>
    <t>Yin Ya</t>
  </si>
  <si>
    <t>Tan Zhimin</t>
  </si>
  <si>
    <t>Yuan Xiuli,</t>
  </si>
  <si>
    <t>Zhao Ruifeng</t>
  </si>
  <si>
    <t>Lu Yinghua</t>
  </si>
  <si>
    <t>Cui Jing</t>
  </si>
  <si>
    <t>Wang Miaomiao</t>
  </si>
  <si>
    <t>Leung Nganyine, Cheng Lin</t>
  </si>
  <si>
    <t>Lei Yar ,Shuzhen wan, Tao Wong</t>
  </si>
  <si>
    <t>Giuseppe</t>
  </si>
  <si>
    <t>Huang Xiaoqin</t>
  </si>
  <si>
    <t>P190331162338489</t>
  </si>
</sst>
</file>

<file path=xl/styles.xml><?xml version="1.0" encoding="utf-8"?>
<styleSheet xmlns="http://schemas.openxmlformats.org/spreadsheetml/2006/main">
  <numFmts count="6">
    <numFmt numFmtId="176" formatCode="_(* #,##0_);_(* \(#,##0\);_(* &quot;-&quot;??_);_(@_)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177" formatCode="_(* #,##0.00_);_(* \(#,##0.00\);_(* &quot;-&quot;??_);_(@_)"/>
  </numFmts>
  <fonts count="34">
    <font>
      <sz val="11"/>
      <color theme="1"/>
      <name val="宋体"/>
      <charset val="134"/>
      <scheme val="minor"/>
    </font>
    <font>
      <b/>
      <sz val="11"/>
      <color theme="1"/>
      <name val="Arial"/>
      <charset val="134"/>
    </font>
    <font>
      <sz val="16"/>
      <color theme="1"/>
      <name val="Arial Narrow"/>
      <charset val="134"/>
    </font>
    <font>
      <sz val="8"/>
      <color rgb="FF000000"/>
      <name val="Arial Unicode MS"/>
      <charset val="134"/>
    </font>
    <font>
      <sz val="8"/>
      <name val="Arial Unicode MS"/>
      <charset val="134"/>
    </font>
    <font>
      <sz val="8"/>
      <color rgb="FFFF0000"/>
      <name val="Arial Unicode MS"/>
      <charset val="134"/>
    </font>
    <font>
      <sz val="11"/>
      <color theme="1"/>
      <name val="Arial"/>
      <charset val="134"/>
    </font>
    <font>
      <b/>
      <sz val="11"/>
      <color theme="1"/>
      <name val="宋体"/>
      <charset val="134"/>
      <scheme val="minor"/>
    </font>
    <font>
      <sz val="8"/>
      <name val="Arial"/>
      <charset val="134"/>
    </font>
    <font>
      <sz val="8"/>
      <color theme="1"/>
      <name val="Gill Sans MT"/>
      <charset val="134"/>
    </font>
    <font>
      <sz val="10.5"/>
      <color rgb="FF333333"/>
      <name val="Helvetica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2"/>
      <name val="宋体"/>
      <charset val="134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5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</fills>
  <borders count="3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/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2" fontId="0" fillId="0" borderId="0" applyFont="0" applyFill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6" fillId="17" borderId="2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/>
    <xf numFmtId="0" fontId="14" fillId="1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0" borderId="29" applyNumberFormat="0" applyFont="0" applyAlignment="0" applyProtection="0">
      <alignment vertical="center"/>
    </xf>
    <xf numFmtId="43" fontId="15" fillId="0" borderId="0" applyFont="0" applyFill="0" applyBorder="0" applyAlignment="0" applyProtection="0"/>
    <xf numFmtId="0" fontId="14" fillId="2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0" fillId="0" borderId="33" applyNumberFormat="0" applyFill="0" applyAlignment="0" applyProtection="0">
      <alignment vertical="center"/>
    </xf>
    <xf numFmtId="0" fontId="31" fillId="0" borderId="33" applyNumberFormat="0" applyFill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22" fillId="0" borderId="34" applyNumberFormat="0" applyFill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23" fillId="23" borderId="30" applyNumberFormat="0" applyAlignment="0" applyProtection="0">
      <alignment vertical="center"/>
    </xf>
    <xf numFmtId="0" fontId="25" fillId="23" borderId="28" applyNumberFormat="0" applyAlignment="0" applyProtection="0">
      <alignment vertical="center"/>
    </xf>
    <xf numFmtId="0" fontId="27" fillId="24" borderId="31" applyNumberFormat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29" fillId="0" borderId="32" applyNumberFormat="0" applyFill="0" applyAlignment="0" applyProtection="0">
      <alignment vertical="center"/>
    </xf>
    <xf numFmtId="0" fontId="32" fillId="0" borderId="35" applyNumberFormat="0" applyFill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8" fillId="0" borderId="0"/>
    <xf numFmtId="0" fontId="13" fillId="35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5" fillId="0" borderId="0"/>
    <xf numFmtId="0" fontId="13" fillId="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</cellStyleXfs>
  <cellXfs count="90">
    <xf numFmtId="0" fontId="0" fillId="0" borderId="0" xfId="0"/>
    <xf numFmtId="0" fontId="0" fillId="0" borderId="0" xfId="0" applyFont="1" applyFill="1" applyAlignment="1"/>
    <xf numFmtId="0" fontId="0" fillId="0" borderId="0" xfId="0" applyFont="1" applyFill="1" applyAlignment="1">
      <alignment horizontal="center"/>
    </xf>
    <xf numFmtId="0" fontId="0" fillId="0" borderId="0" xfId="0" applyFont="1" applyFill="1" applyBorder="1" applyAlignment="1"/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Alignment="1"/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wrapText="1"/>
    </xf>
    <xf numFmtId="14" fontId="3" fillId="0" borderId="1" xfId="0" applyNumberFormat="1" applyFont="1" applyFill="1" applyBorder="1" applyAlignment="1">
      <alignment horizontal="left" wrapText="1"/>
    </xf>
    <xf numFmtId="4" fontId="3" fillId="0" borderId="1" xfId="0" applyNumberFormat="1" applyFont="1" applyFill="1" applyBorder="1" applyAlignment="1">
      <alignment horizontal="right" wrapText="1"/>
    </xf>
    <xf numFmtId="4" fontId="4" fillId="3" borderId="1" xfId="0" applyNumberFormat="1" applyFont="1" applyFill="1" applyBorder="1" applyAlignment="1">
      <alignment horizontal="right" wrapText="1"/>
    </xf>
    <xf numFmtId="0" fontId="3" fillId="0" borderId="0" xfId="0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left" wrapText="1"/>
    </xf>
    <xf numFmtId="14" fontId="3" fillId="0" borderId="0" xfId="0" applyNumberFormat="1" applyFont="1" applyFill="1" applyBorder="1" applyAlignment="1">
      <alignment horizontal="left" wrapText="1"/>
    </xf>
    <xf numFmtId="4" fontId="3" fillId="0" borderId="0" xfId="0" applyNumberFormat="1" applyFont="1" applyFill="1" applyBorder="1" applyAlignment="1">
      <alignment horizontal="right" wrapText="1"/>
    </xf>
    <xf numFmtId="4" fontId="5" fillId="0" borderId="0" xfId="0" applyNumberFormat="1" applyFont="1" applyFill="1" applyBorder="1" applyAlignment="1">
      <alignment horizontal="right" wrapText="1"/>
    </xf>
    <xf numFmtId="0" fontId="0" fillId="4" borderId="0" xfId="0" applyFont="1" applyFill="1" applyAlignment="1"/>
    <xf numFmtId="0" fontId="0" fillId="4" borderId="0" xfId="0" applyFont="1" applyFill="1" applyAlignment="1">
      <alignment horizontal="center"/>
    </xf>
    <xf numFmtId="0" fontId="6" fillId="4" borderId="0" xfId="0" applyFont="1" applyFill="1" applyAlignment="1">
      <alignment horizontal="right" vertical="center"/>
    </xf>
    <xf numFmtId="177" fontId="7" fillId="4" borderId="2" xfId="8" applyFont="1" applyFill="1" applyBorder="1"/>
    <xf numFmtId="177" fontId="0" fillId="0" borderId="0" xfId="0" applyNumberFormat="1" applyFont="1" applyFill="1" applyAlignment="1"/>
    <xf numFmtId="177" fontId="0" fillId="0" borderId="0" xfId="8" applyFont="1"/>
    <xf numFmtId="177" fontId="0" fillId="0" borderId="0" xfId="8" applyFont="1" applyFill="1"/>
    <xf numFmtId="0" fontId="8" fillId="0" borderId="0" xfId="43" applyFont="1" applyFill="1" applyAlignment="1"/>
    <xf numFmtId="0" fontId="8" fillId="0" borderId="0" xfId="43" applyFont="1" applyFill="1" applyBorder="1" applyAlignment="1"/>
    <xf numFmtId="0" fontId="9" fillId="0" borderId="0" xfId="43" applyFont="1" applyFill="1" applyBorder="1" applyAlignment="1"/>
    <xf numFmtId="0" fontId="0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top" wrapText="1"/>
    </xf>
    <xf numFmtId="0" fontId="10" fillId="0" borderId="0" xfId="0" applyFont="1" applyFill="1"/>
    <xf numFmtId="4" fontId="4" fillId="0" borderId="1" xfId="0" applyNumberFormat="1" applyFont="1" applyFill="1" applyBorder="1" applyAlignment="1">
      <alignment horizontal="right" wrapText="1"/>
    </xf>
    <xf numFmtId="0" fontId="3" fillId="0" borderId="3" xfId="0" applyFont="1" applyFill="1" applyBorder="1" applyAlignment="1">
      <alignment horizontal="center" wrapText="1"/>
    </xf>
    <xf numFmtId="0" fontId="10" fillId="0" borderId="0" xfId="0" applyFont="1" applyFill="1" applyAlignment="1"/>
    <xf numFmtId="0" fontId="0" fillId="0" borderId="0" xfId="0" applyFont="1" applyFill="1" applyBorder="1" applyAlignment="1">
      <alignment horizontal="center"/>
    </xf>
    <xf numFmtId="0" fontId="6" fillId="0" borderId="0" xfId="0" applyFont="1" applyFill="1" applyAlignment="1">
      <alignment horizontal="right" vertical="center"/>
    </xf>
    <xf numFmtId="177" fontId="7" fillId="0" borderId="2" xfId="8" applyFont="1" applyFill="1" applyBorder="1"/>
    <xf numFmtId="0" fontId="10" fillId="0" borderId="4" xfId="0" applyFont="1" applyFill="1" applyBorder="1" applyAlignment="1">
      <alignment vertical="center"/>
    </xf>
    <xf numFmtId="0" fontId="7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11" fillId="0" borderId="0" xfId="0" applyFont="1" applyFill="1" applyBorder="1" applyAlignment="1"/>
    <xf numFmtId="0" fontId="7" fillId="5" borderId="5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 wrapText="1"/>
    </xf>
    <xf numFmtId="0" fontId="7" fillId="5" borderId="7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 wrapText="1"/>
    </xf>
    <xf numFmtId="0" fontId="7" fillId="5" borderId="8" xfId="0" applyFont="1" applyFill="1" applyBorder="1" applyAlignment="1">
      <alignment horizontal="center" vertical="center"/>
    </xf>
    <xf numFmtId="0" fontId="7" fillId="5" borderId="9" xfId="0" applyFont="1" applyFill="1" applyBorder="1" applyAlignment="1">
      <alignment horizontal="center" vertical="center"/>
    </xf>
    <xf numFmtId="0" fontId="7" fillId="5" borderId="9" xfId="0" applyFont="1" applyFill="1" applyBorder="1" applyAlignment="1">
      <alignment horizontal="center" vertical="center" wrapText="1"/>
    </xf>
    <xf numFmtId="0" fontId="7" fillId="5" borderId="10" xfId="0" applyFont="1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 wrapText="1"/>
    </xf>
    <xf numFmtId="0" fontId="0" fillId="0" borderId="11" xfId="0" applyFont="1" applyFill="1" applyBorder="1" applyAlignment="1">
      <alignment vertical="center"/>
    </xf>
    <xf numFmtId="0" fontId="0" fillId="0" borderId="12" xfId="0" applyFont="1" applyFill="1" applyBorder="1" applyAlignment="1">
      <alignment horizontal="center" vertical="center"/>
    </xf>
    <xf numFmtId="176" fontId="0" fillId="0" borderId="13" xfId="8" applyNumberFormat="1" applyFont="1" applyBorder="1" applyAlignment="1">
      <alignment vertical="center"/>
    </xf>
    <xf numFmtId="15" fontId="0" fillId="0" borderId="12" xfId="0" applyNumberFormat="1" applyFont="1" applyFill="1" applyBorder="1" applyAlignment="1">
      <alignment vertical="center"/>
    </xf>
    <xf numFmtId="0" fontId="0" fillId="0" borderId="12" xfId="0" applyFont="1" applyFill="1" applyBorder="1" applyAlignment="1">
      <alignment vertical="center"/>
    </xf>
    <xf numFmtId="0" fontId="0" fillId="0" borderId="11" xfId="0" applyFont="1" applyFill="1" applyBorder="1" applyAlignment="1">
      <alignment horizontal="center" vertical="center"/>
    </xf>
    <xf numFmtId="176" fontId="0" fillId="0" borderId="14" xfId="8" applyNumberFormat="1" applyFont="1" applyBorder="1" applyAlignment="1">
      <alignment vertical="center"/>
    </xf>
    <xf numFmtId="0" fontId="7" fillId="5" borderId="15" xfId="0" applyFont="1" applyFill="1" applyBorder="1" applyAlignment="1">
      <alignment horizontal="center" vertical="center"/>
    </xf>
    <xf numFmtId="0" fontId="7" fillId="5" borderId="16" xfId="0" applyFont="1" applyFill="1" applyBorder="1" applyAlignment="1">
      <alignment horizontal="center" vertical="center"/>
    </xf>
    <xf numFmtId="0" fontId="7" fillId="5" borderId="17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vertical="center"/>
    </xf>
    <xf numFmtId="0" fontId="7" fillId="5" borderId="1" xfId="0" applyFont="1" applyFill="1" applyBorder="1" applyAlignment="1">
      <alignment horizontal="center" vertical="center"/>
    </xf>
    <xf numFmtId="0" fontId="0" fillId="6" borderId="18" xfId="0" applyFont="1" applyFill="1" applyBorder="1" applyAlignment="1">
      <alignment horizontal="center" vertical="center"/>
    </xf>
    <xf numFmtId="0" fontId="0" fillId="6" borderId="19" xfId="0" applyFont="1" applyFill="1" applyBorder="1" applyAlignment="1">
      <alignment horizontal="center" vertical="center"/>
    </xf>
    <xf numFmtId="0" fontId="0" fillId="6" borderId="20" xfId="0" applyFont="1" applyFill="1" applyBorder="1" applyAlignment="1">
      <alignment horizontal="center" vertical="center"/>
    </xf>
    <xf numFmtId="0" fontId="0" fillId="6" borderId="6" xfId="0" applyFont="1" applyFill="1" applyBorder="1" applyAlignment="1">
      <alignment vertical="center"/>
    </xf>
    <xf numFmtId="0" fontId="0" fillId="6" borderId="6" xfId="0" applyFont="1" applyFill="1" applyBorder="1" applyAlignment="1">
      <alignment horizontal="center" vertical="center"/>
    </xf>
    <xf numFmtId="0" fontId="0" fillId="6" borderId="15" xfId="0" applyFont="1" applyFill="1" applyBorder="1" applyAlignment="1">
      <alignment horizontal="center" vertical="center"/>
    </xf>
    <xf numFmtId="0" fontId="0" fillId="6" borderId="16" xfId="0" applyFont="1" applyFill="1" applyBorder="1" applyAlignment="1">
      <alignment horizontal="center" vertical="center"/>
    </xf>
    <xf numFmtId="0" fontId="0" fillId="6" borderId="17" xfId="0" applyFont="1" applyFill="1" applyBorder="1" applyAlignment="1">
      <alignment horizontal="center" vertical="center"/>
    </xf>
    <xf numFmtId="0" fontId="0" fillId="6" borderId="1" xfId="0" applyFont="1" applyFill="1" applyBorder="1" applyAlignment="1">
      <alignment vertical="center"/>
    </xf>
    <xf numFmtId="0" fontId="0" fillId="6" borderId="1" xfId="0" applyFont="1" applyFill="1" applyBorder="1" applyAlignment="1">
      <alignment horizontal="center" vertical="center"/>
    </xf>
    <xf numFmtId="0" fontId="7" fillId="5" borderId="21" xfId="0" applyFont="1" applyFill="1" applyBorder="1" applyAlignment="1">
      <alignment horizontal="center" vertical="center"/>
    </xf>
    <xf numFmtId="0" fontId="7" fillId="5" borderId="22" xfId="0" applyFont="1" applyFill="1" applyBorder="1" applyAlignment="1">
      <alignment horizontal="center" vertical="center"/>
    </xf>
    <xf numFmtId="0" fontId="7" fillId="5" borderId="23" xfId="0" applyFont="1" applyFill="1" applyBorder="1" applyAlignment="1">
      <alignment vertical="center"/>
    </xf>
    <xf numFmtId="0" fontId="0" fillId="0" borderId="24" xfId="0" applyFont="1" applyFill="1" applyBorder="1" applyAlignment="1">
      <alignment vertical="center"/>
    </xf>
    <xf numFmtId="0" fontId="0" fillId="0" borderId="25" xfId="0" applyFont="1" applyFill="1" applyBorder="1" applyAlignment="1">
      <alignment vertical="center"/>
    </xf>
    <xf numFmtId="0" fontId="7" fillId="5" borderId="21" xfId="0" applyFont="1" applyFill="1" applyBorder="1" applyAlignment="1">
      <alignment vertical="center"/>
    </xf>
    <xf numFmtId="0" fontId="0" fillId="6" borderId="26" xfId="0" applyFont="1" applyFill="1" applyBorder="1" applyAlignment="1">
      <alignment vertical="center"/>
    </xf>
    <xf numFmtId="0" fontId="0" fillId="6" borderId="27" xfId="0" applyFont="1" applyFill="1" applyBorder="1" applyAlignment="1">
      <alignment vertical="center"/>
    </xf>
    <xf numFmtId="0" fontId="12" fillId="0" borderId="0" xfId="0" applyFont="1" applyFill="1" applyBorder="1" applyAlignment="1">
      <alignment horizontal="center" vertical="center"/>
    </xf>
    <xf numFmtId="0" fontId="11" fillId="0" borderId="0" xfId="0" applyNumberFormat="1" applyFont="1" applyFill="1" applyBorder="1" applyAlignment="1"/>
    <xf numFmtId="176" fontId="0" fillId="0" borderId="12" xfId="8" applyNumberFormat="1" applyFont="1" applyBorder="1" applyAlignment="1">
      <alignment vertical="center"/>
    </xf>
    <xf numFmtId="0" fontId="10" fillId="0" borderId="0" xfId="0" applyFont="1"/>
    <xf numFmtId="176" fontId="0" fillId="0" borderId="11" xfId="8" applyNumberFormat="1" applyFont="1" applyBorder="1" applyAlignment="1">
      <alignment vertical="center"/>
    </xf>
    <xf numFmtId="176" fontId="7" fillId="5" borderId="1" xfId="8" applyNumberFormat="1" applyFont="1" applyFill="1" applyBorder="1" applyAlignment="1">
      <alignment vertical="center"/>
    </xf>
    <xf numFmtId="176" fontId="0" fillId="6" borderId="6" xfId="8" applyNumberFormat="1" applyFont="1" applyFill="1" applyBorder="1" applyAlignment="1">
      <alignment vertical="center"/>
    </xf>
    <xf numFmtId="176" fontId="0" fillId="6" borderId="1" xfId="8" applyNumberFormat="1" applyFont="1" applyFill="1" applyBorder="1" applyAlignment="1">
      <alignment vertical="center"/>
    </xf>
    <xf numFmtId="0" fontId="3" fillId="0" borderId="1" xfId="0" applyFont="1" applyFill="1" applyBorder="1" applyAlignment="1" quotePrefix="1">
      <alignment horizont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Comma 2" xfId="14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Normal 2" xfId="43"/>
    <cellStyle name="40% - 强调文字颜色 4" xfId="44" builtinId="43"/>
    <cellStyle name="强调文字颜色 5" xfId="45" builtinId="45"/>
    <cellStyle name="Normal 3" xfId="46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</cellStyles>
  <dxfs count="1">
    <dxf>
      <fill>
        <patternFill patternType="solid">
          <bgColor rgb="FFFF9900"/>
        </patternFill>
      </fill>
    </dxf>
  </dxfs>
  <tableStyles count="0" defaultTableStyle="TableStyleMedium9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290763</xdr:colOff>
      <xdr:row>1</xdr:row>
      <xdr:rowOff>70186</xdr:rowOff>
    </xdr:from>
    <xdr:to>
      <xdr:col>8</xdr:col>
      <xdr:colOff>875598</xdr:colOff>
      <xdr:row>6</xdr:row>
      <xdr:rowOff>103841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700520" y="241300"/>
          <a:ext cx="1455420" cy="890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290763</xdr:colOff>
      <xdr:row>1</xdr:row>
      <xdr:rowOff>70186</xdr:rowOff>
    </xdr:from>
    <xdr:to>
      <xdr:col>6</xdr:col>
      <xdr:colOff>875598</xdr:colOff>
      <xdr:row>6</xdr:row>
      <xdr:rowOff>103841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59350" y="241300"/>
          <a:ext cx="1455420" cy="890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06"/>
  <sheetViews>
    <sheetView topLeftCell="A91" workbookViewId="0">
      <selection activeCell="U29" sqref="U29"/>
    </sheetView>
  </sheetViews>
  <sheetFormatPr defaultColWidth="9" defaultRowHeight="13.5"/>
  <cols>
    <col min="1" max="1" width="25.5666666666667" style="39" customWidth="1"/>
    <col min="2" max="2" width="10" style="40" customWidth="1"/>
    <col min="3" max="3" width="12" style="39" customWidth="1"/>
    <col min="4" max="4" width="10.75" style="39" customWidth="1"/>
    <col min="5" max="6" width="9.70833333333333" style="39" customWidth="1"/>
    <col min="7" max="7" width="4" style="39" customWidth="1"/>
    <col min="8" max="8" width="5.85833333333333" style="40" hidden="1" customWidth="1"/>
    <col min="9" max="15" width="3.28333333333333" style="39" hidden="1" customWidth="1"/>
    <col min="16" max="16" width="6.56666666666667" style="39" hidden="1" customWidth="1"/>
    <col min="17" max="17" width="20" style="39" customWidth="1"/>
    <col min="18" max="18" width="10.5666666666667" style="39" customWidth="1"/>
    <col min="19" max="22" width="9.14166666666667" style="39"/>
    <col min="23" max="24" width="8" style="41"/>
    <col min="25" max="16384" width="9.14166666666667" style="39"/>
  </cols>
  <sheetData>
    <row r="1" s="38" customFormat="1" ht="15" customHeight="1" spans="1:24">
      <c r="A1" s="42" t="s">
        <v>0</v>
      </c>
      <c r="B1" s="43" t="s">
        <v>1</v>
      </c>
      <c r="C1" s="44" t="s">
        <v>2</v>
      </c>
      <c r="D1" s="44" t="s">
        <v>3</v>
      </c>
      <c r="E1" s="42" t="s">
        <v>4</v>
      </c>
      <c r="F1" s="45" t="s">
        <v>5</v>
      </c>
      <c r="G1" s="46" t="s">
        <v>6</v>
      </c>
      <c r="H1" s="44" t="s">
        <v>7</v>
      </c>
      <c r="I1" s="74" t="s">
        <v>8</v>
      </c>
      <c r="J1" s="74"/>
      <c r="K1" s="74"/>
      <c r="L1" s="74"/>
      <c r="M1" s="74"/>
      <c r="N1" s="74"/>
      <c r="O1" s="74"/>
      <c r="P1" s="75"/>
      <c r="Q1" s="43" t="s">
        <v>9</v>
      </c>
      <c r="W1" s="82"/>
      <c r="X1" s="82"/>
    </row>
    <row r="2" s="38" customFormat="1" spans="1:26">
      <c r="A2" s="47"/>
      <c r="B2" s="48"/>
      <c r="C2" s="49"/>
      <c r="D2" s="49"/>
      <c r="E2" s="47"/>
      <c r="F2" s="50"/>
      <c r="G2" s="51"/>
      <c r="H2" s="49"/>
      <c r="I2" s="76">
        <v>4</v>
      </c>
      <c r="J2" s="76">
        <f t="shared" ref="J2:O2" si="0">I2+1</f>
        <v>5</v>
      </c>
      <c r="K2" s="76">
        <f t="shared" si="0"/>
        <v>6</v>
      </c>
      <c r="L2" s="76">
        <f t="shared" si="0"/>
        <v>7</v>
      </c>
      <c r="M2" s="76">
        <f t="shared" si="0"/>
        <v>8</v>
      </c>
      <c r="N2" s="76">
        <f t="shared" si="0"/>
        <v>9</v>
      </c>
      <c r="O2" s="76">
        <f t="shared" si="0"/>
        <v>10</v>
      </c>
      <c r="P2" s="48" t="s">
        <v>10</v>
      </c>
      <c r="Q2" s="48"/>
      <c r="W2" s="83"/>
      <c r="X2" s="83"/>
      <c r="Z2" s="83"/>
    </row>
    <row r="3" s="39" customFormat="1" spans="1:24">
      <c r="A3" s="52" t="s">
        <v>11</v>
      </c>
      <c r="B3" s="53" t="s">
        <v>12</v>
      </c>
      <c r="C3" s="52">
        <v>91782304</v>
      </c>
      <c r="D3" s="54">
        <v>24800</v>
      </c>
      <c r="E3" s="55">
        <v>43500</v>
      </c>
      <c r="F3" s="55">
        <v>43502</v>
      </c>
      <c r="G3" s="56">
        <v>1</v>
      </c>
      <c r="H3" s="53"/>
      <c r="I3" s="77"/>
      <c r="J3" s="77">
        <v>1</v>
      </c>
      <c r="K3" s="77"/>
      <c r="L3" s="77"/>
      <c r="M3" s="77"/>
      <c r="N3" s="77"/>
      <c r="O3" s="77"/>
      <c r="P3" s="56">
        <f t="shared" ref="P3:P53" si="1">SUM(I3:O3)</f>
        <v>1</v>
      </c>
      <c r="Q3" s="84">
        <f t="shared" ref="Q3:Q50" si="2">P3*D3</f>
        <v>24800</v>
      </c>
      <c r="R3" s="85">
        <v>1453155</v>
      </c>
      <c r="W3" s="83"/>
      <c r="X3" s="83"/>
    </row>
    <row r="4" s="39" customFormat="1" spans="1:24">
      <c r="A4" s="52" t="s">
        <v>13</v>
      </c>
      <c r="B4" s="53" t="s">
        <v>12</v>
      </c>
      <c r="C4" s="52">
        <v>93758726</v>
      </c>
      <c r="D4" s="54">
        <v>24800</v>
      </c>
      <c r="E4" s="55">
        <v>43500</v>
      </c>
      <c r="F4" s="55">
        <v>43506</v>
      </c>
      <c r="G4" s="56">
        <f t="shared" ref="G4:G51" si="3">F4-E4</f>
        <v>6</v>
      </c>
      <c r="H4" s="57"/>
      <c r="I4" s="78">
        <v>1</v>
      </c>
      <c r="J4" s="78">
        <v>1</v>
      </c>
      <c r="K4" s="78">
        <v>1</v>
      </c>
      <c r="L4" s="78">
        <v>1</v>
      </c>
      <c r="M4" s="78">
        <v>1</v>
      </c>
      <c r="N4" s="78">
        <v>1</v>
      </c>
      <c r="O4" s="78"/>
      <c r="P4" s="52">
        <f t="shared" si="1"/>
        <v>6</v>
      </c>
      <c r="Q4" s="86">
        <f t="shared" si="2"/>
        <v>148800</v>
      </c>
      <c r="R4" s="85">
        <v>1415032</v>
      </c>
      <c r="W4" s="83"/>
      <c r="X4" s="83"/>
    </row>
    <row r="5" s="39" customFormat="1" spans="1:24">
      <c r="A5" s="52" t="s">
        <v>14</v>
      </c>
      <c r="B5" s="53" t="s">
        <v>12</v>
      </c>
      <c r="C5" s="52">
        <v>75898762</v>
      </c>
      <c r="D5" s="54">
        <v>24800</v>
      </c>
      <c r="E5" s="55">
        <v>43500</v>
      </c>
      <c r="F5" s="55">
        <v>43504</v>
      </c>
      <c r="G5" s="56">
        <f t="shared" si="3"/>
        <v>4</v>
      </c>
      <c r="H5" s="57"/>
      <c r="I5" s="78"/>
      <c r="J5" s="78"/>
      <c r="K5" s="78">
        <v>1</v>
      </c>
      <c r="L5" s="78">
        <v>1</v>
      </c>
      <c r="M5" s="78"/>
      <c r="N5" s="78"/>
      <c r="O5" s="78"/>
      <c r="P5" s="52">
        <f t="shared" si="1"/>
        <v>2</v>
      </c>
      <c r="Q5" s="86">
        <f t="shared" si="2"/>
        <v>49600</v>
      </c>
      <c r="R5" s="85">
        <v>1453148</v>
      </c>
      <c r="W5" s="83"/>
      <c r="X5" s="83"/>
    </row>
    <row r="6" s="39" customFormat="1" spans="1:24">
      <c r="A6" s="52" t="s">
        <v>15</v>
      </c>
      <c r="B6" s="53" t="s">
        <v>12</v>
      </c>
      <c r="C6" s="52">
        <v>75898120</v>
      </c>
      <c r="D6" s="54">
        <v>24800</v>
      </c>
      <c r="E6" s="55">
        <v>43500</v>
      </c>
      <c r="F6" s="55">
        <v>43504</v>
      </c>
      <c r="G6" s="56">
        <f t="shared" si="3"/>
        <v>4</v>
      </c>
      <c r="H6" s="57"/>
      <c r="I6" s="78"/>
      <c r="J6" s="78"/>
      <c r="K6" s="78">
        <v>1</v>
      </c>
      <c r="L6" s="78">
        <v>1</v>
      </c>
      <c r="M6" s="78"/>
      <c r="N6" s="78"/>
      <c r="O6" s="78"/>
      <c r="P6" s="52">
        <f t="shared" si="1"/>
        <v>2</v>
      </c>
      <c r="Q6" s="86">
        <f t="shared" si="2"/>
        <v>49600</v>
      </c>
      <c r="R6" s="85">
        <v>1453148</v>
      </c>
      <c r="W6" s="83"/>
      <c r="X6" s="83"/>
    </row>
    <row r="7" s="39" customFormat="1" spans="1:24">
      <c r="A7" s="52" t="s">
        <v>16</v>
      </c>
      <c r="B7" s="53" t="s">
        <v>12</v>
      </c>
      <c r="C7" s="52">
        <v>75892597</v>
      </c>
      <c r="D7" s="54">
        <v>24800</v>
      </c>
      <c r="E7" s="55">
        <v>43500</v>
      </c>
      <c r="F7" s="55">
        <v>43504</v>
      </c>
      <c r="G7" s="56">
        <f t="shared" si="3"/>
        <v>4</v>
      </c>
      <c r="H7" s="57"/>
      <c r="I7" s="78"/>
      <c r="J7" s="78"/>
      <c r="K7" s="78">
        <v>1</v>
      </c>
      <c r="L7" s="78">
        <v>1</v>
      </c>
      <c r="M7" s="78"/>
      <c r="N7" s="78"/>
      <c r="O7" s="78"/>
      <c r="P7" s="52">
        <f t="shared" si="1"/>
        <v>2</v>
      </c>
      <c r="Q7" s="86">
        <f t="shared" si="2"/>
        <v>49600</v>
      </c>
      <c r="R7" s="85">
        <v>1453148</v>
      </c>
      <c r="W7" s="83"/>
      <c r="X7" s="83"/>
    </row>
    <row r="8" s="39" customFormat="1" spans="1:24">
      <c r="A8" s="52" t="s">
        <v>17</v>
      </c>
      <c r="B8" s="53" t="s">
        <v>12</v>
      </c>
      <c r="C8" s="52">
        <v>75902074</v>
      </c>
      <c r="D8" s="54">
        <v>24800</v>
      </c>
      <c r="E8" s="55">
        <v>43500</v>
      </c>
      <c r="F8" s="55">
        <v>43504</v>
      </c>
      <c r="G8" s="56">
        <f t="shared" si="3"/>
        <v>4</v>
      </c>
      <c r="H8" s="57"/>
      <c r="I8" s="78"/>
      <c r="J8" s="78"/>
      <c r="K8" s="78">
        <v>1</v>
      </c>
      <c r="L8" s="78">
        <v>1</v>
      </c>
      <c r="M8" s="78"/>
      <c r="N8" s="78"/>
      <c r="O8" s="78"/>
      <c r="P8" s="52">
        <f t="shared" si="1"/>
        <v>2</v>
      </c>
      <c r="Q8" s="86">
        <f t="shared" si="2"/>
        <v>49600</v>
      </c>
      <c r="R8" s="85">
        <v>1453148</v>
      </c>
      <c r="W8" s="83"/>
      <c r="X8" s="83"/>
    </row>
    <row r="9" s="39" customFormat="1" spans="1:24">
      <c r="A9" s="52" t="s">
        <v>18</v>
      </c>
      <c r="B9" s="53" t="s">
        <v>12</v>
      </c>
      <c r="C9" s="52">
        <v>75883101</v>
      </c>
      <c r="D9" s="54">
        <v>24800</v>
      </c>
      <c r="E9" s="55">
        <v>43500</v>
      </c>
      <c r="F9" s="55">
        <v>43504</v>
      </c>
      <c r="G9" s="56">
        <f t="shared" si="3"/>
        <v>4</v>
      </c>
      <c r="H9" s="57"/>
      <c r="I9" s="78"/>
      <c r="J9" s="78"/>
      <c r="K9" s="78">
        <v>1</v>
      </c>
      <c r="L9" s="78">
        <v>1</v>
      </c>
      <c r="M9" s="78"/>
      <c r="N9" s="78"/>
      <c r="O9" s="78"/>
      <c r="P9" s="52">
        <f t="shared" si="1"/>
        <v>2</v>
      </c>
      <c r="Q9" s="86">
        <f t="shared" si="2"/>
        <v>49600</v>
      </c>
      <c r="R9" s="85">
        <v>1453148</v>
      </c>
      <c r="W9" s="83"/>
      <c r="X9" s="83"/>
    </row>
    <row r="10" s="39" customFormat="1" spans="1:24">
      <c r="A10" s="52" t="s">
        <v>19</v>
      </c>
      <c r="B10" s="53" t="s">
        <v>12</v>
      </c>
      <c r="C10" s="52">
        <v>75880460</v>
      </c>
      <c r="D10" s="54">
        <v>24800</v>
      </c>
      <c r="E10" s="55">
        <v>43500</v>
      </c>
      <c r="F10" s="55">
        <v>43504</v>
      </c>
      <c r="G10" s="56">
        <f t="shared" si="3"/>
        <v>4</v>
      </c>
      <c r="H10" s="57"/>
      <c r="I10" s="78">
        <v>1</v>
      </c>
      <c r="J10" s="78">
        <v>1</v>
      </c>
      <c r="K10" s="78">
        <v>1</v>
      </c>
      <c r="L10" s="78">
        <v>1</v>
      </c>
      <c r="M10" s="78"/>
      <c r="N10" s="78"/>
      <c r="O10" s="78"/>
      <c r="P10" s="52">
        <f t="shared" si="1"/>
        <v>4</v>
      </c>
      <c r="Q10" s="86">
        <f t="shared" si="2"/>
        <v>99200</v>
      </c>
      <c r="R10" s="85">
        <v>1453148</v>
      </c>
      <c r="W10" s="83"/>
      <c r="X10" s="83"/>
    </row>
    <row r="11" s="39" customFormat="1" spans="1:24">
      <c r="A11" s="52" t="s">
        <v>20</v>
      </c>
      <c r="B11" s="53" t="s">
        <v>12</v>
      </c>
      <c r="C11" s="52">
        <v>74028744</v>
      </c>
      <c r="D11" s="54">
        <v>24800</v>
      </c>
      <c r="E11" s="55">
        <v>43501</v>
      </c>
      <c r="F11" s="55">
        <v>43505</v>
      </c>
      <c r="G11" s="56">
        <f t="shared" si="3"/>
        <v>4</v>
      </c>
      <c r="H11" s="57"/>
      <c r="I11" s="78"/>
      <c r="J11" s="78"/>
      <c r="K11" s="78">
        <v>1</v>
      </c>
      <c r="L11" s="78">
        <v>1</v>
      </c>
      <c r="M11" s="78">
        <v>1</v>
      </c>
      <c r="N11" s="78"/>
      <c r="O11" s="78"/>
      <c r="P11" s="52">
        <f t="shared" si="1"/>
        <v>3</v>
      </c>
      <c r="Q11" s="86">
        <f t="shared" si="2"/>
        <v>74400</v>
      </c>
      <c r="R11" s="85">
        <v>1453676</v>
      </c>
      <c r="W11" s="83"/>
      <c r="X11" s="83"/>
    </row>
    <row r="12" s="39" customFormat="1" spans="1:24">
      <c r="A12" s="52" t="s">
        <v>21</v>
      </c>
      <c r="B12" s="53" t="s">
        <v>12</v>
      </c>
      <c r="C12" s="52">
        <v>81368366</v>
      </c>
      <c r="D12" s="54">
        <v>24800</v>
      </c>
      <c r="E12" s="55">
        <v>43502</v>
      </c>
      <c r="F12" s="55">
        <v>43507</v>
      </c>
      <c r="G12" s="56">
        <f t="shared" si="3"/>
        <v>5</v>
      </c>
      <c r="H12" s="57"/>
      <c r="I12" s="78"/>
      <c r="J12" s="78"/>
      <c r="K12" s="78">
        <v>1</v>
      </c>
      <c r="L12" s="78">
        <v>1</v>
      </c>
      <c r="M12" s="78">
        <v>1</v>
      </c>
      <c r="N12" s="78">
        <v>1</v>
      </c>
      <c r="O12" s="78">
        <v>1</v>
      </c>
      <c r="P12" s="52">
        <f t="shared" si="1"/>
        <v>5</v>
      </c>
      <c r="Q12" s="86">
        <f t="shared" si="2"/>
        <v>124000</v>
      </c>
      <c r="R12" s="85">
        <v>1408272</v>
      </c>
      <c r="W12" s="83"/>
      <c r="X12" s="83"/>
    </row>
    <row r="13" s="39" customFormat="1" spans="1:24">
      <c r="A13" s="52" t="s">
        <v>22</v>
      </c>
      <c r="B13" s="53" t="s">
        <v>12</v>
      </c>
      <c r="C13" s="52">
        <v>77631018</v>
      </c>
      <c r="D13" s="54">
        <v>24800</v>
      </c>
      <c r="E13" s="55">
        <v>43502</v>
      </c>
      <c r="F13" s="55">
        <v>43504</v>
      </c>
      <c r="G13" s="56">
        <f t="shared" si="3"/>
        <v>2</v>
      </c>
      <c r="H13" s="57"/>
      <c r="I13" s="78"/>
      <c r="J13" s="78"/>
      <c r="K13" s="78">
        <v>1</v>
      </c>
      <c r="L13" s="78">
        <v>1</v>
      </c>
      <c r="M13" s="78"/>
      <c r="N13" s="78"/>
      <c r="O13" s="78"/>
      <c r="P13" s="52">
        <f t="shared" si="1"/>
        <v>2</v>
      </c>
      <c r="Q13" s="86">
        <f t="shared" si="2"/>
        <v>49600</v>
      </c>
      <c r="R13" s="85">
        <v>1407311</v>
      </c>
      <c r="W13" s="83"/>
      <c r="X13" s="83"/>
    </row>
    <row r="14" s="39" customFormat="1" spans="1:24">
      <c r="A14" s="52" t="s">
        <v>23</v>
      </c>
      <c r="B14" s="53" t="s">
        <v>12</v>
      </c>
      <c r="C14" s="52">
        <v>76905105</v>
      </c>
      <c r="D14" s="54">
        <v>24800</v>
      </c>
      <c r="E14" s="55">
        <v>43503</v>
      </c>
      <c r="F14" s="55">
        <v>43505</v>
      </c>
      <c r="G14" s="56">
        <f t="shared" si="3"/>
        <v>2</v>
      </c>
      <c r="H14" s="57"/>
      <c r="I14" s="78"/>
      <c r="J14" s="78"/>
      <c r="K14" s="78"/>
      <c r="L14" s="78">
        <v>1</v>
      </c>
      <c r="M14" s="78">
        <v>1</v>
      </c>
      <c r="N14" s="78"/>
      <c r="O14" s="78"/>
      <c r="P14" s="52">
        <f t="shared" si="1"/>
        <v>2</v>
      </c>
      <c r="Q14" s="86">
        <f t="shared" si="2"/>
        <v>49600</v>
      </c>
      <c r="R14" s="85">
        <v>1453158</v>
      </c>
      <c r="W14" s="83"/>
      <c r="X14" s="83"/>
    </row>
    <row r="15" s="39" customFormat="1" spans="1:24">
      <c r="A15" s="52" t="s">
        <v>24</v>
      </c>
      <c r="B15" s="53" t="s">
        <v>12</v>
      </c>
      <c r="C15" s="52">
        <v>84067797</v>
      </c>
      <c r="D15" s="54">
        <v>24800</v>
      </c>
      <c r="E15" s="55">
        <v>43503</v>
      </c>
      <c r="F15" s="55">
        <v>43505</v>
      </c>
      <c r="G15" s="56">
        <f t="shared" si="3"/>
        <v>2</v>
      </c>
      <c r="H15" s="57"/>
      <c r="I15" s="78"/>
      <c r="J15" s="78"/>
      <c r="K15" s="78"/>
      <c r="L15" s="78">
        <v>1</v>
      </c>
      <c r="M15" s="78">
        <v>1</v>
      </c>
      <c r="N15" s="78"/>
      <c r="O15" s="78"/>
      <c r="P15" s="52">
        <f t="shared" si="1"/>
        <v>2</v>
      </c>
      <c r="Q15" s="86">
        <f t="shared" si="2"/>
        <v>49600</v>
      </c>
      <c r="R15" s="85">
        <v>1428791</v>
      </c>
      <c r="W15" s="83"/>
      <c r="X15" s="83"/>
    </row>
    <row r="16" s="39" customFormat="1" spans="1:24">
      <c r="A16" s="52" t="s">
        <v>25</v>
      </c>
      <c r="B16" s="53" t="s">
        <v>12</v>
      </c>
      <c r="C16" s="52">
        <v>76908106</v>
      </c>
      <c r="D16" s="54">
        <v>24800</v>
      </c>
      <c r="E16" s="55">
        <v>43503</v>
      </c>
      <c r="F16" s="55">
        <v>43505</v>
      </c>
      <c r="G16" s="56">
        <f t="shared" si="3"/>
        <v>2</v>
      </c>
      <c r="H16" s="57"/>
      <c r="I16" s="78"/>
      <c r="J16" s="78"/>
      <c r="K16" s="78"/>
      <c r="L16" s="78">
        <v>1</v>
      </c>
      <c r="M16" s="78">
        <v>1</v>
      </c>
      <c r="N16" s="78"/>
      <c r="O16" s="78"/>
      <c r="P16" s="52">
        <f t="shared" si="1"/>
        <v>2</v>
      </c>
      <c r="Q16" s="86">
        <f t="shared" si="2"/>
        <v>49600</v>
      </c>
      <c r="R16" s="85">
        <v>1453158</v>
      </c>
      <c r="W16" s="83"/>
      <c r="X16" s="83"/>
    </row>
    <row r="17" s="39" customFormat="1" spans="1:24">
      <c r="A17" s="52" t="s">
        <v>26</v>
      </c>
      <c r="B17" s="53" t="s">
        <v>12</v>
      </c>
      <c r="C17" s="52">
        <v>84069659</v>
      </c>
      <c r="D17" s="54">
        <v>24800</v>
      </c>
      <c r="E17" s="55">
        <v>43503</v>
      </c>
      <c r="F17" s="55">
        <v>43505</v>
      </c>
      <c r="G17" s="56">
        <f t="shared" si="3"/>
        <v>2</v>
      </c>
      <c r="H17" s="57"/>
      <c r="I17" s="78"/>
      <c r="J17" s="78"/>
      <c r="K17" s="78"/>
      <c r="L17" s="78">
        <v>1</v>
      </c>
      <c r="M17" s="78">
        <v>1</v>
      </c>
      <c r="N17" s="78"/>
      <c r="O17" s="78"/>
      <c r="P17" s="52">
        <f t="shared" si="1"/>
        <v>2</v>
      </c>
      <c r="Q17" s="86">
        <f t="shared" si="2"/>
        <v>49600</v>
      </c>
      <c r="R17" s="85">
        <v>1428791</v>
      </c>
      <c r="W17" s="83"/>
      <c r="X17" s="83"/>
    </row>
    <row r="18" s="39" customFormat="1" spans="1:24">
      <c r="A18" s="52" t="s">
        <v>27</v>
      </c>
      <c r="B18" s="53" t="s">
        <v>12</v>
      </c>
      <c r="C18" s="52">
        <v>80799782</v>
      </c>
      <c r="D18" s="54">
        <v>24800</v>
      </c>
      <c r="E18" s="55">
        <v>43503</v>
      </c>
      <c r="F18" s="55">
        <v>43505</v>
      </c>
      <c r="G18" s="56">
        <f t="shared" si="3"/>
        <v>2</v>
      </c>
      <c r="H18" s="57"/>
      <c r="I18" s="78"/>
      <c r="J18" s="78"/>
      <c r="K18" s="78"/>
      <c r="L18" s="78">
        <v>1</v>
      </c>
      <c r="M18" s="78">
        <v>1</v>
      </c>
      <c r="N18" s="78"/>
      <c r="O18" s="78"/>
      <c r="P18" s="52">
        <f t="shared" si="1"/>
        <v>2</v>
      </c>
      <c r="Q18" s="86">
        <f t="shared" si="2"/>
        <v>49600</v>
      </c>
      <c r="R18" s="85">
        <v>1453212</v>
      </c>
      <c r="W18" s="83"/>
      <c r="X18" s="83"/>
    </row>
    <row r="19" s="39" customFormat="1" spans="1:24">
      <c r="A19" s="52" t="s">
        <v>28</v>
      </c>
      <c r="B19" s="53" t="s">
        <v>12</v>
      </c>
      <c r="C19" s="52">
        <v>74034636</v>
      </c>
      <c r="D19" s="54">
        <v>24800</v>
      </c>
      <c r="E19" s="55">
        <v>43504</v>
      </c>
      <c r="F19" s="55">
        <v>43506</v>
      </c>
      <c r="G19" s="56">
        <f t="shared" si="3"/>
        <v>2</v>
      </c>
      <c r="H19" s="57"/>
      <c r="I19" s="78"/>
      <c r="J19" s="78"/>
      <c r="K19" s="78"/>
      <c r="L19" s="78"/>
      <c r="M19" s="78">
        <v>1</v>
      </c>
      <c r="N19" s="78">
        <v>1</v>
      </c>
      <c r="O19" s="78"/>
      <c r="P19" s="52">
        <f t="shared" si="1"/>
        <v>2</v>
      </c>
      <c r="Q19" s="86">
        <f t="shared" si="2"/>
        <v>49600</v>
      </c>
      <c r="R19" s="85">
        <v>1423356</v>
      </c>
      <c r="W19" s="83"/>
      <c r="X19" s="83"/>
    </row>
    <row r="20" s="39" customFormat="1" spans="1:24">
      <c r="A20" s="52" t="s">
        <v>29</v>
      </c>
      <c r="B20" s="53" t="s">
        <v>12</v>
      </c>
      <c r="C20" s="52">
        <v>73302772</v>
      </c>
      <c r="D20" s="54">
        <v>24800</v>
      </c>
      <c r="E20" s="55">
        <v>43504</v>
      </c>
      <c r="F20" s="55">
        <v>43507</v>
      </c>
      <c r="G20" s="56">
        <f t="shared" si="3"/>
        <v>3</v>
      </c>
      <c r="H20" s="57"/>
      <c r="I20" s="78"/>
      <c r="J20" s="78"/>
      <c r="K20" s="78"/>
      <c r="L20" s="78"/>
      <c r="M20" s="78">
        <v>1</v>
      </c>
      <c r="N20" s="78">
        <v>1</v>
      </c>
      <c r="O20" s="78">
        <v>1</v>
      </c>
      <c r="P20" s="52">
        <f t="shared" si="1"/>
        <v>3</v>
      </c>
      <c r="Q20" s="86">
        <f t="shared" si="2"/>
        <v>74400</v>
      </c>
      <c r="R20" s="85">
        <v>1422069</v>
      </c>
      <c r="W20" s="83"/>
      <c r="X20" s="83"/>
    </row>
    <row r="21" s="39" customFormat="1" spans="1:24">
      <c r="A21" s="56" t="s">
        <v>30</v>
      </c>
      <c r="B21" s="53" t="s">
        <v>12</v>
      </c>
      <c r="C21" s="56">
        <v>75628191</v>
      </c>
      <c r="D21" s="58">
        <v>24800</v>
      </c>
      <c r="E21" s="55">
        <v>43504</v>
      </c>
      <c r="F21" s="55">
        <v>43506</v>
      </c>
      <c r="G21" s="56">
        <f t="shared" si="3"/>
        <v>2</v>
      </c>
      <c r="H21" s="57"/>
      <c r="I21" s="77"/>
      <c r="J21" s="77"/>
      <c r="K21" s="77"/>
      <c r="L21" s="77"/>
      <c r="M21" s="77">
        <v>1</v>
      </c>
      <c r="N21" s="77">
        <v>1</v>
      </c>
      <c r="O21" s="77"/>
      <c r="P21" s="52">
        <f t="shared" si="1"/>
        <v>2</v>
      </c>
      <c r="Q21" s="86">
        <f t="shared" si="2"/>
        <v>49600</v>
      </c>
      <c r="R21" s="85">
        <v>1423774</v>
      </c>
      <c r="W21" s="83"/>
      <c r="X21" s="83"/>
    </row>
    <row r="22" s="39" customFormat="1" spans="1:24">
      <c r="A22" s="52" t="s">
        <v>31</v>
      </c>
      <c r="B22" s="53" t="s">
        <v>12</v>
      </c>
      <c r="C22" s="52">
        <v>75628188</v>
      </c>
      <c r="D22" s="54">
        <v>24800</v>
      </c>
      <c r="E22" s="55">
        <v>43504</v>
      </c>
      <c r="F22" s="55">
        <v>43506</v>
      </c>
      <c r="G22" s="56">
        <f t="shared" si="3"/>
        <v>2</v>
      </c>
      <c r="H22" s="57"/>
      <c r="I22" s="78"/>
      <c r="J22" s="78"/>
      <c r="K22" s="78"/>
      <c r="L22" s="78"/>
      <c r="M22" s="78">
        <v>1</v>
      </c>
      <c r="N22" s="78">
        <v>1</v>
      </c>
      <c r="O22" s="78"/>
      <c r="P22" s="52">
        <f t="shared" si="1"/>
        <v>2</v>
      </c>
      <c r="Q22" s="86">
        <f t="shared" si="2"/>
        <v>49600</v>
      </c>
      <c r="R22" s="85">
        <v>1423774</v>
      </c>
      <c r="W22" s="83"/>
      <c r="X22" s="83"/>
    </row>
    <row r="23" s="39" customFormat="1" spans="1:24">
      <c r="A23" s="52" t="s">
        <v>32</v>
      </c>
      <c r="B23" s="53" t="s">
        <v>12</v>
      </c>
      <c r="C23" s="52">
        <v>86718068</v>
      </c>
      <c r="D23" s="54">
        <v>24800</v>
      </c>
      <c r="E23" s="55">
        <v>43504</v>
      </c>
      <c r="F23" s="55">
        <v>43506</v>
      </c>
      <c r="G23" s="56">
        <f t="shared" si="3"/>
        <v>2</v>
      </c>
      <c r="H23" s="57"/>
      <c r="I23" s="78"/>
      <c r="J23" s="78"/>
      <c r="K23" s="78"/>
      <c r="L23" s="78"/>
      <c r="M23" s="78">
        <v>1</v>
      </c>
      <c r="N23" s="78">
        <v>1</v>
      </c>
      <c r="O23" s="78"/>
      <c r="P23" s="52">
        <f t="shared" si="1"/>
        <v>2</v>
      </c>
      <c r="Q23" s="86">
        <f t="shared" si="2"/>
        <v>49600</v>
      </c>
      <c r="R23" s="85">
        <v>1430185</v>
      </c>
      <c r="W23" s="83"/>
      <c r="X23" s="83"/>
    </row>
    <row r="24" s="39" customFormat="1" spans="1:24">
      <c r="A24" s="52" t="s">
        <v>33</v>
      </c>
      <c r="B24" s="53" t="s">
        <v>12</v>
      </c>
      <c r="C24" s="52">
        <v>97882198</v>
      </c>
      <c r="D24" s="54">
        <v>24800</v>
      </c>
      <c r="E24" s="55">
        <v>43505</v>
      </c>
      <c r="F24" s="55">
        <v>43507</v>
      </c>
      <c r="G24" s="56">
        <f t="shared" si="3"/>
        <v>2</v>
      </c>
      <c r="H24" s="57"/>
      <c r="I24" s="78"/>
      <c r="J24" s="78"/>
      <c r="K24" s="78"/>
      <c r="L24" s="78"/>
      <c r="M24" s="78"/>
      <c r="N24" s="78">
        <v>1</v>
      </c>
      <c r="O24" s="78">
        <v>1</v>
      </c>
      <c r="P24" s="56">
        <f t="shared" si="1"/>
        <v>2</v>
      </c>
      <c r="Q24" s="84">
        <f t="shared" si="2"/>
        <v>49600</v>
      </c>
      <c r="R24" s="85">
        <v>1418625</v>
      </c>
      <c r="W24" s="83"/>
      <c r="X24" s="83"/>
    </row>
    <row r="25" s="39" customFormat="1" spans="1:24">
      <c r="A25" s="52" t="s">
        <v>34</v>
      </c>
      <c r="B25" s="53" t="s">
        <v>12</v>
      </c>
      <c r="C25" s="52">
        <v>88831930</v>
      </c>
      <c r="D25" s="54">
        <v>24800</v>
      </c>
      <c r="E25" s="55">
        <v>43505</v>
      </c>
      <c r="F25" s="55">
        <v>43507</v>
      </c>
      <c r="G25" s="56">
        <f t="shared" si="3"/>
        <v>2</v>
      </c>
      <c r="H25" s="57"/>
      <c r="I25" s="78"/>
      <c r="J25" s="78"/>
      <c r="K25" s="78"/>
      <c r="L25" s="78"/>
      <c r="M25" s="78"/>
      <c r="N25" s="78">
        <v>1</v>
      </c>
      <c r="O25" s="78">
        <v>1</v>
      </c>
      <c r="P25" s="52">
        <f t="shared" si="1"/>
        <v>2</v>
      </c>
      <c r="Q25" s="86">
        <f t="shared" si="2"/>
        <v>49600</v>
      </c>
      <c r="R25" s="85">
        <v>1411892</v>
      </c>
      <c r="W25" s="83"/>
      <c r="X25" s="83"/>
    </row>
    <row r="26" s="39" customFormat="1" spans="1:24">
      <c r="A26" s="52" t="s">
        <v>35</v>
      </c>
      <c r="B26" s="53" t="s">
        <v>12</v>
      </c>
      <c r="C26" s="52">
        <v>88145872</v>
      </c>
      <c r="D26" s="54">
        <v>24800</v>
      </c>
      <c r="E26" s="55">
        <v>43506</v>
      </c>
      <c r="F26" s="55">
        <v>43510</v>
      </c>
      <c r="G26" s="56">
        <f t="shared" si="3"/>
        <v>4</v>
      </c>
      <c r="H26" s="57"/>
      <c r="I26" s="78"/>
      <c r="J26" s="78"/>
      <c r="K26" s="78"/>
      <c r="L26" s="78"/>
      <c r="M26" s="78"/>
      <c r="N26" s="78"/>
      <c r="O26" s="78">
        <v>1</v>
      </c>
      <c r="P26" s="52">
        <f t="shared" si="1"/>
        <v>1</v>
      </c>
      <c r="Q26" s="86">
        <f t="shared" si="2"/>
        <v>24800</v>
      </c>
      <c r="R26" s="85">
        <v>1453133</v>
      </c>
      <c r="W26" s="83"/>
      <c r="X26" s="83"/>
    </row>
    <row r="27" s="39" customFormat="1" spans="1:24">
      <c r="A27" s="52" t="s">
        <v>36</v>
      </c>
      <c r="B27" s="53" t="s">
        <v>12</v>
      </c>
      <c r="C27" s="52">
        <v>73311577</v>
      </c>
      <c r="D27" s="54">
        <v>24800</v>
      </c>
      <c r="E27" s="55">
        <v>43505</v>
      </c>
      <c r="F27" s="55">
        <v>43507</v>
      </c>
      <c r="G27" s="56">
        <f t="shared" si="3"/>
        <v>2</v>
      </c>
      <c r="H27" s="57"/>
      <c r="I27" s="78"/>
      <c r="J27" s="78"/>
      <c r="K27" s="78"/>
      <c r="L27" s="78"/>
      <c r="M27" s="78"/>
      <c r="N27" s="78">
        <v>1</v>
      </c>
      <c r="O27" s="78">
        <v>1</v>
      </c>
      <c r="P27" s="52">
        <f t="shared" si="1"/>
        <v>2</v>
      </c>
      <c r="Q27" s="86">
        <f t="shared" si="2"/>
        <v>49600</v>
      </c>
      <c r="R27" s="85">
        <v>1453219</v>
      </c>
      <c r="W27" s="83"/>
      <c r="X27" s="83"/>
    </row>
    <row r="28" s="39" customFormat="1" spans="1:24">
      <c r="A28" s="52" t="s">
        <v>37</v>
      </c>
      <c r="B28" s="53" t="s">
        <v>12</v>
      </c>
      <c r="C28" s="52">
        <v>73312254</v>
      </c>
      <c r="D28" s="54">
        <v>24800</v>
      </c>
      <c r="E28" s="55">
        <v>43505</v>
      </c>
      <c r="F28" s="55">
        <v>43507</v>
      </c>
      <c r="G28" s="56">
        <f t="shared" si="3"/>
        <v>2</v>
      </c>
      <c r="H28" s="57"/>
      <c r="I28" s="78"/>
      <c r="J28" s="78"/>
      <c r="K28" s="78"/>
      <c r="L28" s="78"/>
      <c r="M28" s="78"/>
      <c r="N28" s="78">
        <v>1</v>
      </c>
      <c r="O28" s="78">
        <v>1</v>
      </c>
      <c r="P28" s="52">
        <f t="shared" si="1"/>
        <v>2</v>
      </c>
      <c r="Q28" s="86">
        <f t="shared" si="2"/>
        <v>49600</v>
      </c>
      <c r="R28" s="85">
        <v>1453219</v>
      </c>
      <c r="W28" s="83"/>
      <c r="X28" s="83"/>
    </row>
    <row r="29" s="39" customFormat="1" spans="1:24">
      <c r="A29" s="52" t="s">
        <v>38</v>
      </c>
      <c r="B29" s="53" t="s">
        <v>12</v>
      </c>
      <c r="C29" s="52">
        <v>88142455</v>
      </c>
      <c r="D29" s="54">
        <v>24800</v>
      </c>
      <c r="E29" s="55">
        <v>43506</v>
      </c>
      <c r="F29" s="55">
        <v>43510</v>
      </c>
      <c r="G29" s="56">
        <f t="shared" si="3"/>
        <v>4</v>
      </c>
      <c r="H29" s="57"/>
      <c r="I29" s="78"/>
      <c r="J29" s="78"/>
      <c r="K29" s="78"/>
      <c r="L29" s="78"/>
      <c r="M29" s="78"/>
      <c r="N29" s="78"/>
      <c r="O29" s="78">
        <v>1</v>
      </c>
      <c r="P29" s="52">
        <f t="shared" si="1"/>
        <v>1</v>
      </c>
      <c r="Q29" s="86">
        <f t="shared" si="2"/>
        <v>24800</v>
      </c>
      <c r="R29" s="85">
        <v>1453133</v>
      </c>
      <c r="W29" s="83"/>
      <c r="X29" s="83"/>
    </row>
    <row r="30" s="39" customFormat="1" spans="1:24">
      <c r="A30" s="52" t="s">
        <v>39</v>
      </c>
      <c r="B30" s="53" t="s">
        <v>12</v>
      </c>
      <c r="C30" s="52">
        <v>92539242</v>
      </c>
      <c r="D30" s="54">
        <v>24800</v>
      </c>
      <c r="E30" s="55">
        <v>43505</v>
      </c>
      <c r="F30" s="55">
        <v>43508</v>
      </c>
      <c r="G30" s="56">
        <f t="shared" si="3"/>
        <v>3</v>
      </c>
      <c r="H30" s="57"/>
      <c r="I30" s="78"/>
      <c r="J30" s="78"/>
      <c r="K30" s="78"/>
      <c r="L30" s="78"/>
      <c r="M30" s="78"/>
      <c r="N30" s="78">
        <v>1</v>
      </c>
      <c r="O30" s="78"/>
      <c r="P30" s="52">
        <f t="shared" si="1"/>
        <v>1</v>
      </c>
      <c r="Q30" s="86">
        <f t="shared" si="2"/>
        <v>24800</v>
      </c>
      <c r="R30" s="85">
        <v>1453567</v>
      </c>
      <c r="W30" s="83"/>
      <c r="X30" s="83"/>
    </row>
    <row r="31" s="39" customFormat="1" spans="1:24">
      <c r="A31" s="52" t="s">
        <v>40</v>
      </c>
      <c r="B31" s="53" t="s">
        <v>12</v>
      </c>
      <c r="C31" s="52">
        <v>94153295</v>
      </c>
      <c r="D31" s="54">
        <v>24800</v>
      </c>
      <c r="E31" s="55">
        <v>43504</v>
      </c>
      <c r="F31" s="55">
        <v>43507</v>
      </c>
      <c r="G31" s="56">
        <f t="shared" si="3"/>
        <v>3</v>
      </c>
      <c r="H31" s="57"/>
      <c r="I31" s="78"/>
      <c r="J31" s="78"/>
      <c r="K31" s="78"/>
      <c r="L31" s="78"/>
      <c r="M31" s="78">
        <v>1</v>
      </c>
      <c r="N31" s="78">
        <v>1</v>
      </c>
      <c r="O31" s="78"/>
      <c r="P31" s="52">
        <f t="shared" si="1"/>
        <v>2</v>
      </c>
      <c r="Q31" s="86">
        <f t="shared" si="2"/>
        <v>49600</v>
      </c>
      <c r="R31" s="85">
        <v>1453559</v>
      </c>
      <c r="W31" s="83"/>
      <c r="X31" s="83"/>
    </row>
    <row r="32" s="39" customFormat="1" spans="1:24">
      <c r="A32" s="52" t="s">
        <v>41</v>
      </c>
      <c r="B32" s="53" t="s">
        <v>12</v>
      </c>
      <c r="C32" s="52">
        <v>94339503</v>
      </c>
      <c r="D32" s="54">
        <v>24800</v>
      </c>
      <c r="E32" s="55">
        <v>43505</v>
      </c>
      <c r="F32" s="55">
        <v>43507</v>
      </c>
      <c r="G32" s="56">
        <f t="shared" si="3"/>
        <v>2</v>
      </c>
      <c r="H32" s="57"/>
      <c r="I32" s="78"/>
      <c r="J32" s="78"/>
      <c r="K32" s="78"/>
      <c r="L32" s="78"/>
      <c r="M32" s="78"/>
      <c r="N32" s="78">
        <v>1</v>
      </c>
      <c r="O32" s="78"/>
      <c r="P32" s="52">
        <f t="shared" si="1"/>
        <v>1</v>
      </c>
      <c r="Q32" s="86">
        <f t="shared" si="2"/>
        <v>24800</v>
      </c>
      <c r="R32" s="85">
        <v>1453143</v>
      </c>
      <c r="W32" s="83"/>
      <c r="X32" s="83"/>
    </row>
    <row r="33" s="39" customFormat="1" spans="1:24">
      <c r="A33" s="52" t="s">
        <v>42</v>
      </c>
      <c r="B33" s="53" t="s">
        <v>12</v>
      </c>
      <c r="C33" s="52">
        <v>95626604</v>
      </c>
      <c r="D33" s="54">
        <v>24800</v>
      </c>
      <c r="E33" s="55">
        <v>43504</v>
      </c>
      <c r="F33" s="55">
        <v>43505</v>
      </c>
      <c r="G33" s="56">
        <f t="shared" si="3"/>
        <v>1</v>
      </c>
      <c r="H33" s="57"/>
      <c r="I33" s="78"/>
      <c r="J33" s="78"/>
      <c r="K33" s="78"/>
      <c r="L33" s="78"/>
      <c r="M33" s="78">
        <v>1</v>
      </c>
      <c r="N33" s="78"/>
      <c r="O33" s="78"/>
      <c r="P33" s="52">
        <f t="shared" si="1"/>
        <v>1</v>
      </c>
      <c r="Q33" s="86">
        <f t="shared" si="2"/>
        <v>24800</v>
      </c>
      <c r="R33" s="85">
        <v>1426646</v>
      </c>
      <c r="W33" s="83"/>
      <c r="X33" s="83"/>
    </row>
    <row r="34" s="39" customFormat="1" spans="1:24">
      <c r="A34" s="52" t="s">
        <v>43</v>
      </c>
      <c r="B34" s="53" t="s">
        <v>12</v>
      </c>
      <c r="C34" s="52">
        <v>98793384</v>
      </c>
      <c r="D34" s="54">
        <v>24800</v>
      </c>
      <c r="E34" s="55">
        <v>43505</v>
      </c>
      <c r="F34" s="55">
        <v>43510</v>
      </c>
      <c r="G34" s="56">
        <f t="shared" si="3"/>
        <v>5</v>
      </c>
      <c r="H34" s="57"/>
      <c r="I34" s="78"/>
      <c r="J34" s="78"/>
      <c r="K34" s="78"/>
      <c r="L34" s="78"/>
      <c r="M34" s="78"/>
      <c r="N34" s="78">
        <v>1</v>
      </c>
      <c r="O34" s="78"/>
      <c r="P34" s="52">
        <f t="shared" si="1"/>
        <v>1</v>
      </c>
      <c r="Q34" s="86">
        <f t="shared" si="2"/>
        <v>24800</v>
      </c>
      <c r="R34" s="85">
        <v>1453150</v>
      </c>
      <c r="W34" s="83"/>
      <c r="X34" s="83"/>
    </row>
    <row r="35" s="38" customFormat="1" spans="1:24">
      <c r="A35" s="59" t="s">
        <v>44</v>
      </c>
      <c r="B35" s="60"/>
      <c r="C35" s="60"/>
      <c r="D35" s="60"/>
      <c r="E35" s="60"/>
      <c r="F35" s="61"/>
      <c r="G35" s="62">
        <f t="shared" si="3"/>
        <v>0</v>
      </c>
      <c r="H35" s="63"/>
      <c r="I35" s="79">
        <f t="shared" ref="I35:O35" si="4">SUM(I3:I34)</f>
        <v>2</v>
      </c>
      <c r="J35" s="79">
        <f t="shared" si="4"/>
        <v>3</v>
      </c>
      <c r="K35" s="79">
        <f t="shared" si="4"/>
        <v>10</v>
      </c>
      <c r="L35" s="79">
        <f t="shared" si="4"/>
        <v>15</v>
      </c>
      <c r="M35" s="79">
        <f t="shared" si="4"/>
        <v>15</v>
      </c>
      <c r="N35" s="79">
        <f t="shared" si="4"/>
        <v>15</v>
      </c>
      <c r="O35" s="79">
        <f t="shared" si="4"/>
        <v>8</v>
      </c>
      <c r="P35" s="62">
        <f t="shared" si="1"/>
        <v>68</v>
      </c>
      <c r="Q35" s="87">
        <f>SUM(Q3:Q34)</f>
        <v>1686400</v>
      </c>
      <c r="W35" s="83"/>
      <c r="X35" s="83"/>
    </row>
    <row r="36" s="38" customFormat="1" spans="1:24">
      <c r="A36" s="64" t="s">
        <v>45</v>
      </c>
      <c r="B36" s="65"/>
      <c r="C36" s="65"/>
      <c r="D36" s="65"/>
      <c r="E36" s="65"/>
      <c r="F36" s="66"/>
      <c r="G36" s="67"/>
      <c r="H36" s="68"/>
      <c r="I36" s="80">
        <v>2</v>
      </c>
      <c r="J36" s="80">
        <v>3</v>
      </c>
      <c r="K36" s="80">
        <v>10</v>
      </c>
      <c r="L36" s="80">
        <v>15</v>
      </c>
      <c r="M36" s="80">
        <v>15</v>
      </c>
      <c r="N36" s="80">
        <v>15</v>
      </c>
      <c r="O36" s="80">
        <v>8</v>
      </c>
      <c r="P36" s="67">
        <f t="shared" si="1"/>
        <v>68</v>
      </c>
      <c r="Q36" s="88">
        <f>P36*24800</f>
        <v>1686400</v>
      </c>
      <c r="W36" s="83"/>
      <c r="X36" s="83"/>
    </row>
    <row r="37" s="38" customFormat="1" spans="1:24">
      <c r="A37" s="69" t="s">
        <v>46</v>
      </c>
      <c r="B37" s="70"/>
      <c r="C37" s="70"/>
      <c r="D37" s="70"/>
      <c r="E37" s="70"/>
      <c r="F37" s="71"/>
      <c r="G37" s="72"/>
      <c r="H37" s="73"/>
      <c r="I37" s="81">
        <f t="shared" ref="I37:O37" si="5">I36-I35</f>
        <v>0</v>
      </c>
      <c r="J37" s="81">
        <f t="shared" si="5"/>
        <v>0</v>
      </c>
      <c r="K37" s="81">
        <f t="shared" si="5"/>
        <v>0</v>
      </c>
      <c r="L37" s="81">
        <f t="shared" si="5"/>
        <v>0</v>
      </c>
      <c r="M37" s="81">
        <f t="shared" si="5"/>
        <v>0</v>
      </c>
      <c r="N37" s="81">
        <f t="shared" si="5"/>
        <v>0</v>
      </c>
      <c r="O37" s="81">
        <f t="shared" si="5"/>
        <v>0</v>
      </c>
      <c r="P37" s="72">
        <f t="shared" si="1"/>
        <v>0</v>
      </c>
      <c r="Q37" s="89">
        <f>Q36-Q35</f>
        <v>0</v>
      </c>
      <c r="W37" s="83"/>
      <c r="X37" s="83"/>
    </row>
    <row r="38" s="39" customFormat="1" spans="2:24">
      <c r="B38" s="40"/>
      <c r="H38" s="40"/>
      <c r="Q38" s="85" t="s">
        <v>47</v>
      </c>
      <c r="W38" s="83"/>
      <c r="X38" s="83"/>
    </row>
    <row r="39" spans="23:24">
      <c r="W39" s="83"/>
      <c r="X39" s="83"/>
    </row>
    <row r="40" spans="23:24">
      <c r="W40" s="83"/>
      <c r="X40" s="83"/>
    </row>
    <row r="41" spans="23:24">
      <c r="W41" s="83"/>
      <c r="X41" s="83"/>
    </row>
    <row r="42" spans="23:24">
      <c r="W42" s="83"/>
      <c r="X42" s="83"/>
    </row>
    <row r="43" spans="23:24">
      <c r="W43" s="83"/>
      <c r="X43" s="83"/>
    </row>
    <row r="44" spans="23:24">
      <c r="W44" s="83"/>
      <c r="X44" s="83"/>
    </row>
    <row r="45" spans="23:24">
      <c r="W45" s="83"/>
      <c r="X45" s="83"/>
    </row>
    <row r="46" spans="23:24">
      <c r="W46" s="83"/>
      <c r="X46" s="83"/>
    </row>
    <row r="47" spans="23:24">
      <c r="W47" s="83"/>
      <c r="X47" s="83"/>
    </row>
    <row r="48" spans="23:24">
      <c r="W48" s="83"/>
      <c r="X48" s="83"/>
    </row>
    <row r="49" spans="23:24">
      <c r="W49" s="83"/>
      <c r="X49" s="83"/>
    </row>
    <row r="50" spans="23:24">
      <c r="W50" s="83"/>
      <c r="X50" s="83"/>
    </row>
    <row r="51" spans="23:24">
      <c r="W51" s="83"/>
      <c r="X51" s="83"/>
    </row>
    <row r="52" spans="23:24">
      <c r="W52" s="83"/>
      <c r="X52" s="83"/>
    </row>
    <row r="53" spans="23:24">
      <c r="W53" s="83"/>
      <c r="X53" s="83"/>
    </row>
    <row r="54" spans="23:24">
      <c r="W54" s="83"/>
      <c r="X54" s="83"/>
    </row>
    <row r="55" spans="23:24">
      <c r="W55" s="83"/>
      <c r="X55" s="83"/>
    </row>
    <row r="56" spans="23:24">
      <c r="W56" s="83"/>
      <c r="X56" s="83"/>
    </row>
    <row r="57" spans="23:24">
      <c r="W57" s="83"/>
      <c r="X57" s="83"/>
    </row>
    <row r="58" spans="23:24">
      <c r="W58" s="83"/>
      <c r="X58" s="83"/>
    </row>
    <row r="59" spans="23:24">
      <c r="W59" s="83"/>
      <c r="X59" s="83"/>
    </row>
    <row r="60" spans="23:24">
      <c r="W60" s="83"/>
      <c r="X60" s="83"/>
    </row>
    <row r="61" spans="23:24">
      <c r="W61" s="83"/>
      <c r="X61" s="83"/>
    </row>
    <row r="62" spans="23:24">
      <c r="W62" s="83"/>
      <c r="X62" s="83"/>
    </row>
    <row r="63" spans="23:24">
      <c r="W63" s="83"/>
      <c r="X63" s="83"/>
    </row>
    <row r="64" spans="23:24">
      <c r="W64" s="83"/>
      <c r="X64" s="83"/>
    </row>
    <row r="65" spans="23:24">
      <c r="W65" s="83"/>
      <c r="X65" s="83"/>
    </row>
    <row r="66" spans="23:24">
      <c r="W66" s="83"/>
      <c r="X66" s="83"/>
    </row>
    <row r="67" spans="23:24">
      <c r="W67" s="83"/>
      <c r="X67" s="83"/>
    </row>
    <row r="68" spans="23:24">
      <c r="W68" s="83"/>
      <c r="X68" s="83"/>
    </row>
    <row r="69" spans="23:24">
      <c r="W69" s="83"/>
      <c r="X69" s="83"/>
    </row>
    <row r="70" spans="23:24">
      <c r="W70" s="83"/>
      <c r="X70" s="83"/>
    </row>
    <row r="71" spans="23:24">
      <c r="W71" s="83"/>
      <c r="X71" s="83"/>
    </row>
    <row r="72" spans="23:24">
      <c r="W72" s="83"/>
      <c r="X72" s="83"/>
    </row>
    <row r="73" spans="23:24">
      <c r="W73" s="83"/>
      <c r="X73" s="83"/>
    </row>
    <row r="74" spans="23:24">
      <c r="W74" s="83"/>
      <c r="X74" s="83"/>
    </row>
    <row r="75" spans="23:24">
      <c r="W75" s="83"/>
      <c r="X75" s="83"/>
    </row>
    <row r="76" spans="23:24">
      <c r="W76" s="83"/>
      <c r="X76" s="83"/>
    </row>
    <row r="77" spans="23:24">
      <c r="W77" s="83"/>
      <c r="X77" s="83"/>
    </row>
    <row r="78" spans="23:24">
      <c r="W78" s="83"/>
      <c r="X78" s="83"/>
    </row>
    <row r="79" spans="23:24">
      <c r="W79" s="83"/>
      <c r="X79" s="83"/>
    </row>
    <row r="80" spans="23:24">
      <c r="W80" s="83"/>
      <c r="X80" s="83"/>
    </row>
    <row r="81" spans="23:24">
      <c r="W81" s="83"/>
      <c r="X81" s="83"/>
    </row>
    <row r="82" spans="23:24">
      <c r="W82" s="83"/>
      <c r="X82" s="83"/>
    </row>
    <row r="83" spans="23:24">
      <c r="W83" s="83"/>
      <c r="X83" s="83"/>
    </row>
    <row r="84" spans="23:24">
      <c r="W84" s="83"/>
      <c r="X84" s="83"/>
    </row>
    <row r="85" spans="23:24">
      <c r="W85" s="83"/>
      <c r="X85" s="83"/>
    </row>
    <row r="86" spans="23:24">
      <c r="W86" s="83"/>
      <c r="X86" s="83"/>
    </row>
    <row r="87" spans="23:24">
      <c r="W87" s="83"/>
      <c r="X87" s="83"/>
    </row>
    <row r="88" spans="23:24">
      <c r="W88" s="83"/>
      <c r="X88" s="83"/>
    </row>
    <row r="89" spans="23:24">
      <c r="W89" s="83"/>
      <c r="X89" s="83"/>
    </row>
    <row r="90" spans="23:24">
      <c r="W90" s="83"/>
      <c r="X90" s="83"/>
    </row>
    <row r="91" spans="23:24">
      <c r="W91" s="83"/>
      <c r="X91" s="83"/>
    </row>
    <row r="92" spans="23:24">
      <c r="W92" s="83"/>
      <c r="X92" s="83"/>
    </row>
    <row r="93" spans="23:24">
      <c r="W93" s="83"/>
      <c r="X93" s="83"/>
    </row>
    <row r="94" spans="23:24">
      <c r="W94" s="83"/>
      <c r="X94" s="83"/>
    </row>
    <row r="95" spans="23:24">
      <c r="W95" s="83"/>
      <c r="X95" s="83"/>
    </row>
    <row r="96" spans="23:24">
      <c r="W96" s="83"/>
      <c r="X96" s="83"/>
    </row>
    <row r="97" spans="23:24">
      <c r="W97" s="83"/>
      <c r="X97" s="83"/>
    </row>
    <row r="98" spans="23:24">
      <c r="W98" s="83"/>
      <c r="X98" s="83"/>
    </row>
    <row r="99" spans="23:24">
      <c r="W99" s="83"/>
      <c r="X99" s="83"/>
    </row>
    <row r="100" spans="23:24">
      <c r="W100" s="83"/>
      <c r="X100" s="83"/>
    </row>
    <row r="101" spans="23:24">
      <c r="W101" s="83"/>
      <c r="X101" s="83"/>
    </row>
    <row r="102" spans="23:24">
      <c r="W102" s="83"/>
      <c r="X102" s="83"/>
    </row>
    <row r="103" spans="23:24">
      <c r="W103" s="83"/>
      <c r="X103" s="83"/>
    </row>
    <row r="104" spans="23:24">
      <c r="W104" s="83"/>
      <c r="X104" s="83"/>
    </row>
    <row r="105" spans="23:24">
      <c r="W105" s="83"/>
      <c r="X105" s="83"/>
    </row>
    <row r="106" spans="23:24">
      <c r="W106" s="83"/>
      <c r="X106" s="83"/>
    </row>
  </sheetData>
  <mergeCells count="13">
    <mergeCell ref="I1:P1"/>
    <mergeCell ref="A35:F35"/>
    <mergeCell ref="A36:F36"/>
    <mergeCell ref="A37:F37"/>
    <mergeCell ref="A1:A2"/>
    <mergeCell ref="B1:B2"/>
    <mergeCell ref="C1:C2"/>
    <mergeCell ref="D1:D2"/>
    <mergeCell ref="E1:E2"/>
    <mergeCell ref="F1:F2"/>
    <mergeCell ref="G1:G2"/>
    <mergeCell ref="H1:H2"/>
    <mergeCell ref="Q1:Q2"/>
  </mergeCells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9"/>
  <sheetViews>
    <sheetView workbookViewId="0">
      <selection activeCell="H45" sqref="H45"/>
    </sheetView>
  </sheetViews>
  <sheetFormatPr defaultColWidth="9" defaultRowHeight="13.5"/>
  <cols>
    <col min="1" max="1" width="9.70833333333333" style="1" customWidth="1"/>
    <col min="2" max="2" width="13.1416666666667" style="2" customWidth="1"/>
    <col min="3" max="3" width="14" style="1" customWidth="1"/>
    <col min="4" max="4" width="19.7083333333333" style="1" customWidth="1"/>
    <col min="5" max="5" width="9.28333333333333" style="1" customWidth="1"/>
    <col min="6" max="6" width="9.28333333333333" style="2" customWidth="1"/>
    <col min="7" max="7" width="9" style="1"/>
    <col min="8" max="8" width="11.425" style="1" customWidth="1"/>
    <col min="9" max="9" width="18.375" style="1" customWidth="1"/>
    <col min="10" max="16384" width="9" style="1"/>
  </cols>
  <sheetData>
    <row r="1" s="1" customFormat="1" spans="2:6">
      <c r="B1" s="2"/>
      <c r="F1" s="2"/>
    </row>
    <row r="2" s="1" customFormat="1" spans="2:6">
      <c r="B2" s="2"/>
      <c r="F2" s="2"/>
    </row>
    <row r="3" s="1" customFormat="1" spans="1:5">
      <c r="A3" s="24"/>
      <c r="B3" s="2"/>
      <c r="D3" s="2"/>
      <c r="E3" s="3"/>
    </row>
    <row r="4" s="1" customFormat="1" spans="1:5">
      <c r="A4" s="25"/>
      <c r="B4" s="2"/>
      <c r="D4" s="2"/>
      <c r="E4" s="3"/>
    </row>
    <row r="5" s="1" customFormat="1" spans="1:5">
      <c r="A5" s="25"/>
      <c r="B5" s="2"/>
      <c r="D5" s="2"/>
      <c r="E5" s="3"/>
    </row>
    <row r="6" s="1" customFormat="1" spans="1:5">
      <c r="A6" s="25"/>
      <c r="B6" s="2"/>
      <c r="D6" s="2"/>
      <c r="E6" s="3"/>
    </row>
    <row r="7" s="1" customFormat="1" spans="1:5">
      <c r="A7" s="26" t="s">
        <v>48</v>
      </c>
      <c r="B7" s="2"/>
      <c r="D7" s="2"/>
      <c r="E7" s="3"/>
    </row>
    <row r="8" s="1" customFormat="1" spans="1:5">
      <c r="A8" s="26" t="s">
        <v>49</v>
      </c>
      <c r="B8" s="2"/>
      <c r="D8" s="2"/>
      <c r="E8" s="3"/>
    </row>
    <row r="9" s="1" customFormat="1" ht="20.25" spans="1:7">
      <c r="A9" s="26"/>
      <c r="B9" s="2"/>
      <c r="D9" s="4"/>
      <c r="E9" s="3"/>
      <c r="F9" s="4" t="s">
        <v>50</v>
      </c>
      <c r="G9" s="5" t="s">
        <v>51</v>
      </c>
    </row>
    <row r="10" s="1" customFormat="1" spans="2:6">
      <c r="B10" s="2"/>
      <c r="F10" s="2"/>
    </row>
    <row r="11" s="1" customFormat="1" spans="2:7">
      <c r="B11" s="2"/>
      <c r="E11" s="3"/>
      <c r="G11" s="2"/>
    </row>
    <row r="12" s="1" customFormat="1" spans="1:9">
      <c r="A12" s="27" t="s">
        <v>52</v>
      </c>
      <c r="B12" s="28" t="s">
        <v>53</v>
      </c>
      <c r="C12" s="28" t="s">
        <v>54</v>
      </c>
      <c r="D12" s="29" t="s">
        <v>0</v>
      </c>
      <c r="E12" s="29" t="s">
        <v>55</v>
      </c>
      <c r="F12" s="28" t="s">
        <v>56</v>
      </c>
      <c r="G12" s="28" t="s">
        <v>57</v>
      </c>
      <c r="H12" s="28" t="s">
        <v>58</v>
      </c>
      <c r="I12" s="28" t="s">
        <v>44</v>
      </c>
    </row>
    <row r="13" s="1" customFormat="1" ht="21.75" customHeight="1" spans="1:9">
      <c r="A13" s="27">
        <v>1</v>
      </c>
      <c r="B13" s="8">
        <v>76956367</v>
      </c>
      <c r="C13" s="8">
        <v>1424470</v>
      </c>
      <c r="D13" s="8" t="s">
        <v>59</v>
      </c>
      <c r="E13" s="9">
        <v>43495</v>
      </c>
      <c r="F13" s="9">
        <v>43498</v>
      </c>
      <c r="G13" s="8">
        <v>3</v>
      </c>
      <c r="H13" s="10">
        <v>20450</v>
      </c>
      <c r="I13" s="31">
        <f t="shared" ref="I13:I26" si="0">+H13*G13</f>
        <v>61350</v>
      </c>
    </row>
    <row r="14" s="1" customFormat="1" ht="21.75" customHeight="1" spans="1:9">
      <c r="A14" s="27">
        <v>2</v>
      </c>
      <c r="B14" s="8">
        <v>76960174</v>
      </c>
      <c r="C14" s="8">
        <v>1424470</v>
      </c>
      <c r="D14" s="8" t="s">
        <v>60</v>
      </c>
      <c r="E14" s="9">
        <v>43495</v>
      </c>
      <c r="F14" s="9">
        <v>43498</v>
      </c>
      <c r="G14" s="8">
        <v>3</v>
      </c>
      <c r="H14" s="10">
        <v>20450</v>
      </c>
      <c r="I14" s="31">
        <f t="shared" si="0"/>
        <v>61350</v>
      </c>
    </row>
    <row r="15" s="1" customFormat="1" ht="21.75" customHeight="1" spans="1:9">
      <c r="A15" s="27">
        <v>3</v>
      </c>
      <c r="B15" s="8">
        <v>80918204</v>
      </c>
      <c r="C15" s="8">
        <v>1427159</v>
      </c>
      <c r="D15" s="8" t="s">
        <v>61</v>
      </c>
      <c r="E15" s="9">
        <v>43495</v>
      </c>
      <c r="F15" s="9">
        <v>43499</v>
      </c>
      <c r="G15" s="8">
        <v>4</v>
      </c>
      <c r="H15" s="10">
        <v>20450</v>
      </c>
      <c r="I15" s="31">
        <f t="shared" si="0"/>
        <v>81800</v>
      </c>
    </row>
    <row r="16" s="1" customFormat="1" ht="21.75" customHeight="1" spans="1:9">
      <c r="A16" s="27">
        <v>4</v>
      </c>
      <c r="B16" s="8">
        <v>80917523</v>
      </c>
      <c r="C16" s="8">
        <v>1427159</v>
      </c>
      <c r="D16" s="8" t="s">
        <v>62</v>
      </c>
      <c r="E16" s="9">
        <v>43495</v>
      </c>
      <c r="F16" s="9">
        <v>43499</v>
      </c>
      <c r="G16" s="8">
        <v>4</v>
      </c>
      <c r="H16" s="10">
        <v>20450</v>
      </c>
      <c r="I16" s="31">
        <f t="shared" si="0"/>
        <v>81800</v>
      </c>
    </row>
    <row r="17" s="1" customFormat="1" ht="21.75" customHeight="1" spans="1:9">
      <c r="A17" s="27">
        <v>5</v>
      </c>
      <c r="B17" s="8">
        <v>98951075</v>
      </c>
      <c r="C17" s="8">
        <v>1389583</v>
      </c>
      <c r="D17" s="8" t="s">
        <v>63</v>
      </c>
      <c r="E17" s="9">
        <v>43495</v>
      </c>
      <c r="F17" s="9">
        <v>43498</v>
      </c>
      <c r="G17" s="8">
        <v>3</v>
      </c>
      <c r="H17" s="10">
        <v>16750</v>
      </c>
      <c r="I17" s="31">
        <f t="shared" si="0"/>
        <v>50250</v>
      </c>
    </row>
    <row r="18" s="1" customFormat="1" ht="21.75" customHeight="1" spans="1:9">
      <c r="A18" s="27">
        <v>6</v>
      </c>
      <c r="B18" s="8">
        <v>80916788</v>
      </c>
      <c r="C18" s="8">
        <v>1427160</v>
      </c>
      <c r="D18" s="8" t="s">
        <v>64</v>
      </c>
      <c r="E18" s="9">
        <v>43495</v>
      </c>
      <c r="F18" s="9">
        <v>43499</v>
      </c>
      <c r="G18" s="8">
        <v>4</v>
      </c>
      <c r="H18" s="10">
        <v>24190</v>
      </c>
      <c r="I18" s="31">
        <f t="shared" si="0"/>
        <v>96760</v>
      </c>
    </row>
    <row r="19" s="1" customFormat="1" ht="21.75" customHeight="1" spans="1:9">
      <c r="A19" s="27">
        <v>7</v>
      </c>
      <c r="B19" s="8">
        <v>77073884</v>
      </c>
      <c r="C19" s="8">
        <v>1439242</v>
      </c>
      <c r="D19" s="8" t="s">
        <v>65</v>
      </c>
      <c r="E19" s="9">
        <v>43496</v>
      </c>
      <c r="F19" s="9">
        <v>43498</v>
      </c>
      <c r="G19" s="8">
        <v>2</v>
      </c>
      <c r="H19" s="10">
        <v>24190</v>
      </c>
      <c r="I19" s="31">
        <f t="shared" si="0"/>
        <v>48380</v>
      </c>
    </row>
    <row r="20" s="1" customFormat="1" ht="21.75" customHeight="1" spans="1:9">
      <c r="A20" s="27">
        <v>8</v>
      </c>
      <c r="B20" s="8">
        <v>70198951</v>
      </c>
      <c r="C20" s="8">
        <v>1436649</v>
      </c>
      <c r="D20" s="8" t="s">
        <v>66</v>
      </c>
      <c r="E20" s="9">
        <v>43497</v>
      </c>
      <c r="F20" s="9">
        <v>43498</v>
      </c>
      <c r="G20" s="8">
        <v>1</v>
      </c>
      <c r="H20" s="10">
        <v>24190</v>
      </c>
      <c r="I20" s="31">
        <f t="shared" si="0"/>
        <v>24190</v>
      </c>
    </row>
    <row r="21" s="1" customFormat="1" ht="21.75" customHeight="1" spans="1:9">
      <c r="A21" s="27">
        <v>9</v>
      </c>
      <c r="B21" s="8">
        <v>98946466</v>
      </c>
      <c r="C21" s="8">
        <v>1388661</v>
      </c>
      <c r="D21" s="8" t="s">
        <v>67</v>
      </c>
      <c r="E21" s="9">
        <v>43497</v>
      </c>
      <c r="F21" s="9">
        <v>43499</v>
      </c>
      <c r="G21" s="8">
        <v>2</v>
      </c>
      <c r="H21" s="10">
        <v>17800</v>
      </c>
      <c r="I21" s="31">
        <f t="shared" si="0"/>
        <v>35600</v>
      </c>
    </row>
    <row r="22" s="1" customFormat="1" ht="21.75" customHeight="1" spans="1:9">
      <c r="A22" s="27">
        <v>10</v>
      </c>
      <c r="B22" s="8">
        <v>9894669</v>
      </c>
      <c r="C22" s="8">
        <v>1388662</v>
      </c>
      <c r="D22" s="8" t="s">
        <v>68</v>
      </c>
      <c r="E22" s="9">
        <v>43497</v>
      </c>
      <c r="F22" s="9">
        <v>43499</v>
      </c>
      <c r="G22" s="8">
        <v>2</v>
      </c>
      <c r="H22" s="10">
        <v>21000</v>
      </c>
      <c r="I22" s="31">
        <f t="shared" si="0"/>
        <v>42000</v>
      </c>
    </row>
    <row r="23" s="1" customFormat="1" ht="21.75" customHeight="1" spans="1:9">
      <c r="A23" s="27">
        <v>11</v>
      </c>
      <c r="B23" s="8">
        <v>80712451</v>
      </c>
      <c r="C23" s="8">
        <v>1426299</v>
      </c>
      <c r="D23" s="8" t="s">
        <v>69</v>
      </c>
      <c r="E23" s="9">
        <v>43497</v>
      </c>
      <c r="F23" s="9">
        <v>43135</v>
      </c>
      <c r="G23" s="8">
        <v>4</v>
      </c>
      <c r="H23" s="10">
        <v>20450</v>
      </c>
      <c r="I23" s="31">
        <f t="shared" si="0"/>
        <v>81800</v>
      </c>
    </row>
    <row r="24" s="1" customFormat="1" ht="21.75" customHeight="1" spans="1:9">
      <c r="A24" s="27">
        <v>12</v>
      </c>
      <c r="B24" s="8">
        <v>80712451</v>
      </c>
      <c r="C24" s="8">
        <v>1426299</v>
      </c>
      <c r="D24" s="8" t="s">
        <v>69</v>
      </c>
      <c r="E24" s="9">
        <v>43497</v>
      </c>
      <c r="F24" s="9">
        <v>43135</v>
      </c>
      <c r="G24" s="8">
        <v>2</v>
      </c>
      <c r="H24" s="10">
        <v>32560</v>
      </c>
      <c r="I24" s="31">
        <f t="shared" si="0"/>
        <v>65120</v>
      </c>
    </row>
    <row r="25" s="1" customFormat="1" ht="21.75" customHeight="1" spans="1:9">
      <c r="A25" s="27">
        <v>13</v>
      </c>
      <c r="B25" s="8">
        <v>82651362</v>
      </c>
      <c r="C25" s="8">
        <v>1427576</v>
      </c>
      <c r="D25" s="8" t="s">
        <v>70</v>
      </c>
      <c r="E25" s="9">
        <v>43497</v>
      </c>
      <c r="F25" s="9">
        <v>43499</v>
      </c>
      <c r="G25" s="8">
        <v>2</v>
      </c>
      <c r="H25" s="10">
        <v>19820</v>
      </c>
      <c r="I25" s="31">
        <f t="shared" si="0"/>
        <v>39640</v>
      </c>
    </row>
    <row r="26" s="1" customFormat="1" ht="21.75" customHeight="1" spans="1:9">
      <c r="A26" s="27">
        <v>14</v>
      </c>
      <c r="B26" s="8">
        <v>82651362</v>
      </c>
      <c r="C26" s="8">
        <v>1427576</v>
      </c>
      <c r="D26" s="8" t="s">
        <v>70</v>
      </c>
      <c r="E26" s="9">
        <v>43499</v>
      </c>
      <c r="F26" s="9">
        <v>43502</v>
      </c>
      <c r="G26" s="8">
        <v>3</v>
      </c>
      <c r="H26" s="10">
        <v>31560</v>
      </c>
      <c r="I26" s="31">
        <f t="shared" si="0"/>
        <v>94680</v>
      </c>
    </row>
    <row r="27" s="1" customFormat="1" ht="21.75" customHeight="1" spans="1:9">
      <c r="A27" s="27">
        <v>15</v>
      </c>
      <c r="B27" s="8">
        <v>80804684</v>
      </c>
      <c r="C27" s="8">
        <v>1426870</v>
      </c>
      <c r="D27" s="8" t="s">
        <v>71</v>
      </c>
      <c r="E27" s="9">
        <v>43498</v>
      </c>
      <c r="F27" s="9">
        <v>43500</v>
      </c>
      <c r="G27" s="8">
        <v>2</v>
      </c>
      <c r="H27" s="10">
        <f>20450+32560</f>
        <v>53010</v>
      </c>
      <c r="I27" s="31">
        <f>+H27</f>
        <v>53010</v>
      </c>
    </row>
    <row r="28" s="1" customFormat="1" ht="21.75" customHeight="1" spans="1:9">
      <c r="A28" s="27">
        <v>16</v>
      </c>
      <c r="B28" s="8">
        <v>76466367</v>
      </c>
      <c r="C28" s="8">
        <v>1422173</v>
      </c>
      <c r="D28" s="8" t="s">
        <v>72</v>
      </c>
      <c r="E28" s="9">
        <v>43498</v>
      </c>
      <c r="F28" s="9">
        <v>43500</v>
      </c>
      <c r="G28" s="8">
        <v>2</v>
      </c>
      <c r="H28" s="10">
        <v>63010</v>
      </c>
      <c r="I28" s="31">
        <f>+H28</f>
        <v>63010</v>
      </c>
    </row>
    <row r="29" s="1" customFormat="1" ht="21.75" customHeight="1" spans="1:9">
      <c r="A29" s="27">
        <v>17</v>
      </c>
      <c r="B29" s="8">
        <v>74802216</v>
      </c>
      <c r="C29" s="8">
        <v>1406503</v>
      </c>
      <c r="D29" s="8" t="s">
        <v>73</v>
      </c>
      <c r="E29" s="9">
        <v>43498</v>
      </c>
      <c r="F29" s="9">
        <v>43499</v>
      </c>
      <c r="G29" s="8">
        <v>1</v>
      </c>
      <c r="H29" s="10">
        <v>21000</v>
      </c>
      <c r="I29" s="31">
        <f t="shared" ref="I29:I32" si="1">+H29*G29</f>
        <v>21000</v>
      </c>
    </row>
    <row r="30" s="1" customFormat="1" ht="21.75" customHeight="1" spans="1:9">
      <c r="A30" s="27">
        <v>18</v>
      </c>
      <c r="B30" s="8">
        <v>74802216</v>
      </c>
      <c r="C30" s="8">
        <v>1406503</v>
      </c>
      <c r="D30" s="8" t="s">
        <v>73</v>
      </c>
      <c r="E30" s="9">
        <v>43499</v>
      </c>
      <c r="F30" s="9">
        <v>43502</v>
      </c>
      <c r="G30" s="8">
        <v>3</v>
      </c>
      <c r="H30" s="10">
        <v>28000</v>
      </c>
      <c r="I30" s="31">
        <f t="shared" si="1"/>
        <v>84000</v>
      </c>
    </row>
    <row r="31" s="1" customFormat="1" ht="21.75" customHeight="1" spans="1:9">
      <c r="A31" s="27">
        <v>19</v>
      </c>
      <c r="B31" s="8">
        <v>84168465</v>
      </c>
      <c r="C31" s="8">
        <v>1428597</v>
      </c>
      <c r="D31" s="8" t="s">
        <v>74</v>
      </c>
      <c r="E31" s="9">
        <v>43499</v>
      </c>
      <c r="F31" s="9">
        <v>43501</v>
      </c>
      <c r="G31" s="8">
        <v>2</v>
      </c>
      <c r="H31" s="10">
        <v>36400</v>
      </c>
      <c r="I31" s="31">
        <f t="shared" si="1"/>
        <v>72800</v>
      </c>
    </row>
    <row r="32" s="1" customFormat="1" ht="21.75" customHeight="1" spans="1:9">
      <c r="A32" s="27">
        <v>20</v>
      </c>
      <c r="B32" s="8">
        <v>14891403</v>
      </c>
      <c r="C32" s="8">
        <v>1398658</v>
      </c>
      <c r="D32" s="8" t="s">
        <v>75</v>
      </c>
      <c r="E32" s="9">
        <v>43499</v>
      </c>
      <c r="F32" s="9">
        <v>43502</v>
      </c>
      <c r="G32" s="8">
        <v>3</v>
      </c>
      <c r="H32" s="10">
        <v>24800</v>
      </c>
      <c r="I32" s="31">
        <f t="shared" si="1"/>
        <v>74400</v>
      </c>
    </row>
    <row r="33" s="1" customFormat="1" ht="21.75" customHeight="1" spans="1:9">
      <c r="A33" s="27">
        <v>21</v>
      </c>
      <c r="B33" s="8">
        <v>91782304</v>
      </c>
      <c r="C33" s="30">
        <v>1453154</v>
      </c>
      <c r="D33" s="8" t="s">
        <v>11</v>
      </c>
      <c r="E33" s="9">
        <v>43501</v>
      </c>
      <c r="F33" s="9">
        <v>43502</v>
      </c>
      <c r="G33" s="8">
        <v>1</v>
      </c>
      <c r="H33" s="10">
        <v>27800</v>
      </c>
      <c r="I33" s="31">
        <f>+H33</f>
        <v>27800</v>
      </c>
    </row>
    <row r="34" s="1" customFormat="1" ht="21.75" customHeight="1" spans="1:9">
      <c r="A34" s="27">
        <v>22</v>
      </c>
      <c r="B34" s="8">
        <v>918285996</v>
      </c>
      <c r="C34" s="8">
        <v>1390098</v>
      </c>
      <c r="D34" s="8" t="s">
        <v>76</v>
      </c>
      <c r="E34" s="9">
        <v>43499</v>
      </c>
      <c r="F34" s="9">
        <v>43503</v>
      </c>
      <c r="G34" s="8">
        <v>4</v>
      </c>
      <c r="H34" s="10">
        <v>24800</v>
      </c>
      <c r="I34" s="31">
        <f t="shared" ref="I34:I54" si="2">+H34*G34</f>
        <v>99200</v>
      </c>
    </row>
    <row r="35" s="1" customFormat="1" ht="21.75" customHeight="1" spans="1:9">
      <c r="A35" s="27">
        <v>23</v>
      </c>
      <c r="B35" s="8">
        <v>928285996</v>
      </c>
      <c r="C35" s="8">
        <v>1390098</v>
      </c>
      <c r="D35" s="8" t="s">
        <v>77</v>
      </c>
      <c r="E35" s="9">
        <v>43499</v>
      </c>
      <c r="F35" s="9">
        <v>43503</v>
      </c>
      <c r="G35" s="8">
        <v>4</v>
      </c>
      <c r="H35" s="10">
        <v>24800</v>
      </c>
      <c r="I35" s="31">
        <f t="shared" si="2"/>
        <v>99200</v>
      </c>
    </row>
    <row r="36" s="1" customFormat="1" ht="21.75" customHeight="1" spans="1:9">
      <c r="A36" s="27">
        <v>24</v>
      </c>
      <c r="B36" s="8">
        <v>958285996</v>
      </c>
      <c r="C36" s="8">
        <v>1390102</v>
      </c>
      <c r="D36" s="8" t="s">
        <v>78</v>
      </c>
      <c r="E36" s="9">
        <v>43500</v>
      </c>
      <c r="F36" s="9">
        <v>43503</v>
      </c>
      <c r="G36" s="8">
        <v>3</v>
      </c>
      <c r="H36" s="10">
        <v>24800</v>
      </c>
      <c r="I36" s="31">
        <f t="shared" si="2"/>
        <v>74400</v>
      </c>
    </row>
    <row r="37" s="1" customFormat="1" ht="21.75" customHeight="1" spans="1:9">
      <c r="A37" s="27">
        <v>25</v>
      </c>
      <c r="B37" s="90" t="s">
        <v>79</v>
      </c>
      <c r="C37" s="8">
        <v>1389238</v>
      </c>
      <c r="D37" s="8" t="s">
        <v>80</v>
      </c>
      <c r="E37" s="9">
        <v>43500</v>
      </c>
      <c r="F37" s="9">
        <v>43503</v>
      </c>
      <c r="G37" s="8">
        <v>16</v>
      </c>
      <c r="H37" s="10">
        <v>24800</v>
      </c>
      <c r="I37" s="31">
        <f t="shared" si="2"/>
        <v>396800</v>
      </c>
    </row>
    <row r="38" s="1" customFormat="1" ht="21.75" customHeight="1" spans="1:9">
      <c r="A38" s="27">
        <v>26</v>
      </c>
      <c r="B38" s="8">
        <v>758880460</v>
      </c>
      <c r="C38" s="30">
        <v>1453147</v>
      </c>
      <c r="D38" s="8" t="s">
        <v>81</v>
      </c>
      <c r="E38" s="9">
        <v>43500</v>
      </c>
      <c r="F38" s="9">
        <v>43502</v>
      </c>
      <c r="G38" s="8">
        <v>10</v>
      </c>
      <c r="H38" s="10">
        <v>32560</v>
      </c>
      <c r="I38" s="31">
        <f t="shared" si="2"/>
        <v>325600</v>
      </c>
    </row>
    <row r="39" s="1" customFormat="1" ht="21.75" customHeight="1" spans="1:9">
      <c r="A39" s="27">
        <v>27</v>
      </c>
      <c r="B39" s="8">
        <v>458285990</v>
      </c>
      <c r="C39" s="8">
        <v>1384618</v>
      </c>
      <c r="D39" s="8" t="s">
        <v>82</v>
      </c>
      <c r="E39" s="9">
        <v>43502</v>
      </c>
      <c r="F39" s="9">
        <v>43504</v>
      </c>
      <c r="G39" s="8">
        <v>2</v>
      </c>
      <c r="H39" s="10">
        <v>23800</v>
      </c>
      <c r="I39" s="31">
        <f t="shared" si="2"/>
        <v>47600</v>
      </c>
    </row>
    <row r="40" s="1" customFormat="1" ht="21.75" customHeight="1" spans="1:9">
      <c r="A40" s="27">
        <v>28</v>
      </c>
      <c r="B40" s="90" t="s">
        <v>83</v>
      </c>
      <c r="C40" s="8">
        <v>1396643</v>
      </c>
      <c r="D40" s="8" t="s">
        <v>84</v>
      </c>
      <c r="E40" s="9">
        <v>43503</v>
      </c>
      <c r="F40" s="9">
        <v>43506</v>
      </c>
      <c r="G40" s="8">
        <v>9</v>
      </c>
      <c r="H40" s="10">
        <v>28000</v>
      </c>
      <c r="I40" s="31">
        <f t="shared" si="2"/>
        <v>252000</v>
      </c>
    </row>
    <row r="41" s="1" customFormat="1" ht="21.75" customHeight="1" spans="1:9">
      <c r="A41" s="27">
        <v>29</v>
      </c>
      <c r="B41" s="8">
        <v>74028744</v>
      </c>
      <c r="C41" s="30">
        <v>1453675</v>
      </c>
      <c r="D41" s="8" t="s">
        <v>85</v>
      </c>
      <c r="E41" s="9">
        <v>43501</v>
      </c>
      <c r="F41" s="9">
        <v>43502</v>
      </c>
      <c r="G41" s="8">
        <v>1</v>
      </c>
      <c r="H41" s="10">
        <v>32560</v>
      </c>
      <c r="I41" s="31">
        <f t="shared" si="2"/>
        <v>32560</v>
      </c>
    </row>
    <row r="42" s="1" customFormat="1" ht="21.75" customHeight="1" spans="1:9">
      <c r="A42" s="27">
        <v>30</v>
      </c>
      <c r="B42" s="8">
        <v>86572425</v>
      </c>
      <c r="C42" s="8">
        <v>1398660</v>
      </c>
      <c r="D42" s="8" t="s">
        <v>75</v>
      </c>
      <c r="E42" s="9">
        <v>43502</v>
      </c>
      <c r="F42" s="9">
        <v>43504</v>
      </c>
      <c r="G42" s="8">
        <v>2</v>
      </c>
      <c r="H42" s="10">
        <v>28000</v>
      </c>
      <c r="I42" s="31">
        <f t="shared" si="2"/>
        <v>56000</v>
      </c>
    </row>
    <row r="43" s="1" customFormat="1" ht="21.75" customHeight="1" spans="1:9">
      <c r="A43" s="27">
        <v>31</v>
      </c>
      <c r="B43" s="8">
        <v>80799782</v>
      </c>
      <c r="C43" s="30">
        <v>1453213</v>
      </c>
      <c r="D43" s="8" t="s">
        <v>27</v>
      </c>
      <c r="E43" s="9">
        <v>43503</v>
      </c>
      <c r="F43" s="9">
        <v>43505</v>
      </c>
      <c r="G43" s="8">
        <v>2</v>
      </c>
      <c r="H43" s="10">
        <v>5000</v>
      </c>
      <c r="I43" s="31">
        <f t="shared" si="2"/>
        <v>10000</v>
      </c>
    </row>
    <row r="44" s="1" customFormat="1" ht="21.75" customHeight="1" spans="1:9">
      <c r="A44" s="27">
        <v>32</v>
      </c>
      <c r="B44" s="90" t="s">
        <v>86</v>
      </c>
      <c r="C44" s="30">
        <v>1453157</v>
      </c>
      <c r="D44" s="8" t="s">
        <v>87</v>
      </c>
      <c r="E44" s="9">
        <v>43503</v>
      </c>
      <c r="F44" s="9">
        <v>43505</v>
      </c>
      <c r="G44" s="8">
        <v>4</v>
      </c>
      <c r="H44" s="10">
        <v>650</v>
      </c>
      <c r="I44" s="31">
        <f t="shared" si="2"/>
        <v>2600</v>
      </c>
    </row>
    <row r="45" s="1" customFormat="1" ht="21.75" customHeight="1" spans="1:9">
      <c r="A45" s="27">
        <v>33</v>
      </c>
      <c r="B45" s="8">
        <v>98951965</v>
      </c>
      <c r="C45" s="8">
        <v>1386164</v>
      </c>
      <c r="D45" s="8" t="s">
        <v>88</v>
      </c>
      <c r="E45" s="9">
        <v>43504</v>
      </c>
      <c r="F45" s="9">
        <v>43507</v>
      </c>
      <c r="G45" s="8">
        <v>3</v>
      </c>
      <c r="H45" s="10">
        <v>28000</v>
      </c>
      <c r="I45" s="31">
        <f t="shared" si="2"/>
        <v>84000</v>
      </c>
    </row>
    <row r="46" s="1" customFormat="1" ht="21.75" customHeight="1" spans="1:9">
      <c r="A46" s="27">
        <v>34</v>
      </c>
      <c r="B46" s="8">
        <v>949339503</v>
      </c>
      <c r="C46" s="30">
        <v>1453144</v>
      </c>
      <c r="D46" s="8" t="s">
        <v>89</v>
      </c>
      <c r="E46" s="9">
        <v>43506</v>
      </c>
      <c r="F46" s="9">
        <v>43507</v>
      </c>
      <c r="G46" s="8">
        <v>1</v>
      </c>
      <c r="H46" s="10">
        <v>32560</v>
      </c>
      <c r="I46" s="31">
        <f t="shared" si="2"/>
        <v>32560</v>
      </c>
    </row>
    <row r="47" s="1" customFormat="1" ht="21.75" customHeight="1" spans="1:9">
      <c r="A47" s="27">
        <v>35</v>
      </c>
      <c r="B47" s="8">
        <v>73312254</v>
      </c>
      <c r="C47" s="30">
        <v>1453220</v>
      </c>
      <c r="D47" s="8" t="s">
        <v>90</v>
      </c>
      <c r="E47" s="9">
        <v>43506</v>
      </c>
      <c r="F47" s="9">
        <v>43507</v>
      </c>
      <c r="G47" s="8">
        <v>1</v>
      </c>
      <c r="H47" s="10">
        <v>32560</v>
      </c>
      <c r="I47" s="31">
        <f t="shared" si="2"/>
        <v>32560</v>
      </c>
    </row>
    <row r="48" s="1" customFormat="1" ht="21.75" customHeight="1" spans="1:9">
      <c r="A48" s="27">
        <v>36</v>
      </c>
      <c r="B48" s="8">
        <v>94153295</v>
      </c>
      <c r="C48" s="30">
        <v>1453560</v>
      </c>
      <c r="D48" s="8" t="s">
        <v>91</v>
      </c>
      <c r="E48" s="9">
        <v>43506</v>
      </c>
      <c r="F48" s="9">
        <v>43507</v>
      </c>
      <c r="G48" s="8">
        <v>1</v>
      </c>
      <c r="H48" s="10">
        <v>32560</v>
      </c>
      <c r="I48" s="31">
        <f t="shared" si="2"/>
        <v>32560</v>
      </c>
    </row>
    <row r="49" s="1" customFormat="1" ht="21.75" customHeight="1" spans="1:9">
      <c r="A49" s="27">
        <v>37</v>
      </c>
      <c r="B49" s="8">
        <v>92539242</v>
      </c>
      <c r="C49" s="30">
        <v>1453568</v>
      </c>
      <c r="D49" s="8" t="s">
        <v>92</v>
      </c>
      <c r="E49" s="9">
        <v>43506</v>
      </c>
      <c r="F49" s="9">
        <v>43508</v>
      </c>
      <c r="G49" s="8">
        <v>2</v>
      </c>
      <c r="H49" s="10">
        <v>32560</v>
      </c>
      <c r="I49" s="31">
        <f t="shared" si="2"/>
        <v>65120</v>
      </c>
    </row>
    <row r="50" s="1" customFormat="1" ht="21.75" customHeight="1" spans="1:9">
      <c r="A50" s="27">
        <v>38</v>
      </c>
      <c r="B50" s="8">
        <v>93557462</v>
      </c>
      <c r="C50" s="8">
        <v>1443751</v>
      </c>
      <c r="D50" s="8" t="s">
        <v>93</v>
      </c>
      <c r="E50" s="9">
        <v>43506</v>
      </c>
      <c r="F50" s="9">
        <v>43508</v>
      </c>
      <c r="G50" s="8">
        <v>2</v>
      </c>
      <c r="H50" s="10">
        <v>36300</v>
      </c>
      <c r="I50" s="31">
        <f t="shared" si="2"/>
        <v>72600</v>
      </c>
    </row>
    <row r="51" s="1" customFormat="1" ht="21.75" customHeight="1" spans="1:9">
      <c r="A51" s="27">
        <v>39</v>
      </c>
      <c r="B51" s="8">
        <v>93557466</v>
      </c>
      <c r="C51" s="8">
        <v>1443751</v>
      </c>
      <c r="D51" s="8" t="s">
        <v>94</v>
      </c>
      <c r="E51" s="9">
        <v>43506</v>
      </c>
      <c r="F51" s="9">
        <v>43508</v>
      </c>
      <c r="G51" s="8">
        <v>2</v>
      </c>
      <c r="H51" s="10">
        <v>36300</v>
      </c>
      <c r="I51" s="31">
        <f t="shared" si="2"/>
        <v>72600</v>
      </c>
    </row>
    <row r="52" s="1" customFormat="1" ht="21.75" customHeight="1" spans="1:9">
      <c r="A52" s="27">
        <v>40</v>
      </c>
      <c r="B52" s="8">
        <v>95047082</v>
      </c>
      <c r="C52" s="8">
        <v>1444231</v>
      </c>
      <c r="D52" s="8" t="s">
        <v>95</v>
      </c>
      <c r="E52" s="9">
        <v>43507</v>
      </c>
      <c r="F52" s="9">
        <v>43508</v>
      </c>
      <c r="G52" s="8">
        <v>1</v>
      </c>
      <c r="H52" s="10">
        <v>32560</v>
      </c>
      <c r="I52" s="31">
        <f t="shared" si="2"/>
        <v>32560</v>
      </c>
    </row>
    <row r="53" s="1" customFormat="1" ht="21.75" customHeight="1" spans="1:9">
      <c r="A53" s="27">
        <v>41</v>
      </c>
      <c r="B53" s="8">
        <v>80142467</v>
      </c>
      <c r="C53" s="8">
        <v>1422709</v>
      </c>
      <c r="D53" s="8" t="s">
        <v>96</v>
      </c>
      <c r="E53" s="9">
        <v>43504</v>
      </c>
      <c r="F53" s="9">
        <v>43508</v>
      </c>
      <c r="G53" s="8">
        <v>8</v>
      </c>
      <c r="H53" s="10">
        <v>37500</v>
      </c>
      <c r="I53" s="31">
        <f t="shared" si="2"/>
        <v>300000</v>
      </c>
    </row>
    <row r="54" s="1" customFormat="1" ht="21.75" customHeight="1" spans="1:9">
      <c r="A54" s="27">
        <v>42</v>
      </c>
      <c r="B54" s="8">
        <v>80142467</v>
      </c>
      <c r="C54" s="8">
        <v>1422709</v>
      </c>
      <c r="D54" s="8" t="s">
        <v>96</v>
      </c>
      <c r="E54" s="9">
        <v>43508</v>
      </c>
      <c r="F54" s="9">
        <v>43509</v>
      </c>
      <c r="G54" s="8">
        <v>2</v>
      </c>
      <c r="H54" s="10">
        <v>25760</v>
      </c>
      <c r="I54" s="31">
        <f t="shared" si="2"/>
        <v>51520</v>
      </c>
    </row>
    <row r="55" s="1" customFormat="1" ht="21.75" customHeight="1" spans="1:9">
      <c r="A55" s="27">
        <v>43</v>
      </c>
      <c r="B55" s="8">
        <v>98793384</v>
      </c>
      <c r="C55" s="30">
        <v>1453151</v>
      </c>
      <c r="D55" s="8" t="s">
        <v>97</v>
      </c>
      <c r="E55" s="9">
        <v>43506</v>
      </c>
      <c r="F55" s="9">
        <v>43510</v>
      </c>
      <c r="G55" s="8">
        <v>4</v>
      </c>
      <c r="H55" s="10">
        <f>32560+32560+20450+20450</f>
        <v>106020</v>
      </c>
      <c r="I55" s="31">
        <f t="shared" ref="I55:I62" si="3">+H55</f>
        <v>106020</v>
      </c>
    </row>
    <row r="56" s="1" customFormat="1" ht="21.75" customHeight="1" spans="1:9">
      <c r="A56" s="27">
        <v>44</v>
      </c>
      <c r="B56" s="8">
        <v>88142455</v>
      </c>
      <c r="C56" s="30">
        <v>1453134</v>
      </c>
      <c r="D56" s="8" t="s">
        <v>98</v>
      </c>
      <c r="E56" s="9">
        <v>43507</v>
      </c>
      <c r="F56" s="9">
        <v>43510</v>
      </c>
      <c r="G56" s="8">
        <v>9</v>
      </c>
      <c r="H56" s="10">
        <f>27800*3+19820*6</f>
        <v>202320</v>
      </c>
      <c r="I56" s="31">
        <f t="shared" si="3"/>
        <v>202320</v>
      </c>
    </row>
    <row r="57" s="1" customFormat="1" ht="21.75" customHeight="1" spans="1:9">
      <c r="A57" s="27">
        <v>45</v>
      </c>
      <c r="B57" s="8">
        <v>84515858</v>
      </c>
      <c r="C57" s="8">
        <v>1396677</v>
      </c>
      <c r="D57" s="8" t="s">
        <v>99</v>
      </c>
      <c r="E57" s="9">
        <v>43507</v>
      </c>
      <c r="F57" s="9">
        <v>43509</v>
      </c>
      <c r="G57" s="8">
        <v>2</v>
      </c>
      <c r="H57" s="10">
        <f>23800+16750</f>
        <v>40550</v>
      </c>
      <c r="I57" s="31">
        <f t="shared" si="3"/>
        <v>40550</v>
      </c>
    </row>
    <row r="58" s="1" customFormat="1" ht="21.75" customHeight="1" spans="1:9">
      <c r="A58" s="27">
        <v>46</v>
      </c>
      <c r="B58" s="8">
        <v>89442954</v>
      </c>
      <c r="C58" s="8">
        <v>1431799</v>
      </c>
      <c r="D58" s="8" t="s">
        <v>100</v>
      </c>
      <c r="E58" s="9">
        <v>43507</v>
      </c>
      <c r="F58" s="9">
        <v>43509</v>
      </c>
      <c r="G58" s="8">
        <v>4</v>
      </c>
      <c r="H58" s="10">
        <f>32560+32560+20450+20450</f>
        <v>106020</v>
      </c>
      <c r="I58" s="31">
        <f t="shared" si="3"/>
        <v>106020</v>
      </c>
    </row>
    <row r="59" s="1" customFormat="1" ht="21.75" customHeight="1" spans="1:9">
      <c r="A59" s="27">
        <v>47</v>
      </c>
      <c r="B59" s="8">
        <v>92388776</v>
      </c>
      <c r="C59" s="8">
        <v>1443693</v>
      </c>
      <c r="D59" s="8" t="s">
        <v>101</v>
      </c>
      <c r="E59" s="9">
        <v>43507</v>
      </c>
      <c r="F59" s="9">
        <v>43509</v>
      </c>
      <c r="G59" s="8">
        <v>2</v>
      </c>
      <c r="H59" s="10">
        <f>38690+30670</f>
        <v>69360</v>
      </c>
      <c r="I59" s="31">
        <f t="shared" si="3"/>
        <v>69360</v>
      </c>
    </row>
    <row r="60" s="1" customFormat="1" ht="21.75" customHeight="1" spans="1:9">
      <c r="A60" s="27">
        <v>48</v>
      </c>
      <c r="B60" s="8">
        <v>89193997</v>
      </c>
      <c r="C60" s="8">
        <v>1431580</v>
      </c>
      <c r="D60" s="8" t="s">
        <v>102</v>
      </c>
      <c r="E60" s="9">
        <v>43507</v>
      </c>
      <c r="F60" s="9">
        <v>43509</v>
      </c>
      <c r="G60" s="8">
        <v>2</v>
      </c>
      <c r="H60" s="10">
        <f>32560+20450</f>
        <v>53010</v>
      </c>
      <c r="I60" s="31">
        <f t="shared" si="3"/>
        <v>53010</v>
      </c>
    </row>
    <row r="61" s="1" customFormat="1" ht="21.75" customHeight="1" spans="1:9">
      <c r="A61" s="27">
        <v>49</v>
      </c>
      <c r="B61" s="8">
        <v>74805279</v>
      </c>
      <c r="C61" s="8">
        <v>1406451</v>
      </c>
      <c r="D61" s="8" t="s">
        <v>103</v>
      </c>
      <c r="E61" s="9">
        <v>43507</v>
      </c>
      <c r="F61" s="9">
        <v>43509</v>
      </c>
      <c r="G61" s="8">
        <v>2</v>
      </c>
      <c r="H61" s="10">
        <f>28000+21000</f>
        <v>49000</v>
      </c>
      <c r="I61" s="31">
        <f t="shared" si="3"/>
        <v>49000</v>
      </c>
    </row>
    <row r="62" s="1" customFormat="1" ht="21.75" customHeight="1" spans="1:9">
      <c r="A62" s="27">
        <v>50</v>
      </c>
      <c r="B62" s="8">
        <v>70699084</v>
      </c>
      <c r="C62" s="8">
        <v>1420585</v>
      </c>
      <c r="D62" s="8" t="s">
        <v>104</v>
      </c>
      <c r="E62" s="9">
        <v>43507</v>
      </c>
      <c r="F62" s="9">
        <v>43509</v>
      </c>
      <c r="G62" s="8">
        <v>2</v>
      </c>
      <c r="H62" s="10">
        <f>36560+24820</f>
        <v>61380</v>
      </c>
      <c r="I62" s="31">
        <f t="shared" si="3"/>
        <v>61380</v>
      </c>
    </row>
    <row r="63" s="1" customFormat="1" ht="21.75" customHeight="1" spans="1:9">
      <c r="A63" s="27">
        <v>51</v>
      </c>
      <c r="B63" s="8">
        <v>73328217</v>
      </c>
      <c r="C63" s="8">
        <v>1422582</v>
      </c>
      <c r="D63" s="8" t="s">
        <v>105</v>
      </c>
      <c r="E63" s="9">
        <v>43508</v>
      </c>
      <c r="F63" s="9">
        <v>43509</v>
      </c>
      <c r="G63" s="8">
        <v>1</v>
      </c>
      <c r="H63" s="10">
        <v>20450</v>
      </c>
      <c r="I63" s="31">
        <f t="shared" ref="I63:I74" si="4">+H63*G63</f>
        <v>20450</v>
      </c>
    </row>
    <row r="64" s="1" customFormat="1" ht="21.75" customHeight="1" spans="1:9">
      <c r="A64" s="27">
        <v>52</v>
      </c>
      <c r="B64" s="8">
        <v>89828599</v>
      </c>
      <c r="C64" s="8">
        <v>1393534</v>
      </c>
      <c r="D64" s="8" t="s">
        <v>106</v>
      </c>
      <c r="E64" s="9">
        <v>43508</v>
      </c>
      <c r="F64" s="9">
        <v>43509</v>
      </c>
      <c r="G64" s="8">
        <v>1</v>
      </c>
      <c r="H64" s="10">
        <v>16750</v>
      </c>
      <c r="I64" s="31">
        <f t="shared" si="4"/>
        <v>16750</v>
      </c>
    </row>
    <row r="65" s="1" customFormat="1" ht="21.75" customHeight="1" spans="1:9">
      <c r="A65" s="27">
        <v>53</v>
      </c>
      <c r="B65" s="8">
        <v>108285992</v>
      </c>
      <c r="C65" s="32">
        <v>1386141</v>
      </c>
      <c r="D65" s="32" t="s">
        <v>107</v>
      </c>
      <c r="E65" s="9">
        <v>43508</v>
      </c>
      <c r="F65" s="9">
        <v>43510</v>
      </c>
      <c r="G65" s="32">
        <v>2</v>
      </c>
      <c r="H65" s="10">
        <v>16750</v>
      </c>
      <c r="I65" s="31">
        <f t="shared" si="4"/>
        <v>33500</v>
      </c>
    </row>
    <row r="66" s="1" customFormat="1" ht="21.75" customHeight="1" spans="1:9">
      <c r="A66" s="27">
        <v>54</v>
      </c>
      <c r="B66" s="90" t="s">
        <v>108</v>
      </c>
      <c r="C66" s="8">
        <v>1386850</v>
      </c>
      <c r="D66" s="8" t="s">
        <v>109</v>
      </c>
      <c r="E66" s="9">
        <v>43508</v>
      </c>
      <c r="F66" s="9">
        <v>43510</v>
      </c>
      <c r="G66" s="8">
        <v>2</v>
      </c>
      <c r="H66" s="10">
        <v>16750</v>
      </c>
      <c r="I66" s="31">
        <f t="shared" si="4"/>
        <v>33500</v>
      </c>
    </row>
    <row r="67" s="1" customFormat="1" ht="21.75" customHeight="1" spans="1:9">
      <c r="A67" s="27">
        <v>55</v>
      </c>
      <c r="B67" s="8">
        <v>84133370</v>
      </c>
      <c r="C67" s="8">
        <v>1428502</v>
      </c>
      <c r="D67" s="8" t="s">
        <v>110</v>
      </c>
      <c r="E67" s="9">
        <v>43508</v>
      </c>
      <c r="F67" s="9">
        <v>43510</v>
      </c>
      <c r="G67" s="8">
        <v>2</v>
      </c>
      <c r="H67" s="10">
        <v>20450</v>
      </c>
      <c r="I67" s="31">
        <f t="shared" si="4"/>
        <v>40900</v>
      </c>
    </row>
    <row r="68" s="1" customFormat="1" ht="21.75" customHeight="1" spans="1:9">
      <c r="A68" s="27">
        <v>56</v>
      </c>
      <c r="B68" s="8">
        <v>97836569</v>
      </c>
      <c r="C68" s="8">
        <v>1445454</v>
      </c>
      <c r="D68" s="8" t="s">
        <v>111</v>
      </c>
      <c r="E68" s="9">
        <v>43508</v>
      </c>
      <c r="F68" s="9">
        <v>43510</v>
      </c>
      <c r="G68" s="8">
        <v>2</v>
      </c>
      <c r="H68" s="10">
        <v>30670</v>
      </c>
      <c r="I68" s="31">
        <f t="shared" si="4"/>
        <v>61340</v>
      </c>
    </row>
    <row r="69" s="1" customFormat="1" ht="21.75" customHeight="1" spans="1:9">
      <c r="A69" s="27">
        <v>57</v>
      </c>
      <c r="B69" s="8">
        <v>74235299</v>
      </c>
      <c r="C69" s="8">
        <v>1393424</v>
      </c>
      <c r="D69" s="8" t="s">
        <v>112</v>
      </c>
      <c r="E69" s="9">
        <v>43508</v>
      </c>
      <c r="F69" s="9">
        <v>43509</v>
      </c>
      <c r="G69" s="8">
        <v>1</v>
      </c>
      <c r="H69" s="10">
        <v>16750</v>
      </c>
      <c r="I69" s="31">
        <f t="shared" si="4"/>
        <v>16750</v>
      </c>
    </row>
    <row r="70" s="1" customFormat="1" ht="21.75" customHeight="1" spans="1:9">
      <c r="A70" s="27">
        <v>58</v>
      </c>
      <c r="B70" s="8">
        <v>89592336</v>
      </c>
      <c r="C70" s="8">
        <v>1431974</v>
      </c>
      <c r="D70" s="8" t="s">
        <v>113</v>
      </c>
      <c r="E70" s="9">
        <v>43509</v>
      </c>
      <c r="F70" s="9">
        <v>43146</v>
      </c>
      <c r="G70" s="8">
        <v>2</v>
      </c>
      <c r="H70" s="10">
        <v>19820</v>
      </c>
      <c r="I70" s="31">
        <f t="shared" si="4"/>
        <v>39640</v>
      </c>
    </row>
    <row r="71" s="1" customFormat="1" ht="21.75" customHeight="1" spans="1:9">
      <c r="A71" s="27">
        <v>59</v>
      </c>
      <c r="B71" s="8">
        <v>75723595</v>
      </c>
      <c r="C71" s="8">
        <v>1423993</v>
      </c>
      <c r="D71" s="8" t="s">
        <v>114</v>
      </c>
      <c r="E71" s="9">
        <v>43509</v>
      </c>
      <c r="F71" s="9">
        <v>43510</v>
      </c>
      <c r="G71" s="8">
        <v>1</v>
      </c>
      <c r="H71" s="10">
        <v>19290</v>
      </c>
      <c r="I71" s="31">
        <f t="shared" si="4"/>
        <v>19290</v>
      </c>
    </row>
    <row r="72" s="1" customFormat="1" ht="21.75" customHeight="1" spans="1:9">
      <c r="A72" s="27">
        <v>60</v>
      </c>
      <c r="B72" s="8">
        <v>88285999</v>
      </c>
      <c r="C72" s="8">
        <v>1393537</v>
      </c>
      <c r="D72" s="8" t="s">
        <v>106</v>
      </c>
      <c r="E72" s="9">
        <v>43509</v>
      </c>
      <c r="F72" s="9">
        <v>43510</v>
      </c>
      <c r="G72" s="8">
        <v>1</v>
      </c>
      <c r="H72" s="10">
        <v>16750</v>
      </c>
      <c r="I72" s="31">
        <f t="shared" si="4"/>
        <v>16750</v>
      </c>
    </row>
    <row r="73" s="1" customFormat="1" ht="21.75" customHeight="1" spans="1:9">
      <c r="A73" s="27">
        <v>61</v>
      </c>
      <c r="B73" s="8">
        <v>908285999</v>
      </c>
      <c r="C73" s="8">
        <v>1393526</v>
      </c>
      <c r="D73" s="8" t="s">
        <v>112</v>
      </c>
      <c r="E73" s="9">
        <v>43509</v>
      </c>
      <c r="F73" s="9">
        <v>43510</v>
      </c>
      <c r="G73" s="8">
        <v>1</v>
      </c>
      <c r="H73" s="10">
        <v>16750</v>
      </c>
      <c r="I73" s="31">
        <f t="shared" si="4"/>
        <v>16750</v>
      </c>
    </row>
    <row r="74" s="1" customFormat="1" ht="21.75" customHeight="1" spans="1:9">
      <c r="A74" s="27">
        <v>62</v>
      </c>
      <c r="B74" s="8">
        <v>96410418</v>
      </c>
      <c r="C74" s="8">
        <v>1444913</v>
      </c>
      <c r="D74" s="8" t="s">
        <v>115</v>
      </c>
      <c r="E74" s="9">
        <v>43508</v>
      </c>
      <c r="F74" s="9">
        <v>43510</v>
      </c>
      <c r="G74" s="8">
        <v>2</v>
      </c>
      <c r="H74" s="10">
        <v>30670</v>
      </c>
      <c r="I74" s="31">
        <f t="shared" si="4"/>
        <v>61340</v>
      </c>
    </row>
    <row r="75" s="1" customFormat="1" ht="21.75" customHeight="1" spans="1:9">
      <c r="A75" s="27">
        <v>63</v>
      </c>
      <c r="B75" s="8">
        <v>98946691</v>
      </c>
      <c r="C75" s="8">
        <v>1385690</v>
      </c>
      <c r="D75" s="8" t="s">
        <v>116</v>
      </c>
      <c r="E75" s="9">
        <v>43505</v>
      </c>
      <c r="F75" s="9">
        <v>43511</v>
      </c>
      <c r="G75" s="8">
        <v>5</v>
      </c>
      <c r="H75" s="10">
        <f>24800*3+17800+17800</f>
        <v>110000</v>
      </c>
      <c r="I75" s="31">
        <f>+H75</f>
        <v>110000</v>
      </c>
    </row>
    <row r="76" s="1" customFormat="1" ht="21.75" customHeight="1" spans="1:9">
      <c r="A76" s="27">
        <v>64</v>
      </c>
      <c r="B76" s="8">
        <v>92746967</v>
      </c>
      <c r="C76" s="8">
        <v>1430684</v>
      </c>
      <c r="D76" s="8" t="s">
        <v>117</v>
      </c>
      <c r="E76" s="9">
        <v>43510</v>
      </c>
      <c r="F76" s="9" t="s">
        <v>118</v>
      </c>
      <c r="G76" s="8">
        <v>1</v>
      </c>
      <c r="H76" s="10">
        <v>19820</v>
      </c>
      <c r="I76" s="31">
        <f t="shared" ref="I76:I91" si="5">+H76*G76</f>
        <v>19820</v>
      </c>
    </row>
    <row r="77" s="1" customFormat="1" ht="21.75" customHeight="1" spans="1:9">
      <c r="A77" s="27">
        <v>65</v>
      </c>
      <c r="B77" s="8">
        <v>97849992</v>
      </c>
      <c r="C77" s="8">
        <v>1418177</v>
      </c>
      <c r="D77" s="8" t="s">
        <v>119</v>
      </c>
      <c r="E77" s="9">
        <v>43510</v>
      </c>
      <c r="F77" s="9" t="s">
        <v>118</v>
      </c>
      <c r="G77" s="8">
        <v>1</v>
      </c>
      <c r="H77" s="10">
        <v>25760</v>
      </c>
      <c r="I77" s="31">
        <f t="shared" si="5"/>
        <v>25760</v>
      </c>
    </row>
    <row r="78" s="1" customFormat="1" ht="21.75" customHeight="1" spans="1:9">
      <c r="A78" s="27">
        <v>66</v>
      </c>
      <c r="B78" s="8">
        <v>97836720</v>
      </c>
      <c r="C78" s="8">
        <v>1418177</v>
      </c>
      <c r="D78" s="8" t="s">
        <v>120</v>
      </c>
      <c r="E78" s="9">
        <v>43510</v>
      </c>
      <c r="F78" s="9" t="s">
        <v>118</v>
      </c>
      <c r="G78" s="8">
        <v>1</v>
      </c>
      <c r="H78" s="10">
        <v>25760</v>
      </c>
      <c r="I78" s="31">
        <f t="shared" si="5"/>
        <v>25760</v>
      </c>
    </row>
    <row r="79" s="1" customFormat="1" ht="21.75" customHeight="1" spans="1:9">
      <c r="A79" s="27">
        <v>67</v>
      </c>
      <c r="B79" s="8">
        <v>80771596</v>
      </c>
      <c r="C79" s="8">
        <v>1426768</v>
      </c>
      <c r="D79" s="8" t="s">
        <v>121</v>
      </c>
      <c r="E79" s="9">
        <v>43510</v>
      </c>
      <c r="F79" s="9" t="s">
        <v>118</v>
      </c>
      <c r="G79" s="8">
        <v>1</v>
      </c>
      <c r="H79" s="10">
        <v>19290</v>
      </c>
      <c r="I79" s="31">
        <f t="shared" si="5"/>
        <v>19290</v>
      </c>
    </row>
    <row r="80" s="1" customFormat="1" ht="21.75" customHeight="1" spans="1:9">
      <c r="A80" s="27">
        <v>68</v>
      </c>
      <c r="B80" s="8">
        <v>86572411</v>
      </c>
      <c r="C80" s="8">
        <v>1398460</v>
      </c>
      <c r="D80" s="8" t="s">
        <v>122</v>
      </c>
      <c r="E80" s="9">
        <v>43510</v>
      </c>
      <c r="F80" s="9" t="s">
        <v>118</v>
      </c>
      <c r="G80" s="8">
        <v>1</v>
      </c>
      <c r="H80" s="10">
        <v>16750</v>
      </c>
      <c r="I80" s="31">
        <f t="shared" si="5"/>
        <v>16750</v>
      </c>
    </row>
    <row r="81" s="1" customFormat="1" ht="21.75" customHeight="1" spans="1:9">
      <c r="A81" s="27">
        <v>69</v>
      </c>
      <c r="B81" s="8">
        <v>91026064</v>
      </c>
      <c r="C81" s="8">
        <v>1416785</v>
      </c>
      <c r="D81" s="8" t="s">
        <v>123</v>
      </c>
      <c r="E81" s="9">
        <v>43508</v>
      </c>
      <c r="F81" s="9">
        <v>43512</v>
      </c>
      <c r="G81" s="8">
        <v>4</v>
      </c>
      <c r="H81" s="10">
        <v>24500</v>
      </c>
      <c r="I81" s="31">
        <f t="shared" si="5"/>
        <v>98000</v>
      </c>
    </row>
    <row r="82" s="1" customFormat="1" ht="21.75" customHeight="1" spans="1:9">
      <c r="A82" s="27">
        <v>70</v>
      </c>
      <c r="B82" s="90" t="s">
        <v>124</v>
      </c>
      <c r="C82" s="8">
        <v>1438072</v>
      </c>
      <c r="D82" s="8" t="s">
        <v>125</v>
      </c>
      <c r="E82" s="9">
        <v>43509</v>
      </c>
      <c r="F82" s="9">
        <v>43513</v>
      </c>
      <c r="G82" s="8">
        <v>8</v>
      </c>
      <c r="H82" s="10">
        <v>24190</v>
      </c>
      <c r="I82" s="31">
        <f t="shared" si="5"/>
        <v>193520</v>
      </c>
    </row>
    <row r="83" s="1" customFormat="1" ht="21.75" customHeight="1" spans="1:9">
      <c r="A83" s="27">
        <v>71</v>
      </c>
      <c r="B83" s="8">
        <v>92845998</v>
      </c>
      <c r="C83" s="8">
        <v>1414973</v>
      </c>
      <c r="D83" s="8" t="s">
        <v>126</v>
      </c>
      <c r="E83" s="9">
        <v>43511</v>
      </c>
      <c r="F83" s="9">
        <v>43513</v>
      </c>
      <c r="G83" s="8">
        <v>2</v>
      </c>
      <c r="H83" s="10">
        <v>18700</v>
      </c>
      <c r="I83" s="31">
        <f t="shared" si="5"/>
        <v>37400</v>
      </c>
    </row>
    <row r="84" s="1" customFormat="1" ht="21.75" customHeight="1" spans="1:9">
      <c r="A84" s="27">
        <v>72</v>
      </c>
      <c r="B84" s="8">
        <v>928285988</v>
      </c>
      <c r="C84" s="8">
        <v>1382744</v>
      </c>
      <c r="D84" s="8" t="s">
        <v>127</v>
      </c>
      <c r="E84" s="9">
        <v>43512</v>
      </c>
      <c r="F84" s="9">
        <v>43513</v>
      </c>
      <c r="G84" s="8">
        <v>1</v>
      </c>
      <c r="H84" s="10">
        <v>16750</v>
      </c>
      <c r="I84" s="31">
        <f t="shared" si="5"/>
        <v>16750</v>
      </c>
    </row>
    <row r="85" s="1" customFormat="1" ht="21.75" customHeight="1" spans="1:9">
      <c r="A85" s="27">
        <v>73</v>
      </c>
      <c r="B85" s="8">
        <v>84776371</v>
      </c>
      <c r="C85" s="8">
        <v>1409260</v>
      </c>
      <c r="D85" s="8" t="s">
        <v>128</v>
      </c>
      <c r="E85" s="9">
        <v>43513</v>
      </c>
      <c r="F85" s="9">
        <v>43514</v>
      </c>
      <c r="G85" s="8">
        <v>1</v>
      </c>
      <c r="H85" s="10">
        <v>17800</v>
      </c>
      <c r="I85" s="31">
        <f t="shared" si="5"/>
        <v>17800</v>
      </c>
    </row>
    <row r="86" s="1" customFormat="1" ht="21.75" customHeight="1" spans="1:9">
      <c r="A86" s="27">
        <v>74</v>
      </c>
      <c r="B86" s="8">
        <v>840346117</v>
      </c>
      <c r="C86" s="33">
        <v>1442214</v>
      </c>
      <c r="D86" s="8" t="s">
        <v>129</v>
      </c>
      <c r="E86" s="9">
        <v>43510</v>
      </c>
      <c r="F86" s="9">
        <v>43514</v>
      </c>
      <c r="G86" s="8">
        <v>4</v>
      </c>
      <c r="H86" s="10">
        <v>38460</v>
      </c>
      <c r="I86" s="31">
        <f t="shared" si="5"/>
        <v>153840</v>
      </c>
    </row>
    <row r="87" s="1" customFormat="1" ht="21.75" customHeight="1" spans="1:9">
      <c r="A87" s="27">
        <v>75</v>
      </c>
      <c r="B87" s="8">
        <v>95814211</v>
      </c>
      <c r="C87" s="8">
        <v>1402621</v>
      </c>
      <c r="D87" s="8" t="s">
        <v>130</v>
      </c>
      <c r="E87" s="9">
        <v>43510</v>
      </c>
      <c r="F87" s="9">
        <v>43513</v>
      </c>
      <c r="G87" s="8">
        <v>3</v>
      </c>
      <c r="H87" s="10">
        <f>16750+1300</f>
        <v>18050</v>
      </c>
      <c r="I87" s="31">
        <f t="shared" si="5"/>
        <v>54150</v>
      </c>
    </row>
    <row r="88" s="1" customFormat="1" ht="21.75" customHeight="1" spans="1:9">
      <c r="A88" s="27">
        <v>76</v>
      </c>
      <c r="B88" s="8">
        <v>95881573</v>
      </c>
      <c r="C88" s="8">
        <v>1402621</v>
      </c>
      <c r="D88" s="8" t="s">
        <v>131</v>
      </c>
      <c r="E88" s="9">
        <v>43510</v>
      </c>
      <c r="F88" s="9">
        <v>43513</v>
      </c>
      <c r="G88" s="8">
        <v>3</v>
      </c>
      <c r="H88" s="10">
        <v>21750</v>
      </c>
      <c r="I88" s="31">
        <f t="shared" si="5"/>
        <v>65250</v>
      </c>
    </row>
    <row r="89" s="1" customFormat="1" ht="21.75" customHeight="1" spans="1:9">
      <c r="A89" s="27">
        <v>77</v>
      </c>
      <c r="B89" s="8">
        <v>92761342</v>
      </c>
      <c r="C89" s="8">
        <v>1414648</v>
      </c>
      <c r="D89" s="8" t="s">
        <v>132</v>
      </c>
      <c r="E89" s="9">
        <v>43514</v>
      </c>
      <c r="F89" s="9">
        <v>43516</v>
      </c>
      <c r="G89" s="8">
        <v>2</v>
      </c>
      <c r="H89" s="10">
        <v>19820</v>
      </c>
      <c r="I89" s="31">
        <f t="shared" si="5"/>
        <v>39640</v>
      </c>
    </row>
    <row r="90" s="1" customFormat="1" ht="21.75" customHeight="1" spans="1:9">
      <c r="A90" s="27">
        <v>78</v>
      </c>
      <c r="B90" s="8">
        <v>72398373</v>
      </c>
      <c r="C90" s="8">
        <v>1446894</v>
      </c>
      <c r="D90" s="8" t="s">
        <v>133</v>
      </c>
      <c r="E90" s="9">
        <v>43514</v>
      </c>
      <c r="F90" s="9">
        <v>43515</v>
      </c>
      <c r="G90" s="8">
        <v>1</v>
      </c>
      <c r="H90" s="10">
        <v>22260</v>
      </c>
      <c r="I90" s="31">
        <f t="shared" si="5"/>
        <v>22260</v>
      </c>
    </row>
    <row r="91" s="1" customFormat="1" ht="21.75" customHeight="1" spans="1:9">
      <c r="A91" s="27">
        <v>79</v>
      </c>
      <c r="B91" s="8">
        <v>89683909</v>
      </c>
      <c r="C91" s="8">
        <v>1432666</v>
      </c>
      <c r="D91" s="8" t="s">
        <v>134</v>
      </c>
      <c r="E91" s="9">
        <v>43510</v>
      </c>
      <c r="F91" s="9">
        <v>43515</v>
      </c>
      <c r="G91" s="8">
        <v>5</v>
      </c>
      <c r="H91" s="10">
        <v>650</v>
      </c>
      <c r="I91" s="31">
        <f t="shared" si="5"/>
        <v>3250</v>
      </c>
    </row>
    <row r="92" s="1" customFormat="1" ht="18" customHeight="1" spans="1:9">
      <c r="A92" s="34"/>
      <c r="B92" s="12"/>
      <c r="C92" s="12"/>
      <c r="D92" s="13"/>
      <c r="E92" s="14"/>
      <c r="F92" s="14"/>
      <c r="G92" s="12"/>
      <c r="H92" s="15"/>
      <c r="I92" s="16"/>
    </row>
    <row r="93" s="23" customFormat="1" ht="18" customHeight="1" spans="1:9">
      <c r="A93" s="1"/>
      <c r="B93" s="2"/>
      <c r="C93" s="1"/>
      <c r="D93" s="1"/>
      <c r="E93" s="2"/>
      <c r="F93" s="1"/>
      <c r="G93" s="35" t="s">
        <v>135</v>
      </c>
      <c r="H93" s="1"/>
      <c r="I93" s="36">
        <f>SUM(I13:I92)</f>
        <v>5416640</v>
      </c>
    </row>
    <row r="94" s="23" customFormat="1" ht="15" spans="1:9">
      <c r="A94" s="1"/>
      <c r="B94" s="2"/>
      <c r="C94" s="1"/>
      <c r="D94" s="1"/>
      <c r="E94" s="1"/>
      <c r="F94" s="2"/>
      <c r="G94" s="1"/>
      <c r="H94" s="1"/>
      <c r="I94" s="37" t="s">
        <v>136</v>
      </c>
    </row>
    <row r="95" s="23" customFormat="1" spans="1:9">
      <c r="A95" s="1"/>
      <c r="B95" s="2"/>
      <c r="C95" s="1"/>
      <c r="D95" s="1"/>
      <c r="E95" s="1"/>
      <c r="F95" s="2"/>
      <c r="G95" s="1"/>
      <c r="H95" s="1"/>
      <c r="I95" s="21"/>
    </row>
    <row r="96" s="23" customFormat="1" spans="1:9">
      <c r="A96" s="1"/>
      <c r="B96" s="2"/>
      <c r="C96" s="1"/>
      <c r="D96" s="1"/>
      <c r="E96" s="1"/>
      <c r="F96" s="2"/>
      <c r="G96" s="1"/>
      <c r="H96" s="21"/>
      <c r="I96" s="21"/>
    </row>
    <row r="97" s="23" customFormat="1" spans="1:9">
      <c r="A97" s="1"/>
      <c r="B97" s="2"/>
      <c r="C97" s="1"/>
      <c r="D97" s="1"/>
      <c r="E97" s="1"/>
      <c r="F97" s="2"/>
      <c r="G97" s="1"/>
      <c r="H97" s="1"/>
      <c r="I97" s="21"/>
    </row>
    <row r="98" s="23" customFormat="1" spans="1:8">
      <c r="A98" s="1"/>
      <c r="B98" s="2"/>
      <c r="C98" s="1"/>
      <c r="D98" s="1"/>
      <c r="E98" s="1"/>
      <c r="F98" s="2"/>
      <c r="G98" s="1"/>
      <c r="H98" s="1"/>
    </row>
    <row r="99" s="23" customFormat="1" spans="1:9">
      <c r="A99" s="1"/>
      <c r="B99" s="2"/>
      <c r="C99" s="1"/>
      <c r="D99" s="1"/>
      <c r="E99" s="1"/>
      <c r="F99" s="2"/>
      <c r="G99" s="1"/>
      <c r="H99" s="1"/>
      <c r="I99" s="21"/>
    </row>
  </sheetData>
  <conditionalFormatting sqref="C13:C32 C34:C37 C39:C40 C42 C45 C50:C54 C57:C85 C87:C91">
    <cfRule type="duplicateValues" dxfId="0" priority="7"/>
  </conditionalFormatting>
  <pageMargins left="0.75" right="0.75" top="1" bottom="1" header="0.511805555555556" footer="0.511805555555556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G38"/>
  <sheetViews>
    <sheetView tabSelected="1" workbookViewId="0">
      <selection activeCell="D40" sqref="D40"/>
    </sheetView>
  </sheetViews>
  <sheetFormatPr defaultColWidth="9" defaultRowHeight="13.5" outlineLevelCol="6"/>
  <cols>
    <col min="1" max="1" width="14" style="1" customWidth="1"/>
    <col min="2" max="2" width="19.7083333333333" style="1" customWidth="1"/>
    <col min="3" max="3" width="9.28333333333333" style="1" customWidth="1"/>
    <col min="4" max="4" width="9.28333333333333" style="2" customWidth="1"/>
    <col min="5" max="5" width="9" style="1"/>
    <col min="6" max="6" width="11.425" style="1" customWidth="1"/>
    <col min="7" max="7" width="14.2833333333333" style="1" customWidth="1"/>
  </cols>
  <sheetData>
    <row r="3" spans="2:4">
      <c r="B3" s="2"/>
      <c r="C3" s="3"/>
      <c r="D3" s="1"/>
    </row>
    <row r="4" spans="2:4">
      <c r="B4" s="2"/>
      <c r="C4" s="3"/>
      <c r="D4" s="1"/>
    </row>
    <row r="5" spans="2:4">
      <c r="B5" s="2"/>
      <c r="C5" s="3"/>
      <c r="D5" s="1"/>
    </row>
    <row r="6" spans="2:4">
      <c r="B6" s="2"/>
      <c r="C6" s="3"/>
      <c r="D6" s="1"/>
    </row>
    <row r="7" spans="2:4">
      <c r="B7" s="2"/>
      <c r="C7" s="3"/>
      <c r="D7" s="1"/>
    </row>
    <row r="8" spans="2:4">
      <c r="B8" s="2"/>
      <c r="C8" s="3"/>
      <c r="D8" s="1"/>
    </row>
    <row r="9" ht="20.25" spans="2:5">
      <c r="B9" s="4"/>
      <c r="C9" s="3"/>
      <c r="D9" s="4" t="s">
        <v>50</v>
      </c>
      <c r="E9" s="5" t="s">
        <v>137</v>
      </c>
    </row>
    <row r="11" spans="3:5">
      <c r="C11" s="3"/>
      <c r="D11" s="1"/>
      <c r="E11" s="2"/>
    </row>
    <row r="12" spans="1:7">
      <c r="A12" s="6" t="s">
        <v>54</v>
      </c>
      <c r="B12" s="7" t="s">
        <v>0</v>
      </c>
      <c r="C12" s="7" t="s">
        <v>55</v>
      </c>
      <c r="D12" s="6" t="s">
        <v>56</v>
      </c>
      <c r="E12" s="6" t="s">
        <v>57</v>
      </c>
      <c r="F12" s="6" t="s">
        <v>58</v>
      </c>
      <c r="G12" s="6" t="s">
        <v>44</v>
      </c>
    </row>
    <row r="13" spans="1:7">
      <c r="A13" s="8">
        <v>1454707</v>
      </c>
      <c r="B13" s="8" t="s">
        <v>138</v>
      </c>
      <c r="C13" s="9">
        <v>43527</v>
      </c>
      <c r="D13" s="9">
        <v>43528</v>
      </c>
      <c r="E13" s="8">
        <v>1</v>
      </c>
      <c r="F13" s="10">
        <v>23900</v>
      </c>
      <c r="G13" s="11">
        <f t="shared" ref="G13:G30" si="0">+F13*E13</f>
        <v>23900</v>
      </c>
    </row>
    <row r="14" spans="1:7">
      <c r="A14" s="8">
        <v>1443042</v>
      </c>
      <c r="B14" s="8" t="s">
        <v>139</v>
      </c>
      <c r="C14" s="9">
        <v>43529</v>
      </c>
      <c r="D14" s="9">
        <v>43530</v>
      </c>
      <c r="E14" s="8">
        <v>2</v>
      </c>
      <c r="F14" s="10">
        <v>17750</v>
      </c>
      <c r="G14" s="11">
        <f t="shared" si="0"/>
        <v>35500</v>
      </c>
    </row>
    <row r="15" spans="1:7">
      <c r="A15" s="8">
        <v>1457293</v>
      </c>
      <c r="B15" s="8" t="s">
        <v>140</v>
      </c>
      <c r="C15" s="9">
        <v>43532</v>
      </c>
      <c r="D15" s="9">
        <v>43534</v>
      </c>
      <c r="E15" s="8">
        <v>2</v>
      </c>
      <c r="F15" s="10">
        <v>25040</v>
      </c>
      <c r="G15" s="11">
        <f t="shared" si="0"/>
        <v>50080</v>
      </c>
    </row>
    <row r="16" spans="1:7">
      <c r="A16" s="8">
        <v>1456501</v>
      </c>
      <c r="B16" s="8" t="s">
        <v>141</v>
      </c>
      <c r="C16" s="9">
        <v>43534</v>
      </c>
      <c r="D16" s="9">
        <v>43537</v>
      </c>
      <c r="E16" s="8">
        <v>6</v>
      </c>
      <c r="F16" s="10">
        <v>17750</v>
      </c>
      <c r="G16" s="11">
        <f t="shared" si="0"/>
        <v>106500</v>
      </c>
    </row>
    <row r="17" spans="1:7">
      <c r="A17" s="8">
        <v>1456372</v>
      </c>
      <c r="B17" s="8" t="s">
        <v>142</v>
      </c>
      <c r="C17" s="9">
        <v>43535</v>
      </c>
      <c r="D17" s="9">
        <v>43537</v>
      </c>
      <c r="E17" s="8">
        <v>2</v>
      </c>
      <c r="F17" s="10">
        <v>17750</v>
      </c>
      <c r="G17" s="11">
        <f t="shared" si="0"/>
        <v>35500</v>
      </c>
    </row>
    <row r="18" spans="1:7">
      <c r="A18" s="8">
        <v>1447196</v>
      </c>
      <c r="B18" s="8" t="s">
        <v>143</v>
      </c>
      <c r="C18" s="9">
        <v>43535</v>
      </c>
      <c r="D18" s="9">
        <v>43538</v>
      </c>
      <c r="E18" s="8">
        <v>3</v>
      </c>
      <c r="F18" s="10">
        <v>17750</v>
      </c>
      <c r="G18" s="11">
        <f t="shared" si="0"/>
        <v>53250</v>
      </c>
    </row>
    <row r="19" spans="1:7">
      <c r="A19" s="8">
        <v>1457926</v>
      </c>
      <c r="B19" s="8" t="s">
        <v>144</v>
      </c>
      <c r="C19" s="9">
        <v>43536</v>
      </c>
      <c r="D19" s="9">
        <v>43538</v>
      </c>
      <c r="E19" s="8">
        <v>2</v>
      </c>
      <c r="F19" s="10">
        <v>17750</v>
      </c>
      <c r="G19" s="11">
        <f t="shared" si="0"/>
        <v>35500</v>
      </c>
    </row>
    <row r="20" spans="1:7">
      <c r="A20" s="8">
        <v>1456398</v>
      </c>
      <c r="B20" s="8" t="s">
        <v>145</v>
      </c>
      <c r="C20" s="9">
        <v>43536</v>
      </c>
      <c r="D20" s="9">
        <v>43538</v>
      </c>
      <c r="E20" s="8">
        <v>2</v>
      </c>
      <c r="F20" s="10">
        <v>17750</v>
      </c>
      <c r="G20" s="11">
        <f t="shared" si="0"/>
        <v>35500</v>
      </c>
    </row>
    <row r="21" spans="1:7">
      <c r="A21" s="8">
        <v>1440996</v>
      </c>
      <c r="B21" s="8" t="s">
        <v>146</v>
      </c>
      <c r="C21" s="9">
        <v>43538</v>
      </c>
      <c r="D21" s="9">
        <v>43542</v>
      </c>
      <c r="E21" s="8">
        <v>4</v>
      </c>
      <c r="F21" s="10">
        <v>17200</v>
      </c>
      <c r="G21" s="11">
        <f t="shared" si="0"/>
        <v>68800</v>
      </c>
    </row>
    <row r="22" spans="1:7">
      <c r="A22" s="8">
        <v>1461675</v>
      </c>
      <c r="B22" s="8" t="s">
        <v>147</v>
      </c>
      <c r="C22" s="9">
        <v>43541</v>
      </c>
      <c r="D22" s="9">
        <v>43543</v>
      </c>
      <c r="E22" s="8">
        <v>4</v>
      </c>
      <c r="F22" s="10">
        <v>17750</v>
      </c>
      <c r="G22" s="11">
        <f t="shared" si="0"/>
        <v>71000</v>
      </c>
    </row>
    <row r="23" spans="1:7">
      <c r="A23" s="8">
        <v>1448897</v>
      </c>
      <c r="B23" s="8" t="s">
        <v>148</v>
      </c>
      <c r="C23" s="9">
        <v>43542</v>
      </c>
      <c r="D23" s="9">
        <v>43544</v>
      </c>
      <c r="E23" s="8">
        <v>2</v>
      </c>
      <c r="F23" s="10">
        <v>17750</v>
      </c>
      <c r="G23" s="11">
        <f t="shared" si="0"/>
        <v>35500</v>
      </c>
    </row>
    <row r="24" spans="1:7">
      <c r="A24" s="8">
        <v>1455913</v>
      </c>
      <c r="B24" s="8" t="s">
        <v>149</v>
      </c>
      <c r="C24" s="9">
        <v>43544</v>
      </c>
      <c r="D24" s="9">
        <v>43546</v>
      </c>
      <c r="E24" s="8">
        <v>2</v>
      </c>
      <c r="F24" s="10">
        <v>18900</v>
      </c>
      <c r="G24" s="11">
        <f t="shared" si="0"/>
        <v>37800</v>
      </c>
    </row>
    <row r="25" spans="1:7">
      <c r="A25" s="8">
        <v>1444109</v>
      </c>
      <c r="B25" s="8" t="s">
        <v>150</v>
      </c>
      <c r="C25" s="9">
        <v>43545</v>
      </c>
      <c r="D25" s="9">
        <v>43518</v>
      </c>
      <c r="E25" s="8">
        <v>1</v>
      </c>
      <c r="F25" s="10">
        <v>17750</v>
      </c>
      <c r="G25" s="11">
        <f t="shared" si="0"/>
        <v>17750</v>
      </c>
    </row>
    <row r="26" spans="1:7">
      <c r="A26" s="8">
        <v>1446262</v>
      </c>
      <c r="B26" s="8" t="s">
        <v>151</v>
      </c>
      <c r="C26" s="9">
        <v>43545</v>
      </c>
      <c r="D26" s="9">
        <v>43518</v>
      </c>
      <c r="E26" s="8">
        <v>1</v>
      </c>
      <c r="F26" s="10">
        <v>22650</v>
      </c>
      <c r="G26" s="11">
        <f t="shared" si="0"/>
        <v>22650</v>
      </c>
    </row>
    <row r="27" spans="1:7">
      <c r="A27" s="8">
        <v>1425526</v>
      </c>
      <c r="B27" s="8" t="s">
        <v>152</v>
      </c>
      <c r="C27" s="9">
        <v>43546</v>
      </c>
      <c r="D27" s="9">
        <v>43548</v>
      </c>
      <c r="E27" s="8">
        <v>4</v>
      </c>
      <c r="F27" s="10">
        <v>21950</v>
      </c>
      <c r="G27" s="11">
        <f t="shared" si="0"/>
        <v>87800</v>
      </c>
    </row>
    <row r="28" ht="25.5" spans="1:7">
      <c r="A28" s="8">
        <v>1467573</v>
      </c>
      <c r="B28" s="8" t="s">
        <v>153</v>
      </c>
      <c r="C28" s="9">
        <v>43548</v>
      </c>
      <c r="D28" s="9">
        <v>43549</v>
      </c>
      <c r="E28" s="8">
        <v>3</v>
      </c>
      <c r="F28" s="10">
        <v>17750</v>
      </c>
      <c r="G28" s="11">
        <f t="shared" si="0"/>
        <v>53250</v>
      </c>
    </row>
    <row r="29" spans="1:7">
      <c r="A29" s="8">
        <v>1468228</v>
      </c>
      <c r="B29" s="8" t="s">
        <v>154</v>
      </c>
      <c r="C29" s="9">
        <v>43549</v>
      </c>
      <c r="D29" s="9">
        <v>43550</v>
      </c>
      <c r="E29" s="8">
        <v>1</v>
      </c>
      <c r="F29" s="10">
        <v>25040</v>
      </c>
      <c r="G29" s="11">
        <f t="shared" si="0"/>
        <v>25040</v>
      </c>
    </row>
    <row r="30" spans="1:7">
      <c r="A30" s="8">
        <v>1446900</v>
      </c>
      <c r="B30" s="8" t="s">
        <v>155</v>
      </c>
      <c r="C30" s="9">
        <v>43554</v>
      </c>
      <c r="D30" s="9">
        <v>43555</v>
      </c>
      <c r="E30" s="8">
        <v>1</v>
      </c>
      <c r="F30" s="10">
        <v>17750</v>
      </c>
      <c r="G30" s="11">
        <f t="shared" si="0"/>
        <v>17750</v>
      </c>
    </row>
    <row r="31" spans="1:7">
      <c r="A31" s="12"/>
      <c r="B31" s="13"/>
      <c r="C31" s="14"/>
      <c r="D31" s="14"/>
      <c r="E31" s="12"/>
      <c r="F31" s="15"/>
      <c r="G31" s="16" t="s">
        <v>156</v>
      </c>
    </row>
    <row r="32" ht="15" spans="1:7">
      <c r="A32" s="17"/>
      <c r="B32" s="17"/>
      <c r="C32" s="18"/>
      <c r="D32" s="17"/>
      <c r="E32" s="19" t="s">
        <v>135</v>
      </c>
      <c r="F32" s="17"/>
      <c r="G32" s="20">
        <f>SUM(G13:G31)</f>
        <v>813070</v>
      </c>
    </row>
    <row r="33" ht="14.25" spans="7:7">
      <c r="G33" s="21"/>
    </row>
    <row r="34" spans="7:7">
      <c r="G34" s="21"/>
    </row>
    <row r="35" spans="6:7">
      <c r="F35" s="21"/>
      <c r="G35" s="21"/>
    </row>
    <row r="36" spans="7:7">
      <c r="G36" s="21"/>
    </row>
    <row r="37" spans="7:7">
      <c r="G37" s="22"/>
    </row>
    <row r="38" spans="7:7">
      <c r="G38" s="21"/>
    </row>
  </sheetData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19年春节包房</vt:lpstr>
      <vt:lpstr>FEB</vt:lpstr>
      <vt:lpstr>MAR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suphdou</dc:creator>
  <cp:lastModifiedBy>财务崔</cp:lastModifiedBy>
  <dcterms:created xsi:type="dcterms:W3CDTF">2016-09-02T09:32:00Z</dcterms:created>
  <cp:lastPrinted>2017-03-01T01:54:00Z</cp:lastPrinted>
  <dcterms:modified xsi:type="dcterms:W3CDTF">2019-03-31T10:15:19Z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2052-11.1.0.8527</vt:lpwstr>
  </property>
</Properties>
</file>