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订单导出表!$A$19:$W$75</definedName>
  </definedNames>
  <calcPr calcId="144525"/>
</workbook>
</file>

<file path=xl/sharedStrings.xml><?xml version="1.0" encoding="utf-8"?>
<sst xmlns="http://schemas.openxmlformats.org/spreadsheetml/2006/main" count="1078" uniqueCount="325">
  <si>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</si>
  <si>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</si>
  <si>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</si>
  <si>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</si>
  <si>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</si>
  <si>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</si>
  <si>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</si>
  <si>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</si>
  <si>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2019-04-01</t>
  </si>
  <si>
    <t>结算说明</t>
  </si>
  <si>
    <t>账单编号</t>
  </si>
  <si>
    <t>Y16163-201904-0001</t>
  </si>
  <si>
    <t/>
  </si>
  <si>
    <t>账单最晚还款日期</t>
  </si>
  <si>
    <t>2019-04-15</t>
  </si>
  <si>
    <t>对公付款方式
开户名：北京纯粹旅行有限公司
开户行：招商银行股份有限公司北京北苑路支行
银行账号：110910312210201001189</t>
  </si>
  <si>
    <t>账单金额</t>
  </si>
  <si>
    <t>CNY148425.00</t>
  </si>
  <si>
    <t>当月已回款</t>
  </si>
  <si>
    <t>0.0</t>
  </si>
  <si>
    <t>应付金额</t>
  </si>
  <si>
    <t>148425.0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</si>
  <si>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</si>
  <si>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</si>
  <si>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</si>
  <si>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</si>
  <si>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</si>
  <si>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</si>
  <si>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</si>
  <si>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</si>
  <si>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</si>
  <si>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</si>
  <si>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</si>
  <si>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</si>
  <si>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</si>
  <si>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</si>
  <si>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</si>
  <si>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</si>
  <si>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</si>
  <si>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</si>
  <si>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</si>
  <si>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</si>
  <si>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</si>
  <si>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</si>
  <si>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</si>
  <si>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</si>
  <si>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</si>
  <si>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</si>
  <si>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181114154619313963</t>
  </si>
  <si>
    <t>13431816755</t>
  </si>
  <si>
    <t>日本</t>
  </si>
  <si>
    <t>东京市区</t>
  </si>
  <si>
    <t>The Peninsula Tokyo/东京半岛酒店</t>
  </si>
  <si>
    <t>2018-11-14</t>
  </si>
  <si>
    <t>2019-03-19</t>
  </si>
  <si>
    <t>2019-03-22</t>
  </si>
  <si>
    <t>2019-03-24</t>
  </si>
  <si>
    <t>1</t>
  </si>
  <si>
    <t>2</t>
  </si>
  <si>
    <t>ZHANG GUOYI</t>
  </si>
  <si>
    <t>已确认</t>
  </si>
  <si>
    <t>CNY</t>
  </si>
  <si>
    <t>190318193958652963</t>
  </si>
  <si>
    <t>dengweilong</t>
  </si>
  <si>
    <t>中国香港</t>
  </si>
  <si>
    <t>香港</t>
  </si>
  <si>
    <t>Novotel Century Hong Kong/香港诺富特世纪酒店</t>
  </si>
  <si>
    <t>2019-03-18</t>
  </si>
  <si>
    <t>2019-04-06</t>
  </si>
  <si>
    <t>2019-04-08</t>
  </si>
  <si>
    <t>WEN YONG</t>
  </si>
  <si>
    <t>190318193529301963</t>
  </si>
  <si>
    <t>2019-04-07</t>
  </si>
  <si>
    <t>2019-04-09</t>
  </si>
  <si>
    <t>OU JIANQIANG</t>
  </si>
  <si>
    <t>190314151301871963</t>
  </si>
  <si>
    <t>liudan</t>
  </si>
  <si>
    <t>泰国</t>
  </si>
  <si>
    <t>曼谷市区</t>
  </si>
  <si>
    <t>Sakura Sky Residence/樱花天空公寓式酒店</t>
  </si>
  <si>
    <t>2019-03-14</t>
  </si>
  <si>
    <t>2019-03-17</t>
  </si>
  <si>
    <t>2019-03-20</t>
  </si>
  <si>
    <t>GU CHENG</t>
  </si>
  <si>
    <t>190311104510081963</t>
  </si>
  <si>
    <t>Butterfly on Prat Boutique Hotel/晋逸精品酒店尖沙咀</t>
  </si>
  <si>
    <t>2019-03-11</t>
  </si>
  <si>
    <t>2019-03-23</t>
  </si>
  <si>
    <t>FAN CHUQI</t>
  </si>
  <si>
    <t>190312201713011963</t>
  </si>
  <si>
    <t>newop</t>
  </si>
  <si>
    <t>大阪市区</t>
  </si>
  <si>
    <t>Sheraton Miyako Hotel Osaka/大阪都喜来登酒店</t>
  </si>
  <si>
    <t>2019-03-12</t>
  </si>
  <si>
    <t>2019-03-16</t>
  </si>
  <si>
    <t>5</t>
  </si>
  <si>
    <t>WEN CHUNXIA</t>
  </si>
  <si>
    <t>190312172359141963</t>
  </si>
  <si>
    <t>芭东海滩</t>
  </si>
  <si>
    <t>Diamond Cliff Resort &amp; Spa/钻石崖温泉度假酒店</t>
  </si>
  <si>
    <t>2019-04-11</t>
  </si>
  <si>
    <t>2019-04-13</t>
  </si>
  <si>
    <t>WANG DONG</t>
  </si>
  <si>
    <t>190314102936811963</t>
  </si>
  <si>
    <t>法国</t>
  </si>
  <si>
    <t>巴黎市区</t>
  </si>
  <si>
    <t>Fraser Suites Le Claridge Champs-Elysées/巴黎香榭丽舍辉盛阁国际公寓</t>
  </si>
  <si>
    <t>2019-03-29</t>
  </si>
  <si>
    <t>2019-04-05</t>
  </si>
  <si>
    <t>TAYLOR ALLEN</t>
  </si>
  <si>
    <t>190317084006372963</t>
  </si>
  <si>
    <t>菲律宾</t>
  </si>
  <si>
    <t>宿务</t>
  </si>
  <si>
    <t>Quest Hotel &amp; Conference Center - Cebu/宿务凯斯特酒店&amp;会议中心</t>
  </si>
  <si>
    <t>ZHOU JING</t>
  </si>
  <si>
    <t>190317083032531963</t>
  </si>
  <si>
    <t>Aparthotel Adagio Paris Centre Tour Eiffel/巴黎中心埃菲尔铁塔阿达吉欧公寓酒店</t>
  </si>
  <si>
    <t>2019-03-28</t>
  </si>
  <si>
    <t>2019-03-30</t>
  </si>
  <si>
    <t>YE KE</t>
  </si>
  <si>
    <t>190318154508131963</t>
  </si>
  <si>
    <t>越南</t>
  </si>
  <si>
    <t>胡志明市</t>
  </si>
  <si>
    <t>Liberty Central Saigon Riverside Hotel/自由中心西贡河畔酒店</t>
  </si>
  <si>
    <t>2019-04-21</t>
  </si>
  <si>
    <t>2019-04-23</t>
  </si>
  <si>
    <t>WANG XIAOYU</t>
  </si>
  <si>
    <t>190318174529101963</t>
  </si>
  <si>
    <t>澳大利亚</t>
  </si>
  <si>
    <t>悉尼市区</t>
  </si>
  <si>
    <t>The Westin Sydney/悉尼威斯汀酒店</t>
  </si>
  <si>
    <t>2019-04-17</t>
  </si>
  <si>
    <t>2019-04-19</t>
  </si>
  <si>
    <t>3</t>
  </si>
  <si>
    <t>ZHU XIAOWEI</t>
  </si>
  <si>
    <t>190318195205352963</t>
  </si>
  <si>
    <t>linlin11</t>
  </si>
  <si>
    <t>马来西亚</t>
  </si>
  <si>
    <t>吉隆坡市区</t>
  </si>
  <si>
    <t>Grand Hyatt Kuala Lumpur/吉隆坡君悦酒店</t>
  </si>
  <si>
    <t>2019-03-21</t>
  </si>
  <si>
    <t>TANG YUPENG</t>
  </si>
  <si>
    <t>190318205338592963</t>
  </si>
  <si>
    <t>The Kowloon Hotel/香港九龙酒店</t>
  </si>
  <si>
    <t>ZHOU LU</t>
  </si>
  <si>
    <t>190318215346942963</t>
  </si>
  <si>
    <t>英国</t>
  </si>
  <si>
    <t>贝尔法斯特</t>
  </si>
  <si>
    <t>Jurys Inn Belfast/茱莉斯贝尔法斯特旅馆</t>
  </si>
  <si>
    <t>HU ZIBEI</t>
  </si>
  <si>
    <t>190319084051771963</t>
  </si>
  <si>
    <t>印度尼西亚</t>
  </si>
  <si>
    <t>雅加达市区</t>
  </si>
  <si>
    <t>eL Royale Kelapa Gading/厄尔罗亚尔克拉帕加丁酒店</t>
  </si>
  <si>
    <t>YAN XUFENG</t>
  </si>
  <si>
    <t>190319083557941963</t>
  </si>
  <si>
    <t>意大利</t>
  </si>
  <si>
    <t>佛罗伦萨</t>
  </si>
  <si>
    <t>Starhotels Tuscany/星际托斯卡纳酒店</t>
  </si>
  <si>
    <t>MA XIN</t>
  </si>
  <si>
    <t>190318194639192963</t>
  </si>
  <si>
    <t>GAO BIN</t>
  </si>
  <si>
    <t>190318195008641963</t>
  </si>
  <si>
    <t>WANG HUAPIAO</t>
  </si>
  <si>
    <t>190318194308112963</t>
  </si>
  <si>
    <t>CHEN AIHUA</t>
  </si>
  <si>
    <t>190318193330772963</t>
  </si>
  <si>
    <t>LAO GUONAN</t>
  </si>
  <si>
    <t>190318193433531963</t>
  </si>
  <si>
    <t>CHEN HUATIAN</t>
  </si>
  <si>
    <t>190318193625901963</t>
  </si>
  <si>
    <t>LIU SUIMIN</t>
  </si>
  <si>
    <t>190319174559542963</t>
  </si>
  <si>
    <t>Hotel Brighton City Osaka Kitahama/大阪北滨布莱顿酒店</t>
  </si>
  <si>
    <t>2019-05-27</t>
  </si>
  <si>
    <t>2019-05-29</t>
  </si>
  <si>
    <t>LIU PEIXIN</t>
  </si>
  <si>
    <t>190321102040121963</t>
  </si>
  <si>
    <t>印度</t>
  </si>
  <si>
    <t>新德里</t>
  </si>
  <si>
    <t>Shangri-Las - Eros Hotel, New Delhi/新德里香格里拉 - 爱神酒店</t>
  </si>
  <si>
    <t>2019-03-25</t>
  </si>
  <si>
    <t>LI FANRONG</t>
  </si>
  <si>
    <t>190321095836191963</t>
  </si>
  <si>
    <t>DONG XIANG</t>
  </si>
  <si>
    <t>190320084617212963</t>
  </si>
  <si>
    <t>美国</t>
  </si>
  <si>
    <t>尔湾</t>
  </si>
  <si>
    <t>Hotel Irvine/欧文酒店</t>
  </si>
  <si>
    <t>JIANG WEI</t>
  </si>
  <si>
    <t>190321122852661963</t>
  </si>
  <si>
    <t>Jolin</t>
  </si>
  <si>
    <t>Somerset Ekamai Bangkok/曼谷萨默赛特卡玛依酒店</t>
  </si>
  <si>
    <t>2019-03-26</t>
  </si>
  <si>
    <t>CHU PAUL</t>
  </si>
  <si>
    <t>190321170744882963</t>
  </si>
  <si>
    <t>京都</t>
  </si>
  <si>
    <t>ANA Crowne Plaza Hotel Kyoto/京都全日空皇冠广场酒店</t>
  </si>
  <si>
    <t>2019-05-01</t>
  </si>
  <si>
    <t>2019-05-03</t>
  </si>
  <si>
    <t>DING YI</t>
  </si>
  <si>
    <t>190322084547412963</t>
  </si>
  <si>
    <t>拉斯维加斯</t>
  </si>
  <si>
    <t>Trump International Hotel Las Vegas/拉斯维加斯特朗普国际酒店</t>
  </si>
  <si>
    <t>2019-03-31</t>
  </si>
  <si>
    <t>HUANG HAOCHENG</t>
  </si>
  <si>
    <t>190322101724141963</t>
  </si>
  <si>
    <t>VIE Hotel Bangkok - MGallery by Sofitel/美憬阁索菲特曼谷VIE酒店</t>
  </si>
  <si>
    <t>2019-04-02</t>
  </si>
  <si>
    <t>CHUNG CHEHUN</t>
  </si>
  <si>
    <t>190322114158181963</t>
  </si>
  <si>
    <t>Hotel Wing International Premium Tokyo Yotsuya/东京四谷永安国际高级酒店</t>
  </si>
  <si>
    <t>2019-04-03</t>
  </si>
  <si>
    <t>LIU JUN</t>
  </si>
  <si>
    <t>190322143943301963</t>
  </si>
  <si>
    <t>土耳其</t>
  </si>
  <si>
    <t>安卡拉</t>
  </si>
  <si>
    <t>Ankara HiltonSA/安卡拉希尔顿酒店</t>
  </si>
  <si>
    <t>ZHANG MEIQING</t>
  </si>
  <si>
    <t>190322150223732963</t>
  </si>
  <si>
    <t>PENG JIANHAI</t>
  </si>
  <si>
    <t>190322141505931963</t>
  </si>
  <si>
    <t>拉蓬特</t>
  </si>
  <si>
    <t>Pacific Palms Resort and Golf Club/太平洋棕榈高尔夫俱乐部度假酒店</t>
  </si>
  <si>
    <t>LIU XIN</t>
  </si>
  <si>
    <t>190322210637012963</t>
  </si>
  <si>
    <t>中国台湾</t>
  </si>
  <si>
    <t>台北</t>
  </si>
  <si>
    <t>Hotel COZZI Minsheng Taipei/和逸饭店．台北民生馆</t>
  </si>
  <si>
    <t>2019-06-07</t>
  </si>
  <si>
    <t>2019-06-09</t>
  </si>
  <si>
    <t>MO MEI</t>
  </si>
  <si>
    <t>190323141301991963</t>
  </si>
  <si>
    <t>斐济</t>
  </si>
  <si>
    <t>Momi</t>
  </si>
  <si>
    <t>Fiji Marriott Resort Momi Bay/斐济莫米湾万豪度假酒店</t>
  </si>
  <si>
    <t>2019-03-27</t>
  </si>
  <si>
    <t>ZENG YANWEI</t>
  </si>
  <si>
    <t>190323151602921963</t>
  </si>
  <si>
    <t>wenjiale</t>
  </si>
  <si>
    <t>普吉镇</t>
  </si>
  <si>
    <t>At Night Hostel/夜间旅馆</t>
  </si>
  <si>
    <t>2019-04-14</t>
  </si>
  <si>
    <t>2019-04-16</t>
  </si>
  <si>
    <t>YE KANG</t>
  </si>
  <si>
    <t>190323202043861963</t>
  </si>
  <si>
    <t>Park Hyatt Bangkok/曼谷柏悦酒店</t>
  </si>
  <si>
    <t>YING WEN</t>
  </si>
  <si>
    <t>190323203800082963</t>
  </si>
  <si>
    <t>马六甲</t>
  </si>
  <si>
    <t>Avillion Legacy Melaka/海中天遗产马六甲</t>
  </si>
  <si>
    <t>LIAN YANLING</t>
  </si>
  <si>
    <t>190324090550521963</t>
  </si>
  <si>
    <t>CHERN Hostel/今晨旅馆</t>
  </si>
  <si>
    <t>KONG FANGFANG</t>
  </si>
  <si>
    <t>190324083913532963</t>
  </si>
  <si>
    <t>加拿大</t>
  </si>
  <si>
    <t>里士满</t>
  </si>
  <si>
    <t>Fairmont Vancouver Airport In-Terminal Hotel/温哥华机场航站楼费尔蒙酒店</t>
  </si>
  <si>
    <t>2019-04-27</t>
  </si>
  <si>
    <t>2019-04-28</t>
  </si>
  <si>
    <t>CONG WEI</t>
  </si>
  <si>
    <t>190325085524382963</t>
  </si>
  <si>
    <t>韩国</t>
  </si>
  <si>
    <t>首尔市区</t>
  </si>
  <si>
    <t>Hotel Uri&amp;/乌里&amp;酒店</t>
  </si>
  <si>
    <t>4</t>
  </si>
  <si>
    <t>YANG ZHIJUN</t>
  </si>
  <si>
    <t>190325082843532963</t>
  </si>
  <si>
    <t>洛杉矶市区</t>
  </si>
  <si>
    <t>The Westin Los Angeles Airport/洛杉矶机场威斯汀酒店</t>
  </si>
  <si>
    <t>2019-04-29</t>
  </si>
  <si>
    <t>FENG LIKAI</t>
  </si>
  <si>
    <t>190325162122792963</t>
  </si>
  <si>
    <t>布里斯班市区</t>
  </si>
  <si>
    <t>Quest Kelvin Grove Apartment Hotel/探索服务凯尔文格罗夫公寓酒店</t>
  </si>
  <si>
    <t>LI GUANGQI</t>
  </si>
  <si>
    <t>190326084440312963</t>
  </si>
  <si>
    <t>Crowne Plaza Hong Kong Kowloon East/香港九龙东皇冠假日酒店</t>
  </si>
  <si>
    <t>2019-05-25</t>
  </si>
  <si>
    <t>MA YUAN</t>
  </si>
  <si>
    <t>190326095419211963</t>
  </si>
  <si>
    <t>Tokyo Bay Ariake Washington Hotel/东京湾有明华盛顿酒店</t>
  </si>
  <si>
    <t>JIN HUIYING</t>
  </si>
  <si>
    <t>190326111107021963</t>
  </si>
  <si>
    <t>WANG DEMIN</t>
  </si>
  <si>
    <t>190326195129461963</t>
  </si>
  <si>
    <t>Hansar Bangkok/曼谷汉萨尔酒店</t>
  </si>
  <si>
    <t>2019-04-20</t>
  </si>
  <si>
    <t>TAKESHIMA YUKO</t>
  </si>
  <si>
    <t>190326211332572963</t>
  </si>
  <si>
    <t>The Bridge Hotel Shinsaibashi/心斋桥大桥酒店</t>
  </si>
  <si>
    <t>2019-05-14</t>
  </si>
  <si>
    <t>2019-05-18</t>
  </si>
  <si>
    <t>QIN RUIXIN</t>
  </si>
  <si>
    <t>190327081018852963</t>
  </si>
  <si>
    <t>Nest Hotel Osaka Shinsaibashi/大阪心斋桥NEST酒店</t>
  </si>
  <si>
    <t>WANG XIAYU</t>
  </si>
  <si>
    <t>190328090508432963</t>
  </si>
  <si>
    <t>巴斯</t>
  </si>
  <si>
    <t>Macdonald Bath Spa Hotel/麦克唐纳德巴斯SPA度假酒店</t>
  </si>
  <si>
    <t>LIU BOTAO</t>
  </si>
  <si>
    <t>190328194710801963</t>
  </si>
  <si>
    <t>墨尔本市区</t>
  </si>
  <si>
    <t>ibis Melbourne Hotel and Apartments/墨尔本宜必思公寓式酒店</t>
  </si>
  <si>
    <t>WANG HUILAN</t>
  </si>
  <si>
    <t>190329150440852963</t>
  </si>
  <si>
    <t>Ibis Styles Ambassador Seoul Gangnam/首尔江南大使宜必思尚品酒店</t>
  </si>
  <si>
    <t>XIAN WU</t>
  </si>
  <si>
    <t>190330084503932963</t>
  </si>
  <si>
    <t>Hotel New Hankyu Kyoto/京都新阪急酒店</t>
  </si>
  <si>
    <t>LONG FEIFEI</t>
  </si>
  <si>
    <t>190330201401081963</t>
  </si>
  <si>
    <t>约旦</t>
  </si>
  <si>
    <t>安曼</t>
  </si>
  <si>
    <t>Ibis Amman/安曼宜必思酒店</t>
  </si>
  <si>
    <t>CHEN XING</t>
  </si>
  <si>
    <t>190125081709142963</t>
  </si>
  <si>
    <t>meirong</t>
  </si>
  <si>
    <t>Salil Hotel Sukhumvit Soi 8/素坤逸8号萨利酒店</t>
  </si>
  <si>
    <t>2019-01-25</t>
  </si>
  <si>
    <t>2019-01-26</t>
  </si>
  <si>
    <t>YE JING</t>
  </si>
  <si>
    <t>P190402153843322</t>
  </si>
  <si>
    <t>确定应付：148319   付款编号：P190402153959322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</si>
</sst>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9.75"/>
      <color rgb="FF337AB7"/>
      <name val="Helvetica"/>
      <charset val="134"/>
    </font>
    <font>
      <sz val="10.5"/>
      <color rgb="FF333333"/>
      <name val="Helvetica"/>
      <charset val="134"/>
    </font>
    <font>
      <b/>
      <sz val="12"/>
      <color indexed="8"/>
      <name val="宋体"/>
      <charset val="134"/>
      <scheme val="minor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0" borderId="0" xfId="0" applyFont="1" quotePrefix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4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1464352</v>
          </cell>
          <cell r="B2" t="str">
            <v>香港九龙酒店</v>
          </cell>
          <cell r="C2" t="str">
            <v>190318205338592963</v>
          </cell>
          <cell r="D2" t="str">
            <v>1219484095</v>
          </cell>
          <cell r="E2" t="str">
            <v/>
          </cell>
          <cell r="F2" t="str">
            <v>2243</v>
          </cell>
          <cell r="G2" t="str">
            <v>RMB</v>
          </cell>
          <cell r="H2" t="str">
            <v>1</v>
          </cell>
          <cell r="I2">
            <v>2243</v>
          </cell>
        </row>
        <row r="3">
          <cell r="A3">
            <v>1459302</v>
          </cell>
          <cell r="B3" t="str">
            <v>香港晋逸精品酒店尖沙咀店</v>
          </cell>
          <cell r="C3" t="str">
            <v>190311104510081963</v>
          </cell>
          <cell r="D3" t="str">
            <v>47949</v>
          </cell>
          <cell r="E3" t="str">
            <v/>
          </cell>
          <cell r="F3" t="str">
            <v>1204</v>
          </cell>
          <cell r="G3" t="str">
            <v>RMB</v>
          </cell>
          <cell r="H3" t="str">
            <v>1</v>
          </cell>
          <cell r="I3">
            <v>1204</v>
          </cell>
        </row>
        <row r="4">
          <cell r="A4">
            <v>1469991</v>
          </cell>
          <cell r="B4" t="str">
            <v>曼谷汉萨尔酒店</v>
          </cell>
          <cell r="C4" t="str">
            <v>190326195129461963</v>
          </cell>
          <cell r="D4" t="str">
            <v>128470,128471</v>
          </cell>
          <cell r="E4" t="str">
            <v/>
          </cell>
          <cell r="F4" t="str">
            <v>2181</v>
          </cell>
          <cell r="G4" t="str">
            <v>RMB</v>
          </cell>
          <cell r="H4" t="str">
            <v>1</v>
          </cell>
          <cell r="I4">
            <v>2181</v>
          </cell>
        </row>
        <row r="5">
          <cell r="A5">
            <v>1472466</v>
          </cell>
          <cell r="B5" t="str">
            <v>京都新阪急饭店</v>
          </cell>
          <cell r="C5" t="str">
            <v>190330084503932963</v>
          </cell>
          <cell r="D5" t="str">
            <v>101486406</v>
          </cell>
          <cell r="E5" t="str">
            <v/>
          </cell>
          <cell r="F5" t="str">
            <v>4457</v>
          </cell>
          <cell r="G5" t="str">
            <v>RMB</v>
          </cell>
          <cell r="H5" t="str">
            <v>1</v>
          </cell>
          <cell r="I5">
            <v>4457</v>
          </cell>
        </row>
        <row r="6">
          <cell r="A6">
            <v>1466576</v>
          </cell>
          <cell r="B6" t="str">
            <v>拉斯维加斯特朗普国际酒店</v>
          </cell>
          <cell r="C6" t="str">
            <v>190322084547412963</v>
          </cell>
          <cell r="D6" t="str">
            <v>1466576</v>
          </cell>
          <cell r="E6" t="str">
            <v/>
          </cell>
          <cell r="F6" t="str">
            <v>3149.01</v>
          </cell>
          <cell r="G6" t="str">
            <v>RMB</v>
          </cell>
          <cell r="H6" t="str">
            <v>1</v>
          </cell>
          <cell r="I6">
            <v>3149.01</v>
          </cell>
        </row>
        <row r="7">
          <cell r="A7">
            <v>1459693</v>
          </cell>
          <cell r="B7" t="str">
            <v>加德满都德瓦里卡酒店</v>
          </cell>
          <cell r="C7" t="str">
            <v>190325162018582963</v>
          </cell>
          <cell r="D7" t="str">
            <v/>
          </cell>
          <cell r="E7" t="str">
            <v/>
          </cell>
          <cell r="F7" t="str">
            <v>5300</v>
          </cell>
          <cell r="G7" t="str">
            <v>RMB</v>
          </cell>
          <cell r="H7" t="str">
            <v>1</v>
          </cell>
          <cell r="I7">
            <v>5300</v>
          </cell>
        </row>
        <row r="8">
          <cell r="A8">
            <v>1460837</v>
          </cell>
          <cell r="B8" t="str">
            <v>新加坡滨海湾金沙酒店</v>
          </cell>
          <cell r="C8" t="str">
            <v>190313114757741963</v>
          </cell>
          <cell r="D8" t="str">
            <v>reconfirm</v>
          </cell>
          <cell r="E8" t="str">
            <v/>
          </cell>
          <cell r="F8" t="str">
            <v>2332</v>
          </cell>
          <cell r="G8" t="str">
            <v>RMB</v>
          </cell>
          <cell r="H8" t="str">
            <v>1</v>
          </cell>
          <cell r="I8">
            <v>2332</v>
          </cell>
        </row>
        <row r="9">
          <cell r="A9">
            <v>1471178</v>
          </cell>
          <cell r="B9" t="str">
            <v>新加坡滨海湾金沙酒店</v>
          </cell>
          <cell r="C9" t="str">
            <v>190327202321192963</v>
          </cell>
          <cell r="D9" t="str">
            <v>1471178</v>
          </cell>
          <cell r="E9" t="str">
            <v/>
          </cell>
          <cell r="F9" t="str">
            <v>3251</v>
          </cell>
          <cell r="G9" t="str">
            <v>RMB</v>
          </cell>
          <cell r="H9" t="str">
            <v>1</v>
          </cell>
          <cell r="I9">
            <v>3251</v>
          </cell>
        </row>
        <row r="10">
          <cell r="A10">
            <v>1425672</v>
          </cell>
          <cell r="B10" t="str">
            <v>东京帝国大酒店</v>
          </cell>
          <cell r="C10" t="str">
            <v>190104154101402963</v>
          </cell>
          <cell r="D10" t="str">
            <v>4784968</v>
          </cell>
          <cell r="E10" t="str">
            <v/>
          </cell>
          <cell r="F10" t="str">
            <v>2680</v>
          </cell>
          <cell r="G10" t="str">
            <v>RMB</v>
          </cell>
          <cell r="H10" t="str">
            <v>1</v>
          </cell>
          <cell r="I10">
            <v>2680</v>
          </cell>
        </row>
        <row r="11">
          <cell r="A11">
            <v>1470182</v>
          </cell>
          <cell r="B11" t="str">
            <v>大阪心斋桥安乐窝酒店</v>
          </cell>
          <cell r="C11" t="str">
            <v>190327081018852963</v>
          </cell>
          <cell r="D11" t="str">
            <v>39358</v>
          </cell>
          <cell r="E11" t="str">
            <v/>
          </cell>
          <cell r="F11" t="str">
            <v>725</v>
          </cell>
          <cell r="G11" t="str">
            <v>RMB</v>
          </cell>
          <cell r="H11" t="str">
            <v>1</v>
          </cell>
          <cell r="I11">
            <v>725</v>
          </cell>
        </row>
        <row r="12">
          <cell r="A12">
            <v>1455415</v>
          </cell>
          <cell r="B12" t="str">
            <v>曼谷暹罗智选假日酒店</v>
          </cell>
          <cell r="C12" t="str">
            <v>190304173146171963</v>
          </cell>
          <cell r="D12" t="str">
            <v>48881516</v>
          </cell>
          <cell r="E12" t="str">
            <v/>
          </cell>
          <cell r="F12" t="str">
            <v>2109</v>
          </cell>
          <cell r="G12" t="str">
            <v>RMB</v>
          </cell>
          <cell r="H12" t="str">
            <v>1</v>
          </cell>
          <cell r="I12">
            <v>2109</v>
          </cell>
        </row>
        <row r="13">
          <cell r="A13">
            <v>1468384</v>
          </cell>
          <cell r="B13" t="str">
            <v>雅绅特温哥华机场公寓</v>
          </cell>
          <cell r="C13" t="str">
            <v>190324153829012963</v>
          </cell>
          <cell r="D13" t="str">
            <v>5684705</v>
          </cell>
          <cell r="E13" t="str">
            <v/>
          </cell>
          <cell r="F13" t="str">
            <v>3683</v>
          </cell>
          <cell r="G13" t="str">
            <v>RMB</v>
          </cell>
          <cell r="H13" t="str">
            <v>1</v>
          </cell>
          <cell r="I13">
            <v>3683</v>
          </cell>
        </row>
        <row r="14">
          <cell r="A14">
            <v>1468170</v>
          </cell>
          <cell r="B14" t="str">
            <v>温哥华机场航站楼费尔蒙酒店</v>
          </cell>
          <cell r="C14" t="str">
            <v>190324083913532963</v>
          </cell>
          <cell r="D14" t="str">
            <v>370130288</v>
          </cell>
          <cell r="E14" t="str">
            <v/>
          </cell>
          <cell r="F14" t="str">
            <v>1897</v>
          </cell>
          <cell r="G14" t="str">
            <v>RMB</v>
          </cell>
          <cell r="H14" t="str">
            <v>1</v>
          </cell>
          <cell r="I14">
            <v>1897</v>
          </cell>
        </row>
        <row r="15">
          <cell r="A15">
            <v>1467637</v>
          </cell>
          <cell r="B15" t="str">
            <v>斐济莫米湾万豪度假酒店</v>
          </cell>
          <cell r="C15" t="str">
            <v>190323141301991963</v>
          </cell>
          <cell r="D15" t="str">
            <v>97952455</v>
          </cell>
          <cell r="E15" t="str">
            <v/>
          </cell>
          <cell r="F15" t="str">
            <v>1824</v>
          </cell>
          <cell r="G15" t="str">
            <v>RMB</v>
          </cell>
          <cell r="H15" t="str">
            <v>1</v>
          </cell>
          <cell r="I15">
            <v>1824</v>
          </cell>
        </row>
        <row r="16">
          <cell r="A16">
            <v>1471059</v>
          </cell>
          <cell r="B16" t="str">
            <v>麦克唐纳巴斯水疗酒店</v>
          </cell>
          <cell r="C16" t="str">
            <v>190328090508432963</v>
          </cell>
          <cell r="D16" t="str">
            <v>253451197</v>
          </cell>
          <cell r="E16" t="str">
            <v/>
          </cell>
          <cell r="F16" t="str">
            <v>1143</v>
          </cell>
          <cell r="G16" t="str">
            <v>RMB</v>
          </cell>
          <cell r="H16" t="str">
            <v>1</v>
          </cell>
          <cell r="I16">
            <v>1143</v>
          </cell>
        </row>
        <row r="17">
          <cell r="A17">
            <v>1464391</v>
          </cell>
          <cell r="B17" t="str">
            <v>贝尔法斯特朱丽斯酒店</v>
          </cell>
          <cell r="C17" t="str">
            <v>190318215346942963</v>
          </cell>
          <cell r="D17" t="str">
            <v>360935592</v>
          </cell>
          <cell r="E17" t="str">
            <v/>
          </cell>
          <cell r="F17" t="str">
            <v>1929</v>
          </cell>
          <cell r="G17" t="str">
            <v>RMB</v>
          </cell>
          <cell r="H17" t="str">
            <v>1</v>
          </cell>
          <cell r="I17">
            <v>1929</v>
          </cell>
        </row>
        <row r="18">
          <cell r="A18">
            <v>1464695</v>
          </cell>
          <cell r="B18" t="str">
            <v>香港诺富特世纪酒店</v>
          </cell>
          <cell r="C18" t="str">
            <v>190318193958652963</v>
          </cell>
          <cell r="D18" t="str">
            <v>886564</v>
          </cell>
          <cell r="E18" t="str">
            <v/>
          </cell>
          <cell r="F18" t="str">
            <v>4717</v>
          </cell>
          <cell r="G18" t="str">
            <v>RMB</v>
          </cell>
          <cell r="H18" t="str">
            <v>1</v>
          </cell>
          <cell r="I18">
            <v>4717</v>
          </cell>
        </row>
        <row r="19">
          <cell r="A19">
            <v>1464692</v>
          </cell>
          <cell r="B19" t="str">
            <v>香港诺富特世纪酒店</v>
          </cell>
          <cell r="C19" t="str">
            <v>190318194308112963</v>
          </cell>
          <cell r="D19" t="str">
            <v>886566</v>
          </cell>
          <cell r="E19" t="str">
            <v/>
          </cell>
          <cell r="F19" t="str">
            <v>2335</v>
          </cell>
          <cell r="G19" t="str">
            <v>RMB</v>
          </cell>
          <cell r="H19" t="str">
            <v>1</v>
          </cell>
          <cell r="I19">
            <v>2335</v>
          </cell>
        </row>
        <row r="20">
          <cell r="A20">
            <v>1464702</v>
          </cell>
          <cell r="B20" t="str">
            <v>香港诺富特世纪酒店</v>
          </cell>
          <cell r="C20" t="str">
            <v>190318193433531963</v>
          </cell>
          <cell r="D20" t="str">
            <v>886560</v>
          </cell>
          <cell r="E20" t="str">
            <v/>
          </cell>
          <cell r="F20" t="str">
            <v>3577</v>
          </cell>
          <cell r="G20" t="str">
            <v>RMB</v>
          </cell>
          <cell r="H20" t="str">
            <v>1</v>
          </cell>
          <cell r="I20">
            <v>3577</v>
          </cell>
        </row>
        <row r="21">
          <cell r="A21">
            <v>1464662</v>
          </cell>
          <cell r="B21" t="str">
            <v>香港诺富特世纪酒店</v>
          </cell>
          <cell r="C21" t="str">
            <v>190318194639192963</v>
          </cell>
          <cell r="D21" t="str">
            <v>886569</v>
          </cell>
          <cell r="E21" t="str">
            <v/>
          </cell>
          <cell r="F21" t="str">
            <v>2909</v>
          </cell>
          <cell r="G21" t="str">
            <v>RMB</v>
          </cell>
          <cell r="H21" t="str">
            <v>1</v>
          </cell>
          <cell r="I21">
            <v>2909</v>
          </cell>
        </row>
        <row r="22">
          <cell r="A22">
            <v>1464701</v>
          </cell>
          <cell r="B22" t="str">
            <v>香港诺富特世纪酒店</v>
          </cell>
          <cell r="C22" t="str">
            <v>190318193330772963</v>
          </cell>
          <cell r="D22" t="str">
            <v>886559</v>
          </cell>
          <cell r="E22" t="str">
            <v/>
          </cell>
          <cell r="F22" t="str">
            <v>3577</v>
          </cell>
          <cell r="G22" t="str">
            <v>RMB</v>
          </cell>
          <cell r="H22" t="str">
            <v>1</v>
          </cell>
          <cell r="I22">
            <v>3577</v>
          </cell>
        </row>
        <row r="23">
          <cell r="A23">
            <v>1464681</v>
          </cell>
          <cell r="B23" t="str">
            <v>香港诺富特世纪酒店</v>
          </cell>
          <cell r="C23" t="str">
            <v>190318195008641963</v>
          </cell>
          <cell r="D23" t="str">
            <v>886571</v>
          </cell>
          <cell r="E23" t="str">
            <v/>
          </cell>
          <cell r="F23" t="str">
            <v>4536</v>
          </cell>
          <cell r="G23" t="str">
            <v>RMB</v>
          </cell>
          <cell r="H23" t="str">
            <v>1</v>
          </cell>
          <cell r="I23">
            <v>4536</v>
          </cell>
        </row>
        <row r="24">
          <cell r="A24">
            <v>1464704</v>
          </cell>
          <cell r="B24" t="str">
            <v>香港诺富特世纪酒店</v>
          </cell>
          <cell r="C24" t="str">
            <v>190318193529301963</v>
          </cell>
          <cell r="D24" t="str">
            <v>886561</v>
          </cell>
          <cell r="E24" t="str">
            <v/>
          </cell>
          <cell r="F24" t="str">
            <v>3577</v>
          </cell>
          <cell r="G24" t="str">
            <v>RMB</v>
          </cell>
          <cell r="H24" t="str">
            <v>1</v>
          </cell>
          <cell r="I24">
            <v>3577</v>
          </cell>
        </row>
        <row r="25">
          <cell r="A25">
            <v>1464708</v>
          </cell>
          <cell r="B25" t="str">
            <v>香港诺富特世纪酒店</v>
          </cell>
          <cell r="C25" t="str">
            <v>190318193625901963</v>
          </cell>
          <cell r="D25" t="str">
            <v>886562</v>
          </cell>
          <cell r="E25" t="str">
            <v/>
          </cell>
          <cell r="F25" t="str">
            <v>3577</v>
          </cell>
          <cell r="G25" t="str">
            <v>RMB</v>
          </cell>
          <cell r="H25" t="str">
            <v>1</v>
          </cell>
          <cell r="I25">
            <v>3577</v>
          </cell>
        </row>
        <row r="26">
          <cell r="A26">
            <v>1464467</v>
          </cell>
          <cell r="B26" t="str">
            <v>雅加达克拉帕加丁维兹大酒店</v>
          </cell>
          <cell r="C26" t="str">
            <v>190319084051771963</v>
          </cell>
          <cell r="D26" t="str">
            <v>229938</v>
          </cell>
          <cell r="E26" t="str">
            <v/>
          </cell>
          <cell r="F26" t="str">
            <v>272</v>
          </cell>
          <cell r="G26" t="str">
            <v>RMB</v>
          </cell>
          <cell r="H26" t="str">
            <v>1</v>
          </cell>
          <cell r="I26">
            <v>272</v>
          </cell>
        </row>
        <row r="27">
          <cell r="A27">
            <v>1472910</v>
          </cell>
          <cell r="B27" t="str">
            <v>安曼宜必思酒店</v>
          </cell>
          <cell r="C27" t="str">
            <v>190330201401081963</v>
          </cell>
          <cell r="D27" t="str">
            <v>3983450</v>
          </cell>
          <cell r="E27" t="str">
            <v/>
          </cell>
          <cell r="F27" t="str">
            <v>361</v>
          </cell>
          <cell r="G27" t="str">
            <v>RMB</v>
          </cell>
          <cell r="H27" t="str">
            <v>1</v>
          </cell>
          <cell r="I27">
            <v>361</v>
          </cell>
        </row>
        <row r="28">
          <cell r="A28">
            <v>1469275</v>
          </cell>
          <cell r="B28" t="str">
            <v>圣卡海滩度假村</v>
          </cell>
          <cell r="C28" t="str">
            <v>190325201659041963</v>
          </cell>
          <cell r="D28" t="str">
            <v>1224178063;1224178067;1224178068;1224178070</v>
          </cell>
          <cell r="E28" t="str">
            <v/>
          </cell>
          <cell r="F28" t="str">
            <v>10556.04</v>
          </cell>
          <cell r="G28" t="str">
            <v>RMB</v>
          </cell>
          <cell r="H28" t="str">
            <v>1</v>
          </cell>
          <cell r="I28">
            <v>10556.04</v>
          </cell>
        </row>
        <row r="29">
          <cell r="A29">
            <v>1470890</v>
          </cell>
          <cell r="B29" t="str">
            <v>苏西大都会酒店</v>
          </cell>
          <cell r="C29" t="str">
            <v>190327220531831963</v>
          </cell>
          <cell r="D29" t="str">
            <v>2019031903270035</v>
          </cell>
          <cell r="E29" t="str">
            <v/>
          </cell>
          <cell r="F29" t="str">
            <v>861</v>
          </cell>
          <cell r="G29" t="str">
            <v>RMB</v>
          </cell>
          <cell r="H29" t="str">
            <v>1</v>
          </cell>
          <cell r="I29">
            <v>861</v>
          </cell>
        </row>
        <row r="30">
          <cell r="A30">
            <v>1466845</v>
          </cell>
          <cell r="B30" t="str">
            <v>安卡拉希尔顿酒店</v>
          </cell>
          <cell r="C30" t="str">
            <v>190322150223732963</v>
          </cell>
          <cell r="D30" t="str">
            <v>3533026295</v>
          </cell>
          <cell r="E30" t="str">
            <v/>
          </cell>
          <cell r="F30" t="str">
            <v>673</v>
          </cell>
          <cell r="G30" t="str">
            <v>RMB</v>
          </cell>
          <cell r="H30" t="str">
            <v>1</v>
          </cell>
          <cell r="I30">
            <v>673</v>
          </cell>
        </row>
        <row r="31">
          <cell r="A31">
            <v>1466842</v>
          </cell>
          <cell r="B31" t="str">
            <v>安卡拉希尔顿酒店</v>
          </cell>
          <cell r="C31" t="str">
            <v>190322143943301963</v>
          </cell>
          <cell r="D31" t="str">
            <v>3534518494</v>
          </cell>
          <cell r="E31" t="str">
            <v/>
          </cell>
          <cell r="F31" t="str">
            <v>632</v>
          </cell>
          <cell r="G31" t="str">
            <v>RMB</v>
          </cell>
          <cell r="H31" t="str">
            <v>1</v>
          </cell>
          <cell r="I31">
            <v>632</v>
          </cell>
        </row>
        <row r="32">
          <cell r="A32">
            <v>1466367</v>
          </cell>
          <cell r="B32" t="str">
            <v>台北神旺大饭店</v>
          </cell>
          <cell r="C32" t="str">
            <v>190328153556882963</v>
          </cell>
          <cell r="D32" t="str">
            <v>1221646988</v>
          </cell>
          <cell r="E32" t="str">
            <v/>
          </cell>
          <cell r="F32" t="str">
            <v>2877</v>
          </cell>
          <cell r="G32" t="str">
            <v>RMB</v>
          </cell>
          <cell r="H32" t="str">
            <v>1</v>
          </cell>
          <cell r="I32">
            <v>2877</v>
          </cell>
        </row>
        <row r="33">
          <cell r="A33">
            <v>1459464</v>
          </cell>
          <cell r="B33" t="str">
            <v>诺富特中心北酒店</v>
          </cell>
          <cell r="C33" t="str">
            <v>190318093630422963</v>
          </cell>
          <cell r="D33" t="str">
            <v>1904120514</v>
          </cell>
          <cell r="E33" t="str">
            <v/>
          </cell>
          <cell r="F33" t="str">
            <v>2566</v>
          </cell>
          <cell r="G33" t="str">
            <v>RMB</v>
          </cell>
          <cell r="H33" t="str">
            <v>1</v>
          </cell>
          <cell r="I33">
            <v>2566</v>
          </cell>
        </row>
        <row r="34">
          <cell r="A34">
            <v>1466179</v>
          </cell>
          <cell r="B34" t="str">
            <v>京都全日空皇冠假日酒店</v>
          </cell>
          <cell r="C34" t="str">
            <v>190321170744882963</v>
          </cell>
          <cell r="D34" t="str">
            <v>4384557</v>
          </cell>
          <cell r="E34" t="str">
            <v/>
          </cell>
          <cell r="F34" t="str">
            <v>2618</v>
          </cell>
          <cell r="G34" t="str">
            <v>RMB</v>
          </cell>
          <cell r="H34" t="str">
            <v>1</v>
          </cell>
          <cell r="I34">
            <v>2618</v>
          </cell>
        </row>
        <row r="35">
          <cell r="A35">
            <v>1460442</v>
          </cell>
          <cell r="B35" t="str">
            <v>大阪喜来登都酒店</v>
          </cell>
          <cell r="C35" t="str">
            <v>190312201713011963</v>
          </cell>
          <cell r="D35" t="str">
            <v>reconfirm</v>
          </cell>
          <cell r="E35" t="str">
            <v/>
          </cell>
          <cell r="F35" t="str">
            <v>12243</v>
          </cell>
          <cell r="G35" t="str">
            <v>RMB</v>
          </cell>
          <cell r="H35" t="str">
            <v>1</v>
          </cell>
          <cell r="I35">
            <v>12243</v>
          </cell>
        </row>
        <row r="36">
          <cell r="A36">
            <v>1395383</v>
          </cell>
          <cell r="B36" t="str">
            <v>东京半岛酒店</v>
          </cell>
          <cell r="C36" t="str">
            <v>181114154619313963</v>
          </cell>
          <cell r="D36" t="str">
            <v>17695SB138600</v>
          </cell>
          <cell r="E36" t="str">
            <v/>
          </cell>
          <cell r="F36" t="str">
            <v>14186</v>
          </cell>
          <cell r="G36" t="str">
            <v>RMB</v>
          </cell>
          <cell r="H36" t="str">
            <v>1</v>
          </cell>
          <cell r="I36">
            <v>14186</v>
          </cell>
        </row>
        <row r="37">
          <cell r="A37">
            <v>1469570</v>
          </cell>
          <cell r="B37" t="str">
            <v>东京湾有明华盛顿酒店</v>
          </cell>
          <cell r="C37" t="str">
            <v>190326095419211963</v>
          </cell>
          <cell r="D37" t="str">
            <v>260035247</v>
          </cell>
          <cell r="E37" t="str">
            <v/>
          </cell>
          <cell r="F37" t="str">
            <v>1397</v>
          </cell>
          <cell r="G37" t="str">
            <v>RMB</v>
          </cell>
          <cell r="H37" t="str">
            <v>1</v>
          </cell>
          <cell r="I37">
            <v>1397</v>
          </cell>
        </row>
        <row r="38">
          <cell r="A38">
            <v>1466723</v>
          </cell>
          <cell r="B38" t="str">
            <v>东京四谷永安国际高级酒店</v>
          </cell>
          <cell r="C38" t="str">
            <v>190322114158181963</v>
          </cell>
          <cell r="D38" t="str">
            <v>190322114158181963</v>
          </cell>
          <cell r="E38" t="str">
            <v/>
          </cell>
          <cell r="F38" t="str">
            <v>2938</v>
          </cell>
          <cell r="G38" t="str">
            <v>RMB</v>
          </cell>
          <cell r="H38" t="str">
            <v>1</v>
          </cell>
          <cell r="I38">
            <v>2938</v>
          </cell>
        </row>
        <row r="39">
          <cell r="A39">
            <v>1471719</v>
          </cell>
          <cell r="B39" t="str">
            <v>东京蒲田/羽田红屋顶经济型酒店</v>
          </cell>
          <cell r="C39" t="str">
            <v>190329085327131963</v>
          </cell>
          <cell r="D39" t="str">
            <v>84892</v>
          </cell>
          <cell r="E39" t="str">
            <v/>
          </cell>
          <cell r="F39" t="str">
            <v>2670</v>
          </cell>
          <cell r="G39" t="str">
            <v>RMB</v>
          </cell>
          <cell r="H39" t="str">
            <v>1</v>
          </cell>
          <cell r="I39">
            <v>2670</v>
          </cell>
        </row>
        <row r="40">
          <cell r="A40">
            <v>1463242</v>
          </cell>
          <cell r="B40" t="str">
            <v>巴黎埃菲尔铁塔阿德吉奥公寓式酒店</v>
          </cell>
          <cell r="C40" t="str">
            <v>190317083032531963</v>
          </cell>
          <cell r="D40" t="str">
            <v>reconfirm</v>
          </cell>
          <cell r="E40" t="str">
            <v/>
          </cell>
          <cell r="F40" t="str">
            <v>1525</v>
          </cell>
          <cell r="G40" t="str">
            <v>RMB</v>
          </cell>
          <cell r="H40" t="str">
            <v>1</v>
          </cell>
          <cell r="I40">
            <v>1525</v>
          </cell>
        </row>
        <row r="41">
          <cell r="A41">
            <v>1469530</v>
          </cell>
          <cell r="B41" t="str">
            <v>香港九龙东皇冠假日酒店</v>
          </cell>
          <cell r="C41" t="str">
            <v>190326084440312963</v>
          </cell>
          <cell r="D41" t="str">
            <v>23463742</v>
          </cell>
          <cell r="E41" t="str">
            <v/>
          </cell>
          <cell r="F41" t="str">
            <v>1576</v>
          </cell>
          <cell r="G41" t="str">
            <v>RMB</v>
          </cell>
          <cell r="H41" t="str">
            <v>1</v>
          </cell>
          <cell r="I41">
            <v>1576</v>
          </cell>
        </row>
        <row r="42">
          <cell r="A42">
            <v>1465090</v>
          </cell>
          <cell r="B42" t="str">
            <v>新德里香格里拉爱神酒店</v>
          </cell>
          <cell r="C42" t="str">
            <v>190321102040121963</v>
          </cell>
          <cell r="D42" t="str">
            <v/>
          </cell>
          <cell r="E42" t="str">
            <v/>
          </cell>
          <cell r="F42" t="str">
            <v>6263</v>
          </cell>
          <cell r="G42" t="str">
            <v>RMB</v>
          </cell>
          <cell r="H42" t="str">
            <v>1</v>
          </cell>
          <cell r="I42">
            <v>6263</v>
          </cell>
        </row>
        <row r="43">
          <cell r="A43">
            <v>1465095</v>
          </cell>
          <cell r="B43" t="str">
            <v>新德里香格里拉爱神酒店</v>
          </cell>
          <cell r="C43" t="str">
            <v>190321095836191963</v>
          </cell>
          <cell r="D43" t="str">
            <v>20112SB042349,20112SB042350</v>
          </cell>
          <cell r="E43" t="str">
            <v/>
          </cell>
          <cell r="F43" t="str">
            <v>6263</v>
          </cell>
          <cell r="G43" t="str">
            <v>RMB</v>
          </cell>
          <cell r="H43" t="str">
            <v>1</v>
          </cell>
          <cell r="I43">
            <v>6263</v>
          </cell>
        </row>
        <row r="44">
          <cell r="A44">
            <v>1472101</v>
          </cell>
          <cell r="B44" t="str">
            <v>宜必思尚品首尔大使酒店</v>
          </cell>
          <cell r="C44" t="str">
            <v>190329150440852963</v>
          </cell>
          <cell r="D44" t="str">
            <v/>
          </cell>
          <cell r="E44" t="str">
            <v/>
          </cell>
          <cell r="F44" t="str">
            <v>1582</v>
          </cell>
          <cell r="G44" t="str">
            <v>RMB</v>
          </cell>
          <cell r="H44" t="str">
            <v>1</v>
          </cell>
          <cell r="I44">
            <v>1582</v>
          </cell>
        </row>
        <row r="45">
          <cell r="A45">
            <v>1466004</v>
          </cell>
          <cell r="B45" t="str">
            <v>广岛华盛顿酒店</v>
          </cell>
          <cell r="C45" t="str">
            <v>190328163344362963</v>
          </cell>
          <cell r="D45" t="str">
            <v>1221489435</v>
          </cell>
          <cell r="E45" t="str">
            <v/>
          </cell>
          <cell r="F45" t="str">
            <v>1249</v>
          </cell>
          <cell r="G45" t="str">
            <v>RMB</v>
          </cell>
          <cell r="H45" t="str">
            <v>1</v>
          </cell>
          <cell r="I45">
            <v>1249</v>
          </cell>
        </row>
        <row r="46">
          <cell r="A46">
            <v>1468717</v>
          </cell>
          <cell r="B46" t="str">
            <v>首尔友利安酒店</v>
          </cell>
          <cell r="C46" t="str">
            <v>190325085524382963</v>
          </cell>
          <cell r="D46" t="str">
            <v>19055747</v>
          </cell>
          <cell r="E46" t="str">
            <v/>
          </cell>
          <cell r="F46" t="str">
            <v>3349</v>
          </cell>
          <cell r="G46" t="str">
            <v>RMB</v>
          </cell>
          <cell r="H46" t="str">
            <v>1</v>
          </cell>
          <cell r="I46">
            <v>3349</v>
          </cell>
        </row>
        <row r="47">
          <cell r="A47">
            <v>1470062</v>
          </cell>
          <cell r="B47" t="str">
            <v>The bridge酒店心斋桥店</v>
          </cell>
          <cell r="C47" t="str">
            <v>190326211332572963</v>
          </cell>
          <cell r="D47" t="str">
            <v>76930</v>
          </cell>
          <cell r="E47" t="str">
            <v/>
          </cell>
          <cell r="F47" t="str">
            <v>2153</v>
          </cell>
          <cell r="G47" t="str">
            <v>RMB</v>
          </cell>
          <cell r="H47" t="str">
            <v>1</v>
          </cell>
          <cell r="I47">
            <v>2153</v>
          </cell>
        </row>
        <row r="48">
          <cell r="A48">
            <v>1467950</v>
          </cell>
          <cell r="B48" t="str">
            <v>曼谷柏悦酒店</v>
          </cell>
          <cell r="C48" t="str">
            <v>190323202043861963</v>
          </cell>
          <cell r="D48" t="str">
            <v>27677333</v>
          </cell>
          <cell r="E48" t="str">
            <v/>
          </cell>
          <cell r="F48" t="str">
            <v>3272</v>
          </cell>
          <cell r="G48" t="str">
            <v>RMB</v>
          </cell>
          <cell r="H48" t="str">
            <v>1</v>
          </cell>
          <cell r="I48">
            <v>3272</v>
          </cell>
        </row>
        <row r="49">
          <cell r="A49">
            <v>1466537</v>
          </cell>
          <cell r="B49" t="str">
            <v>MYSTAYS 京都四条酒店</v>
          </cell>
          <cell r="C49" t="str">
            <v>190322081537992963</v>
          </cell>
          <cell r="D49" t="str">
            <v>021221590</v>
          </cell>
          <cell r="E49" t="str">
            <v/>
          </cell>
          <cell r="F49" t="str">
            <v>2365</v>
          </cell>
          <cell r="G49" t="str">
            <v>RMB</v>
          </cell>
          <cell r="H49" t="str">
            <v>1</v>
          </cell>
          <cell r="I49">
            <v>2365</v>
          </cell>
        </row>
        <row r="50">
          <cell r="A50">
            <v>1469565</v>
          </cell>
          <cell r="B50" t="str">
            <v>圣淘沙名胜世界硬石酒店</v>
          </cell>
          <cell r="C50" t="str">
            <v>190326094813472963</v>
          </cell>
          <cell r="D50" t="str">
            <v/>
          </cell>
          <cell r="E50" t="str">
            <v/>
          </cell>
          <cell r="F50" t="str">
            <v>6462</v>
          </cell>
          <cell r="G50" t="str">
            <v>RMB</v>
          </cell>
          <cell r="H50" t="str">
            <v>1</v>
          </cell>
          <cell r="I50">
            <v>6462</v>
          </cell>
        </row>
        <row r="51">
          <cell r="A51">
            <v>1465972</v>
          </cell>
          <cell r="B51" t="str">
            <v>曼谷萨默塞特艾卡麦酒店</v>
          </cell>
          <cell r="C51" t="str">
            <v>190321122852661963</v>
          </cell>
          <cell r="D51" t="str">
            <v>21245347</v>
          </cell>
          <cell r="E51" t="str">
            <v/>
          </cell>
          <cell r="F51" t="str">
            <v>1610.01</v>
          </cell>
          <cell r="G51" t="str">
            <v>RMB</v>
          </cell>
          <cell r="H51" t="str">
            <v>1</v>
          </cell>
          <cell r="I51">
            <v>1610.01</v>
          </cell>
        </row>
        <row r="52">
          <cell r="A52">
            <v>1467955</v>
          </cell>
          <cell r="B52" t="str">
            <v>马六甲高雅酒店</v>
          </cell>
          <cell r="C52" t="str">
            <v>190323203800082963</v>
          </cell>
          <cell r="D52" t="str">
            <v>1467955</v>
          </cell>
          <cell r="E52" t="str">
            <v/>
          </cell>
          <cell r="F52" t="str">
            <v>631</v>
          </cell>
          <cell r="G52" t="str">
            <v>RMB</v>
          </cell>
          <cell r="H52" t="str">
            <v>1</v>
          </cell>
          <cell r="I52">
            <v>631</v>
          </cell>
        </row>
        <row r="53">
          <cell r="A53">
            <v>1471543</v>
          </cell>
          <cell r="B53" t="str">
            <v>墨尔本宜必思公寓酒店</v>
          </cell>
          <cell r="C53" t="str">
            <v>190328194710801963</v>
          </cell>
          <cell r="D53" t="str">
            <v>438137</v>
          </cell>
          <cell r="E53" t="str">
            <v/>
          </cell>
          <cell r="F53" t="str">
            <v>546</v>
          </cell>
          <cell r="G53" t="str">
            <v>RMB</v>
          </cell>
          <cell r="H53" t="str">
            <v>1</v>
          </cell>
          <cell r="I53">
            <v>546</v>
          </cell>
        </row>
        <row r="54">
          <cell r="A54">
            <v>1464149</v>
          </cell>
          <cell r="B54" t="str">
            <v>胡志明市河畔自由中心酒店</v>
          </cell>
          <cell r="C54" t="str">
            <v>190318154508131963</v>
          </cell>
          <cell r="D54" t="str">
            <v>1219367273</v>
          </cell>
          <cell r="E54" t="str">
            <v/>
          </cell>
          <cell r="F54" t="str">
            <v>1469</v>
          </cell>
          <cell r="G54" t="str">
            <v>RMB</v>
          </cell>
          <cell r="H54" t="str">
            <v>1</v>
          </cell>
          <cell r="I54">
            <v>1469</v>
          </cell>
        </row>
        <row r="55">
          <cell r="A55">
            <v>1464296</v>
          </cell>
          <cell r="B55" t="str">
            <v>吉隆坡凯悦酒店</v>
          </cell>
          <cell r="C55" t="str">
            <v>190318195205352963</v>
          </cell>
          <cell r="D55" t="str">
            <v>27048936</v>
          </cell>
          <cell r="E55" t="str">
            <v/>
          </cell>
          <cell r="F55" t="str">
            <v>2183</v>
          </cell>
          <cell r="G55" t="str">
            <v>RMB</v>
          </cell>
          <cell r="H55" t="str">
            <v>1</v>
          </cell>
          <cell r="I55">
            <v>2183</v>
          </cell>
        </row>
        <row r="56">
          <cell r="A56">
            <v>1464250</v>
          </cell>
          <cell r="B56" t="str">
            <v>悉尼威斯汀酒店</v>
          </cell>
          <cell r="C56" t="str">
            <v>190318174529101963</v>
          </cell>
          <cell r="D56" t="str">
            <v>88870905;88870906;88870908</v>
          </cell>
          <cell r="E56" t="str">
            <v/>
          </cell>
          <cell r="F56" t="str">
            <v>5662.2</v>
          </cell>
          <cell r="G56" t="str">
            <v>RMB</v>
          </cell>
          <cell r="H56" t="str">
            <v>1</v>
          </cell>
          <cell r="I56">
            <v>5662.2</v>
          </cell>
        </row>
        <row r="57">
          <cell r="A57">
            <v>1465287</v>
          </cell>
          <cell r="B57" t="str">
            <v>欧文酒店</v>
          </cell>
          <cell r="C57" t="str">
            <v>190320084617212963</v>
          </cell>
          <cell r="D57" t="str">
            <v>63756770</v>
          </cell>
          <cell r="E57" t="str">
            <v/>
          </cell>
          <cell r="F57" t="str">
            <v>1524</v>
          </cell>
          <cell r="G57" t="str">
            <v>RMB</v>
          </cell>
          <cell r="H57" t="str">
            <v>1</v>
          </cell>
          <cell r="I57">
            <v>1524</v>
          </cell>
        </row>
        <row r="58">
          <cell r="A58">
            <v>1468783</v>
          </cell>
          <cell r="B58" t="str">
            <v>洛杉矶机场威斯汀酒店</v>
          </cell>
          <cell r="C58" t="str">
            <v>190325082843532963</v>
          </cell>
          <cell r="D58" t="str">
            <v>99685424</v>
          </cell>
          <cell r="E58" t="str">
            <v/>
          </cell>
          <cell r="F58" t="str">
            <v>1654</v>
          </cell>
          <cell r="G58" t="str">
            <v>RMB</v>
          </cell>
          <cell r="H58" t="str">
            <v>1</v>
          </cell>
          <cell r="I58">
            <v>1654</v>
          </cell>
        </row>
        <row r="59">
          <cell r="A59">
            <v>1469620</v>
          </cell>
          <cell r="B59" t="str">
            <v>洛杉矶机场威斯汀酒店</v>
          </cell>
          <cell r="C59" t="str">
            <v>190326111107021963</v>
          </cell>
          <cell r="D59" t="str">
            <v/>
          </cell>
          <cell r="E59" t="str">
            <v/>
          </cell>
          <cell r="F59" t="str">
            <v>1282</v>
          </cell>
          <cell r="G59" t="str">
            <v>RMB</v>
          </cell>
          <cell r="H59" t="str">
            <v>1</v>
          </cell>
          <cell r="I59">
            <v>1282</v>
          </cell>
        </row>
        <row r="60">
          <cell r="A60">
            <v>1463194</v>
          </cell>
          <cell r="B60" t="str">
            <v>宿务探索酒店</v>
          </cell>
          <cell r="C60" t="str">
            <v>190317084006372963</v>
          </cell>
          <cell r="D60" t="str">
            <v>58220578-1</v>
          </cell>
          <cell r="E60" t="str">
            <v/>
          </cell>
          <cell r="F60" t="str">
            <v>923</v>
          </cell>
          <cell r="G60" t="str">
            <v>RMB</v>
          </cell>
          <cell r="H60" t="str">
            <v>1</v>
          </cell>
          <cell r="I60">
            <v>923</v>
          </cell>
        </row>
        <row r="61">
          <cell r="A61">
            <v>1460844</v>
          </cell>
          <cell r="B61" t="str">
            <v>巴黎香榭丽舍辉盛阁国际公寓</v>
          </cell>
          <cell r="C61" t="str">
            <v>190314102936811963</v>
          </cell>
          <cell r="D61" t="str">
            <v>366868340</v>
          </cell>
          <cell r="E61" t="str">
            <v/>
          </cell>
          <cell r="F61" t="str">
            <v>5283</v>
          </cell>
          <cell r="G61" t="str">
            <v>RMB</v>
          </cell>
          <cell r="H61" t="str">
            <v>1</v>
          </cell>
          <cell r="I61">
            <v>5283</v>
          </cell>
        </row>
        <row r="62">
          <cell r="A62">
            <v>1466459</v>
          </cell>
          <cell r="B62" t="str">
            <v>东京相铁FRESA INN-日本桥人形町</v>
          </cell>
          <cell r="C62" t="str">
            <v>190322083207531963</v>
          </cell>
          <cell r="D62" t="str">
            <v>1222072070</v>
          </cell>
          <cell r="E62" t="str">
            <v/>
          </cell>
          <cell r="F62" t="str">
            <v>1127</v>
          </cell>
          <cell r="G62" t="str">
            <v>RMB</v>
          </cell>
          <cell r="H62" t="str">
            <v>1</v>
          </cell>
          <cell r="I62">
            <v>1127</v>
          </cell>
        </row>
        <row r="63">
          <cell r="A63">
            <v>1463396</v>
          </cell>
          <cell r="B63" t="str">
            <v>京都索拉利亚西铁尊贵酒店</v>
          </cell>
          <cell r="C63" t="str">
            <v>190320165243081963</v>
          </cell>
          <cell r="D63" t="str">
            <v>203774433</v>
          </cell>
          <cell r="E63" t="str">
            <v/>
          </cell>
          <cell r="F63" t="str">
            <v>1544</v>
          </cell>
          <cell r="G63" t="str">
            <v>RMB</v>
          </cell>
          <cell r="H63" t="str">
            <v>1</v>
          </cell>
          <cell r="I63">
            <v>1544</v>
          </cell>
        </row>
        <row r="64">
          <cell r="A64">
            <v>1465016</v>
          </cell>
          <cell r="B64" t="str">
            <v>大阪北滨布莱顿都市酒店</v>
          </cell>
          <cell r="C64" t="str">
            <v>190319174559542963</v>
          </cell>
          <cell r="D64" t="str">
            <v>303054</v>
          </cell>
          <cell r="E64" t="str">
            <v/>
          </cell>
          <cell r="F64" t="str">
            <v>1011</v>
          </cell>
          <cell r="G64" t="str">
            <v>RMB</v>
          </cell>
          <cell r="H64" t="str">
            <v>1</v>
          </cell>
          <cell r="I64">
            <v>1011</v>
          </cell>
        </row>
        <row r="65">
          <cell r="A65">
            <v>1468407</v>
          </cell>
          <cell r="B65" t="str">
            <v>WBF淀屋桥南酒店</v>
          </cell>
          <cell r="C65" t="str">
            <v>190325093553672963</v>
          </cell>
          <cell r="D65" t="str">
            <v>20190324128724045</v>
          </cell>
          <cell r="E65" t="str">
            <v/>
          </cell>
          <cell r="F65" t="str">
            <v>2062</v>
          </cell>
          <cell r="G65" t="str">
            <v>RMB</v>
          </cell>
          <cell r="H65" t="str">
            <v>1</v>
          </cell>
          <cell r="I65">
            <v>2062</v>
          </cell>
        </row>
        <row r="66">
          <cell r="A66">
            <v>1445341</v>
          </cell>
          <cell r="B66" t="str">
            <v>大阪难波光芒酒店</v>
          </cell>
          <cell r="C66" t="str">
            <v>190211155455611963,190211155559642963</v>
          </cell>
          <cell r="D66" t="str">
            <v>19021250019</v>
          </cell>
          <cell r="E66" t="str">
            <v/>
          </cell>
          <cell r="F66" t="str">
            <v>2116</v>
          </cell>
          <cell r="G66" t="str">
            <v>RMB</v>
          </cell>
          <cell r="H66" t="str">
            <v>1</v>
          </cell>
          <cell r="I66">
            <v>2116</v>
          </cell>
        </row>
        <row r="67">
          <cell r="A67">
            <v>1464305</v>
          </cell>
          <cell r="B67" t="str">
            <v>普乐美雅酒店-CABIN-大阪</v>
          </cell>
          <cell r="C67" t="str">
            <v>190321105515752963</v>
          </cell>
          <cell r="D67" t="str">
            <v>117739</v>
          </cell>
          <cell r="E67" t="str">
            <v/>
          </cell>
          <cell r="F67" t="str">
            <v>2848</v>
          </cell>
          <cell r="G67" t="str">
            <v>RMB</v>
          </cell>
          <cell r="H67" t="str">
            <v>1</v>
          </cell>
          <cell r="I67">
            <v>2848</v>
          </cell>
        </row>
        <row r="68">
          <cell r="A68">
            <v>1468064</v>
          </cell>
          <cell r="B68" t="str">
            <v>曼谷今晨旅馆</v>
          </cell>
          <cell r="C68" t="str">
            <v>190324090550521963</v>
          </cell>
          <cell r="D68" t="str">
            <v>reconfirm</v>
          </cell>
          <cell r="E68" t="str">
            <v/>
          </cell>
          <cell r="F68" t="str">
            <v>209</v>
          </cell>
          <cell r="G68" t="str">
            <v>RMB</v>
          </cell>
          <cell r="H68" t="str">
            <v>1</v>
          </cell>
          <cell r="I68">
            <v>209</v>
          </cell>
        </row>
        <row r="69">
          <cell r="A69">
            <v>1472543</v>
          </cell>
          <cell r="B69" t="str">
            <v>科隆老城NH酒店</v>
          </cell>
          <cell r="C69" t="str">
            <v>190401144126791963</v>
          </cell>
          <cell r="D69" t="str">
            <v>372160588</v>
          </cell>
          <cell r="E69" t="str">
            <v/>
          </cell>
          <cell r="F69" t="str">
            <v>1890</v>
          </cell>
          <cell r="G69" t="str">
            <v>RMB</v>
          </cell>
          <cell r="H69" t="str">
            <v>1</v>
          </cell>
          <cell r="I69">
            <v>1890</v>
          </cell>
        </row>
        <row r="70">
          <cell r="A70">
            <v>1466664</v>
          </cell>
          <cell r="B70" t="str">
            <v>东京壹酒店</v>
          </cell>
          <cell r="C70" t="str">
            <v>190322112158471963</v>
          </cell>
          <cell r="D70" t="str">
            <v>1222164730</v>
          </cell>
          <cell r="E70" t="str">
            <v/>
          </cell>
          <cell r="F70" t="str">
            <v>2133</v>
          </cell>
          <cell r="G70" t="str">
            <v>RMB</v>
          </cell>
          <cell r="H70" t="str">
            <v>1</v>
          </cell>
          <cell r="I70">
            <v>2133</v>
          </cell>
        </row>
        <row r="71">
          <cell r="A71">
            <v>1466561</v>
          </cell>
          <cell r="B71" t="str">
            <v>东京壹酒店</v>
          </cell>
          <cell r="C71" t="str">
            <v>190322093018171963</v>
          </cell>
          <cell r="D71" t="str">
            <v>248182</v>
          </cell>
          <cell r="E71" t="str">
            <v/>
          </cell>
          <cell r="F71" t="str">
            <v>5879</v>
          </cell>
          <cell r="G71" t="str">
            <v>RMB</v>
          </cell>
          <cell r="H71" t="str">
            <v>1</v>
          </cell>
          <cell r="I71">
            <v>5879</v>
          </cell>
        </row>
        <row r="72">
          <cell r="A72">
            <v>1466563</v>
          </cell>
          <cell r="B72" t="str">
            <v>东京壹酒店</v>
          </cell>
          <cell r="C72" t="str">
            <v>190322082317632963</v>
          </cell>
          <cell r="D72" t="str">
            <v>248176</v>
          </cell>
          <cell r="E72" t="str">
            <v/>
          </cell>
          <cell r="F72" t="str">
            <v>2939</v>
          </cell>
          <cell r="G72" t="str">
            <v>RMB</v>
          </cell>
          <cell r="H72" t="str">
            <v>1</v>
          </cell>
          <cell r="I72">
            <v>2939</v>
          </cell>
        </row>
        <row r="73">
          <cell r="A73">
            <v>1464505</v>
          </cell>
          <cell r="B73" t="str">
            <v>佛罗伦萨托斯卡纳星级酒店</v>
          </cell>
          <cell r="C73" t="str">
            <v>190319083557941963</v>
          </cell>
          <cell r="D73" t="str">
            <v>103864695</v>
          </cell>
          <cell r="E73" t="str">
            <v/>
          </cell>
          <cell r="F73" t="str">
            <v>1920</v>
          </cell>
          <cell r="G73" t="str">
            <v>RMB</v>
          </cell>
          <cell r="H73" t="str">
            <v>1</v>
          </cell>
          <cell r="I73">
            <v>1920</v>
          </cell>
        </row>
        <row r="74">
          <cell r="A74">
            <v>1467200</v>
          </cell>
          <cell r="B74" t="str">
            <v>和逸饭店(台北民生馆)</v>
          </cell>
          <cell r="C74" t="str">
            <v>190322210637012963</v>
          </cell>
          <cell r="D74" t="str">
            <v>942867</v>
          </cell>
          <cell r="E74" t="str">
            <v/>
          </cell>
          <cell r="F74" t="str">
            <v>1344</v>
          </cell>
          <cell r="G74" t="str">
            <v>RMB</v>
          </cell>
          <cell r="H74" t="str">
            <v>1</v>
          </cell>
          <cell r="I74">
            <v>1344</v>
          </cell>
        </row>
        <row r="75">
          <cell r="A75">
            <v>1469578</v>
          </cell>
          <cell r="B75" t="str">
            <v>乌兰巴托假日酒店</v>
          </cell>
          <cell r="C75" t="str">
            <v>190401110655431963</v>
          </cell>
          <cell r="D75" t="str">
            <v/>
          </cell>
          <cell r="E75" t="str">
            <v/>
          </cell>
          <cell r="F75" t="str">
            <v>1165</v>
          </cell>
          <cell r="G75" t="str">
            <v>RMB</v>
          </cell>
          <cell r="H75" t="str">
            <v>1</v>
          </cell>
          <cell r="I75">
            <v>1165</v>
          </cell>
        </row>
        <row r="76">
          <cell r="A76">
            <v>1469138</v>
          </cell>
          <cell r="B76" t="str">
            <v>布里斯班客思凯文格洛夫公寓式酒店</v>
          </cell>
          <cell r="C76" t="str">
            <v>190325162122792963</v>
          </cell>
          <cell r="D76" t="str">
            <v>83528</v>
          </cell>
          <cell r="E76" t="str">
            <v/>
          </cell>
          <cell r="F76" t="str">
            <v>3496</v>
          </cell>
          <cell r="G76" t="str">
            <v>RMB</v>
          </cell>
          <cell r="H76" t="str">
            <v>1</v>
          </cell>
          <cell r="I76">
            <v>3496</v>
          </cell>
        </row>
        <row r="77">
          <cell r="A77">
            <v>1457430</v>
          </cell>
          <cell r="B77" t="str">
            <v>樱花天空公寓式酒店</v>
          </cell>
          <cell r="C77" t="str">
            <v>190314151301871963</v>
          </cell>
          <cell r="D77" t="str">
            <v>1901955</v>
          </cell>
          <cell r="E77" t="str">
            <v/>
          </cell>
          <cell r="F77" t="str">
            <v>395</v>
          </cell>
          <cell r="G77" t="str">
            <v>RMB</v>
          </cell>
          <cell r="H77" t="str">
            <v>1</v>
          </cell>
          <cell r="I77">
            <v>395</v>
          </cell>
        </row>
        <row r="78">
          <cell r="A78">
            <v>1467817</v>
          </cell>
          <cell r="B78" t="str">
            <v>新国际酒店</v>
          </cell>
          <cell r="C78" t="str">
            <v>190326163525061963</v>
          </cell>
          <cell r="D78" t="str">
            <v>20190323128484737</v>
          </cell>
          <cell r="E78" t="str">
            <v/>
          </cell>
          <cell r="F78" t="str">
            <v>3654</v>
          </cell>
          <cell r="G78" t="str">
            <v>RMB</v>
          </cell>
          <cell r="H78" t="str">
            <v>1</v>
          </cell>
          <cell r="I78">
            <v>3654</v>
          </cell>
        </row>
        <row r="79">
          <cell r="A79">
            <v>1467740</v>
          </cell>
          <cell r="B79" t="str">
            <v>夜间旅馆 </v>
          </cell>
          <cell r="C79" t="str">
            <v>190323151602921963</v>
          </cell>
          <cell r="D79" t="str">
            <v>369920884</v>
          </cell>
          <cell r="E79" t="str">
            <v/>
          </cell>
          <cell r="F79" t="str">
            <v>85</v>
          </cell>
          <cell r="G79" t="str">
            <v>RMB</v>
          </cell>
          <cell r="H79" t="str">
            <v>1</v>
          </cell>
          <cell r="I79">
            <v>85</v>
          </cell>
        </row>
        <row r="80">
          <cell r="A80">
            <v>1466627</v>
          </cell>
          <cell r="B80" t="str">
            <v>美憬阁索菲特曼谷维亚酒店</v>
          </cell>
          <cell r="C80" t="str">
            <v>190322101724141963</v>
          </cell>
          <cell r="D80" t="str">
            <v>7846190</v>
          </cell>
          <cell r="E80" t="str">
            <v/>
          </cell>
          <cell r="F80" t="str">
            <v>1820</v>
          </cell>
          <cell r="G80" t="str">
            <v>RMB</v>
          </cell>
          <cell r="H80" t="str">
            <v>1</v>
          </cell>
          <cell r="I80">
            <v>1820</v>
          </cell>
        </row>
        <row r="81">
          <cell r="A81">
            <v>1470886</v>
          </cell>
          <cell r="B81" t="str">
            <v>科尔克酒店</v>
          </cell>
          <cell r="C81" t="str">
            <v>190327221226071963</v>
          </cell>
          <cell r="D81" t="str">
            <v/>
          </cell>
          <cell r="E81" t="str">
            <v/>
          </cell>
          <cell r="F81" t="str">
            <v>1642</v>
          </cell>
          <cell r="G81" t="str">
            <v>RMB</v>
          </cell>
          <cell r="H81" t="str">
            <v>1</v>
          </cell>
          <cell r="I81">
            <v>1642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87"/>
  <sheetViews>
    <sheetView tabSelected="1" topLeftCell="A61" workbookViewId="0">
      <selection activeCell="U85" sqref="U85:X86"/>
    </sheetView>
  </sheetViews>
  <sheetFormatPr defaultColWidth="9" defaultRowHeight="13.5"/>
  <cols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4">
      <c r="A20" s="12" t="s">
        <v>48</v>
      </c>
      <c r="B20" t="s">
        <v>49</v>
      </c>
      <c r="C20" s="4">
        <v>1395383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>
        <v>14186</v>
      </c>
      <c r="Q20" t="s">
        <v>12</v>
      </c>
      <c r="R20" t="s">
        <v>12</v>
      </c>
      <c r="S20" t="s">
        <v>12</v>
      </c>
      <c r="T20" t="s">
        <v>12</v>
      </c>
      <c r="U20">
        <v>14186</v>
      </c>
      <c r="V20">
        <f>VLOOKUP(C20,[1]应付款管理!$A$1:$I$65536,9,0)</f>
        <v>14186</v>
      </c>
      <c r="W20">
        <f>U20-V20</f>
        <v>0</v>
      </c>
      <c r="X20" t="str">
        <f>$X$19&amp;C20</f>
        <v>，1395383</v>
      </c>
    </row>
    <row r="21" spans="1:24">
      <c r="A21" t="s">
        <v>62</v>
      </c>
      <c r="B21" t="s">
        <v>63</v>
      </c>
      <c r="C21" s="5">
        <v>1464695</v>
      </c>
      <c r="D21" t="s">
        <v>64</v>
      </c>
      <c r="E21" t="s">
        <v>65</v>
      </c>
      <c r="F21" t="s">
        <v>66</v>
      </c>
      <c r="G21" t="s">
        <v>67</v>
      </c>
      <c r="H21" t="s">
        <v>67</v>
      </c>
      <c r="I21" t="s">
        <v>68</v>
      </c>
      <c r="J21" t="s">
        <v>69</v>
      </c>
      <c r="K21" t="s">
        <v>57</v>
      </c>
      <c r="L21" t="s">
        <v>58</v>
      </c>
      <c r="M21" t="s">
        <v>70</v>
      </c>
      <c r="N21" t="s">
        <v>60</v>
      </c>
      <c r="O21" t="s">
        <v>61</v>
      </c>
      <c r="P21">
        <v>4717</v>
      </c>
      <c r="Q21" t="s">
        <v>12</v>
      </c>
      <c r="R21" t="s">
        <v>12</v>
      </c>
      <c r="S21" t="s">
        <v>12</v>
      </c>
      <c r="T21" t="s">
        <v>12</v>
      </c>
      <c r="U21">
        <v>4717</v>
      </c>
      <c r="V21">
        <f>VLOOKUP(C21,[1]应付款管理!$A$1:$I$65536,9,0)</f>
        <v>4717</v>
      </c>
      <c r="W21">
        <f t="shared" ref="W21:W52" si="0">U21-V21</f>
        <v>0</v>
      </c>
      <c r="X21" t="str">
        <f t="shared" ref="X21:X52" si="1">$X$19&amp;C21</f>
        <v>，1464695</v>
      </c>
    </row>
    <row r="22" spans="1:24">
      <c r="A22" t="s">
        <v>71</v>
      </c>
      <c r="B22" t="s">
        <v>63</v>
      </c>
      <c r="C22" s="5">
        <v>1464704</v>
      </c>
      <c r="D22" t="s">
        <v>64</v>
      </c>
      <c r="E22" t="s">
        <v>65</v>
      </c>
      <c r="F22" t="s">
        <v>66</v>
      </c>
      <c r="G22" t="s">
        <v>67</v>
      </c>
      <c r="H22" t="s">
        <v>67</v>
      </c>
      <c r="I22" t="s">
        <v>72</v>
      </c>
      <c r="J22" t="s">
        <v>73</v>
      </c>
      <c r="K22" t="s">
        <v>57</v>
      </c>
      <c r="L22" t="s">
        <v>58</v>
      </c>
      <c r="M22" t="s">
        <v>74</v>
      </c>
      <c r="N22" t="s">
        <v>60</v>
      </c>
      <c r="O22" t="s">
        <v>61</v>
      </c>
      <c r="P22">
        <v>3577</v>
      </c>
      <c r="Q22" t="s">
        <v>12</v>
      </c>
      <c r="R22" t="s">
        <v>12</v>
      </c>
      <c r="S22" t="s">
        <v>12</v>
      </c>
      <c r="T22" t="s">
        <v>12</v>
      </c>
      <c r="U22">
        <v>3577</v>
      </c>
      <c r="V22">
        <f>VLOOKUP(C22,[1]应付款管理!$A$1:$I$65536,9,0)</f>
        <v>3577</v>
      </c>
      <c r="W22">
        <f t="shared" si="0"/>
        <v>0</v>
      </c>
      <c r="X22" t="str">
        <f t="shared" si="1"/>
        <v>，1464704</v>
      </c>
    </row>
    <row r="23" spans="1:24">
      <c r="A23" t="s">
        <v>75</v>
      </c>
      <c r="B23" t="s">
        <v>76</v>
      </c>
      <c r="C23" s="5">
        <v>1457430</v>
      </c>
      <c r="D23" t="s">
        <v>77</v>
      </c>
      <c r="E23" t="s">
        <v>78</v>
      </c>
      <c r="F23" t="s">
        <v>79</v>
      </c>
      <c r="G23" t="s">
        <v>80</v>
      </c>
      <c r="H23" t="s">
        <v>81</v>
      </c>
      <c r="I23" t="s">
        <v>82</v>
      </c>
      <c r="J23" t="s">
        <v>55</v>
      </c>
      <c r="K23" t="s">
        <v>57</v>
      </c>
      <c r="L23" t="s">
        <v>58</v>
      </c>
      <c r="M23" t="s">
        <v>83</v>
      </c>
      <c r="N23" t="s">
        <v>60</v>
      </c>
      <c r="O23" t="s">
        <v>61</v>
      </c>
      <c r="P23">
        <v>395</v>
      </c>
      <c r="Q23" t="s">
        <v>12</v>
      </c>
      <c r="R23" t="s">
        <v>12</v>
      </c>
      <c r="S23" t="s">
        <v>12</v>
      </c>
      <c r="T23" t="s">
        <v>12</v>
      </c>
      <c r="U23">
        <v>395</v>
      </c>
      <c r="V23">
        <f>VLOOKUP(C23,[1]应付款管理!$A$1:$I$65536,9,0)</f>
        <v>395</v>
      </c>
      <c r="W23">
        <f t="shared" si="0"/>
        <v>0</v>
      </c>
      <c r="X23" t="str">
        <f t="shared" si="1"/>
        <v>，1457430</v>
      </c>
    </row>
    <row r="24" spans="1:24">
      <c r="A24" t="s">
        <v>84</v>
      </c>
      <c r="B24" t="s">
        <v>76</v>
      </c>
      <c r="C24" s="5">
        <v>1459302</v>
      </c>
      <c r="D24" t="s">
        <v>64</v>
      </c>
      <c r="E24" t="s">
        <v>65</v>
      </c>
      <c r="F24" t="s">
        <v>85</v>
      </c>
      <c r="G24" t="s">
        <v>86</v>
      </c>
      <c r="H24" t="s">
        <v>67</v>
      </c>
      <c r="I24" t="s">
        <v>87</v>
      </c>
      <c r="J24" t="s">
        <v>56</v>
      </c>
      <c r="K24" t="s">
        <v>57</v>
      </c>
      <c r="L24" t="s">
        <v>57</v>
      </c>
      <c r="M24" t="s">
        <v>88</v>
      </c>
      <c r="N24" t="s">
        <v>60</v>
      </c>
      <c r="O24" t="s">
        <v>61</v>
      </c>
      <c r="P24">
        <v>1204</v>
      </c>
      <c r="Q24" t="s">
        <v>12</v>
      </c>
      <c r="R24" t="s">
        <v>12</v>
      </c>
      <c r="S24" t="s">
        <v>12</v>
      </c>
      <c r="T24" t="s">
        <v>12</v>
      </c>
      <c r="U24">
        <v>1204</v>
      </c>
      <c r="V24">
        <f>VLOOKUP(C24,[1]应付款管理!$A$1:$I$65536,9,0)</f>
        <v>1204</v>
      </c>
      <c r="W24">
        <f t="shared" si="0"/>
        <v>0</v>
      </c>
      <c r="X24" t="str">
        <f t="shared" si="1"/>
        <v>，1459302</v>
      </c>
    </row>
    <row r="25" spans="1:24">
      <c r="A25" t="s">
        <v>89</v>
      </c>
      <c r="B25" t="s">
        <v>90</v>
      </c>
      <c r="C25" s="5">
        <v>1460442</v>
      </c>
      <c r="D25" t="s">
        <v>50</v>
      </c>
      <c r="E25" t="s">
        <v>91</v>
      </c>
      <c r="F25" t="s">
        <v>92</v>
      </c>
      <c r="G25" t="s">
        <v>93</v>
      </c>
      <c r="H25" t="s">
        <v>94</v>
      </c>
      <c r="I25" t="s">
        <v>54</v>
      </c>
      <c r="J25" t="s">
        <v>56</v>
      </c>
      <c r="K25" t="s">
        <v>58</v>
      </c>
      <c r="L25" t="s">
        <v>95</v>
      </c>
      <c r="M25" t="s">
        <v>96</v>
      </c>
      <c r="N25" t="s">
        <v>60</v>
      </c>
      <c r="O25" t="s">
        <v>61</v>
      </c>
      <c r="P25">
        <v>12243</v>
      </c>
      <c r="Q25" t="s">
        <v>12</v>
      </c>
      <c r="R25" t="s">
        <v>12</v>
      </c>
      <c r="S25" t="s">
        <v>12</v>
      </c>
      <c r="T25" t="s">
        <v>12</v>
      </c>
      <c r="U25">
        <v>12243</v>
      </c>
      <c r="V25">
        <f>VLOOKUP(C25,[1]应付款管理!$A$1:$I$65536,9,0)</f>
        <v>12243</v>
      </c>
      <c r="W25">
        <f t="shared" si="0"/>
        <v>0</v>
      </c>
      <c r="X25" t="str">
        <f t="shared" si="1"/>
        <v>，1460442</v>
      </c>
    </row>
    <row r="26" s="1" customFormat="1" spans="1:24">
      <c r="A26" s="13" t="s">
        <v>97</v>
      </c>
      <c r="B26" s="1" t="s">
        <v>63</v>
      </c>
      <c r="C26" s="6">
        <v>1460658</v>
      </c>
      <c r="D26" s="1" t="s">
        <v>77</v>
      </c>
      <c r="E26" s="1" t="s">
        <v>98</v>
      </c>
      <c r="F26" s="1" t="s">
        <v>99</v>
      </c>
      <c r="G26" s="1" t="s">
        <v>93</v>
      </c>
      <c r="H26" s="1" t="s">
        <v>55</v>
      </c>
      <c r="I26" s="1" t="s">
        <v>100</v>
      </c>
      <c r="J26" s="1" t="s">
        <v>101</v>
      </c>
      <c r="K26" s="1" t="s">
        <v>58</v>
      </c>
      <c r="L26" s="1" t="s">
        <v>58</v>
      </c>
      <c r="M26" s="1" t="s">
        <v>102</v>
      </c>
      <c r="N26" s="1" t="s">
        <v>60</v>
      </c>
      <c r="O26" s="1" t="s">
        <v>61</v>
      </c>
      <c r="P26" s="1">
        <v>2657</v>
      </c>
      <c r="Q26" s="1" t="s">
        <v>12</v>
      </c>
      <c r="R26" s="1" t="s">
        <v>12</v>
      </c>
      <c r="S26" s="1" t="s">
        <v>12</v>
      </c>
      <c r="T26" s="1" t="s">
        <v>12</v>
      </c>
      <c r="U26" s="1">
        <v>2657</v>
      </c>
      <c r="V26" s="1">
        <v>2657</v>
      </c>
      <c r="W26" s="1">
        <f t="shared" si="0"/>
        <v>0</v>
      </c>
      <c r="X26" t="str">
        <f t="shared" si="1"/>
        <v>，1460658</v>
      </c>
    </row>
    <row r="27" spans="1:24">
      <c r="A27" t="s">
        <v>103</v>
      </c>
      <c r="B27" t="s">
        <v>76</v>
      </c>
      <c r="C27" s="5">
        <v>1460844</v>
      </c>
      <c r="D27" t="s">
        <v>104</v>
      </c>
      <c r="E27" t="s">
        <v>105</v>
      </c>
      <c r="F27" t="s">
        <v>106</v>
      </c>
      <c r="G27" t="s">
        <v>80</v>
      </c>
      <c r="H27" t="s">
        <v>107</v>
      </c>
      <c r="I27" t="s">
        <v>108</v>
      </c>
      <c r="J27" t="s">
        <v>72</v>
      </c>
      <c r="K27" t="s">
        <v>57</v>
      </c>
      <c r="L27" t="s">
        <v>58</v>
      </c>
      <c r="M27" t="s">
        <v>109</v>
      </c>
      <c r="N27" t="s">
        <v>60</v>
      </c>
      <c r="O27" t="s">
        <v>61</v>
      </c>
      <c r="P27">
        <v>5283</v>
      </c>
      <c r="Q27" t="s">
        <v>12</v>
      </c>
      <c r="R27" t="s">
        <v>12</v>
      </c>
      <c r="S27" t="s">
        <v>12</v>
      </c>
      <c r="T27" t="s">
        <v>12</v>
      </c>
      <c r="U27">
        <v>5283</v>
      </c>
      <c r="V27">
        <f>VLOOKUP(C27,[1]应付款管理!$A$1:$I$65536,9,0)</f>
        <v>5283</v>
      </c>
      <c r="W27">
        <f t="shared" si="0"/>
        <v>0</v>
      </c>
      <c r="X27" t="str">
        <f t="shared" si="1"/>
        <v>，1460844</v>
      </c>
    </row>
    <row r="28" spans="1:24">
      <c r="A28" t="s">
        <v>110</v>
      </c>
      <c r="B28" t="s">
        <v>63</v>
      </c>
      <c r="C28" s="5">
        <v>1463194</v>
      </c>
      <c r="D28" t="s">
        <v>111</v>
      </c>
      <c r="E28" t="s">
        <v>112</v>
      </c>
      <c r="F28" t="s">
        <v>113</v>
      </c>
      <c r="G28" t="s">
        <v>81</v>
      </c>
      <c r="H28" t="s">
        <v>81</v>
      </c>
      <c r="I28" t="s">
        <v>55</v>
      </c>
      <c r="J28" t="s">
        <v>56</v>
      </c>
      <c r="K28" t="s">
        <v>57</v>
      </c>
      <c r="L28" t="s">
        <v>58</v>
      </c>
      <c r="M28" t="s">
        <v>114</v>
      </c>
      <c r="N28" t="s">
        <v>60</v>
      </c>
      <c r="O28" t="s">
        <v>61</v>
      </c>
      <c r="P28">
        <v>923</v>
      </c>
      <c r="Q28" t="s">
        <v>12</v>
      </c>
      <c r="R28" t="s">
        <v>12</v>
      </c>
      <c r="S28" t="s">
        <v>12</v>
      </c>
      <c r="T28" t="s">
        <v>12</v>
      </c>
      <c r="U28">
        <v>923</v>
      </c>
      <c r="V28">
        <f>VLOOKUP(C28,[1]应付款管理!$A$1:$I$65536,9,0)</f>
        <v>923</v>
      </c>
      <c r="W28">
        <f t="shared" si="0"/>
        <v>0</v>
      </c>
      <c r="X28" t="str">
        <f t="shared" si="1"/>
        <v>，1463194</v>
      </c>
    </row>
    <row r="29" spans="1:24">
      <c r="A29" t="s">
        <v>115</v>
      </c>
      <c r="B29" t="s">
        <v>90</v>
      </c>
      <c r="C29" s="5">
        <v>1463242</v>
      </c>
      <c r="D29" t="s">
        <v>104</v>
      </c>
      <c r="E29" t="s">
        <v>105</v>
      </c>
      <c r="F29" t="s">
        <v>116</v>
      </c>
      <c r="G29" t="s">
        <v>81</v>
      </c>
      <c r="H29" t="s">
        <v>55</v>
      </c>
      <c r="I29" t="s">
        <v>117</v>
      </c>
      <c r="J29" t="s">
        <v>118</v>
      </c>
      <c r="K29" t="s">
        <v>57</v>
      </c>
      <c r="L29" t="s">
        <v>58</v>
      </c>
      <c r="M29" t="s">
        <v>119</v>
      </c>
      <c r="N29" t="s">
        <v>60</v>
      </c>
      <c r="O29" t="s">
        <v>61</v>
      </c>
      <c r="P29">
        <v>1525</v>
      </c>
      <c r="Q29" t="s">
        <v>12</v>
      </c>
      <c r="R29" t="s">
        <v>12</v>
      </c>
      <c r="S29" t="s">
        <v>12</v>
      </c>
      <c r="T29" t="s">
        <v>12</v>
      </c>
      <c r="U29">
        <v>1525</v>
      </c>
      <c r="V29">
        <f>VLOOKUP(C29,[1]应付款管理!$A$1:$I$65536,9,0)</f>
        <v>1525</v>
      </c>
      <c r="W29">
        <f t="shared" si="0"/>
        <v>0</v>
      </c>
      <c r="X29" t="str">
        <f t="shared" si="1"/>
        <v>，1463242</v>
      </c>
    </row>
    <row r="30" spans="1:24">
      <c r="A30" t="s">
        <v>120</v>
      </c>
      <c r="B30" t="s">
        <v>90</v>
      </c>
      <c r="C30" s="5">
        <v>1464149</v>
      </c>
      <c r="D30" t="s">
        <v>121</v>
      </c>
      <c r="E30" t="s">
        <v>122</v>
      </c>
      <c r="F30" t="s">
        <v>123</v>
      </c>
      <c r="G30" t="s">
        <v>67</v>
      </c>
      <c r="H30" t="s">
        <v>67</v>
      </c>
      <c r="I30" t="s">
        <v>124</v>
      </c>
      <c r="J30" t="s">
        <v>125</v>
      </c>
      <c r="K30" t="s">
        <v>57</v>
      </c>
      <c r="L30" t="s">
        <v>58</v>
      </c>
      <c r="M30" t="s">
        <v>126</v>
      </c>
      <c r="N30" t="s">
        <v>60</v>
      </c>
      <c r="O30" t="s">
        <v>61</v>
      </c>
      <c r="P30">
        <v>1469</v>
      </c>
      <c r="Q30" t="s">
        <v>12</v>
      </c>
      <c r="R30" t="s">
        <v>12</v>
      </c>
      <c r="S30" t="s">
        <v>12</v>
      </c>
      <c r="T30" t="s">
        <v>12</v>
      </c>
      <c r="U30">
        <v>1469</v>
      </c>
      <c r="V30">
        <f>VLOOKUP(C30,[1]应付款管理!$A$1:$I$65536,9,0)</f>
        <v>1469</v>
      </c>
      <c r="W30">
        <f t="shared" si="0"/>
        <v>0</v>
      </c>
      <c r="X30" t="str">
        <f t="shared" si="1"/>
        <v>，1464149</v>
      </c>
    </row>
    <row r="31" spans="1:24">
      <c r="A31" t="s">
        <v>127</v>
      </c>
      <c r="B31" t="s">
        <v>76</v>
      </c>
      <c r="C31" s="5">
        <v>1464250</v>
      </c>
      <c r="D31" t="s">
        <v>128</v>
      </c>
      <c r="E31" t="s">
        <v>129</v>
      </c>
      <c r="F31" t="s">
        <v>130</v>
      </c>
      <c r="G31" t="s">
        <v>67</v>
      </c>
      <c r="H31" t="s">
        <v>67</v>
      </c>
      <c r="I31" t="s">
        <v>131</v>
      </c>
      <c r="J31" t="s">
        <v>132</v>
      </c>
      <c r="K31" t="s">
        <v>133</v>
      </c>
      <c r="L31" t="s">
        <v>58</v>
      </c>
      <c r="M31" t="s">
        <v>134</v>
      </c>
      <c r="N31" t="s">
        <v>60</v>
      </c>
      <c r="O31" t="s">
        <v>61</v>
      </c>
      <c r="P31">
        <v>5662</v>
      </c>
      <c r="Q31" t="s">
        <v>12</v>
      </c>
      <c r="R31" t="s">
        <v>12</v>
      </c>
      <c r="S31" t="s">
        <v>12</v>
      </c>
      <c r="T31" t="s">
        <v>12</v>
      </c>
      <c r="U31">
        <v>5662</v>
      </c>
      <c r="V31">
        <f>VLOOKUP(C31,[1]应付款管理!$A$1:$I$65536,9,0)</f>
        <v>5662.2</v>
      </c>
      <c r="W31">
        <f t="shared" si="0"/>
        <v>-0.199999999999818</v>
      </c>
      <c r="X31" t="str">
        <f t="shared" si="1"/>
        <v>，1464250</v>
      </c>
    </row>
    <row r="32" spans="1:24">
      <c r="A32" t="s">
        <v>135</v>
      </c>
      <c r="B32" t="s">
        <v>136</v>
      </c>
      <c r="C32" s="5">
        <v>1464296</v>
      </c>
      <c r="D32" t="s">
        <v>137</v>
      </c>
      <c r="E32" t="s">
        <v>138</v>
      </c>
      <c r="F32" t="s">
        <v>139</v>
      </c>
      <c r="G32" t="s">
        <v>67</v>
      </c>
      <c r="H32" t="s">
        <v>67</v>
      </c>
      <c r="I32" t="s">
        <v>140</v>
      </c>
      <c r="J32" t="s">
        <v>87</v>
      </c>
      <c r="K32" t="s">
        <v>57</v>
      </c>
      <c r="L32" t="s">
        <v>58</v>
      </c>
      <c r="M32" t="s">
        <v>141</v>
      </c>
      <c r="N32" t="s">
        <v>60</v>
      </c>
      <c r="O32" t="s">
        <v>61</v>
      </c>
      <c r="P32">
        <v>2183</v>
      </c>
      <c r="Q32" t="s">
        <v>12</v>
      </c>
      <c r="R32" t="s">
        <v>12</v>
      </c>
      <c r="S32" t="s">
        <v>12</v>
      </c>
      <c r="T32" t="s">
        <v>12</v>
      </c>
      <c r="U32">
        <v>2183</v>
      </c>
      <c r="V32">
        <f>VLOOKUP(C32,[1]应付款管理!$A$1:$I$65536,9,0)</f>
        <v>2183</v>
      </c>
      <c r="W32">
        <f t="shared" si="0"/>
        <v>0</v>
      </c>
      <c r="X32" t="str">
        <f t="shared" si="1"/>
        <v>，1464296</v>
      </c>
    </row>
    <row r="33" spans="1:24">
      <c r="A33" t="s">
        <v>142</v>
      </c>
      <c r="B33" t="s">
        <v>136</v>
      </c>
      <c r="C33" s="5">
        <v>1464352</v>
      </c>
      <c r="D33" t="s">
        <v>64</v>
      </c>
      <c r="E33" t="s">
        <v>65</v>
      </c>
      <c r="F33" t="s">
        <v>143</v>
      </c>
      <c r="G33" t="s">
        <v>67</v>
      </c>
      <c r="H33" t="s">
        <v>67</v>
      </c>
      <c r="I33" t="s">
        <v>131</v>
      </c>
      <c r="J33" t="s">
        <v>132</v>
      </c>
      <c r="K33" t="s">
        <v>57</v>
      </c>
      <c r="L33" t="s">
        <v>58</v>
      </c>
      <c r="M33" t="s">
        <v>144</v>
      </c>
      <c r="N33" t="s">
        <v>60</v>
      </c>
      <c r="O33" t="s">
        <v>61</v>
      </c>
      <c r="P33">
        <v>2243</v>
      </c>
      <c r="Q33" t="s">
        <v>12</v>
      </c>
      <c r="R33" t="s">
        <v>12</v>
      </c>
      <c r="S33" t="s">
        <v>12</v>
      </c>
      <c r="T33" t="s">
        <v>12</v>
      </c>
      <c r="U33">
        <v>2243</v>
      </c>
      <c r="V33">
        <f>VLOOKUP(C33,[1]应付款管理!$A$1:$I$65536,9,0)</f>
        <v>2243</v>
      </c>
      <c r="W33">
        <f t="shared" si="0"/>
        <v>0</v>
      </c>
      <c r="X33" t="str">
        <f t="shared" si="1"/>
        <v>，1464352</v>
      </c>
    </row>
    <row r="34" spans="1:24">
      <c r="A34" t="s">
        <v>145</v>
      </c>
      <c r="B34" t="s">
        <v>136</v>
      </c>
      <c r="C34" s="5">
        <v>1464391</v>
      </c>
      <c r="D34" t="s">
        <v>146</v>
      </c>
      <c r="E34" t="s">
        <v>147</v>
      </c>
      <c r="F34" t="s">
        <v>148</v>
      </c>
      <c r="G34" t="s">
        <v>67</v>
      </c>
      <c r="H34" t="s">
        <v>67</v>
      </c>
      <c r="I34" t="s">
        <v>82</v>
      </c>
      <c r="J34" t="s">
        <v>55</v>
      </c>
      <c r="K34" t="s">
        <v>57</v>
      </c>
      <c r="L34" t="s">
        <v>58</v>
      </c>
      <c r="M34" t="s">
        <v>149</v>
      </c>
      <c r="N34" t="s">
        <v>60</v>
      </c>
      <c r="O34" t="s">
        <v>61</v>
      </c>
      <c r="P34">
        <v>1929</v>
      </c>
      <c r="Q34" t="s">
        <v>12</v>
      </c>
      <c r="R34" t="s">
        <v>12</v>
      </c>
      <c r="S34" t="s">
        <v>12</v>
      </c>
      <c r="T34" t="s">
        <v>12</v>
      </c>
      <c r="U34">
        <v>1929</v>
      </c>
      <c r="V34">
        <f>VLOOKUP(C34,[1]应付款管理!$A$1:$I$65536,9,0)</f>
        <v>1929</v>
      </c>
      <c r="W34">
        <f t="shared" si="0"/>
        <v>0</v>
      </c>
      <c r="X34" t="str">
        <f t="shared" si="1"/>
        <v>，1464391</v>
      </c>
    </row>
    <row r="35" spans="1:24">
      <c r="A35" t="s">
        <v>150</v>
      </c>
      <c r="B35" t="s">
        <v>49</v>
      </c>
      <c r="C35" s="5">
        <v>1464467</v>
      </c>
      <c r="D35" t="s">
        <v>151</v>
      </c>
      <c r="E35" t="s">
        <v>152</v>
      </c>
      <c r="F35" t="s">
        <v>153</v>
      </c>
      <c r="G35" t="s">
        <v>54</v>
      </c>
      <c r="H35" t="s">
        <v>54</v>
      </c>
      <c r="I35" t="s">
        <v>54</v>
      </c>
      <c r="J35" t="s">
        <v>82</v>
      </c>
      <c r="K35" t="s">
        <v>57</v>
      </c>
      <c r="L35" t="s">
        <v>57</v>
      </c>
      <c r="M35" t="s">
        <v>154</v>
      </c>
      <c r="N35" t="s">
        <v>60</v>
      </c>
      <c r="O35" t="s">
        <v>61</v>
      </c>
      <c r="P35">
        <v>272</v>
      </c>
      <c r="Q35" t="s">
        <v>12</v>
      </c>
      <c r="R35" t="s">
        <v>12</v>
      </c>
      <c r="S35" t="s">
        <v>12</v>
      </c>
      <c r="T35" t="s">
        <v>12</v>
      </c>
      <c r="U35">
        <v>272</v>
      </c>
      <c r="V35">
        <f>VLOOKUP(C35,[1]应付款管理!$A$1:$I$65536,9,0)</f>
        <v>272</v>
      </c>
      <c r="W35">
        <f t="shared" si="0"/>
        <v>0</v>
      </c>
      <c r="X35" t="str">
        <f t="shared" si="1"/>
        <v>，1464467</v>
      </c>
    </row>
    <row r="36" spans="1:24">
      <c r="A36" t="s">
        <v>155</v>
      </c>
      <c r="B36" t="s">
        <v>90</v>
      </c>
      <c r="C36" s="5">
        <v>1464505</v>
      </c>
      <c r="D36" t="s">
        <v>156</v>
      </c>
      <c r="E36" t="s">
        <v>157</v>
      </c>
      <c r="F36" t="s">
        <v>158</v>
      </c>
      <c r="G36" t="s">
        <v>54</v>
      </c>
      <c r="H36" t="s">
        <v>54</v>
      </c>
      <c r="I36" t="s">
        <v>54</v>
      </c>
      <c r="J36" t="s">
        <v>140</v>
      </c>
      <c r="K36" t="s">
        <v>57</v>
      </c>
      <c r="L36" t="s">
        <v>58</v>
      </c>
      <c r="M36" t="s">
        <v>159</v>
      </c>
      <c r="N36" t="s">
        <v>60</v>
      </c>
      <c r="O36" t="s">
        <v>61</v>
      </c>
      <c r="P36">
        <v>1920</v>
      </c>
      <c r="Q36" t="s">
        <v>12</v>
      </c>
      <c r="R36" t="s">
        <v>12</v>
      </c>
      <c r="S36" t="s">
        <v>12</v>
      </c>
      <c r="T36" t="s">
        <v>12</v>
      </c>
      <c r="U36">
        <v>1920</v>
      </c>
      <c r="V36">
        <f>VLOOKUP(C36,[1]应付款管理!$A$1:$I$65536,9,0)</f>
        <v>1920</v>
      </c>
      <c r="W36">
        <f t="shared" si="0"/>
        <v>0</v>
      </c>
      <c r="X36" t="str">
        <f t="shared" si="1"/>
        <v>，1464505</v>
      </c>
    </row>
    <row r="37" spans="1:24">
      <c r="A37" t="s">
        <v>160</v>
      </c>
      <c r="B37" t="s">
        <v>63</v>
      </c>
      <c r="C37" s="5">
        <v>1464662</v>
      </c>
      <c r="D37" t="s">
        <v>64</v>
      </c>
      <c r="E37" t="s">
        <v>65</v>
      </c>
      <c r="F37" t="s">
        <v>66</v>
      </c>
      <c r="G37" t="s">
        <v>67</v>
      </c>
      <c r="H37" t="s">
        <v>67</v>
      </c>
      <c r="I37" t="s">
        <v>72</v>
      </c>
      <c r="J37" t="s">
        <v>73</v>
      </c>
      <c r="K37" t="s">
        <v>57</v>
      </c>
      <c r="L37" t="s">
        <v>58</v>
      </c>
      <c r="M37" t="s">
        <v>161</v>
      </c>
      <c r="N37" t="s">
        <v>60</v>
      </c>
      <c r="O37" t="s">
        <v>61</v>
      </c>
      <c r="P37">
        <v>2909</v>
      </c>
      <c r="Q37" t="s">
        <v>12</v>
      </c>
      <c r="R37" t="s">
        <v>12</v>
      </c>
      <c r="S37" t="s">
        <v>12</v>
      </c>
      <c r="T37" t="s">
        <v>12</v>
      </c>
      <c r="U37">
        <v>2909</v>
      </c>
      <c r="V37">
        <f>VLOOKUP(C37,[1]应付款管理!$A$1:$I$65536,9,0)</f>
        <v>2909</v>
      </c>
      <c r="W37">
        <f t="shared" si="0"/>
        <v>0</v>
      </c>
      <c r="X37" t="str">
        <f t="shared" si="1"/>
        <v>，1464662</v>
      </c>
    </row>
    <row r="38" spans="1:24">
      <c r="A38" t="s">
        <v>162</v>
      </c>
      <c r="B38" t="s">
        <v>63</v>
      </c>
      <c r="C38" s="5">
        <v>1464681</v>
      </c>
      <c r="D38" t="s">
        <v>64</v>
      </c>
      <c r="E38" t="s">
        <v>65</v>
      </c>
      <c r="F38" t="s">
        <v>66</v>
      </c>
      <c r="G38" t="s">
        <v>67</v>
      </c>
      <c r="H38" t="s">
        <v>67</v>
      </c>
      <c r="I38" t="s">
        <v>68</v>
      </c>
      <c r="J38" t="s">
        <v>73</v>
      </c>
      <c r="K38" t="s">
        <v>57</v>
      </c>
      <c r="L38" t="s">
        <v>133</v>
      </c>
      <c r="M38" t="s">
        <v>163</v>
      </c>
      <c r="N38" t="s">
        <v>60</v>
      </c>
      <c r="O38" t="s">
        <v>61</v>
      </c>
      <c r="P38">
        <v>4536</v>
      </c>
      <c r="Q38" t="s">
        <v>12</v>
      </c>
      <c r="R38" t="s">
        <v>12</v>
      </c>
      <c r="S38" t="s">
        <v>12</v>
      </c>
      <c r="T38" t="s">
        <v>12</v>
      </c>
      <c r="U38">
        <v>4536</v>
      </c>
      <c r="V38">
        <f>VLOOKUP(C38,[1]应付款管理!$A$1:$I$65536,9,0)</f>
        <v>4536</v>
      </c>
      <c r="W38">
        <f t="shared" si="0"/>
        <v>0</v>
      </c>
      <c r="X38" t="str">
        <f t="shared" si="1"/>
        <v>，1464681</v>
      </c>
    </row>
    <row r="39" spans="1:24">
      <c r="A39" t="s">
        <v>164</v>
      </c>
      <c r="B39" t="s">
        <v>63</v>
      </c>
      <c r="C39" s="5">
        <v>1464692</v>
      </c>
      <c r="D39" t="s">
        <v>64</v>
      </c>
      <c r="E39" t="s">
        <v>65</v>
      </c>
      <c r="F39" t="s">
        <v>66</v>
      </c>
      <c r="G39" t="s">
        <v>67</v>
      </c>
      <c r="H39" t="s">
        <v>67</v>
      </c>
      <c r="I39" t="s">
        <v>72</v>
      </c>
      <c r="J39" t="s">
        <v>69</v>
      </c>
      <c r="K39" t="s">
        <v>57</v>
      </c>
      <c r="L39" t="s">
        <v>57</v>
      </c>
      <c r="M39" t="s">
        <v>165</v>
      </c>
      <c r="N39" t="s">
        <v>60</v>
      </c>
      <c r="O39" t="s">
        <v>61</v>
      </c>
      <c r="P39">
        <v>2335</v>
      </c>
      <c r="Q39" t="s">
        <v>12</v>
      </c>
      <c r="R39" t="s">
        <v>12</v>
      </c>
      <c r="S39" t="s">
        <v>12</v>
      </c>
      <c r="T39" t="s">
        <v>12</v>
      </c>
      <c r="U39">
        <v>2335</v>
      </c>
      <c r="V39">
        <f>VLOOKUP(C39,[1]应付款管理!$A$1:$I$65536,9,0)</f>
        <v>2335</v>
      </c>
      <c r="W39">
        <f t="shared" si="0"/>
        <v>0</v>
      </c>
      <c r="X39" t="str">
        <f t="shared" si="1"/>
        <v>，1464692</v>
      </c>
    </row>
    <row r="40" spans="1:24">
      <c r="A40" t="s">
        <v>166</v>
      </c>
      <c r="B40" t="s">
        <v>63</v>
      </c>
      <c r="C40" s="5">
        <v>1464701</v>
      </c>
      <c r="D40" t="s">
        <v>64</v>
      </c>
      <c r="E40" t="s">
        <v>65</v>
      </c>
      <c r="F40" t="s">
        <v>66</v>
      </c>
      <c r="G40" t="s">
        <v>67</v>
      </c>
      <c r="H40" t="s">
        <v>67</v>
      </c>
      <c r="I40" t="s">
        <v>72</v>
      </c>
      <c r="J40" t="s">
        <v>73</v>
      </c>
      <c r="K40" t="s">
        <v>57</v>
      </c>
      <c r="L40" t="s">
        <v>58</v>
      </c>
      <c r="M40" t="s">
        <v>167</v>
      </c>
      <c r="N40" t="s">
        <v>60</v>
      </c>
      <c r="O40" t="s">
        <v>61</v>
      </c>
      <c r="P40">
        <v>3577</v>
      </c>
      <c r="Q40" t="s">
        <v>12</v>
      </c>
      <c r="R40" t="s">
        <v>12</v>
      </c>
      <c r="S40" t="s">
        <v>12</v>
      </c>
      <c r="T40" t="s">
        <v>12</v>
      </c>
      <c r="U40">
        <v>3577</v>
      </c>
      <c r="V40">
        <f>VLOOKUP(C40,[1]应付款管理!$A$1:$I$65536,9,0)</f>
        <v>3577</v>
      </c>
      <c r="W40">
        <f t="shared" si="0"/>
        <v>0</v>
      </c>
      <c r="X40" t="str">
        <f t="shared" si="1"/>
        <v>，1464701</v>
      </c>
    </row>
    <row r="41" spans="1:24">
      <c r="A41" t="s">
        <v>168</v>
      </c>
      <c r="B41" t="s">
        <v>63</v>
      </c>
      <c r="C41" s="5">
        <v>1464702</v>
      </c>
      <c r="D41" t="s">
        <v>64</v>
      </c>
      <c r="E41" t="s">
        <v>65</v>
      </c>
      <c r="F41" t="s">
        <v>66</v>
      </c>
      <c r="G41" t="s">
        <v>67</v>
      </c>
      <c r="H41" t="s">
        <v>67</v>
      </c>
      <c r="I41" t="s">
        <v>72</v>
      </c>
      <c r="J41" t="s">
        <v>73</v>
      </c>
      <c r="K41" t="s">
        <v>57</v>
      </c>
      <c r="L41" t="s">
        <v>58</v>
      </c>
      <c r="M41" t="s">
        <v>169</v>
      </c>
      <c r="N41" t="s">
        <v>60</v>
      </c>
      <c r="O41" t="s">
        <v>61</v>
      </c>
      <c r="P41">
        <v>3577</v>
      </c>
      <c r="Q41" t="s">
        <v>12</v>
      </c>
      <c r="R41" t="s">
        <v>12</v>
      </c>
      <c r="S41" t="s">
        <v>12</v>
      </c>
      <c r="T41" t="s">
        <v>12</v>
      </c>
      <c r="U41">
        <v>3577</v>
      </c>
      <c r="V41">
        <f>VLOOKUP(C41,[1]应付款管理!$A$1:$I$65536,9,0)</f>
        <v>3577</v>
      </c>
      <c r="W41">
        <f t="shared" si="0"/>
        <v>0</v>
      </c>
      <c r="X41" t="str">
        <f t="shared" si="1"/>
        <v>，1464702</v>
      </c>
    </row>
    <row r="42" spans="1:24">
      <c r="A42" t="s">
        <v>170</v>
      </c>
      <c r="B42" t="s">
        <v>63</v>
      </c>
      <c r="C42" s="5">
        <v>1464708</v>
      </c>
      <c r="D42" t="s">
        <v>64</v>
      </c>
      <c r="E42" t="s">
        <v>65</v>
      </c>
      <c r="F42" t="s">
        <v>66</v>
      </c>
      <c r="G42" t="s">
        <v>67</v>
      </c>
      <c r="H42" t="s">
        <v>67</v>
      </c>
      <c r="I42" t="s">
        <v>72</v>
      </c>
      <c r="J42" t="s">
        <v>73</v>
      </c>
      <c r="K42" t="s">
        <v>57</v>
      </c>
      <c r="L42" t="s">
        <v>58</v>
      </c>
      <c r="M42" t="s">
        <v>171</v>
      </c>
      <c r="N42" t="s">
        <v>60</v>
      </c>
      <c r="O42" t="s">
        <v>61</v>
      </c>
      <c r="P42">
        <v>3577</v>
      </c>
      <c r="Q42" t="s">
        <v>12</v>
      </c>
      <c r="R42" t="s">
        <v>12</v>
      </c>
      <c r="S42" t="s">
        <v>12</v>
      </c>
      <c r="T42" t="s">
        <v>12</v>
      </c>
      <c r="U42">
        <v>3577</v>
      </c>
      <c r="V42">
        <f>VLOOKUP(C42,[1]应付款管理!$A$1:$I$65536,9,0)</f>
        <v>3577</v>
      </c>
      <c r="W42">
        <f t="shared" si="0"/>
        <v>0</v>
      </c>
      <c r="X42" t="str">
        <f t="shared" si="1"/>
        <v>，1464708</v>
      </c>
    </row>
    <row r="43" spans="1:24">
      <c r="A43" t="s">
        <v>172</v>
      </c>
      <c r="B43" t="s">
        <v>136</v>
      </c>
      <c r="C43" s="5">
        <v>1465016</v>
      </c>
      <c r="D43" t="s">
        <v>50</v>
      </c>
      <c r="E43" t="s">
        <v>91</v>
      </c>
      <c r="F43" t="s">
        <v>173</v>
      </c>
      <c r="G43" t="s">
        <v>54</v>
      </c>
      <c r="H43" t="s">
        <v>54</v>
      </c>
      <c r="I43" t="s">
        <v>174</v>
      </c>
      <c r="J43" t="s">
        <v>175</v>
      </c>
      <c r="K43" t="s">
        <v>57</v>
      </c>
      <c r="L43" t="s">
        <v>58</v>
      </c>
      <c r="M43" t="s">
        <v>176</v>
      </c>
      <c r="N43" t="s">
        <v>60</v>
      </c>
      <c r="O43" t="s">
        <v>61</v>
      </c>
      <c r="P43">
        <v>1011</v>
      </c>
      <c r="Q43" t="s">
        <v>12</v>
      </c>
      <c r="R43" t="s">
        <v>12</v>
      </c>
      <c r="S43" t="s">
        <v>12</v>
      </c>
      <c r="T43" t="s">
        <v>12</v>
      </c>
      <c r="U43">
        <v>1011</v>
      </c>
      <c r="V43">
        <f>VLOOKUP(C43,[1]应付款管理!$A$1:$I$65536,9,0)</f>
        <v>1011</v>
      </c>
      <c r="W43">
        <f t="shared" si="0"/>
        <v>0</v>
      </c>
      <c r="X43" t="str">
        <f t="shared" si="1"/>
        <v>，1465016</v>
      </c>
    </row>
    <row r="44" spans="1:24">
      <c r="A44" t="s">
        <v>177</v>
      </c>
      <c r="B44" t="s">
        <v>76</v>
      </c>
      <c r="C44" s="5">
        <v>1465090</v>
      </c>
      <c r="D44" t="s">
        <v>178</v>
      </c>
      <c r="E44" t="s">
        <v>179</v>
      </c>
      <c r="F44" t="s">
        <v>180</v>
      </c>
      <c r="G44" t="s">
        <v>140</v>
      </c>
      <c r="H44" t="s">
        <v>140</v>
      </c>
      <c r="I44" t="s">
        <v>181</v>
      </c>
      <c r="J44" t="s">
        <v>117</v>
      </c>
      <c r="K44" t="s">
        <v>58</v>
      </c>
      <c r="L44" t="s">
        <v>133</v>
      </c>
      <c r="M44" t="s">
        <v>182</v>
      </c>
      <c r="N44" t="s">
        <v>60</v>
      </c>
      <c r="O44" t="s">
        <v>61</v>
      </c>
      <c r="P44">
        <v>6263</v>
      </c>
      <c r="Q44" t="s">
        <v>12</v>
      </c>
      <c r="R44" t="s">
        <v>12</v>
      </c>
      <c r="S44" t="s">
        <v>12</v>
      </c>
      <c r="T44" t="s">
        <v>12</v>
      </c>
      <c r="U44">
        <v>6263</v>
      </c>
      <c r="V44">
        <f>VLOOKUP(C44,[1]应付款管理!$A$1:$I$65536,9,0)</f>
        <v>6263</v>
      </c>
      <c r="W44">
        <f t="shared" si="0"/>
        <v>0</v>
      </c>
      <c r="X44" t="str">
        <f t="shared" si="1"/>
        <v>，1465090</v>
      </c>
    </row>
    <row r="45" spans="1:24">
      <c r="A45" t="s">
        <v>183</v>
      </c>
      <c r="B45" t="s">
        <v>76</v>
      </c>
      <c r="C45" s="5">
        <v>1465095</v>
      </c>
      <c r="D45" t="s">
        <v>178</v>
      </c>
      <c r="E45" t="s">
        <v>179</v>
      </c>
      <c r="F45" t="s">
        <v>180</v>
      </c>
      <c r="G45" t="s">
        <v>140</v>
      </c>
      <c r="H45" t="s">
        <v>140</v>
      </c>
      <c r="I45" t="s">
        <v>181</v>
      </c>
      <c r="J45" t="s">
        <v>117</v>
      </c>
      <c r="K45" t="s">
        <v>58</v>
      </c>
      <c r="L45" t="s">
        <v>133</v>
      </c>
      <c r="M45" t="s">
        <v>184</v>
      </c>
      <c r="N45" t="s">
        <v>60</v>
      </c>
      <c r="O45" t="s">
        <v>61</v>
      </c>
      <c r="P45">
        <v>6263</v>
      </c>
      <c r="Q45" t="s">
        <v>12</v>
      </c>
      <c r="R45" t="s">
        <v>12</v>
      </c>
      <c r="S45" t="s">
        <v>12</v>
      </c>
      <c r="T45" t="s">
        <v>12</v>
      </c>
      <c r="U45">
        <v>6263</v>
      </c>
      <c r="V45">
        <f>VLOOKUP(C45,[1]应付款管理!$A$1:$I$65536,9,0)</f>
        <v>6263</v>
      </c>
      <c r="W45">
        <f t="shared" si="0"/>
        <v>0</v>
      </c>
      <c r="X45" t="str">
        <f t="shared" si="1"/>
        <v>，1465095</v>
      </c>
    </row>
    <row r="46" spans="1:24">
      <c r="A46" t="s">
        <v>185</v>
      </c>
      <c r="B46" t="s">
        <v>90</v>
      </c>
      <c r="C46" s="5">
        <v>1465287</v>
      </c>
      <c r="D46" t="s">
        <v>186</v>
      </c>
      <c r="E46" t="s">
        <v>187</v>
      </c>
      <c r="F46" t="s">
        <v>188</v>
      </c>
      <c r="G46" t="s">
        <v>82</v>
      </c>
      <c r="H46" t="s">
        <v>82</v>
      </c>
      <c r="I46" t="s">
        <v>140</v>
      </c>
      <c r="J46" t="s">
        <v>87</v>
      </c>
      <c r="K46" t="s">
        <v>57</v>
      </c>
      <c r="L46" t="s">
        <v>58</v>
      </c>
      <c r="M46" t="s">
        <v>189</v>
      </c>
      <c r="N46" t="s">
        <v>60</v>
      </c>
      <c r="O46" t="s">
        <v>61</v>
      </c>
      <c r="P46">
        <v>1524</v>
      </c>
      <c r="Q46" t="s">
        <v>12</v>
      </c>
      <c r="R46" t="s">
        <v>12</v>
      </c>
      <c r="S46" t="s">
        <v>12</v>
      </c>
      <c r="T46" t="s">
        <v>12</v>
      </c>
      <c r="U46">
        <v>1524</v>
      </c>
      <c r="V46">
        <f>VLOOKUP(C46,[1]应付款管理!$A$1:$I$65536,9,0)</f>
        <v>1524</v>
      </c>
      <c r="W46">
        <f t="shared" si="0"/>
        <v>0</v>
      </c>
      <c r="X46" t="str">
        <f t="shared" si="1"/>
        <v>，1465287</v>
      </c>
    </row>
    <row r="47" spans="1:24">
      <c r="A47" t="s">
        <v>190</v>
      </c>
      <c r="B47" t="s">
        <v>191</v>
      </c>
      <c r="C47" s="5">
        <v>1465972</v>
      </c>
      <c r="D47" t="s">
        <v>77</v>
      </c>
      <c r="E47" t="s">
        <v>78</v>
      </c>
      <c r="F47" t="s">
        <v>192</v>
      </c>
      <c r="G47" t="s">
        <v>140</v>
      </c>
      <c r="H47" t="s">
        <v>140</v>
      </c>
      <c r="I47" t="s">
        <v>87</v>
      </c>
      <c r="J47" t="s">
        <v>193</v>
      </c>
      <c r="K47" t="s">
        <v>57</v>
      </c>
      <c r="L47" t="s">
        <v>133</v>
      </c>
      <c r="M47" t="s">
        <v>194</v>
      </c>
      <c r="N47" t="s">
        <v>60</v>
      </c>
      <c r="O47" t="s">
        <v>61</v>
      </c>
      <c r="P47">
        <v>1610</v>
      </c>
      <c r="Q47" t="s">
        <v>12</v>
      </c>
      <c r="R47" t="s">
        <v>12</v>
      </c>
      <c r="S47" t="s">
        <v>12</v>
      </c>
      <c r="T47" t="s">
        <v>12</v>
      </c>
      <c r="U47">
        <v>1610</v>
      </c>
      <c r="V47">
        <f>VLOOKUP(C47,[1]应付款管理!$A$1:$I$65536,9,0)</f>
        <v>1610.01</v>
      </c>
      <c r="W47">
        <f t="shared" si="0"/>
        <v>-0.00999999999999091</v>
      </c>
      <c r="X47" t="str">
        <f t="shared" si="1"/>
        <v>，1465972</v>
      </c>
    </row>
    <row r="48" spans="1:24">
      <c r="A48" t="s">
        <v>195</v>
      </c>
      <c r="B48" t="s">
        <v>191</v>
      </c>
      <c r="C48" s="5">
        <v>1466179</v>
      </c>
      <c r="D48" t="s">
        <v>50</v>
      </c>
      <c r="E48" t="s">
        <v>196</v>
      </c>
      <c r="F48" t="s">
        <v>197</v>
      </c>
      <c r="G48" t="s">
        <v>140</v>
      </c>
      <c r="H48" t="s">
        <v>140</v>
      </c>
      <c r="I48" t="s">
        <v>198</v>
      </c>
      <c r="J48" t="s">
        <v>199</v>
      </c>
      <c r="K48" t="s">
        <v>57</v>
      </c>
      <c r="L48" t="s">
        <v>58</v>
      </c>
      <c r="M48" t="s">
        <v>200</v>
      </c>
      <c r="N48" t="s">
        <v>60</v>
      </c>
      <c r="O48" t="s">
        <v>61</v>
      </c>
      <c r="P48">
        <v>2618</v>
      </c>
      <c r="Q48" t="s">
        <v>12</v>
      </c>
      <c r="R48" t="s">
        <v>12</v>
      </c>
      <c r="S48" t="s">
        <v>12</v>
      </c>
      <c r="T48" t="s">
        <v>12</v>
      </c>
      <c r="U48">
        <v>2618</v>
      </c>
      <c r="V48">
        <f>VLOOKUP(C48,[1]应付款管理!$A$1:$I$65536,9,0)</f>
        <v>2618</v>
      </c>
      <c r="W48">
        <f t="shared" si="0"/>
        <v>0</v>
      </c>
      <c r="X48" t="str">
        <f t="shared" si="1"/>
        <v>，1466179</v>
      </c>
    </row>
    <row r="49" spans="1:24">
      <c r="A49" t="s">
        <v>201</v>
      </c>
      <c r="B49" t="s">
        <v>191</v>
      </c>
      <c r="C49" s="5">
        <v>1466576</v>
      </c>
      <c r="D49" t="s">
        <v>186</v>
      </c>
      <c r="E49" t="s">
        <v>202</v>
      </c>
      <c r="F49" t="s">
        <v>203</v>
      </c>
      <c r="G49" t="s">
        <v>55</v>
      </c>
      <c r="H49" t="s">
        <v>87</v>
      </c>
      <c r="I49" t="s">
        <v>117</v>
      </c>
      <c r="J49" t="s">
        <v>204</v>
      </c>
      <c r="K49" t="s">
        <v>57</v>
      </c>
      <c r="L49" t="s">
        <v>133</v>
      </c>
      <c r="M49" t="s">
        <v>205</v>
      </c>
      <c r="N49" t="s">
        <v>60</v>
      </c>
      <c r="O49" t="s">
        <v>61</v>
      </c>
      <c r="P49">
        <v>3149</v>
      </c>
      <c r="Q49" t="s">
        <v>12</v>
      </c>
      <c r="R49" t="s">
        <v>12</v>
      </c>
      <c r="S49" t="s">
        <v>12</v>
      </c>
      <c r="T49" t="s">
        <v>12</v>
      </c>
      <c r="U49">
        <v>3149</v>
      </c>
      <c r="V49">
        <f>VLOOKUP(C49,[1]应付款管理!$A$1:$I$65536,9,0)</f>
        <v>3149.01</v>
      </c>
      <c r="W49">
        <f t="shared" si="0"/>
        <v>-0.0100000000002183</v>
      </c>
      <c r="X49" t="str">
        <f t="shared" si="1"/>
        <v>，1466576</v>
      </c>
    </row>
    <row r="50" spans="1:24">
      <c r="A50" t="s">
        <v>206</v>
      </c>
      <c r="B50" t="s">
        <v>90</v>
      </c>
      <c r="C50" s="5">
        <v>1466627</v>
      </c>
      <c r="D50" t="s">
        <v>77</v>
      </c>
      <c r="E50" t="s">
        <v>78</v>
      </c>
      <c r="F50" t="s">
        <v>207</v>
      </c>
      <c r="G50" t="s">
        <v>55</v>
      </c>
      <c r="H50" t="s">
        <v>55</v>
      </c>
      <c r="I50" t="s">
        <v>204</v>
      </c>
      <c r="J50" t="s">
        <v>208</v>
      </c>
      <c r="K50" t="s">
        <v>57</v>
      </c>
      <c r="L50" t="s">
        <v>58</v>
      </c>
      <c r="M50" t="s">
        <v>209</v>
      </c>
      <c r="N50" t="s">
        <v>60</v>
      </c>
      <c r="O50" t="s">
        <v>61</v>
      </c>
      <c r="P50">
        <v>1820</v>
      </c>
      <c r="Q50" t="s">
        <v>12</v>
      </c>
      <c r="R50" t="s">
        <v>12</v>
      </c>
      <c r="S50" t="s">
        <v>12</v>
      </c>
      <c r="T50" t="s">
        <v>12</v>
      </c>
      <c r="U50">
        <v>1820</v>
      </c>
      <c r="V50">
        <f>VLOOKUP(C50,[1]应付款管理!$A$1:$I$65536,9,0)</f>
        <v>1820</v>
      </c>
      <c r="W50">
        <f t="shared" si="0"/>
        <v>0</v>
      </c>
      <c r="X50" t="str">
        <f t="shared" si="1"/>
        <v>，1466627</v>
      </c>
    </row>
    <row r="51" spans="1:24">
      <c r="A51" t="s">
        <v>210</v>
      </c>
      <c r="B51" t="s">
        <v>76</v>
      </c>
      <c r="C51" s="5">
        <v>1466723</v>
      </c>
      <c r="D51" t="s">
        <v>50</v>
      </c>
      <c r="E51" t="s">
        <v>51</v>
      </c>
      <c r="F51" t="s">
        <v>211</v>
      </c>
      <c r="G51" t="s">
        <v>55</v>
      </c>
      <c r="H51" t="s">
        <v>117</v>
      </c>
      <c r="I51" t="s">
        <v>204</v>
      </c>
      <c r="J51" t="s">
        <v>212</v>
      </c>
      <c r="K51" t="s">
        <v>57</v>
      </c>
      <c r="L51" t="s">
        <v>133</v>
      </c>
      <c r="M51" t="s">
        <v>213</v>
      </c>
      <c r="N51" t="s">
        <v>60</v>
      </c>
      <c r="O51" t="s">
        <v>61</v>
      </c>
      <c r="P51">
        <v>2938</v>
      </c>
      <c r="Q51" t="s">
        <v>12</v>
      </c>
      <c r="R51" t="s">
        <v>12</v>
      </c>
      <c r="S51" t="s">
        <v>12</v>
      </c>
      <c r="T51" t="s">
        <v>12</v>
      </c>
      <c r="U51">
        <v>2938</v>
      </c>
      <c r="V51">
        <f>VLOOKUP(C51,[1]应付款管理!$A$1:$I$65536,9,0)</f>
        <v>2938</v>
      </c>
      <c r="W51">
        <f t="shared" si="0"/>
        <v>0</v>
      </c>
      <c r="X51" t="str">
        <f t="shared" si="1"/>
        <v>，1466723</v>
      </c>
    </row>
    <row r="52" spans="1:24">
      <c r="A52" t="s">
        <v>214</v>
      </c>
      <c r="B52" t="s">
        <v>90</v>
      </c>
      <c r="C52" s="5">
        <v>1466842</v>
      </c>
      <c r="D52" t="s">
        <v>215</v>
      </c>
      <c r="E52" t="s">
        <v>216</v>
      </c>
      <c r="F52" t="s">
        <v>217</v>
      </c>
      <c r="G52" t="s">
        <v>55</v>
      </c>
      <c r="H52" t="s">
        <v>55</v>
      </c>
      <c r="I52" t="s">
        <v>87</v>
      </c>
      <c r="J52" t="s">
        <v>56</v>
      </c>
      <c r="K52" t="s">
        <v>57</v>
      </c>
      <c r="L52" t="s">
        <v>57</v>
      </c>
      <c r="M52" t="s">
        <v>218</v>
      </c>
      <c r="N52" t="s">
        <v>60</v>
      </c>
      <c r="O52" t="s">
        <v>61</v>
      </c>
      <c r="P52">
        <v>632</v>
      </c>
      <c r="Q52" t="s">
        <v>12</v>
      </c>
      <c r="R52" t="s">
        <v>12</v>
      </c>
      <c r="S52" t="s">
        <v>12</v>
      </c>
      <c r="T52" t="s">
        <v>12</v>
      </c>
      <c r="U52">
        <v>632</v>
      </c>
      <c r="V52">
        <f>VLOOKUP(C52,[1]应付款管理!$A$1:$I$65536,9,0)</f>
        <v>632</v>
      </c>
      <c r="W52">
        <f t="shared" si="0"/>
        <v>0</v>
      </c>
      <c r="X52" t="str">
        <f t="shared" si="1"/>
        <v>，1466842</v>
      </c>
    </row>
    <row r="53" spans="1:24">
      <c r="A53" t="s">
        <v>219</v>
      </c>
      <c r="B53" t="s">
        <v>90</v>
      </c>
      <c r="C53" s="5">
        <v>1466845</v>
      </c>
      <c r="D53" t="s">
        <v>215</v>
      </c>
      <c r="E53" t="s">
        <v>216</v>
      </c>
      <c r="F53" t="s">
        <v>217</v>
      </c>
      <c r="G53" t="s">
        <v>55</v>
      </c>
      <c r="H53" t="s">
        <v>55</v>
      </c>
      <c r="I53" t="s">
        <v>87</v>
      </c>
      <c r="J53" t="s">
        <v>56</v>
      </c>
      <c r="K53" t="s">
        <v>57</v>
      </c>
      <c r="L53" t="s">
        <v>57</v>
      </c>
      <c r="M53" t="s">
        <v>220</v>
      </c>
      <c r="N53" t="s">
        <v>60</v>
      </c>
      <c r="O53" t="s">
        <v>61</v>
      </c>
      <c r="P53">
        <v>673</v>
      </c>
      <c r="Q53" t="s">
        <v>12</v>
      </c>
      <c r="R53" t="s">
        <v>12</v>
      </c>
      <c r="S53" t="s">
        <v>12</v>
      </c>
      <c r="T53" t="s">
        <v>12</v>
      </c>
      <c r="U53">
        <v>673</v>
      </c>
      <c r="V53">
        <f>VLOOKUP(C53,[1]应付款管理!$A$1:$I$65536,9,0)</f>
        <v>673</v>
      </c>
      <c r="W53">
        <f t="shared" ref="W53:W75" si="2">U53-V53</f>
        <v>0</v>
      </c>
      <c r="X53" t="str">
        <f t="shared" ref="X53:X75" si="3">$X$19&amp;C53</f>
        <v>，1466845</v>
      </c>
    </row>
    <row r="54" s="1" customFormat="1" spans="1:24">
      <c r="A54" s="13" t="s">
        <v>221</v>
      </c>
      <c r="B54" s="1" t="s">
        <v>76</v>
      </c>
      <c r="C54" s="6">
        <v>1466851</v>
      </c>
      <c r="D54" s="1" t="s">
        <v>186</v>
      </c>
      <c r="E54" s="1" t="s">
        <v>222</v>
      </c>
      <c r="F54" s="1" t="s">
        <v>223</v>
      </c>
      <c r="G54" s="1" t="s">
        <v>55</v>
      </c>
      <c r="H54" s="1" t="s">
        <v>55</v>
      </c>
      <c r="I54" s="1" t="s">
        <v>87</v>
      </c>
      <c r="J54" s="1" t="s">
        <v>181</v>
      </c>
      <c r="K54" s="1" t="s">
        <v>57</v>
      </c>
      <c r="L54" s="1" t="s">
        <v>58</v>
      </c>
      <c r="M54" s="1" t="s">
        <v>224</v>
      </c>
      <c r="N54" s="1" t="s">
        <v>60</v>
      </c>
      <c r="O54" s="1" t="s">
        <v>61</v>
      </c>
      <c r="P54" s="1">
        <v>1861</v>
      </c>
      <c r="Q54" s="1" t="s">
        <v>12</v>
      </c>
      <c r="R54" s="1" t="s">
        <v>12</v>
      </c>
      <c r="S54" s="1" t="s">
        <v>12</v>
      </c>
      <c r="T54" s="1" t="s">
        <v>12</v>
      </c>
      <c r="U54" s="1">
        <v>1861</v>
      </c>
      <c r="V54" s="1">
        <v>1861</v>
      </c>
      <c r="W54" s="1">
        <f t="shared" si="2"/>
        <v>0</v>
      </c>
      <c r="X54" t="str">
        <f t="shared" si="3"/>
        <v>，1466851</v>
      </c>
    </row>
    <row r="55" spans="1:24">
      <c r="A55" t="s">
        <v>225</v>
      </c>
      <c r="B55" t="s">
        <v>136</v>
      </c>
      <c r="C55" s="5">
        <v>1467200</v>
      </c>
      <c r="D55" t="s">
        <v>226</v>
      </c>
      <c r="E55" t="s">
        <v>227</v>
      </c>
      <c r="F55" t="s">
        <v>228</v>
      </c>
      <c r="G55" t="s">
        <v>55</v>
      </c>
      <c r="H55" t="s">
        <v>55</v>
      </c>
      <c r="I55" t="s">
        <v>229</v>
      </c>
      <c r="J55" t="s">
        <v>230</v>
      </c>
      <c r="K55" t="s">
        <v>57</v>
      </c>
      <c r="L55" t="s">
        <v>58</v>
      </c>
      <c r="M55" t="s">
        <v>231</v>
      </c>
      <c r="N55" t="s">
        <v>60</v>
      </c>
      <c r="O55" t="s">
        <v>61</v>
      </c>
      <c r="P55">
        <v>1344</v>
      </c>
      <c r="Q55" t="s">
        <v>12</v>
      </c>
      <c r="R55" t="s">
        <v>12</v>
      </c>
      <c r="S55" t="s">
        <v>12</v>
      </c>
      <c r="T55" t="s">
        <v>12</v>
      </c>
      <c r="U55">
        <v>1344</v>
      </c>
      <c r="V55">
        <f>VLOOKUP(C55,[1]应付款管理!$A$1:$I$65536,9,0)</f>
        <v>1344</v>
      </c>
      <c r="W55">
        <f t="shared" si="2"/>
        <v>0</v>
      </c>
      <c r="X55" t="str">
        <f t="shared" si="3"/>
        <v>，1467200</v>
      </c>
    </row>
    <row r="56" spans="1:24">
      <c r="A56" t="s">
        <v>232</v>
      </c>
      <c r="B56" t="s">
        <v>191</v>
      </c>
      <c r="C56" s="5">
        <v>1467637</v>
      </c>
      <c r="D56" t="s">
        <v>233</v>
      </c>
      <c r="E56" t="s">
        <v>234</v>
      </c>
      <c r="F56" t="s">
        <v>235</v>
      </c>
      <c r="G56" t="s">
        <v>87</v>
      </c>
      <c r="H56" t="s">
        <v>87</v>
      </c>
      <c r="I56" t="s">
        <v>193</v>
      </c>
      <c r="J56" t="s">
        <v>236</v>
      </c>
      <c r="K56" t="s">
        <v>57</v>
      </c>
      <c r="L56" t="s">
        <v>57</v>
      </c>
      <c r="M56" t="s">
        <v>237</v>
      </c>
      <c r="N56" t="s">
        <v>60</v>
      </c>
      <c r="O56" t="s">
        <v>61</v>
      </c>
      <c r="P56">
        <v>1824</v>
      </c>
      <c r="Q56" t="s">
        <v>12</v>
      </c>
      <c r="R56" t="s">
        <v>12</v>
      </c>
      <c r="S56" t="s">
        <v>12</v>
      </c>
      <c r="T56" t="s">
        <v>12</v>
      </c>
      <c r="U56">
        <v>1824</v>
      </c>
      <c r="V56">
        <f>VLOOKUP(C56,[1]应付款管理!$A$1:$I$65536,9,0)</f>
        <v>1824</v>
      </c>
      <c r="W56">
        <f t="shared" si="2"/>
        <v>0</v>
      </c>
      <c r="X56" t="str">
        <f t="shared" si="3"/>
        <v>，1467637</v>
      </c>
    </row>
    <row r="57" spans="1:24">
      <c r="A57" t="s">
        <v>238</v>
      </c>
      <c r="B57" t="s">
        <v>239</v>
      </c>
      <c r="C57" s="5">
        <v>1467740</v>
      </c>
      <c r="D57" t="s">
        <v>77</v>
      </c>
      <c r="E57" t="s">
        <v>240</v>
      </c>
      <c r="F57" t="s">
        <v>241</v>
      </c>
      <c r="G57" t="s">
        <v>87</v>
      </c>
      <c r="H57" t="s">
        <v>87</v>
      </c>
      <c r="I57" t="s">
        <v>242</v>
      </c>
      <c r="J57" t="s">
        <v>243</v>
      </c>
      <c r="K57" t="s">
        <v>57</v>
      </c>
      <c r="L57" t="s">
        <v>58</v>
      </c>
      <c r="M57" t="s">
        <v>244</v>
      </c>
      <c r="N57" t="s">
        <v>60</v>
      </c>
      <c r="O57" t="s">
        <v>61</v>
      </c>
      <c r="P57">
        <v>85</v>
      </c>
      <c r="Q57" t="s">
        <v>12</v>
      </c>
      <c r="R57" t="s">
        <v>12</v>
      </c>
      <c r="S57" t="s">
        <v>12</v>
      </c>
      <c r="T57" t="s">
        <v>12</v>
      </c>
      <c r="U57">
        <v>85</v>
      </c>
      <c r="V57">
        <f>VLOOKUP(C57,[1]应付款管理!$A$1:$I$65536,9,0)</f>
        <v>85</v>
      </c>
      <c r="W57">
        <f t="shared" si="2"/>
        <v>0</v>
      </c>
      <c r="X57" t="str">
        <f t="shared" si="3"/>
        <v>，1467740</v>
      </c>
    </row>
    <row r="58" spans="1:24">
      <c r="A58" t="s">
        <v>245</v>
      </c>
      <c r="B58" t="s">
        <v>136</v>
      </c>
      <c r="C58" s="5">
        <v>1467950</v>
      </c>
      <c r="D58" t="s">
        <v>77</v>
      </c>
      <c r="E58" t="s">
        <v>78</v>
      </c>
      <c r="F58" t="s">
        <v>246</v>
      </c>
      <c r="G58" t="s">
        <v>87</v>
      </c>
      <c r="H58" t="s">
        <v>193</v>
      </c>
      <c r="I58" t="s">
        <v>72</v>
      </c>
      <c r="J58" t="s">
        <v>73</v>
      </c>
      <c r="K58" t="s">
        <v>57</v>
      </c>
      <c r="L58" t="s">
        <v>58</v>
      </c>
      <c r="M58" t="s">
        <v>247</v>
      </c>
      <c r="N58" t="s">
        <v>60</v>
      </c>
      <c r="O58" t="s">
        <v>61</v>
      </c>
      <c r="P58">
        <v>3272</v>
      </c>
      <c r="Q58" t="s">
        <v>12</v>
      </c>
      <c r="R58" t="s">
        <v>12</v>
      </c>
      <c r="S58" t="s">
        <v>12</v>
      </c>
      <c r="T58" t="s">
        <v>12</v>
      </c>
      <c r="U58">
        <v>3272</v>
      </c>
      <c r="V58">
        <f>VLOOKUP(C58,[1]应付款管理!$A$1:$I$65536,9,0)</f>
        <v>3272</v>
      </c>
      <c r="W58">
        <f t="shared" si="2"/>
        <v>0</v>
      </c>
      <c r="X58" t="str">
        <f t="shared" si="3"/>
        <v>，1467950</v>
      </c>
    </row>
    <row r="59" spans="1:24">
      <c r="A59" t="s">
        <v>248</v>
      </c>
      <c r="B59" t="s">
        <v>136</v>
      </c>
      <c r="C59" s="5">
        <v>1467955</v>
      </c>
      <c r="D59" t="s">
        <v>137</v>
      </c>
      <c r="E59" t="s">
        <v>249</v>
      </c>
      <c r="F59" t="s">
        <v>250</v>
      </c>
      <c r="G59" t="s">
        <v>87</v>
      </c>
      <c r="H59" t="s">
        <v>87</v>
      </c>
      <c r="I59" t="s">
        <v>56</v>
      </c>
      <c r="J59" t="s">
        <v>181</v>
      </c>
      <c r="K59" t="s">
        <v>133</v>
      </c>
      <c r="L59" t="s">
        <v>57</v>
      </c>
      <c r="M59" t="s">
        <v>251</v>
      </c>
      <c r="N59" t="s">
        <v>60</v>
      </c>
      <c r="O59" t="s">
        <v>61</v>
      </c>
      <c r="P59">
        <v>631</v>
      </c>
      <c r="Q59" t="s">
        <v>12</v>
      </c>
      <c r="R59" t="s">
        <v>12</v>
      </c>
      <c r="S59" t="s">
        <v>12</v>
      </c>
      <c r="T59" t="s">
        <v>12</v>
      </c>
      <c r="U59">
        <v>631</v>
      </c>
      <c r="V59">
        <f>VLOOKUP(C59,[1]应付款管理!$A$1:$I$65536,9,0)</f>
        <v>631</v>
      </c>
      <c r="W59">
        <f t="shared" si="2"/>
        <v>0</v>
      </c>
      <c r="X59" t="str">
        <f t="shared" si="3"/>
        <v>，1467955</v>
      </c>
    </row>
    <row r="60" spans="1:24">
      <c r="A60" t="s">
        <v>252</v>
      </c>
      <c r="B60" t="s">
        <v>90</v>
      </c>
      <c r="C60" s="5">
        <v>1468064</v>
      </c>
      <c r="D60" t="s">
        <v>77</v>
      </c>
      <c r="E60" t="s">
        <v>78</v>
      </c>
      <c r="F60" t="s">
        <v>253</v>
      </c>
      <c r="G60" t="s">
        <v>56</v>
      </c>
      <c r="H60" t="s">
        <v>56</v>
      </c>
      <c r="I60" t="s">
        <v>56</v>
      </c>
      <c r="J60" t="s">
        <v>181</v>
      </c>
      <c r="K60" t="s">
        <v>57</v>
      </c>
      <c r="L60" t="s">
        <v>57</v>
      </c>
      <c r="M60" t="s">
        <v>254</v>
      </c>
      <c r="N60" t="s">
        <v>60</v>
      </c>
      <c r="O60" t="s">
        <v>61</v>
      </c>
      <c r="P60">
        <v>209</v>
      </c>
      <c r="Q60" t="s">
        <v>12</v>
      </c>
      <c r="R60" t="s">
        <v>12</v>
      </c>
      <c r="S60" t="s">
        <v>12</v>
      </c>
      <c r="T60" t="s">
        <v>12</v>
      </c>
      <c r="U60">
        <v>209</v>
      </c>
      <c r="V60">
        <f>VLOOKUP(C60,[1]应付款管理!$A$1:$I$65536,9,0)</f>
        <v>209</v>
      </c>
      <c r="W60">
        <f t="shared" si="2"/>
        <v>0</v>
      </c>
      <c r="X60" t="str">
        <f t="shared" si="3"/>
        <v>，1468064</v>
      </c>
    </row>
    <row r="61" spans="1:24">
      <c r="A61" t="s">
        <v>255</v>
      </c>
      <c r="B61" t="s">
        <v>49</v>
      </c>
      <c r="C61" s="5">
        <v>1468170</v>
      </c>
      <c r="D61" t="s">
        <v>256</v>
      </c>
      <c r="E61" t="s">
        <v>257</v>
      </c>
      <c r="F61" t="s">
        <v>258</v>
      </c>
      <c r="G61" t="s">
        <v>56</v>
      </c>
      <c r="H61" t="s">
        <v>56</v>
      </c>
      <c r="I61" t="s">
        <v>259</v>
      </c>
      <c r="J61" t="s">
        <v>260</v>
      </c>
      <c r="K61" t="s">
        <v>57</v>
      </c>
      <c r="L61" t="s">
        <v>57</v>
      </c>
      <c r="M61" t="s">
        <v>261</v>
      </c>
      <c r="N61" t="s">
        <v>60</v>
      </c>
      <c r="O61" t="s">
        <v>61</v>
      </c>
      <c r="P61">
        <v>1897</v>
      </c>
      <c r="Q61" t="s">
        <v>12</v>
      </c>
      <c r="R61" t="s">
        <v>12</v>
      </c>
      <c r="S61" t="s">
        <v>12</v>
      </c>
      <c r="T61" t="s">
        <v>12</v>
      </c>
      <c r="U61">
        <v>1897</v>
      </c>
      <c r="V61">
        <f>VLOOKUP(C61,[1]应付款管理!$A$1:$I$65536,9,0)</f>
        <v>1897</v>
      </c>
      <c r="W61">
        <f t="shared" si="2"/>
        <v>0</v>
      </c>
      <c r="X61" t="str">
        <f t="shared" si="3"/>
        <v>，1468170</v>
      </c>
    </row>
    <row r="62" spans="1:24">
      <c r="A62" t="s">
        <v>262</v>
      </c>
      <c r="B62" t="s">
        <v>136</v>
      </c>
      <c r="C62" s="5">
        <v>1468717</v>
      </c>
      <c r="D62" t="s">
        <v>263</v>
      </c>
      <c r="E62" t="s">
        <v>264</v>
      </c>
      <c r="F62" t="s">
        <v>265</v>
      </c>
      <c r="G62" t="s">
        <v>181</v>
      </c>
      <c r="H62" t="s">
        <v>181</v>
      </c>
      <c r="I62" t="s">
        <v>193</v>
      </c>
      <c r="J62" t="s">
        <v>118</v>
      </c>
      <c r="K62" t="s">
        <v>57</v>
      </c>
      <c r="L62" t="s">
        <v>266</v>
      </c>
      <c r="M62" t="s">
        <v>267</v>
      </c>
      <c r="N62" t="s">
        <v>60</v>
      </c>
      <c r="O62" t="s">
        <v>61</v>
      </c>
      <c r="P62">
        <v>3349</v>
      </c>
      <c r="Q62" t="s">
        <v>12</v>
      </c>
      <c r="R62" t="s">
        <v>12</v>
      </c>
      <c r="S62" t="s">
        <v>12</v>
      </c>
      <c r="T62" t="s">
        <v>12</v>
      </c>
      <c r="U62">
        <v>3349</v>
      </c>
      <c r="V62">
        <f>VLOOKUP(C62,[1]应付款管理!$A$1:$I$65536,9,0)</f>
        <v>3349</v>
      </c>
      <c r="W62">
        <f t="shared" si="2"/>
        <v>0</v>
      </c>
      <c r="X62" t="str">
        <f t="shared" si="3"/>
        <v>，1468717</v>
      </c>
    </row>
    <row r="63" spans="1:24">
      <c r="A63" t="s">
        <v>268</v>
      </c>
      <c r="B63" t="s">
        <v>136</v>
      </c>
      <c r="C63" s="5">
        <v>1468783</v>
      </c>
      <c r="D63" t="s">
        <v>186</v>
      </c>
      <c r="E63" t="s">
        <v>269</v>
      </c>
      <c r="F63" t="s">
        <v>270</v>
      </c>
      <c r="G63" t="s">
        <v>181</v>
      </c>
      <c r="H63" t="s">
        <v>181</v>
      </c>
      <c r="I63" t="s">
        <v>259</v>
      </c>
      <c r="J63" t="s">
        <v>271</v>
      </c>
      <c r="K63" t="s">
        <v>57</v>
      </c>
      <c r="L63" t="s">
        <v>58</v>
      </c>
      <c r="M63" t="s">
        <v>272</v>
      </c>
      <c r="N63" t="s">
        <v>60</v>
      </c>
      <c r="O63" t="s">
        <v>61</v>
      </c>
      <c r="P63">
        <v>1654</v>
      </c>
      <c r="Q63" t="s">
        <v>12</v>
      </c>
      <c r="R63" t="s">
        <v>12</v>
      </c>
      <c r="S63" t="s">
        <v>12</v>
      </c>
      <c r="T63" t="s">
        <v>12</v>
      </c>
      <c r="U63">
        <v>1654</v>
      </c>
      <c r="V63">
        <f>VLOOKUP(C63,[1]应付款管理!$A$1:$I$65536,9,0)</f>
        <v>1654</v>
      </c>
      <c r="W63">
        <f t="shared" si="2"/>
        <v>0</v>
      </c>
      <c r="X63" t="str">
        <f t="shared" si="3"/>
        <v>，1468783</v>
      </c>
    </row>
    <row r="64" spans="1:24">
      <c r="A64" t="s">
        <v>273</v>
      </c>
      <c r="B64" t="s">
        <v>136</v>
      </c>
      <c r="C64" s="5">
        <v>1469138</v>
      </c>
      <c r="D64" t="s">
        <v>128</v>
      </c>
      <c r="E64" t="s">
        <v>274</v>
      </c>
      <c r="F64" t="s">
        <v>275</v>
      </c>
      <c r="G64" t="s">
        <v>181</v>
      </c>
      <c r="H64" t="s">
        <v>181</v>
      </c>
      <c r="I64" t="s">
        <v>117</v>
      </c>
      <c r="J64" t="s">
        <v>208</v>
      </c>
      <c r="K64" t="s">
        <v>57</v>
      </c>
      <c r="L64" t="s">
        <v>95</v>
      </c>
      <c r="M64" t="s">
        <v>276</v>
      </c>
      <c r="N64" t="s">
        <v>60</v>
      </c>
      <c r="O64" t="s">
        <v>61</v>
      </c>
      <c r="P64">
        <v>3496</v>
      </c>
      <c r="Q64" t="s">
        <v>12</v>
      </c>
      <c r="R64" t="s">
        <v>12</v>
      </c>
      <c r="S64" t="s">
        <v>12</v>
      </c>
      <c r="T64" t="s">
        <v>12</v>
      </c>
      <c r="U64">
        <v>3496</v>
      </c>
      <c r="V64">
        <f>VLOOKUP(C64,[1]应付款管理!$A$1:$I$65536,9,0)</f>
        <v>3496</v>
      </c>
      <c r="W64">
        <f t="shared" si="2"/>
        <v>0</v>
      </c>
      <c r="X64" t="str">
        <f t="shared" si="3"/>
        <v>，1469138</v>
      </c>
    </row>
    <row r="65" spans="1:24">
      <c r="A65" t="s">
        <v>277</v>
      </c>
      <c r="B65" t="s">
        <v>49</v>
      </c>
      <c r="C65" s="5">
        <v>1469530</v>
      </c>
      <c r="D65" t="s">
        <v>64</v>
      </c>
      <c r="E65" t="s">
        <v>65</v>
      </c>
      <c r="F65" t="s">
        <v>278</v>
      </c>
      <c r="G65" t="s">
        <v>193</v>
      </c>
      <c r="H65" t="s">
        <v>193</v>
      </c>
      <c r="I65" t="s">
        <v>279</v>
      </c>
      <c r="J65" t="s">
        <v>174</v>
      </c>
      <c r="K65" t="s">
        <v>57</v>
      </c>
      <c r="L65" t="s">
        <v>58</v>
      </c>
      <c r="M65" t="s">
        <v>280</v>
      </c>
      <c r="N65" t="s">
        <v>60</v>
      </c>
      <c r="O65" t="s">
        <v>61</v>
      </c>
      <c r="P65">
        <v>1576</v>
      </c>
      <c r="Q65" t="s">
        <v>12</v>
      </c>
      <c r="R65" t="s">
        <v>12</v>
      </c>
      <c r="S65" t="s">
        <v>12</v>
      </c>
      <c r="T65" t="s">
        <v>12</v>
      </c>
      <c r="U65">
        <v>1576</v>
      </c>
      <c r="V65">
        <f>VLOOKUP(C65,[1]应付款管理!$A$1:$I$65536,9,0)</f>
        <v>1576</v>
      </c>
      <c r="W65">
        <f t="shared" si="2"/>
        <v>0</v>
      </c>
      <c r="X65" t="str">
        <f t="shared" si="3"/>
        <v>，1469530</v>
      </c>
    </row>
    <row r="66" spans="1:24">
      <c r="A66" t="s">
        <v>281</v>
      </c>
      <c r="B66" t="s">
        <v>136</v>
      </c>
      <c r="C66" s="5">
        <v>1469570</v>
      </c>
      <c r="D66" t="s">
        <v>50</v>
      </c>
      <c r="E66" t="s">
        <v>51</v>
      </c>
      <c r="F66" t="s">
        <v>282</v>
      </c>
      <c r="G66" t="s">
        <v>193</v>
      </c>
      <c r="H66" t="s">
        <v>193</v>
      </c>
      <c r="I66" t="s">
        <v>8</v>
      </c>
      <c r="J66" t="s">
        <v>212</v>
      </c>
      <c r="K66" t="s">
        <v>57</v>
      </c>
      <c r="L66" t="s">
        <v>58</v>
      </c>
      <c r="M66" t="s">
        <v>283</v>
      </c>
      <c r="N66" t="s">
        <v>60</v>
      </c>
      <c r="O66" t="s">
        <v>61</v>
      </c>
      <c r="P66">
        <v>1397</v>
      </c>
      <c r="Q66" t="s">
        <v>12</v>
      </c>
      <c r="R66" t="s">
        <v>12</v>
      </c>
      <c r="S66" t="s">
        <v>12</v>
      </c>
      <c r="T66" t="s">
        <v>12</v>
      </c>
      <c r="U66">
        <v>1397</v>
      </c>
      <c r="V66">
        <f>VLOOKUP(C66,[1]应付款管理!$A$1:$I$65536,9,0)</f>
        <v>1397</v>
      </c>
      <c r="W66">
        <f t="shared" si="2"/>
        <v>0</v>
      </c>
      <c r="X66" t="str">
        <f t="shared" si="3"/>
        <v>，1469570</v>
      </c>
    </row>
    <row r="67" spans="1:24">
      <c r="A67" t="s">
        <v>284</v>
      </c>
      <c r="B67" t="s">
        <v>49</v>
      </c>
      <c r="C67" s="5">
        <v>1469620</v>
      </c>
      <c r="D67" t="s">
        <v>186</v>
      </c>
      <c r="E67" t="s">
        <v>269</v>
      </c>
      <c r="F67" t="s">
        <v>270</v>
      </c>
      <c r="G67" t="s">
        <v>193</v>
      </c>
      <c r="H67" t="s">
        <v>193</v>
      </c>
      <c r="I67" t="s">
        <v>72</v>
      </c>
      <c r="J67" t="s">
        <v>69</v>
      </c>
      <c r="K67" t="s">
        <v>58</v>
      </c>
      <c r="L67" t="s">
        <v>57</v>
      </c>
      <c r="M67" t="s">
        <v>285</v>
      </c>
      <c r="N67" t="s">
        <v>60</v>
      </c>
      <c r="O67" t="s">
        <v>61</v>
      </c>
      <c r="P67">
        <v>1282</v>
      </c>
      <c r="Q67" t="s">
        <v>12</v>
      </c>
      <c r="R67" t="s">
        <v>12</v>
      </c>
      <c r="S67" t="s">
        <v>12</v>
      </c>
      <c r="T67" t="s">
        <v>12</v>
      </c>
      <c r="U67">
        <v>1282</v>
      </c>
      <c r="V67">
        <f>VLOOKUP(C67,[1]应付款管理!$A$1:$I$65536,9,0)</f>
        <v>1282</v>
      </c>
      <c r="W67">
        <f t="shared" si="2"/>
        <v>0</v>
      </c>
      <c r="X67" t="str">
        <f t="shared" si="3"/>
        <v>，1469620</v>
      </c>
    </row>
    <row r="68" spans="1:24">
      <c r="A68" t="s">
        <v>286</v>
      </c>
      <c r="B68" t="s">
        <v>90</v>
      </c>
      <c r="C68" s="5">
        <v>1469991</v>
      </c>
      <c r="D68" t="s">
        <v>77</v>
      </c>
      <c r="E68" t="s">
        <v>78</v>
      </c>
      <c r="F68" t="s">
        <v>287</v>
      </c>
      <c r="G68" t="s">
        <v>193</v>
      </c>
      <c r="H68" t="s">
        <v>193</v>
      </c>
      <c r="I68" t="s">
        <v>288</v>
      </c>
      <c r="J68" t="s">
        <v>124</v>
      </c>
      <c r="K68" t="s">
        <v>58</v>
      </c>
      <c r="L68" t="s">
        <v>57</v>
      </c>
      <c r="M68" t="s">
        <v>289</v>
      </c>
      <c r="N68" t="s">
        <v>60</v>
      </c>
      <c r="O68" t="s">
        <v>61</v>
      </c>
      <c r="P68">
        <v>2181</v>
      </c>
      <c r="Q68" t="s">
        <v>12</v>
      </c>
      <c r="R68" t="s">
        <v>12</v>
      </c>
      <c r="S68" t="s">
        <v>12</v>
      </c>
      <c r="T68" t="s">
        <v>12</v>
      </c>
      <c r="U68">
        <v>2181</v>
      </c>
      <c r="V68">
        <f>VLOOKUP(C68,[1]应付款管理!$A$1:$I$65536,9,0)</f>
        <v>2181</v>
      </c>
      <c r="W68">
        <f t="shared" si="2"/>
        <v>0</v>
      </c>
      <c r="X68" t="str">
        <f t="shared" si="3"/>
        <v>，1469991</v>
      </c>
    </row>
    <row r="69" spans="1:24">
      <c r="A69" t="s">
        <v>290</v>
      </c>
      <c r="B69" t="s">
        <v>63</v>
      </c>
      <c r="C69" s="5">
        <v>1470062</v>
      </c>
      <c r="D69" t="s">
        <v>50</v>
      </c>
      <c r="E69" t="s">
        <v>91</v>
      </c>
      <c r="F69" t="s">
        <v>291</v>
      </c>
      <c r="G69" t="s">
        <v>193</v>
      </c>
      <c r="H69" t="s">
        <v>193</v>
      </c>
      <c r="I69" t="s">
        <v>292</v>
      </c>
      <c r="J69" t="s">
        <v>293</v>
      </c>
      <c r="K69" t="s">
        <v>57</v>
      </c>
      <c r="L69" t="s">
        <v>266</v>
      </c>
      <c r="M69" t="s">
        <v>294</v>
      </c>
      <c r="N69" t="s">
        <v>60</v>
      </c>
      <c r="O69" t="s">
        <v>61</v>
      </c>
      <c r="P69">
        <v>2153</v>
      </c>
      <c r="Q69" t="s">
        <v>12</v>
      </c>
      <c r="R69" t="s">
        <v>12</v>
      </c>
      <c r="S69" t="s">
        <v>12</v>
      </c>
      <c r="T69" t="s">
        <v>12</v>
      </c>
      <c r="U69">
        <v>2153</v>
      </c>
      <c r="V69">
        <f>VLOOKUP(C69,[1]应付款管理!$A$1:$I$65536,9,0)</f>
        <v>2153</v>
      </c>
      <c r="W69">
        <f t="shared" si="2"/>
        <v>0</v>
      </c>
      <c r="X69" t="str">
        <f t="shared" si="3"/>
        <v>，1470062</v>
      </c>
    </row>
    <row r="70" spans="1:24">
      <c r="A70" t="s">
        <v>295</v>
      </c>
      <c r="B70" t="s">
        <v>191</v>
      </c>
      <c r="C70" s="5">
        <v>1470182</v>
      </c>
      <c r="D70" t="s">
        <v>50</v>
      </c>
      <c r="E70" t="s">
        <v>91</v>
      </c>
      <c r="F70" t="s">
        <v>296</v>
      </c>
      <c r="G70" t="s">
        <v>236</v>
      </c>
      <c r="H70" t="s">
        <v>236</v>
      </c>
      <c r="I70" t="s">
        <v>236</v>
      </c>
      <c r="J70" t="s">
        <v>117</v>
      </c>
      <c r="K70" t="s">
        <v>57</v>
      </c>
      <c r="L70" t="s">
        <v>57</v>
      </c>
      <c r="M70" t="s">
        <v>297</v>
      </c>
      <c r="N70" t="s">
        <v>60</v>
      </c>
      <c r="O70" t="s">
        <v>61</v>
      </c>
      <c r="P70">
        <v>725</v>
      </c>
      <c r="Q70" t="s">
        <v>12</v>
      </c>
      <c r="R70" t="s">
        <v>12</v>
      </c>
      <c r="S70" t="s">
        <v>12</v>
      </c>
      <c r="T70" t="s">
        <v>12</v>
      </c>
      <c r="U70">
        <v>725</v>
      </c>
      <c r="V70">
        <f>VLOOKUP(C70,[1]应付款管理!$A$1:$I$65536,9,0)</f>
        <v>725</v>
      </c>
      <c r="W70">
        <f t="shared" si="2"/>
        <v>0</v>
      </c>
      <c r="X70" t="str">
        <f t="shared" si="3"/>
        <v>，1470182</v>
      </c>
    </row>
    <row r="71" spans="1:24">
      <c r="A71" t="s">
        <v>298</v>
      </c>
      <c r="B71" t="s">
        <v>136</v>
      </c>
      <c r="C71" s="5">
        <v>1471059</v>
      </c>
      <c r="D71" t="s">
        <v>146</v>
      </c>
      <c r="E71" t="s">
        <v>299</v>
      </c>
      <c r="F71" t="s">
        <v>300</v>
      </c>
      <c r="G71" t="s">
        <v>117</v>
      </c>
      <c r="H71" t="s">
        <v>117</v>
      </c>
      <c r="I71" t="s">
        <v>8</v>
      </c>
      <c r="J71" t="s">
        <v>208</v>
      </c>
      <c r="K71" t="s">
        <v>57</v>
      </c>
      <c r="L71" t="s">
        <v>57</v>
      </c>
      <c r="M71" t="s">
        <v>301</v>
      </c>
      <c r="N71" t="s">
        <v>60</v>
      </c>
      <c r="O71" t="s">
        <v>61</v>
      </c>
      <c r="P71">
        <v>1143</v>
      </c>
      <c r="Q71" t="s">
        <v>12</v>
      </c>
      <c r="R71" t="s">
        <v>12</v>
      </c>
      <c r="S71" t="s">
        <v>12</v>
      </c>
      <c r="T71" t="s">
        <v>12</v>
      </c>
      <c r="U71">
        <v>1143</v>
      </c>
      <c r="V71">
        <f>VLOOKUP(C71,[1]应付款管理!$A$1:$I$65536,9,0)</f>
        <v>1143</v>
      </c>
      <c r="W71">
        <f t="shared" si="2"/>
        <v>0</v>
      </c>
      <c r="X71" t="str">
        <f t="shared" si="3"/>
        <v>，1471059</v>
      </c>
    </row>
    <row r="72" spans="1:24">
      <c r="A72" t="s">
        <v>302</v>
      </c>
      <c r="B72" t="s">
        <v>239</v>
      </c>
      <c r="C72" s="5">
        <v>1471543</v>
      </c>
      <c r="D72" t="s">
        <v>128</v>
      </c>
      <c r="E72" t="s">
        <v>303</v>
      </c>
      <c r="F72" t="s">
        <v>304</v>
      </c>
      <c r="G72" t="s">
        <v>117</v>
      </c>
      <c r="H72" t="s">
        <v>117</v>
      </c>
      <c r="I72" t="s">
        <v>107</v>
      </c>
      <c r="J72" t="s">
        <v>118</v>
      </c>
      <c r="K72" t="s">
        <v>57</v>
      </c>
      <c r="L72" t="s">
        <v>57</v>
      </c>
      <c r="M72" t="s">
        <v>305</v>
      </c>
      <c r="N72" t="s">
        <v>60</v>
      </c>
      <c r="O72" t="s">
        <v>61</v>
      </c>
      <c r="P72">
        <v>546</v>
      </c>
      <c r="Q72" t="s">
        <v>12</v>
      </c>
      <c r="R72" t="s">
        <v>12</v>
      </c>
      <c r="S72" t="s">
        <v>12</v>
      </c>
      <c r="T72" t="s">
        <v>12</v>
      </c>
      <c r="U72">
        <v>546</v>
      </c>
      <c r="V72">
        <f>VLOOKUP(C72,[1]应付款管理!$A$1:$I$65536,9,0)</f>
        <v>546</v>
      </c>
      <c r="W72">
        <f t="shared" si="2"/>
        <v>0</v>
      </c>
      <c r="X72" t="str">
        <f t="shared" si="3"/>
        <v>，1471543</v>
      </c>
    </row>
    <row r="73" spans="1:24">
      <c r="A73" t="s">
        <v>306</v>
      </c>
      <c r="B73" t="s">
        <v>76</v>
      </c>
      <c r="C73" s="5">
        <v>1472101</v>
      </c>
      <c r="D73" t="s">
        <v>263</v>
      </c>
      <c r="E73" t="s">
        <v>264</v>
      </c>
      <c r="F73" t="s">
        <v>307</v>
      </c>
      <c r="G73" t="s">
        <v>107</v>
      </c>
      <c r="H73" t="s">
        <v>107</v>
      </c>
      <c r="I73" t="s">
        <v>204</v>
      </c>
      <c r="J73" t="s">
        <v>212</v>
      </c>
      <c r="K73" t="s">
        <v>57</v>
      </c>
      <c r="L73" t="s">
        <v>133</v>
      </c>
      <c r="M73" t="s">
        <v>308</v>
      </c>
      <c r="N73" t="s">
        <v>60</v>
      </c>
      <c r="O73" t="s">
        <v>61</v>
      </c>
      <c r="P73">
        <v>1582</v>
      </c>
      <c r="Q73" t="s">
        <v>12</v>
      </c>
      <c r="R73" t="s">
        <v>12</v>
      </c>
      <c r="S73" t="s">
        <v>12</v>
      </c>
      <c r="T73" t="s">
        <v>12</v>
      </c>
      <c r="U73">
        <v>1582</v>
      </c>
      <c r="V73">
        <f>VLOOKUP(C73,[1]应付款管理!$A$1:$I$65536,9,0)</f>
        <v>1582</v>
      </c>
      <c r="W73">
        <f t="shared" si="2"/>
        <v>0</v>
      </c>
      <c r="X73" t="str">
        <f t="shared" si="3"/>
        <v>，1472101</v>
      </c>
    </row>
    <row r="74" spans="1:24">
      <c r="A74" t="s">
        <v>309</v>
      </c>
      <c r="B74" t="s">
        <v>90</v>
      </c>
      <c r="C74" s="5">
        <v>1472466</v>
      </c>
      <c r="D74" t="s">
        <v>50</v>
      </c>
      <c r="E74" t="s">
        <v>196</v>
      </c>
      <c r="F74" t="s">
        <v>310</v>
      </c>
      <c r="G74" t="s">
        <v>118</v>
      </c>
      <c r="H74" t="s">
        <v>118</v>
      </c>
      <c r="I74" t="s">
        <v>100</v>
      </c>
      <c r="J74" t="s">
        <v>14</v>
      </c>
      <c r="K74" t="s">
        <v>57</v>
      </c>
      <c r="L74" t="s">
        <v>266</v>
      </c>
      <c r="M74" t="s">
        <v>311</v>
      </c>
      <c r="N74" t="s">
        <v>60</v>
      </c>
      <c r="O74" t="s">
        <v>61</v>
      </c>
      <c r="P74">
        <v>4457</v>
      </c>
      <c r="Q74" t="s">
        <v>12</v>
      </c>
      <c r="R74" t="s">
        <v>12</v>
      </c>
      <c r="S74" t="s">
        <v>12</v>
      </c>
      <c r="T74" t="s">
        <v>12</v>
      </c>
      <c r="U74">
        <v>4457</v>
      </c>
      <c r="V74">
        <f>VLOOKUP(C74,[1]应付款管理!$A$1:$I$65536,9,0)</f>
        <v>4457</v>
      </c>
      <c r="W74">
        <f t="shared" si="2"/>
        <v>0</v>
      </c>
      <c r="X74" t="str">
        <f t="shared" si="3"/>
        <v>，1472466</v>
      </c>
    </row>
    <row r="75" spans="1:24">
      <c r="A75" t="s">
        <v>312</v>
      </c>
      <c r="B75" t="s">
        <v>191</v>
      </c>
      <c r="C75" s="5">
        <v>1472910</v>
      </c>
      <c r="D75" t="s">
        <v>313</v>
      </c>
      <c r="E75" t="s">
        <v>314</v>
      </c>
      <c r="F75" t="s">
        <v>315</v>
      </c>
      <c r="G75" t="s">
        <v>118</v>
      </c>
      <c r="H75" t="s">
        <v>118</v>
      </c>
      <c r="I75" t="s">
        <v>204</v>
      </c>
      <c r="J75" t="s">
        <v>8</v>
      </c>
      <c r="K75" t="s">
        <v>57</v>
      </c>
      <c r="L75" t="s">
        <v>57</v>
      </c>
      <c r="M75" t="s">
        <v>316</v>
      </c>
      <c r="N75" t="s">
        <v>60</v>
      </c>
      <c r="O75" t="s">
        <v>61</v>
      </c>
      <c r="P75">
        <v>361</v>
      </c>
      <c r="Q75" t="s">
        <v>12</v>
      </c>
      <c r="R75" t="s">
        <v>12</v>
      </c>
      <c r="S75" t="s">
        <v>12</v>
      </c>
      <c r="T75" t="s">
        <v>12</v>
      </c>
      <c r="U75">
        <v>361</v>
      </c>
      <c r="V75">
        <f>VLOOKUP(C75,[1]应付款管理!$A$1:$I$65536,9,0)</f>
        <v>361</v>
      </c>
      <c r="W75">
        <f t="shared" si="2"/>
        <v>0</v>
      </c>
      <c r="X75" t="str">
        <f t="shared" si="3"/>
        <v>，1472910</v>
      </c>
    </row>
    <row r="76" spans="21:23">
      <c r="U76">
        <f>SUM(U20:U75)</f>
        <v>148425</v>
      </c>
      <c r="V76">
        <f>SUM(V20:V75)</f>
        <v>148425.22</v>
      </c>
      <c r="W76">
        <f>SUM(W20:W75)</f>
        <v>-0.220000000000027</v>
      </c>
    </row>
    <row r="78" spans="1:23">
      <c r="A78" s="7" t="s">
        <v>317</v>
      </c>
      <c r="B78" s="7" t="s">
        <v>318</v>
      </c>
      <c r="C78" s="8">
        <v>1438272</v>
      </c>
      <c r="D78" s="7" t="s">
        <v>77</v>
      </c>
      <c r="E78" s="7" t="s">
        <v>78</v>
      </c>
      <c r="F78" s="7" t="s">
        <v>319</v>
      </c>
      <c r="G78" s="7" t="s">
        <v>320</v>
      </c>
      <c r="H78" s="7" t="s">
        <v>320</v>
      </c>
      <c r="I78" s="7" t="s">
        <v>320</v>
      </c>
      <c r="J78" s="7" t="s">
        <v>321</v>
      </c>
      <c r="K78" s="7" t="s">
        <v>57</v>
      </c>
      <c r="L78" s="7" t="s">
        <v>57</v>
      </c>
      <c r="M78" s="7" t="s">
        <v>322</v>
      </c>
      <c r="N78" s="7" t="s">
        <v>60</v>
      </c>
      <c r="O78" s="7" t="s">
        <v>61</v>
      </c>
      <c r="P78" s="7" t="s">
        <v>12</v>
      </c>
      <c r="Q78" s="7" t="s">
        <v>12</v>
      </c>
      <c r="R78" s="7" t="s">
        <v>12</v>
      </c>
      <c r="S78" s="7" t="s">
        <v>12</v>
      </c>
      <c r="T78" s="7" t="s">
        <v>12</v>
      </c>
      <c r="U78" s="7">
        <v>-106</v>
      </c>
      <c r="W78" s="9" t="s">
        <v>323</v>
      </c>
    </row>
    <row r="80" spans="21:21">
      <c r="U80">
        <f>SUM(U76:U79)</f>
        <v>148319</v>
      </c>
    </row>
    <row r="84" spans="20:26">
      <c r="T84" s="1"/>
      <c r="U84" s="1"/>
      <c r="V84" s="1"/>
      <c r="W84" s="1"/>
      <c r="X84" s="1"/>
      <c r="Y84" s="1"/>
      <c r="Z84" s="1"/>
    </row>
    <row r="85" ht="14.25" spans="20:26">
      <c r="T85" s="1"/>
      <c r="U85" s="10" t="s">
        <v>324</v>
      </c>
      <c r="V85" s="10"/>
      <c r="W85" s="10"/>
      <c r="X85" s="10"/>
      <c r="Y85" s="1"/>
      <c r="Z85" s="1"/>
    </row>
    <row r="86" ht="15.75" spans="20:26">
      <c r="T86" s="1"/>
      <c r="U86" s="10"/>
      <c r="V86" s="10"/>
      <c r="W86" s="10"/>
      <c r="X86" s="11" t="s">
        <v>323</v>
      </c>
      <c r="Y86" s="1"/>
      <c r="Z86" s="1"/>
    </row>
    <row r="87" spans="20:26">
      <c r="T87" s="1"/>
      <c r="U87" s="1"/>
      <c r="V87" s="1"/>
      <c r="W87" s="1"/>
      <c r="X87" s="1"/>
      <c r="Y87" s="1"/>
      <c r="Z87" s="1"/>
    </row>
  </sheetData>
  <autoFilter ref="A19:W75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2019-04-01T01:06:00Z</dcterms:created>
  <dcterms:modified xsi:type="dcterms:W3CDTF">2019-04-02T07:41:50Z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