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<sst xmlns="http://schemas.openxmlformats.org/spreadsheetml/2006/main" count="999" uniqueCount="393">
  <si>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</si>
  <si>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</si>
  <si>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</si>
  <si>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</si>
  <si>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</si>
  <si>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</si>
  <si>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</si>
  <si>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</si>
  <si>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</si>
  <si>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</si>
  <si>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</si>
  <si>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jasonngai_6_190416021818248_2019-04-16</t>
  </si>
  <si>
    <t>CNY</t>
  </si>
  <si>
    <t>171580.0000</t>
  </si>
  <si>
    <t>您的结算方式是预订每半月结算,账单中包括2019/04/01到2019/04/15的订单（含历史未结订单）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</si>
  <si>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</si>
  <si>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</si>
  <si>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</si>
  <si>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</si>
  <si>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</si>
  <si>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</si>
  <si>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</si>
  <si>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</si>
  <si>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</si>
  <si>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</si>
  <si>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</si>
  <si>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</si>
  <si>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</si>
  <si>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</si>
  <si>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</si>
  <si>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</si>
  <si>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</si>
  <si>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</si>
  <si>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</si>
  <si>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</si>
  <si>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</si>
  <si>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Paris</t>
  </si>
  <si>
    <t>DHB190401091308429</t>
  </si>
  <si>
    <t>因特路德酒店(前西多特尔运动酒店)(Hotel L'Interlude)</t>
  </si>
  <si>
    <t>2019-05-24</t>
  </si>
  <si>
    <t>2019-05-27</t>
  </si>
  <si>
    <t>已确认</t>
  </si>
  <si>
    <t>CN</t>
  </si>
  <si>
    <t>2019/4/1 9:13:08</t>
  </si>
  <si>
    <t>1</t>
  </si>
  <si>
    <t>CHOU YUNCHI|HUANG YUNCHI|</t>
  </si>
  <si>
    <t>LiZhengHua</t>
  </si>
  <si>
    <t>Nha Trang</t>
  </si>
  <si>
    <t>DHB190401114919894</t>
  </si>
  <si>
    <t>芽庄哈瓦那酒店(Havana Nha Trang Hotel(ex.Best Western Premier Havana Nha Trang))</t>
  </si>
  <si>
    <t>2019-04-03</t>
  </si>
  <si>
    <t>2019-04-06</t>
  </si>
  <si>
    <t>2019/4/1 11:49:19</t>
  </si>
  <si>
    <t>WU GUIMEI|YANG YUMENG|</t>
  </si>
  <si>
    <t>Osaka</t>
  </si>
  <si>
    <t>DHB190401163251287</t>
  </si>
  <si>
    <t>大阪心斋桥Nest酒店(Nest Hotel Osaka Shinsaibashi)</t>
  </si>
  <si>
    <t>2019-05-05</t>
  </si>
  <si>
    <t>2019-05-07</t>
  </si>
  <si>
    <t>2019/4/1 16:32:51</t>
  </si>
  <si>
    <t>LIU CHUNQUAN|CHEN KUN|</t>
  </si>
  <si>
    <t>Mascot</t>
  </si>
  <si>
    <t>DHB190401174657076</t>
  </si>
  <si>
    <t>悉尼雷吉斯机场酒店(Rydges Sydney Airport Hotel)</t>
  </si>
  <si>
    <t>2019-04-02</t>
  </si>
  <si>
    <t>2019/4/1 17:46:57</t>
  </si>
  <si>
    <t>MUIR JAMES|</t>
  </si>
  <si>
    <t>Bangkok</t>
  </si>
  <si>
    <t>DHB190401211529783</t>
  </si>
  <si>
    <t>曼谷暹罗智选假日酒店(Holiday Inn Express Bangkok Siam)</t>
  </si>
  <si>
    <t>2019-04-10</t>
  </si>
  <si>
    <t>2019-04-14</t>
  </si>
  <si>
    <t>2019/4/1 21:15:29</t>
  </si>
  <si>
    <t>HUANG MINCHENG|MA WEIJUN|</t>
  </si>
  <si>
    <t>NgaiJason</t>
  </si>
  <si>
    <t>Tokyo</t>
  </si>
  <si>
    <t>DHB190402085138575</t>
  </si>
  <si>
    <t>the b 东京 御茶水酒店(the b tokyo ochanomizu)</t>
  </si>
  <si>
    <t>2019-04-15</t>
  </si>
  <si>
    <t>2019-04-17</t>
  </si>
  <si>
    <t>2019/4/2 8:51:38</t>
  </si>
  <si>
    <t>LIU TUO|</t>
  </si>
  <si>
    <t>Kuta</t>
  </si>
  <si>
    <t>DHB190402154457686</t>
  </si>
  <si>
    <t>巴厘岛库塔明星酒店(Bintang Kuta Hotel)</t>
  </si>
  <si>
    <t>2019-04-04</t>
  </si>
  <si>
    <t>2019/4/2 15:44:57</t>
  </si>
  <si>
    <t>wu biaorui|</t>
  </si>
  <si>
    <t>DHB190402170525818</t>
  </si>
  <si>
    <t>THE 皇家花园酒店 东京汐留(The Royal Park Hotel Tokyo Shiodome)</t>
  </si>
  <si>
    <t>2019-04-12</t>
  </si>
  <si>
    <t>2019-04-13</t>
  </si>
  <si>
    <t>2019/4/2 17:05:25</t>
  </si>
  <si>
    <t>Shang Rong|</t>
  </si>
  <si>
    <t>Koh Samui</t>
  </si>
  <si>
    <t>DHB190402174310544</t>
  </si>
  <si>
    <t>苏梅岛塞利斯海滨度假酒店(Celes BeachFront Resort - Koh Samui)</t>
  </si>
  <si>
    <t>2019-04-09</t>
  </si>
  <si>
    <t>2019/4/2 17:43:10</t>
  </si>
  <si>
    <t>HOU WEI|GUO YUHAN|</t>
  </si>
  <si>
    <t>DHB190403103615910</t>
  </si>
  <si>
    <t>盛泰澜海滩度假酒店(Centara Grand Beach Resort Samui)</t>
  </si>
  <si>
    <t>2019-04-30</t>
  </si>
  <si>
    <t>2019/4/3 10:36:15</t>
  </si>
  <si>
    <t>XIAO YUE|ZHANG XING|</t>
  </si>
  <si>
    <t>DHB190403125607665</t>
  </si>
  <si>
    <t>东京京王广场酒店(Keio Plaza Hotel Tokyo)</t>
  </si>
  <si>
    <t>2019/4/3 12:56:07</t>
  </si>
  <si>
    <t>PIAO ZHENGYI|</t>
  </si>
  <si>
    <t>DHB190403125717763</t>
  </si>
  <si>
    <t>2019-04-11</t>
  </si>
  <si>
    <t>2019/4/3 12:57:17</t>
  </si>
  <si>
    <t>DHB190403125916980</t>
  </si>
  <si>
    <t>2019/4/3 12:59:16</t>
  </si>
  <si>
    <t>DHB190403140425217</t>
  </si>
  <si>
    <t>东京新宿格拉斯丽酒店(Hotel Gracery Shinjuku)</t>
  </si>
  <si>
    <t>2019-04-18</t>
  </si>
  <si>
    <t>2019/4/3 14:04:25</t>
  </si>
  <si>
    <t>HONG MEI|</t>
  </si>
  <si>
    <t>DHB190403140621503</t>
  </si>
  <si>
    <t>2019-04-19</t>
  </si>
  <si>
    <t>2019/4/3 14:06:21</t>
  </si>
  <si>
    <t>DHB190403141856354</t>
  </si>
  <si>
    <t>芽庄喜来登酒店(Sheraton Nha Trang Hotel &amp; Spa)</t>
  </si>
  <si>
    <t>2019-05-01</t>
  </si>
  <si>
    <t>2019/4/3 14:18:56</t>
  </si>
  <si>
    <t>ZHU WEIXIONG|</t>
  </si>
  <si>
    <t>Kalim</t>
  </si>
  <si>
    <t>DHB190403143734583</t>
  </si>
  <si>
    <t>普吉岛盛泰乐芭东蓝色海洋度假村(Centara Blue Marine Resort &amp; Spa Phuket)</t>
  </si>
  <si>
    <t>2019-04-22</t>
  </si>
  <si>
    <t>2019/4/3 14:37:34</t>
  </si>
  <si>
    <t>2</t>
  </si>
  <si>
    <t>LIAN XIAOLONG|WU YONGJIANG|DENG HAILONG|ZHONG CAIHUA|</t>
  </si>
  <si>
    <t>DHB190403162458333</t>
  </si>
  <si>
    <t>2019-04-27</t>
  </si>
  <si>
    <t>2019-04-29</t>
  </si>
  <si>
    <t>2019/4/3 16:24:58</t>
  </si>
  <si>
    <t>TANG DAI|</t>
  </si>
  <si>
    <t>Singapore</t>
  </si>
  <si>
    <t>DHB190403172054651</t>
  </si>
  <si>
    <t>新加坡南岸JW万豪酒店(JW Marriott Hotel Singapore South Beach)</t>
  </si>
  <si>
    <t>2019-05-03</t>
  </si>
  <si>
    <t>2019/4/3 17:20:54</t>
  </si>
  <si>
    <t>YANG YUMIN|MAO PEIMIN|SONG YANG|</t>
  </si>
  <si>
    <t>Le Mesnil-Amelot</t>
  </si>
  <si>
    <t>DHB190404084923466</t>
  </si>
  <si>
    <t>巴黎戴高乐机场游牧酒店(Nomad Hotel Roissy CDG)</t>
  </si>
  <si>
    <t>2019/4/4 8:49:23</t>
  </si>
  <si>
    <t>LEI YANJUN|LI JINGXIAN|</t>
  </si>
  <si>
    <t>邓伟龙</t>
  </si>
  <si>
    <t>DHB190404090301607</t>
  </si>
  <si>
    <t>东京第一酒店(Daiichi Hotel Tokyo)</t>
  </si>
  <si>
    <t>2019-04-16</t>
  </si>
  <si>
    <t>2019/4/4 9:03:01</t>
  </si>
  <si>
    <t>SHEN CHANGZHENG|</t>
  </si>
  <si>
    <t>DHB190404091340668</t>
  </si>
  <si>
    <t>2019/4/4 9:13:40</t>
  </si>
  <si>
    <t>Gianyar</t>
  </si>
  <si>
    <t>DHB190404115705124</t>
  </si>
  <si>
    <t>马拉河野外巴厘旅馆(MARA RIVER SAFARI LODGE at Bali Safari &amp; Marine Park)</t>
  </si>
  <si>
    <t>2019/4/4 11:57:05</t>
  </si>
  <si>
    <t>LIN LIJUN|ZHANG YILING|DENG CHANGNING|</t>
  </si>
  <si>
    <t>DHB190405171130370</t>
  </si>
  <si>
    <t>新宿王子大酒店(Shinjuku Prince Hotel)</t>
  </si>
  <si>
    <t>2019-04-07</t>
  </si>
  <si>
    <t>2019/4/5 17:11:30</t>
  </si>
  <si>
    <t>Qu Weiqing|</t>
  </si>
  <si>
    <t>DHB190405233525028</t>
  </si>
  <si>
    <t>上野酒店(Ueno Hotel)</t>
  </si>
  <si>
    <t>2019-04-08</t>
  </si>
  <si>
    <t>2019/4/5 23:35:25</t>
  </si>
  <si>
    <t>LU LONGLYDIA|</t>
  </si>
  <si>
    <t>Dubai</t>
  </si>
  <si>
    <t>DHB190406082031439</t>
  </si>
  <si>
    <t>迪拜世界贸易中心公寓酒店(The Apartments Dubai World Trade Centre)</t>
  </si>
  <si>
    <t>2019/4/6 8:20:31</t>
  </si>
  <si>
    <t>YANG CHUNJUAN|YANG YALI|</t>
  </si>
  <si>
    <t>DHB190406090036445</t>
  </si>
  <si>
    <t>The bridge酒店心斋桥店(The Bridge Hotel Shinsaibashi)</t>
  </si>
  <si>
    <t>2019-06-09</t>
  </si>
  <si>
    <t>2019-06-14</t>
  </si>
  <si>
    <t>2019/4/6 9:00:36</t>
  </si>
  <si>
    <t>TAN YINGJIE|QIN JING|</t>
  </si>
  <si>
    <t>Siem Reap</t>
  </si>
  <si>
    <t>DHB190406141831783</t>
  </si>
  <si>
    <t>中央套房酒店(Central Suite Residence)</t>
  </si>
  <si>
    <t>2019/4/6 14:18:31</t>
  </si>
  <si>
    <t>CHEN HAO|</t>
  </si>
  <si>
    <t>Fukuoka</t>
  </si>
  <si>
    <t>DHB190406212714566</t>
  </si>
  <si>
    <t>福冈大濠阳光酒店(Hotel Sunline Fukuoka Ohori)</t>
  </si>
  <si>
    <t>2019/4/6 21:27:14</t>
  </si>
  <si>
    <t>NIU HUIZHONG|ZHOU MEILIN|</t>
  </si>
  <si>
    <t>Jamaica</t>
  </si>
  <si>
    <t>DHB190407164552386</t>
  </si>
  <si>
    <t>纽约肯尼迪机场智选假日酒店(Holiday Inn Express Kennedy Airport)</t>
  </si>
  <si>
    <t>2019-06-17</t>
  </si>
  <si>
    <t>2019-06-18</t>
  </si>
  <si>
    <t>2019/4/7 16:45:52</t>
  </si>
  <si>
    <t>ZHAO LIANG|GAO NING|</t>
  </si>
  <si>
    <t>DHB190407215546730</t>
  </si>
  <si>
    <t>2019/4/7 21:55:46</t>
  </si>
  <si>
    <t>3</t>
  </si>
  <si>
    <t>WANG YIXIONG|LAM KAMHUNG|TANG SIMIN|</t>
  </si>
  <si>
    <t>DHB190408080703811</t>
  </si>
  <si>
    <t>迪拜龙城宜必思尚品酒店(ibis Styles Dragon Mart Dubai)</t>
  </si>
  <si>
    <t>2019/4/8 8:07:03</t>
  </si>
  <si>
    <t>YU ZHONGWEN|TIAN ZHIJUN|</t>
  </si>
  <si>
    <t>Jeju</t>
  </si>
  <si>
    <t>DHB190408174811419</t>
  </si>
  <si>
    <t>济州市中心酒店(Jeju Central City Hotel)</t>
  </si>
  <si>
    <t>2019-04-21</t>
  </si>
  <si>
    <t>2019/4/8 17:48:11</t>
  </si>
  <si>
    <t>CHEN YAO|HOU XIAO|</t>
  </si>
  <si>
    <t>DHB190409082116998</t>
  </si>
  <si>
    <t>2019-05-25</t>
  </si>
  <si>
    <t>2019-05-26</t>
  </si>
  <si>
    <t>2019/4/9 8:21:16</t>
  </si>
  <si>
    <t>li Qiumeng|QI SHALI|</t>
  </si>
  <si>
    <t>DHB190409133203893</t>
  </si>
  <si>
    <t>曼谷亚洲酒店(Asia Hotel Bangkok)</t>
  </si>
  <si>
    <t>2019-05-04</t>
  </si>
  <si>
    <t>2019/4/9 13:32:03</t>
  </si>
  <si>
    <t>HE TAO|SHAO YUEHONG|HE GUANGBAI|SHAO CHAN|XU SHAOPING|HE YUXIN|</t>
  </si>
  <si>
    <t>DHB190409150246252</t>
  </si>
  <si>
    <t>2019-05-06</t>
  </si>
  <si>
    <t>2019/4/9 15:02:46</t>
  </si>
  <si>
    <t>Li So|Li Lingxue|</t>
  </si>
  <si>
    <t>DHB190409161247765</t>
  </si>
  <si>
    <t>2019-07-03</t>
  </si>
  <si>
    <t>2019-07-05</t>
  </si>
  <si>
    <t>2019/4/9 16:12:47</t>
  </si>
  <si>
    <t>WANG XIAOGUO|xie YINGBEI|wang qinli|zhang yue|</t>
  </si>
  <si>
    <t>谢琳琳</t>
  </si>
  <si>
    <t>Pasay</t>
  </si>
  <si>
    <t>DHB190409163802225</t>
  </si>
  <si>
    <t>马尼拉康莱德酒店(Conrad Manila)</t>
  </si>
  <si>
    <t>2019-06-04</t>
  </si>
  <si>
    <t>2019-06-05</t>
  </si>
  <si>
    <t>2019/4/9 16:38:02</t>
  </si>
  <si>
    <t>QIAN LIANG|CHEN LING|</t>
  </si>
  <si>
    <t>DHB190409173145426</t>
  </si>
  <si>
    <t>大阪难波光芒酒店(Candeo Hotels Osaka Namba)</t>
  </si>
  <si>
    <t>2019/4/9 17:31:45</t>
  </si>
  <si>
    <t>CHEN CHEN|TU BO|</t>
  </si>
  <si>
    <t>DHB190409174544547</t>
  </si>
  <si>
    <t>阪急国际酒店(Hotel Hankyu International)</t>
  </si>
  <si>
    <t>2019-04-28</t>
  </si>
  <si>
    <t>2019/4/9 17:45:44</t>
  </si>
  <si>
    <t>FU CHUNMEI|</t>
  </si>
  <si>
    <t>Hua Hin</t>
  </si>
  <si>
    <t>DHB190409193605931</t>
  </si>
  <si>
    <t>华欣希尔顿温泉度假酒店(Hilton Hua Hin Resort &amp; Spa)</t>
  </si>
  <si>
    <t>2019-06-20</t>
  </si>
  <si>
    <t>2019-06-23</t>
  </si>
  <si>
    <t>2019/4/9 19:36:05</t>
  </si>
  <si>
    <t>4</t>
  </si>
  <si>
    <t>HE YINHAO|YANG JIE|ZHOU JIAMING|HE DIZHEN|</t>
  </si>
  <si>
    <t>DHB190409203350577</t>
  </si>
  <si>
    <t>新加坡富丽敦海湾酒店(The Fullerton Bay Hotel)</t>
  </si>
  <si>
    <t>2019/4/9 20:33:50</t>
  </si>
  <si>
    <t>cao aihua|huang peiling|</t>
  </si>
  <si>
    <t>Chiang Mai</t>
  </si>
  <si>
    <t>DHB190410103432803</t>
  </si>
  <si>
    <t>白色精品 Spa 酒店(White Boutique Hotel and Spa)</t>
  </si>
  <si>
    <t>2019/4/10 10:34:32</t>
  </si>
  <si>
    <t>YU RUI|</t>
  </si>
  <si>
    <t>DHB190410165501187</t>
  </si>
  <si>
    <t>2019-05-08</t>
  </si>
  <si>
    <t>2019/4/10 16:55:01</t>
  </si>
  <si>
    <t>Li Xinruo|Xu Xue|</t>
  </si>
  <si>
    <t>DHB190410214530883</t>
  </si>
  <si>
    <t>汉沙苏梅岛水疗度假酒店(Hansar Samui Resort &amp; Spa)</t>
  </si>
  <si>
    <t>2019-05-11</t>
  </si>
  <si>
    <t>2019-05-13</t>
  </si>
  <si>
    <t>2019/4/10 21:45:30</t>
  </si>
  <si>
    <t>ZHOU LINNA|</t>
  </si>
  <si>
    <t>DHB190411090940969</t>
  </si>
  <si>
    <t>MYSTAYS 龟户酒店(Hotel MyStays Kameido)</t>
  </si>
  <si>
    <t>2019/4/11 9:09:40</t>
  </si>
  <si>
    <t>JI MINGXIAN|GUO JIQING|</t>
  </si>
  <si>
    <t>DHB190411145929083</t>
  </si>
  <si>
    <t>大阪瑞吉酒店(The St Regis Osaka)</t>
  </si>
  <si>
    <t>2019/4/11 14:59:29</t>
  </si>
  <si>
    <t>HAN WENKE|</t>
  </si>
  <si>
    <t>DHB190411150549036</t>
  </si>
  <si>
    <t>2019-04-23</t>
  </si>
  <si>
    <t>2019-04-26</t>
  </si>
  <si>
    <t>2019/4/11 15:05:49</t>
  </si>
  <si>
    <t>Rong Juan|Gao Yan|</t>
  </si>
  <si>
    <t>Lucerne</t>
  </si>
  <si>
    <t>DHB190411192050357</t>
  </si>
  <si>
    <t>卢塞恩弗洛拉亚美隆酒店(Ameron Luzern Hotel Flora)</t>
  </si>
  <si>
    <t>2019/4/11 19:20:50</t>
  </si>
  <si>
    <t>Zhu Xiaoxu|</t>
  </si>
  <si>
    <t>DHB190412104704703</t>
  </si>
  <si>
    <t>新加坡丽晶酒店(Regent Singapore)</t>
  </si>
  <si>
    <t>2019/4/12 10:47:04</t>
  </si>
  <si>
    <t>HUANG CAIFEI|ZHUO LIUCHENG|</t>
  </si>
  <si>
    <t>DHB190412134838217</t>
  </si>
  <si>
    <t>那莱酒店(Narai Hotel)</t>
  </si>
  <si>
    <t>2019/4/12 13:48:38</t>
  </si>
  <si>
    <t>CHEN ZEXIN|</t>
  </si>
  <si>
    <t>Macau</t>
  </si>
  <si>
    <t>DHB190412150543383</t>
  </si>
  <si>
    <t>澳门濠璟酒店(Riviera Hotel Macau)</t>
  </si>
  <si>
    <t>2019/4/12 15:05:43</t>
  </si>
  <si>
    <t>liu ronggui|zhang zuoying|</t>
  </si>
  <si>
    <t>刘文君</t>
  </si>
  <si>
    <t>DHB190412153604501</t>
  </si>
  <si>
    <t>银座格兰德酒店(Ginza Grand Hotel)</t>
  </si>
  <si>
    <t>2019-04-20</t>
  </si>
  <si>
    <t>2019/4/12 15:36:04</t>
  </si>
  <si>
    <t>DU NING|</t>
  </si>
  <si>
    <t>DHB190412182656383</t>
  </si>
  <si>
    <t>2019-04-24</t>
  </si>
  <si>
    <t>2019/4/12 18:26:56</t>
  </si>
  <si>
    <t>QIU LAN|</t>
  </si>
  <si>
    <t>Rome</t>
  </si>
  <si>
    <t>DHB190412212551239</t>
  </si>
  <si>
    <t>安巴夏特利宫酒店(Ambasciatori Palace)</t>
  </si>
  <si>
    <t>2019-05-23</t>
  </si>
  <si>
    <t>2019/4/12 21:25:51</t>
  </si>
  <si>
    <t>LI YI|NI HONGYING|</t>
  </si>
  <si>
    <t>DHB190412220301106</t>
  </si>
  <si>
    <t>苏梅岛森思玛度假村及水疗中心-仅限成人(SENSIMAR Resort and Spa (adult only 16+))</t>
  </si>
  <si>
    <t>2019/4/12 22:03:01</t>
  </si>
  <si>
    <t>Anuntanaruk khemkanit|</t>
  </si>
  <si>
    <t>Washington</t>
  </si>
  <si>
    <t>DHB190413093124234</t>
  </si>
  <si>
    <t>华盛顿广场酒店(Washington Plaza)</t>
  </si>
  <si>
    <t>2019/4/13 9:31:24</t>
  </si>
  <si>
    <t>XU WANG|XU JING|</t>
  </si>
  <si>
    <t>DHB190413130748903</t>
  </si>
  <si>
    <t>2019-05-02</t>
  </si>
  <si>
    <t>2019/4/13 13:07:48</t>
  </si>
  <si>
    <t>LIU JIAQI|XIE LIKANG|</t>
  </si>
  <si>
    <t>DHB190413143158390</t>
  </si>
  <si>
    <t>2019/4/13 14:31:58</t>
  </si>
  <si>
    <t>ZHOU NAIYUAN|</t>
  </si>
  <si>
    <t>DHB190413150027054</t>
  </si>
  <si>
    <t>芝公园酒店(Shiba Park Hotel)</t>
  </si>
  <si>
    <t>2019/4/13 15:00:27</t>
  </si>
  <si>
    <t>ZHAO ZHONGSHENG|LI NAN|</t>
  </si>
  <si>
    <t>Prague</t>
  </si>
  <si>
    <t>DHB190413212423752</t>
  </si>
  <si>
    <t>布拉格李奥纳多酒店(Hotel Leonardo Prague)</t>
  </si>
  <si>
    <t>2019-06-01</t>
  </si>
  <si>
    <t>2019-06-02</t>
  </si>
  <si>
    <t>2019/4/13 21:24:23</t>
  </si>
  <si>
    <t>CHU BEIQIONG|CHEN HUOBAO|</t>
  </si>
  <si>
    <t>Zurich</t>
  </si>
  <si>
    <t>DHB190413213249272</t>
  </si>
  <si>
    <t>苏黎世赛顿霍夫索雷尔酒店(Sorell Hotel Seidenhof)</t>
  </si>
  <si>
    <t>2019-06-13</t>
  </si>
  <si>
    <t>2019/4/13 21:32:49</t>
  </si>
  <si>
    <t>li yi|ni hongying|</t>
  </si>
  <si>
    <t>Lam Luk Ka</t>
  </si>
  <si>
    <t>DHB190414112153205</t>
  </si>
  <si>
    <t>亚洲机场饭店(Asia Airport Hotel)</t>
  </si>
  <si>
    <t>2019/4/14 11:21:53</t>
  </si>
  <si>
    <t>ZHAO HUAN|ZHANG NAN|XU JINJIN|</t>
  </si>
  <si>
    <t>Patong</t>
  </si>
  <si>
    <t>DHB190415133637623</t>
  </si>
  <si>
    <t>普吉岛巴东凯悦嘉轩酒店(Hyatt Place Phuket Patong)</t>
  </si>
  <si>
    <t>2019/4/15 13:36:37</t>
  </si>
  <si>
    <t>DENG HAN|WANG CHUNTAO|</t>
  </si>
  <si>
    <t>DHB190415133857052</t>
  </si>
  <si>
    <t>新加坡卡尔登酒店(Carlton Hotel Singapore)</t>
  </si>
  <si>
    <t>2019/4/15 13:38:57</t>
  </si>
  <si>
    <t>HEKUN YU|</t>
  </si>
  <si>
    <t>DHB190415142048167</t>
  </si>
  <si>
    <t>新加坡乌节路新概念酒店(YOTEL Singapore Orchard Road)</t>
  </si>
  <si>
    <t>2019-07-07</t>
  </si>
  <si>
    <t>2019/4/15 14:20:48</t>
  </si>
  <si>
    <t>QIU FEI|QIU PEIQING|WANG CHENYUE|WU WANHUA|</t>
  </si>
  <si>
    <t>Kata Noi Beach</t>
  </si>
  <si>
    <t>DHB190415170005529</t>
  </si>
  <si>
    <t>普吉岛卡塔坦尼海滩度假村(Katathani Phuket Beach Resort)</t>
  </si>
  <si>
    <t>2019-05-14</t>
  </si>
  <si>
    <t>2019-05-16</t>
  </si>
  <si>
    <t>2019/4/15 17:00:05</t>
  </si>
  <si>
    <t>WANG WENJIA|XU LIXIN|</t>
  </si>
  <si>
    <t>确定应付：</t>
  </si>
  <si>
    <t>道旅直连：</t>
  </si>
  <si>
    <t>付款编号：</t>
  </si>
  <si>
    <t>P190417103712322</t>
  </si>
  <si>
    <t>道旅：</t>
  </si>
  <si>
    <t>P190417102811322</t>
  </si>
  <si>
    <t>抵扣：</t>
  </si>
  <si>
    <r>
      <t>订单</t>
    </r>
    <r>
      <rPr>
        <b/>
        <sz val="12"/>
        <rFont val="Calibri"/>
        <charset val="134"/>
      </rPr>
      <t>1464840</t>
    </r>
    <r>
      <rPr>
        <b/>
        <sz val="12"/>
        <rFont val="宋体"/>
        <charset val="134"/>
      </rPr>
      <t>：</t>
    </r>
    <r>
      <rPr>
        <b/>
        <sz val="12"/>
        <rFont val="Calibri"/>
        <charset val="134"/>
      </rPr>
      <t>-960</t>
    </r>
  </si>
  <si>
    <r>
      <t>订单</t>
    </r>
    <r>
      <rPr>
        <b/>
        <sz val="12"/>
        <rFont val="Calibri"/>
        <charset val="134"/>
      </rPr>
      <t>1472707</t>
    </r>
    <r>
      <rPr>
        <b/>
        <sz val="12"/>
        <rFont val="宋体"/>
        <charset val="134"/>
      </rPr>
      <t>：</t>
    </r>
    <r>
      <rPr>
        <b/>
        <sz val="12"/>
        <rFont val="Calibri"/>
        <charset val="134"/>
      </rPr>
      <t>-368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</si>
</sst>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color rgb="FF0291D4"/>
      <name val="Helvetica"/>
      <charset val="134"/>
    </font>
    <font>
      <b/>
      <sz val="12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Border="0"/>
    <xf numFmtId="42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4" fillId="22" borderId="1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/>
    <xf numFmtId="0" fontId="0" fillId="2" borderId="0" xfId="0" applyNumberFormat="1" applyFont="1" applyFill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0" fillId="3" borderId="0" xfId="0" applyNumberFormat="1" applyFont="1" applyFill="1"/>
    <xf numFmtId="0" fontId="3" fillId="3" borderId="0" xfId="0" applyNumberFormat="1" applyFont="1" applyFill="1"/>
    <xf numFmtId="0" fontId="2" fillId="3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41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1481397</v>
          </cell>
          <cell r="B2" t="str">
            <v>澳门濠璟酒店</v>
          </cell>
          <cell r="C2" t="str">
            <v>DHB190412150543383</v>
          </cell>
          <cell r="D2" t="str">
            <v>193463</v>
          </cell>
          <cell r="E2" t="str">
            <v/>
          </cell>
          <cell r="F2" t="str">
            <v>728</v>
          </cell>
          <cell r="G2" t="str">
            <v>RMB</v>
          </cell>
          <cell r="H2" t="str">
            <v>1</v>
          </cell>
          <cell r="I2">
            <v>728</v>
          </cell>
        </row>
        <row r="3">
          <cell r="A3">
            <v>1480107</v>
          </cell>
          <cell r="B3" t="str">
            <v>苏梅岛汉沙度假酒店</v>
          </cell>
          <cell r="C3" t="str">
            <v>DHB190410214530883</v>
          </cell>
          <cell r="D3" t="str">
            <v>46937</v>
          </cell>
          <cell r="E3" t="str">
            <v/>
          </cell>
          <cell r="F3" t="str">
            <v>3026</v>
          </cell>
          <cell r="G3" t="str">
            <v>RMB</v>
          </cell>
          <cell r="H3" t="str">
            <v>1</v>
          </cell>
          <cell r="I3">
            <v>3026</v>
          </cell>
        </row>
        <row r="4">
          <cell r="A4">
            <v>1475885</v>
          </cell>
          <cell r="B4" t="str">
            <v>巴厘岛马拉河远征宾馆</v>
          </cell>
          <cell r="C4" t="str">
            <v>DHB190404115705124</v>
          </cell>
          <cell r="D4" t="str">
            <v>27746</v>
          </cell>
          <cell r="E4" t="str">
            <v/>
          </cell>
          <cell r="F4" t="str">
            <v>3426</v>
          </cell>
          <cell r="G4" t="str">
            <v>RMB</v>
          </cell>
          <cell r="H4" t="str">
            <v>1</v>
          </cell>
          <cell r="I4">
            <v>3426</v>
          </cell>
        </row>
        <row r="5">
          <cell r="A5">
            <v>1475109</v>
          </cell>
          <cell r="B5" t="str">
            <v>盛泰澜海滩度假酒店</v>
          </cell>
          <cell r="C5" t="str">
            <v>DHB190403103615910</v>
          </cell>
          <cell r="D5" t="str">
            <v>R166963/50291</v>
          </cell>
          <cell r="E5" t="str">
            <v/>
          </cell>
          <cell r="F5" t="str">
            <v>3699</v>
          </cell>
          <cell r="G5" t="str">
            <v>RMB</v>
          </cell>
          <cell r="H5" t="str">
            <v>1</v>
          </cell>
          <cell r="I5">
            <v>3699</v>
          </cell>
        </row>
        <row r="6">
          <cell r="A6">
            <v>1483446</v>
          </cell>
          <cell r="B6" t="str">
            <v>普吉岛卡塔塔尼海滩度假村</v>
          </cell>
          <cell r="C6" t="str">
            <v>DHB190415170005529</v>
          </cell>
          <cell r="D6" t="str">
            <v/>
          </cell>
          <cell r="E6" t="str">
            <v/>
          </cell>
          <cell r="F6" t="str">
            <v>1702</v>
          </cell>
          <cell r="G6" t="str">
            <v>RMB</v>
          </cell>
          <cell r="H6" t="str">
            <v>1</v>
          </cell>
          <cell r="I6">
            <v>1702</v>
          </cell>
        </row>
        <row r="7">
          <cell r="A7">
            <v>1479108</v>
          </cell>
          <cell r="B7" t="str">
            <v>华欣希尔顿温泉度假酒店</v>
          </cell>
          <cell r="C7" t="str">
            <v>DHB190409193605931</v>
          </cell>
          <cell r="D7" t="str">
            <v/>
          </cell>
          <cell r="E7" t="str">
            <v/>
          </cell>
          <cell r="F7" t="str">
            <v>7992</v>
          </cell>
          <cell r="G7" t="str">
            <v>RMB</v>
          </cell>
          <cell r="H7" t="str">
            <v>1</v>
          </cell>
          <cell r="I7">
            <v>7992</v>
          </cell>
        </row>
        <row r="8">
          <cell r="A8">
            <v>1482105</v>
          </cell>
          <cell r="B8" t="str">
            <v>芝公园酒店</v>
          </cell>
          <cell r="C8" t="str">
            <v>DHB190413150027054</v>
          </cell>
          <cell r="D8" t="str">
            <v>100256385</v>
          </cell>
          <cell r="E8" t="str">
            <v/>
          </cell>
          <cell r="F8" t="str">
            <v>1857.11</v>
          </cell>
          <cell r="G8" t="str">
            <v>RMB</v>
          </cell>
          <cell r="H8" t="str">
            <v>1</v>
          </cell>
          <cell r="I8">
            <v>2168</v>
          </cell>
        </row>
        <row r="9">
          <cell r="A9">
            <v>1483305</v>
          </cell>
          <cell r="B9" t="str">
            <v>普吉岛芭东凯悦嘉轩酒店</v>
          </cell>
          <cell r="C9" t="str">
            <v>DHB190415133637623</v>
          </cell>
          <cell r="D9" t="str">
            <v>29477353</v>
          </cell>
          <cell r="E9" t="str">
            <v/>
          </cell>
          <cell r="F9" t="str">
            <v>2010</v>
          </cell>
          <cell r="G9" t="str">
            <v>RMB</v>
          </cell>
          <cell r="H9" t="str">
            <v>1</v>
          </cell>
          <cell r="I9">
            <v>2010</v>
          </cell>
        </row>
        <row r="10">
          <cell r="A10">
            <v>1473974</v>
          </cell>
          <cell r="B10" t="str">
            <v>大阪心斋桥安乐窝酒店</v>
          </cell>
          <cell r="C10" t="str">
            <v>DHB190401163251287</v>
          </cell>
          <cell r="D10" t="str">
            <v>1228753120</v>
          </cell>
          <cell r="E10" t="str">
            <v/>
          </cell>
          <cell r="F10" t="str">
            <v>726</v>
          </cell>
          <cell r="G10" t="str">
            <v>RMB</v>
          </cell>
          <cell r="H10" t="str">
            <v>1</v>
          </cell>
          <cell r="I10">
            <v>726</v>
          </cell>
        </row>
        <row r="11">
          <cell r="A11">
            <v>1474162</v>
          </cell>
          <cell r="B11" t="str">
            <v>曼谷暹罗智选假日酒店</v>
          </cell>
          <cell r="C11" t="str">
            <v>DHB190401211529783</v>
          </cell>
          <cell r="D11" t="str">
            <v>43942380</v>
          </cell>
          <cell r="E11" t="str">
            <v/>
          </cell>
          <cell r="F11" t="str">
            <v>1965</v>
          </cell>
          <cell r="G11" t="str">
            <v>RMB</v>
          </cell>
          <cell r="H11" t="str">
            <v>1</v>
          </cell>
          <cell r="I11">
            <v>1965</v>
          </cell>
        </row>
        <row r="12">
          <cell r="A12">
            <v>1477940</v>
          </cell>
          <cell r="B12" t="str">
            <v>东京新宿王子大饭店</v>
          </cell>
          <cell r="C12" t="str">
            <v>DHB190407215546730</v>
          </cell>
          <cell r="D12" t="str">
            <v>20190407133016731,20190407133016734,20190407133016733</v>
          </cell>
          <cell r="E12" t="str">
            <v/>
          </cell>
          <cell r="F12" t="str">
            <v>2385</v>
          </cell>
          <cell r="G12" t="str">
            <v>RMB</v>
          </cell>
          <cell r="H12" t="str">
            <v>1</v>
          </cell>
          <cell r="I12">
            <v>2385</v>
          </cell>
        </row>
        <row r="13">
          <cell r="A13">
            <v>1476786</v>
          </cell>
          <cell r="B13" t="str">
            <v>东京新宿王子大饭店</v>
          </cell>
          <cell r="C13" t="str">
            <v>DHB190405171130370</v>
          </cell>
          <cell r="D13" t="str">
            <v/>
          </cell>
          <cell r="E13" t="str">
            <v/>
          </cell>
          <cell r="F13" t="str">
            <v>1044</v>
          </cell>
          <cell r="G13" t="str">
            <v>RMB</v>
          </cell>
          <cell r="H13" t="str">
            <v>1</v>
          </cell>
          <cell r="I13">
            <v>1044</v>
          </cell>
        </row>
        <row r="14">
          <cell r="A14">
            <v>1474733</v>
          </cell>
          <cell r="B14" t="str">
            <v>苏梅岛塞勒斯海滨度假酒店</v>
          </cell>
          <cell r="C14" t="str">
            <v>DHB190402174310544</v>
          </cell>
          <cell r="D14" t="str">
            <v>8609</v>
          </cell>
          <cell r="E14" t="str">
            <v/>
          </cell>
          <cell r="F14" t="str">
            <v>6522</v>
          </cell>
          <cell r="G14" t="str">
            <v>RMB</v>
          </cell>
          <cell r="H14" t="str">
            <v>1</v>
          </cell>
          <cell r="I14">
            <v>6522</v>
          </cell>
        </row>
        <row r="15">
          <cell r="A15">
            <v>1475381</v>
          </cell>
          <cell r="B15" t="str">
            <v>苏梅岛塞勒斯海滨度假酒店</v>
          </cell>
          <cell r="C15" t="str">
            <v>DHB190403162458333</v>
          </cell>
          <cell r="D15" t="str">
            <v/>
          </cell>
          <cell r="E15" t="str">
            <v/>
          </cell>
          <cell r="F15" t="str">
            <v>1408</v>
          </cell>
          <cell r="G15" t="str">
            <v>RMB</v>
          </cell>
          <cell r="H15" t="str">
            <v>1</v>
          </cell>
          <cell r="I15">
            <v>1408</v>
          </cell>
        </row>
        <row r="16">
          <cell r="A16">
            <v>1482418</v>
          </cell>
          <cell r="B16" t="str">
            <v>苏黎世赛顿霍夫索雷尔酒店</v>
          </cell>
          <cell r="C16" t="str">
            <v>DHB190413213249272</v>
          </cell>
          <cell r="D16" t="str">
            <v/>
          </cell>
          <cell r="E16" t="str">
            <v/>
          </cell>
          <cell r="F16" t="str">
            <v>1715</v>
          </cell>
          <cell r="G16" t="str">
            <v>RMB</v>
          </cell>
          <cell r="H16" t="str">
            <v>1</v>
          </cell>
          <cell r="I16">
            <v>1715</v>
          </cell>
        </row>
        <row r="17">
          <cell r="A17">
            <v>1474619</v>
          </cell>
          <cell r="B17" t="str">
            <v>巴厘岛库塔明星酒店</v>
          </cell>
          <cell r="C17" t="str">
            <v>DHB190402154457686</v>
          </cell>
          <cell r="D17" t="str">
            <v>8333</v>
          </cell>
          <cell r="E17" t="str">
            <v/>
          </cell>
          <cell r="F17" t="str">
            <v>292</v>
          </cell>
          <cell r="G17" t="str">
            <v>RMB</v>
          </cell>
          <cell r="H17" t="str">
            <v>1</v>
          </cell>
          <cell r="I17">
            <v>292</v>
          </cell>
        </row>
        <row r="18">
          <cell r="A18">
            <v>1479694</v>
          </cell>
          <cell r="B18" t="str">
            <v>曼谷亚洲机场酒店</v>
          </cell>
          <cell r="C18" t="str">
            <v>DHB190414112153205</v>
          </cell>
          <cell r="D18" t="str">
            <v/>
          </cell>
          <cell r="E18" t="str">
            <v/>
          </cell>
          <cell r="F18" t="str">
            <v>339</v>
          </cell>
          <cell r="G18" t="str">
            <v>RMB</v>
          </cell>
          <cell r="H18" t="str">
            <v>1</v>
          </cell>
          <cell r="I18">
            <v>339</v>
          </cell>
        </row>
        <row r="19">
          <cell r="A19">
            <v>1478923</v>
          </cell>
          <cell r="B19" t="str">
            <v>曼谷亚洲酒店</v>
          </cell>
          <cell r="C19" t="str">
            <v>DHB190409133203893</v>
          </cell>
          <cell r="D19" t="str">
            <v>1060514/1060516/1060517</v>
          </cell>
          <cell r="E19" t="str">
            <v/>
          </cell>
          <cell r="F19" t="str">
            <v>3132</v>
          </cell>
          <cell r="G19" t="str">
            <v>RMB</v>
          </cell>
          <cell r="H19" t="str">
            <v>1</v>
          </cell>
          <cell r="I19">
            <v>3132</v>
          </cell>
        </row>
        <row r="20">
          <cell r="A20">
            <v>1481720</v>
          </cell>
          <cell r="B20" t="str">
            <v>苏梅岛森西马尔度假村-限成人</v>
          </cell>
          <cell r="C20" t="str">
            <v>DHB190412220301106</v>
          </cell>
          <cell r="D20" t="str">
            <v>20629</v>
          </cell>
          <cell r="E20" t="str">
            <v/>
          </cell>
          <cell r="F20" t="str">
            <v>868</v>
          </cell>
          <cell r="G20" t="str">
            <v>RMB</v>
          </cell>
          <cell r="H20" t="str">
            <v>1</v>
          </cell>
          <cell r="I20">
            <v>868</v>
          </cell>
        </row>
        <row r="21">
          <cell r="A21">
            <v>1475287</v>
          </cell>
          <cell r="B21" t="str">
            <v>普吉岛盛泰乐芭东蓝色海洋度假村</v>
          </cell>
          <cell r="C21" t="str">
            <v>DHB190403143734583</v>
          </cell>
          <cell r="D21" t="str">
            <v>338337</v>
          </cell>
          <cell r="E21" t="str">
            <v/>
          </cell>
          <cell r="F21" t="str">
            <v>3640</v>
          </cell>
          <cell r="G21" t="str">
            <v>RMB</v>
          </cell>
          <cell r="H21" t="str">
            <v>1</v>
          </cell>
          <cell r="I21">
            <v>3640</v>
          </cell>
        </row>
        <row r="22">
          <cell r="A22">
            <v>1477039</v>
          </cell>
          <cell r="B22" t="str">
            <v>东京上野酒店</v>
          </cell>
          <cell r="C22" t="str">
            <v>DHB190405233525028</v>
          </cell>
          <cell r="D22" t="str">
            <v>1231847579</v>
          </cell>
          <cell r="E22" t="str">
            <v/>
          </cell>
          <cell r="F22" t="str">
            <v>1296</v>
          </cell>
          <cell r="G22" t="str">
            <v>RMB</v>
          </cell>
          <cell r="H22" t="str">
            <v>1</v>
          </cell>
          <cell r="I22">
            <v>1296</v>
          </cell>
        </row>
        <row r="23">
          <cell r="A23">
            <v>1481448</v>
          </cell>
          <cell r="B23" t="str">
            <v>东京银座格兰德酒店</v>
          </cell>
          <cell r="C23" t="str">
            <v>DHB190412153604501</v>
          </cell>
          <cell r="D23" t="str">
            <v>1236272157</v>
          </cell>
          <cell r="E23" t="str">
            <v/>
          </cell>
          <cell r="F23" t="str">
            <v>1319</v>
          </cell>
          <cell r="G23" t="str">
            <v>RMB</v>
          </cell>
          <cell r="H23" t="str">
            <v>1</v>
          </cell>
          <cell r="I23">
            <v>1319</v>
          </cell>
        </row>
        <row r="24">
          <cell r="A24">
            <v>1474704</v>
          </cell>
          <cell r="B24" t="str">
            <v>东京汐留皇家花园酒店</v>
          </cell>
          <cell r="C24" t="str">
            <v>DHB190402170525818</v>
          </cell>
          <cell r="D24" t="str">
            <v/>
          </cell>
          <cell r="E24" t="str">
            <v/>
          </cell>
          <cell r="F24" t="str">
            <v>1873</v>
          </cell>
          <cell r="G24" t="str">
            <v>RMB</v>
          </cell>
          <cell r="H24" t="str">
            <v>1</v>
          </cell>
          <cell r="I24">
            <v>1873</v>
          </cell>
        </row>
        <row r="25">
          <cell r="A25">
            <v>1474379</v>
          </cell>
          <cell r="B25" t="str">
            <v>东京奥查诺米酒店</v>
          </cell>
          <cell r="C25" t="str">
            <v>DHB190402085138575</v>
          </cell>
          <cell r="D25" t="str">
            <v>1229293303</v>
          </cell>
          <cell r="E25" t="str">
            <v/>
          </cell>
          <cell r="F25" t="str">
            <v>1578</v>
          </cell>
          <cell r="G25" t="str">
            <v>RMB</v>
          </cell>
          <cell r="H25" t="str">
            <v>1</v>
          </cell>
          <cell r="I25">
            <v>1578</v>
          </cell>
        </row>
        <row r="26">
          <cell r="A26">
            <v>1480319</v>
          </cell>
          <cell r="B26" t="str">
            <v>MYSTAYS 龟户酒店</v>
          </cell>
          <cell r="C26" t="str">
            <v>DHB190411090940969</v>
          </cell>
          <cell r="D26" t="str">
            <v>1235424757,1235424758</v>
          </cell>
          <cell r="E26" t="str">
            <v/>
          </cell>
          <cell r="F26" t="str">
            <v>846</v>
          </cell>
          <cell r="G26" t="str">
            <v>RMB</v>
          </cell>
          <cell r="H26" t="str">
            <v>1</v>
          </cell>
          <cell r="I26">
            <v>846</v>
          </cell>
        </row>
        <row r="27">
          <cell r="A27">
            <v>1475262</v>
          </cell>
          <cell r="B27" t="str">
            <v>东京新宿格拉斯丽酒店</v>
          </cell>
          <cell r="C27" t="str">
            <v>DHB190403140621503</v>
          </cell>
          <cell r="D27" t="str">
            <v/>
          </cell>
          <cell r="E27" t="str">
            <v/>
          </cell>
          <cell r="F27" t="str">
            <v>1171</v>
          </cell>
          <cell r="G27" t="str">
            <v>RMB</v>
          </cell>
          <cell r="H27" t="str">
            <v>1</v>
          </cell>
          <cell r="I27">
            <v>1171</v>
          </cell>
        </row>
        <row r="28">
          <cell r="A28">
            <v>1449261</v>
          </cell>
          <cell r="B28" t="str">
            <v>东京新宿格拉斯丽酒店</v>
          </cell>
          <cell r="C28" t="str">
            <v>DHB190221084130932</v>
          </cell>
          <cell r="D28" t="str">
            <v>690857201</v>
          </cell>
          <cell r="E28" t="str">
            <v/>
          </cell>
          <cell r="F28" t="str">
            <v>7344</v>
          </cell>
          <cell r="G28" t="str">
            <v>RMB</v>
          </cell>
          <cell r="H28" t="str">
            <v>1</v>
          </cell>
          <cell r="I28">
            <v>7344</v>
          </cell>
        </row>
        <row r="29">
          <cell r="A29">
            <v>1475258</v>
          </cell>
          <cell r="B29" t="str">
            <v>东京新宿格拉斯丽酒店</v>
          </cell>
          <cell r="C29" t="str">
            <v>DHB190403140425217</v>
          </cell>
          <cell r="D29" t="str">
            <v/>
          </cell>
          <cell r="E29" t="str">
            <v/>
          </cell>
          <cell r="F29" t="str">
            <v>999</v>
          </cell>
          <cell r="G29" t="str">
            <v>RMB</v>
          </cell>
          <cell r="H29" t="str">
            <v>1</v>
          </cell>
          <cell r="I29">
            <v>999</v>
          </cell>
        </row>
        <row r="30">
          <cell r="A30">
            <v>1473652</v>
          </cell>
          <cell r="B30" t="str">
            <v>因特路德酒店（前西多特尔运动酒店）</v>
          </cell>
          <cell r="C30" t="str">
            <v>DHB190401091308429</v>
          </cell>
          <cell r="D30" t="str">
            <v/>
          </cell>
          <cell r="E30" t="str">
            <v/>
          </cell>
          <cell r="F30" t="str">
            <v>1761</v>
          </cell>
          <cell r="G30" t="str">
            <v>RMB</v>
          </cell>
          <cell r="H30" t="str">
            <v>1</v>
          </cell>
          <cell r="I30">
            <v>1761</v>
          </cell>
        </row>
        <row r="31">
          <cell r="A31">
            <v>1477443</v>
          </cell>
          <cell r="B31" t="str">
            <v>阳光福冈大濠酒店</v>
          </cell>
          <cell r="C31" t="str">
            <v>DHB190406212714566</v>
          </cell>
          <cell r="D31" t="str">
            <v>1232386642</v>
          </cell>
          <cell r="E31" t="str">
            <v/>
          </cell>
          <cell r="F31" t="str">
            <v>912</v>
          </cell>
          <cell r="G31" t="str">
            <v>RMB</v>
          </cell>
          <cell r="H31" t="str">
            <v>1</v>
          </cell>
          <cell r="I31">
            <v>912</v>
          </cell>
        </row>
        <row r="32">
          <cell r="A32">
            <v>1479139</v>
          </cell>
          <cell r="B32" t="str">
            <v>大阪阪急国际酒店</v>
          </cell>
          <cell r="C32" t="str">
            <v>DHB190409174544547</v>
          </cell>
          <cell r="D32" t="str">
            <v>AGWVGT0001</v>
          </cell>
          <cell r="E32" t="str">
            <v/>
          </cell>
          <cell r="F32" t="str">
            <v>7929</v>
          </cell>
          <cell r="G32" t="str">
            <v>RMB</v>
          </cell>
          <cell r="H32" t="str">
            <v>1</v>
          </cell>
          <cell r="I32">
            <v>7929</v>
          </cell>
        </row>
        <row r="33">
          <cell r="A33">
            <v>1480668</v>
          </cell>
          <cell r="B33" t="str">
            <v>大阪瑞吉酒店</v>
          </cell>
          <cell r="C33" t="str">
            <v>DHB190411145929083</v>
          </cell>
          <cell r="D33" t="str">
            <v>99939158</v>
          </cell>
          <cell r="E33" t="str">
            <v/>
          </cell>
          <cell r="F33" t="str">
            <v>5171</v>
          </cell>
          <cell r="G33" t="str">
            <v>RMB</v>
          </cell>
          <cell r="H33" t="str">
            <v>1</v>
          </cell>
          <cell r="I33">
            <v>5171</v>
          </cell>
        </row>
        <row r="34">
          <cell r="A34">
            <v>1477120</v>
          </cell>
          <cell r="B34" t="str">
            <v>The bridge酒店心斋桥店</v>
          </cell>
          <cell r="C34" t="str">
            <v>DHB190406090036445</v>
          </cell>
          <cell r="D34" t="str">
            <v>77863</v>
          </cell>
          <cell r="E34" t="str">
            <v/>
          </cell>
          <cell r="F34" t="str">
            <v>3056</v>
          </cell>
          <cell r="G34" t="str">
            <v>RMB</v>
          </cell>
          <cell r="H34" t="str">
            <v>1</v>
          </cell>
          <cell r="I34">
            <v>3056</v>
          </cell>
        </row>
        <row r="35">
          <cell r="A35">
            <v>1477963</v>
          </cell>
          <cell r="B35" t="str">
            <v>迪拜龙城宜必思尚品酒店</v>
          </cell>
          <cell r="C35" t="str">
            <v>DHB190408080703811</v>
          </cell>
          <cell r="D35" t="str">
            <v>reconfirm</v>
          </cell>
          <cell r="E35" t="str">
            <v/>
          </cell>
          <cell r="F35" t="str">
            <v>1404</v>
          </cell>
          <cell r="G35" t="str">
            <v>RMB</v>
          </cell>
          <cell r="H35" t="str">
            <v>1</v>
          </cell>
          <cell r="I35">
            <v>1404</v>
          </cell>
        </row>
        <row r="36">
          <cell r="A36">
            <v>1477032</v>
          </cell>
          <cell r="B36" t="str">
            <v>迪拜世界贸易中心公寓酒店 </v>
          </cell>
          <cell r="C36" t="str">
            <v>DHB190406082031439</v>
          </cell>
          <cell r="D36" t="str">
            <v>28154111</v>
          </cell>
          <cell r="E36" t="str">
            <v/>
          </cell>
          <cell r="F36" t="str">
            <v>4000</v>
          </cell>
          <cell r="G36" t="str">
            <v>RMB</v>
          </cell>
          <cell r="H36" t="str">
            <v>1</v>
          </cell>
          <cell r="I36">
            <v>4000</v>
          </cell>
        </row>
        <row r="37">
          <cell r="A37">
            <v>1479093</v>
          </cell>
          <cell r="B37" t="str">
            <v>马尼拉康莱德酒店</v>
          </cell>
          <cell r="C37" t="str">
            <v>DHB190409163802225</v>
          </cell>
          <cell r="D37" t="str">
            <v>311657</v>
          </cell>
          <cell r="E37" t="str">
            <v/>
          </cell>
          <cell r="F37" t="str">
            <v>1880</v>
          </cell>
          <cell r="G37" t="str">
            <v>RMB</v>
          </cell>
          <cell r="H37" t="str">
            <v>1</v>
          </cell>
          <cell r="I37">
            <v>1880</v>
          </cell>
        </row>
        <row r="38">
          <cell r="A38">
            <v>1475275</v>
          </cell>
          <cell r="B38" t="str">
            <v>芽庄喜来登酒店</v>
          </cell>
          <cell r="C38" t="str">
            <v>DHB190403141856354</v>
          </cell>
          <cell r="D38" t="str">
            <v>358-343495</v>
          </cell>
          <cell r="E38" t="str">
            <v/>
          </cell>
          <cell r="F38" t="str">
            <v>3177</v>
          </cell>
          <cell r="G38" t="str">
            <v>RMB</v>
          </cell>
          <cell r="H38" t="str">
            <v>1</v>
          </cell>
          <cell r="I38">
            <v>3177</v>
          </cell>
        </row>
        <row r="39">
          <cell r="A39">
            <v>1481618</v>
          </cell>
          <cell r="B39" t="str">
            <v>芽庄哈瓦那酒店</v>
          </cell>
          <cell r="C39" t="str">
            <v>DHB190412182656383</v>
          </cell>
          <cell r="D39" t="str">
            <v/>
          </cell>
          <cell r="E39" t="str">
            <v/>
          </cell>
          <cell r="F39" t="str">
            <v>2316</v>
          </cell>
          <cell r="G39" t="str">
            <v>RMB</v>
          </cell>
          <cell r="H39" t="str">
            <v>1</v>
          </cell>
          <cell r="I39">
            <v>2316</v>
          </cell>
        </row>
        <row r="40">
          <cell r="A40">
            <v>1479062</v>
          </cell>
          <cell r="B40" t="str">
            <v>芽庄哈瓦那酒店</v>
          </cell>
          <cell r="C40" t="str">
            <v>DHB190409161247765</v>
          </cell>
          <cell r="D40" t="str">
            <v/>
          </cell>
          <cell r="E40" t="str">
            <v/>
          </cell>
          <cell r="F40" t="str">
            <v>2512</v>
          </cell>
          <cell r="G40" t="str">
            <v>RMB</v>
          </cell>
          <cell r="H40" t="str">
            <v>1</v>
          </cell>
          <cell r="I40">
            <v>2512</v>
          </cell>
        </row>
        <row r="41">
          <cell r="A41">
            <v>1473759</v>
          </cell>
          <cell r="B41" t="str">
            <v>芽庄哈瓦那酒店</v>
          </cell>
          <cell r="C41" t="str">
            <v>DHB190401114919894</v>
          </cell>
          <cell r="D41" t="str">
            <v>1143068</v>
          </cell>
          <cell r="E41" t="str">
            <v/>
          </cell>
          <cell r="F41" t="str">
            <v>1737</v>
          </cell>
          <cell r="G41" t="str">
            <v>RMB</v>
          </cell>
          <cell r="H41" t="str">
            <v>1</v>
          </cell>
          <cell r="I41">
            <v>1737</v>
          </cell>
        </row>
        <row r="42">
          <cell r="A42">
            <v>1475425</v>
          </cell>
          <cell r="B42" t="str">
            <v>新加坡南岸JW万豪酒店</v>
          </cell>
          <cell r="C42" t="str">
            <v>DHB190403172054651</v>
          </cell>
          <cell r="D42" t="str">
            <v>89082435-36</v>
          </cell>
          <cell r="E42" t="str">
            <v/>
          </cell>
          <cell r="F42" t="str">
            <v>10098</v>
          </cell>
          <cell r="G42" t="str">
            <v>RMB</v>
          </cell>
          <cell r="H42" t="str">
            <v>1</v>
          </cell>
          <cell r="I42">
            <v>10098</v>
          </cell>
        </row>
        <row r="43">
          <cell r="A43">
            <v>1483314</v>
          </cell>
          <cell r="B43" t="str">
            <v>新加坡卡尔登酒店</v>
          </cell>
          <cell r="C43" t="str">
            <v>DHB190415133857052</v>
          </cell>
          <cell r="D43" t="str">
            <v/>
          </cell>
          <cell r="E43" t="str">
            <v/>
          </cell>
          <cell r="F43" t="str">
            <v>5433</v>
          </cell>
          <cell r="G43" t="str">
            <v>RMB</v>
          </cell>
          <cell r="H43" t="str">
            <v>1</v>
          </cell>
          <cell r="I43">
            <v>5433</v>
          </cell>
        </row>
        <row r="44">
          <cell r="A44">
            <v>1479264</v>
          </cell>
          <cell r="B44" t="str">
            <v>新加坡富丽敦海湾酒店</v>
          </cell>
          <cell r="C44" t="str">
            <v>DHB190409203350577</v>
          </cell>
          <cell r="D44" t="str">
            <v/>
          </cell>
          <cell r="E44" t="str">
            <v/>
          </cell>
          <cell r="F44" t="str">
            <v>11526</v>
          </cell>
          <cell r="G44" t="str">
            <v>RMB</v>
          </cell>
          <cell r="H44" t="str">
            <v>1</v>
          </cell>
          <cell r="I44">
            <v>11526</v>
          </cell>
        </row>
        <row r="45">
          <cell r="A45">
            <v>1474040</v>
          </cell>
          <cell r="B45" t="str">
            <v>悉尼雷吉斯机场酒店</v>
          </cell>
          <cell r="C45" t="str">
            <v>DHB190401174657076</v>
          </cell>
          <cell r="D45" t="str">
            <v>1228781463</v>
          </cell>
          <cell r="E45" t="str">
            <v/>
          </cell>
          <cell r="F45" t="str">
            <v>882</v>
          </cell>
          <cell r="G45" t="str">
            <v>RMB</v>
          </cell>
          <cell r="H45" t="str">
            <v>1</v>
          </cell>
          <cell r="I45">
            <v>882</v>
          </cell>
        </row>
        <row r="46">
          <cell r="A46">
            <v>1481328</v>
          </cell>
          <cell r="B46" t="str">
            <v>曼谷那莱酒店</v>
          </cell>
          <cell r="C46" t="str">
            <v>DHB190412134838217</v>
          </cell>
          <cell r="D46" t="str">
            <v>1236238081</v>
          </cell>
          <cell r="E46" t="str">
            <v/>
          </cell>
          <cell r="F46" t="str">
            <v>486</v>
          </cell>
          <cell r="G46" t="str">
            <v>RMB</v>
          </cell>
          <cell r="H46" t="str">
            <v>1</v>
          </cell>
          <cell r="I46">
            <v>486</v>
          </cell>
        </row>
        <row r="47">
          <cell r="A47">
            <v>1482074</v>
          </cell>
          <cell r="B47" t="str">
            <v>曼谷那莱酒店</v>
          </cell>
          <cell r="C47" t="str">
            <v>DHB190413143158390</v>
          </cell>
          <cell r="D47" t="str">
            <v>1236916653</v>
          </cell>
          <cell r="E47" t="str">
            <v/>
          </cell>
          <cell r="F47" t="str">
            <v>672</v>
          </cell>
          <cell r="G47" t="str">
            <v>RMB</v>
          </cell>
          <cell r="H47" t="str">
            <v>1</v>
          </cell>
          <cell r="I47">
            <v>672</v>
          </cell>
        </row>
        <row r="48">
          <cell r="A48">
            <v>1475218</v>
          </cell>
          <cell r="B48" t="str">
            <v>东京京王广场酒店</v>
          </cell>
          <cell r="C48" t="str">
            <v>DHB190403125916980</v>
          </cell>
          <cell r="D48" t="str">
            <v/>
          </cell>
          <cell r="E48" t="str">
            <v/>
          </cell>
          <cell r="F48" t="str">
            <v>1469</v>
          </cell>
          <cell r="G48" t="str">
            <v>RMB</v>
          </cell>
          <cell r="H48" t="str">
            <v>1</v>
          </cell>
          <cell r="I48">
            <v>1469</v>
          </cell>
        </row>
        <row r="49">
          <cell r="A49">
            <v>1475214</v>
          </cell>
          <cell r="B49" t="str">
            <v>东京京王广场酒店</v>
          </cell>
          <cell r="C49" t="str">
            <v>DHB190403125607665</v>
          </cell>
          <cell r="D49" t="str">
            <v/>
          </cell>
          <cell r="E49" t="str">
            <v/>
          </cell>
          <cell r="F49" t="str">
            <v>1670</v>
          </cell>
          <cell r="G49" t="str">
            <v>RMB</v>
          </cell>
          <cell r="H49" t="str">
            <v>1</v>
          </cell>
          <cell r="I49">
            <v>1670</v>
          </cell>
        </row>
        <row r="50">
          <cell r="A50">
            <v>1475217</v>
          </cell>
          <cell r="B50" t="str">
            <v>东京京王广场酒店</v>
          </cell>
          <cell r="C50" t="str">
            <v>DHB190403125717763</v>
          </cell>
          <cell r="D50" t="str">
            <v>reconfirmed</v>
          </cell>
          <cell r="E50" t="str">
            <v/>
          </cell>
          <cell r="F50" t="str">
            <v>1602</v>
          </cell>
          <cell r="G50" t="str">
            <v>RMB</v>
          </cell>
          <cell r="H50" t="str">
            <v>1</v>
          </cell>
          <cell r="I50">
            <v>1602</v>
          </cell>
        </row>
        <row r="51">
          <cell r="A51">
            <v>1454715</v>
          </cell>
          <cell r="B51" t="str">
            <v>箱根小涌园饭店</v>
          </cell>
          <cell r="C51" t="str">
            <v>DHB190303121141580</v>
          </cell>
          <cell r="D51" t="str">
            <v>cancelled</v>
          </cell>
          <cell r="E51" t="str">
            <v/>
          </cell>
          <cell r="F51" t="str">
            <v>2676</v>
          </cell>
          <cell r="G51" t="str">
            <v>RMB</v>
          </cell>
          <cell r="H51" t="str">
            <v>1</v>
          </cell>
          <cell r="I51">
            <v>2676</v>
          </cell>
        </row>
        <row r="52">
          <cell r="A52">
            <v>1481713</v>
          </cell>
          <cell r="B52" t="str">
            <v>安巴夏特利宫酒店</v>
          </cell>
          <cell r="C52" t="str">
            <v>DHB190412212551239</v>
          </cell>
          <cell r="D52" t="str">
            <v/>
          </cell>
          <cell r="E52" t="str">
            <v/>
          </cell>
          <cell r="F52" t="str">
            <v>6892</v>
          </cell>
          <cell r="G52" t="str">
            <v>RMB</v>
          </cell>
          <cell r="H52" t="str">
            <v>1</v>
          </cell>
          <cell r="I52">
            <v>6892</v>
          </cell>
        </row>
        <row r="53">
          <cell r="A53">
            <v>1482594</v>
          </cell>
          <cell r="B53" t="str">
            <v>新加坡丽晶酒店</v>
          </cell>
          <cell r="C53" t="str">
            <v>DHB190412104704703</v>
          </cell>
          <cell r="D53" t="str">
            <v>45947564</v>
          </cell>
          <cell r="E53" t="str">
            <v/>
          </cell>
          <cell r="F53" t="str">
            <v>4812</v>
          </cell>
          <cell r="G53" t="str">
            <v>RMB</v>
          </cell>
          <cell r="H53" t="str">
            <v>1</v>
          </cell>
          <cell r="I53">
            <v>4812</v>
          </cell>
        </row>
        <row r="54">
          <cell r="A54">
            <v>1484425</v>
          </cell>
          <cell r="B54" t="str">
            <v>首尔宜必思首尔仁寺洞大使酒店</v>
          </cell>
          <cell r="C54" t="str">
            <v>DHB190417081740172</v>
          </cell>
          <cell r="D54" t="str">
            <v/>
          </cell>
          <cell r="E54" t="str">
            <v/>
          </cell>
          <cell r="F54" t="str">
            <v>1456</v>
          </cell>
          <cell r="G54" t="str">
            <v>RMB</v>
          </cell>
          <cell r="H54" t="str">
            <v>1</v>
          </cell>
          <cell r="I54">
            <v>1456</v>
          </cell>
        </row>
        <row r="55">
          <cell r="A55">
            <v>1479843</v>
          </cell>
          <cell r="B55" t="str">
            <v>济州岛中心城市酒店</v>
          </cell>
          <cell r="C55" t="str">
            <v>DHB190410165501187</v>
          </cell>
          <cell r="D55" t="str">
            <v>19108232</v>
          </cell>
          <cell r="E55" t="str">
            <v/>
          </cell>
          <cell r="F55" t="str">
            <v>1472</v>
          </cell>
          <cell r="G55" t="str">
            <v>RMB</v>
          </cell>
          <cell r="H55" t="str">
            <v>1</v>
          </cell>
          <cell r="I55">
            <v>1472</v>
          </cell>
        </row>
        <row r="56">
          <cell r="A56">
            <v>1480669</v>
          </cell>
          <cell r="B56" t="str">
            <v>济州岛中心城市酒店</v>
          </cell>
          <cell r="C56" t="str">
            <v>DHB190411150549036</v>
          </cell>
          <cell r="D56" t="str">
            <v>19108301</v>
          </cell>
          <cell r="E56" t="str">
            <v/>
          </cell>
          <cell r="F56" t="str">
            <v>1104</v>
          </cell>
          <cell r="G56" t="str">
            <v>RMB</v>
          </cell>
          <cell r="H56" t="str">
            <v>1</v>
          </cell>
          <cell r="I56">
            <v>1104</v>
          </cell>
        </row>
        <row r="57">
          <cell r="A57">
            <v>1478430</v>
          </cell>
          <cell r="B57" t="str">
            <v>济州岛中心城市酒店</v>
          </cell>
          <cell r="C57" t="str">
            <v>DHB190408174811419</v>
          </cell>
          <cell r="D57" t="str">
            <v>19107947</v>
          </cell>
          <cell r="E57" t="str">
            <v/>
          </cell>
          <cell r="F57" t="str">
            <v>1464</v>
          </cell>
          <cell r="G57" t="str">
            <v>RMB</v>
          </cell>
          <cell r="H57" t="str">
            <v>1</v>
          </cell>
          <cell r="I57">
            <v>1464</v>
          </cell>
        </row>
        <row r="58">
          <cell r="A58">
            <v>1479014</v>
          </cell>
          <cell r="B58" t="str">
            <v>济州岛中心城市酒店</v>
          </cell>
          <cell r="C58" t="str">
            <v>DHB190409150246252</v>
          </cell>
          <cell r="D58" t="str">
            <v/>
          </cell>
          <cell r="E58" t="str">
            <v/>
          </cell>
          <cell r="F58" t="str">
            <v>1835</v>
          </cell>
          <cell r="G58" t="str">
            <v>RMB</v>
          </cell>
          <cell r="H58" t="str">
            <v>1</v>
          </cell>
          <cell r="I58">
            <v>1835</v>
          </cell>
        </row>
        <row r="59">
          <cell r="A59">
            <v>1475723</v>
          </cell>
          <cell r="B59" t="str">
            <v>巴黎戴高乐机场游牧酒店</v>
          </cell>
          <cell r="C59" t="str">
            <v>DHB190404084923466</v>
          </cell>
          <cell r="D59" t="str">
            <v>111014</v>
          </cell>
          <cell r="E59" t="str">
            <v/>
          </cell>
          <cell r="F59" t="str">
            <v>443</v>
          </cell>
          <cell r="G59" t="str">
            <v>RMB</v>
          </cell>
          <cell r="H59" t="str">
            <v>1</v>
          </cell>
          <cell r="I59">
            <v>443</v>
          </cell>
        </row>
        <row r="60">
          <cell r="A60">
            <v>1478586</v>
          </cell>
          <cell r="B60" t="str">
            <v>巴黎戴高乐机场游牧酒店</v>
          </cell>
          <cell r="C60" t="str">
            <v>DHB190409082116998</v>
          </cell>
          <cell r="D60" t="str">
            <v/>
          </cell>
          <cell r="E60" t="str">
            <v/>
          </cell>
          <cell r="F60" t="str">
            <v>448</v>
          </cell>
          <cell r="G60" t="str">
            <v>RMB</v>
          </cell>
          <cell r="H60" t="str">
            <v>1</v>
          </cell>
          <cell r="I60">
            <v>448</v>
          </cell>
        </row>
        <row r="61">
          <cell r="A61">
            <v>1475775</v>
          </cell>
          <cell r="B61" t="str">
            <v>东京第一酒店</v>
          </cell>
          <cell r="C61" t="str">
            <v>DHB190404090301607</v>
          </cell>
          <cell r="D61" t="str">
            <v>20190404131935062</v>
          </cell>
          <cell r="E61" t="str">
            <v/>
          </cell>
          <cell r="F61" t="str">
            <v>2700</v>
          </cell>
          <cell r="G61" t="str">
            <v>RMB</v>
          </cell>
          <cell r="H61" t="str">
            <v>1</v>
          </cell>
          <cell r="I61">
            <v>2700</v>
          </cell>
        </row>
        <row r="62">
          <cell r="A62">
            <v>1475783</v>
          </cell>
          <cell r="B62" t="str">
            <v>东京第一酒店</v>
          </cell>
          <cell r="C62" t="str">
            <v>DHB190404091340668</v>
          </cell>
          <cell r="D62" t="str">
            <v>AEEMJT0001</v>
          </cell>
          <cell r="E62" t="str">
            <v/>
          </cell>
          <cell r="F62" t="str">
            <v>1684</v>
          </cell>
          <cell r="G62" t="str">
            <v>RMB</v>
          </cell>
          <cell r="H62" t="str">
            <v>1</v>
          </cell>
          <cell r="I62">
            <v>1684</v>
          </cell>
        </row>
        <row r="63">
          <cell r="A63">
            <v>1479117</v>
          </cell>
          <cell r="B63" t="str">
            <v>大阪难波光芒酒店</v>
          </cell>
          <cell r="C63" t="str">
            <v>DHB190409173145426</v>
          </cell>
          <cell r="D63" t="str">
            <v/>
          </cell>
          <cell r="E63" t="str">
            <v/>
          </cell>
          <cell r="F63" t="str">
            <v>1277</v>
          </cell>
          <cell r="G63" t="str">
            <v>RMB</v>
          </cell>
          <cell r="H63" t="str">
            <v>1</v>
          </cell>
          <cell r="I63">
            <v>1277</v>
          </cell>
        </row>
        <row r="64">
          <cell r="A64">
            <v>1477773</v>
          </cell>
          <cell r="B64" t="str">
            <v>纽约肯尼迪机场智选假日酒店</v>
          </cell>
          <cell r="C64" t="str">
            <v>DHB190407164552386</v>
          </cell>
          <cell r="D64" t="str">
            <v/>
          </cell>
          <cell r="E64" t="str">
            <v/>
          </cell>
          <cell r="F64" t="str">
            <v>1293</v>
          </cell>
          <cell r="G64" t="str">
            <v>RMB</v>
          </cell>
          <cell r="H64" t="str">
            <v>1</v>
          </cell>
          <cell r="I64">
            <v>1293</v>
          </cell>
        </row>
        <row r="65">
          <cell r="A65">
            <v>1483342</v>
          </cell>
          <cell r="B65" t="str">
            <v>新加坡乌节路新概念酒店</v>
          </cell>
          <cell r="C65" t="str">
            <v>DHB190415142048167</v>
          </cell>
          <cell r="D65" t="str">
            <v/>
          </cell>
          <cell r="E65" t="str">
            <v/>
          </cell>
          <cell r="F65" t="str">
            <v>3428</v>
          </cell>
          <cell r="G65" t="str">
            <v>RMB</v>
          </cell>
          <cell r="H65" t="str">
            <v>1</v>
          </cell>
          <cell r="I65">
            <v>3428</v>
          </cell>
        </row>
        <row r="66">
          <cell r="A66">
            <v>1477232</v>
          </cell>
          <cell r="B66" t="str">
            <v>暹粒中央套房公寓</v>
          </cell>
          <cell r="C66" t="str">
            <v>DHB190406141831783</v>
          </cell>
          <cell r="D66" t="str">
            <v>35963269</v>
          </cell>
          <cell r="E66" t="str">
            <v/>
          </cell>
          <cell r="F66" t="str">
            <v>772</v>
          </cell>
          <cell r="G66" t="str">
            <v>RMB</v>
          </cell>
          <cell r="H66" t="str">
            <v>1</v>
          </cell>
          <cell r="I66">
            <v>772</v>
          </cell>
        </row>
        <row r="67">
          <cell r="A67">
            <v>1481881</v>
          </cell>
          <cell r="B67" t="str">
            <v>Washington Plaza</v>
          </cell>
          <cell r="C67" t="str">
            <v>DHB190413093124234</v>
          </cell>
          <cell r="D67" t="str">
            <v>317659224919,327660763929</v>
          </cell>
          <cell r="E67" t="str">
            <v/>
          </cell>
          <cell r="F67" t="str">
            <v>6678</v>
          </cell>
          <cell r="G67" t="str">
            <v>RMB</v>
          </cell>
          <cell r="H67" t="str">
            <v>1</v>
          </cell>
          <cell r="I67">
            <v>6678</v>
          </cell>
        </row>
        <row r="68">
          <cell r="A68">
            <v>1482413</v>
          </cell>
          <cell r="B68" t="str">
            <v>布拉格李奥纳多酒店</v>
          </cell>
          <cell r="C68" t="str">
            <v>DHB190413212423752</v>
          </cell>
          <cell r="D68" t="str">
            <v/>
          </cell>
          <cell r="E68" t="str">
            <v/>
          </cell>
          <cell r="F68" t="str">
            <v>1064</v>
          </cell>
          <cell r="G68" t="str">
            <v>RMB</v>
          </cell>
          <cell r="H68" t="str">
            <v>1</v>
          </cell>
          <cell r="I68">
            <v>1064</v>
          </cell>
        </row>
        <row r="69">
          <cell r="A69">
            <v>1480794</v>
          </cell>
          <cell r="B69" t="str">
            <v>卢塞恩弗洛拉亚美隆酒店</v>
          </cell>
          <cell r="C69" t="str">
            <v>DHB190411192050357</v>
          </cell>
          <cell r="D69" t="str">
            <v>7298939A</v>
          </cell>
          <cell r="E69" t="str">
            <v/>
          </cell>
          <cell r="F69" t="str">
            <v>3454</v>
          </cell>
          <cell r="G69" t="str">
            <v>RMB</v>
          </cell>
          <cell r="H69" t="str">
            <v>1</v>
          </cell>
          <cell r="I69">
            <v>3454</v>
          </cell>
        </row>
        <row r="70">
          <cell r="A70">
            <v>1482067</v>
          </cell>
          <cell r="B70" t="str">
            <v>清迈白色精品酒店及水疗</v>
          </cell>
          <cell r="C70" t="str">
            <v>DHB190413130748903</v>
          </cell>
          <cell r="D70" t="str">
            <v/>
          </cell>
          <cell r="E70" t="str">
            <v/>
          </cell>
          <cell r="F70" t="str">
            <v>2370</v>
          </cell>
          <cell r="G70" t="str">
            <v>RMB</v>
          </cell>
          <cell r="H70" t="str">
            <v>1</v>
          </cell>
          <cell r="I70">
            <v>2370</v>
          </cell>
        </row>
        <row r="71">
          <cell r="A71">
            <v>1479544</v>
          </cell>
          <cell r="B71" t="str">
            <v>清迈白色精品酒店及水疗</v>
          </cell>
          <cell r="C71" t="str">
            <v>DHB190410103432803</v>
          </cell>
          <cell r="D71" t="str">
            <v>1900415</v>
          </cell>
          <cell r="E71" t="str">
            <v/>
          </cell>
          <cell r="F71" t="str">
            <v>828</v>
          </cell>
          <cell r="G71" t="str">
            <v>RMB</v>
          </cell>
          <cell r="H71" t="str">
            <v>1</v>
          </cell>
          <cell r="I71">
            <v>828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69">
  <autoFilter ref="A1:T69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/>
    <tableColumn id="19" name="列2"/>
    <tableColumn id="20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1"/>
  <sheetViews>
    <sheetView tabSelected="1" topLeftCell="A55" workbookViewId="0">
      <selection activeCell="M81" sqref="M81"/>
    </sheetView>
  </sheetViews>
  <sheetFormatPr defaultColWidth="9" defaultRowHeight="15"/>
  <cols>
    <col min="19" max="19" width="11.7142857142857" customWidth="1"/>
    <col min="20" max="20" width="10.4285714285714"/>
    <col min="21" max="21" width="11.2857142857143" customWidth="1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1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1761</v>
      </c>
      <c r="K2" t="s">
        <v>42</v>
      </c>
      <c r="L2" t="s">
        <v>43</v>
      </c>
      <c r="M2" t="s">
        <v>44</v>
      </c>
      <c r="N2" t="s">
        <v>45</v>
      </c>
      <c r="O2">
        <v>1473652</v>
      </c>
      <c r="P2" t="s">
        <v>46</v>
      </c>
      <c r="R2">
        <f>VLOOKUP(O2,[1]应付款管理!$A$1:$I$65536,9,0)</f>
        <v>1761</v>
      </c>
      <c r="S2">
        <f>J2-R2</f>
        <v>0</v>
      </c>
      <c r="T2" t="str">
        <f>$T$1&amp;O2</f>
        <v>，1473652</v>
      </c>
    </row>
    <row r="3" spans="1:20">
      <c r="A3" t="s">
        <v>47</v>
      </c>
      <c r="B3" t="s">
        <v>48</v>
      </c>
      <c r="C3" t="s">
        <v>10</v>
      </c>
      <c r="D3" t="s">
        <v>9</v>
      </c>
      <c r="E3" t="s">
        <v>49</v>
      </c>
      <c r="F3" t="s">
        <v>50</v>
      </c>
      <c r="G3" t="s">
        <v>51</v>
      </c>
      <c r="H3" t="s">
        <v>41</v>
      </c>
      <c r="I3" t="s">
        <v>12</v>
      </c>
      <c r="J3">
        <v>1737</v>
      </c>
      <c r="K3" t="s">
        <v>42</v>
      </c>
      <c r="L3" t="s">
        <v>52</v>
      </c>
      <c r="M3" t="s">
        <v>44</v>
      </c>
      <c r="N3" t="s">
        <v>53</v>
      </c>
      <c r="O3">
        <v>1473759</v>
      </c>
      <c r="P3" t="s">
        <v>46</v>
      </c>
      <c r="R3">
        <f>VLOOKUP(O3,[1]应付款管理!$A$1:$I$65536,9,0)</f>
        <v>1737</v>
      </c>
      <c r="S3">
        <f t="shared" ref="S3:S34" si="0">J3-R3</f>
        <v>0</v>
      </c>
      <c r="T3" t="str">
        <f t="shared" ref="T3:T34" si="1">$T$1&amp;O3</f>
        <v>，1473759</v>
      </c>
    </row>
    <row r="4" spans="1:20">
      <c r="A4" t="s">
        <v>54</v>
      </c>
      <c r="B4" t="s">
        <v>55</v>
      </c>
      <c r="C4" t="s">
        <v>10</v>
      </c>
      <c r="D4" t="s">
        <v>9</v>
      </c>
      <c r="E4" t="s">
        <v>56</v>
      </c>
      <c r="F4" t="s">
        <v>57</v>
      </c>
      <c r="G4" t="s">
        <v>58</v>
      </c>
      <c r="H4" t="s">
        <v>41</v>
      </c>
      <c r="I4" t="s">
        <v>12</v>
      </c>
      <c r="J4">
        <v>726</v>
      </c>
      <c r="K4" t="s">
        <v>42</v>
      </c>
      <c r="L4" t="s">
        <v>59</v>
      </c>
      <c r="M4" t="s">
        <v>44</v>
      </c>
      <c r="N4" t="s">
        <v>60</v>
      </c>
      <c r="O4">
        <v>1473974</v>
      </c>
      <c r="P4" t="s">
        <v>46</v>
      </c>
      <c r="R4">
        <f>VLOOKUP(O4,[1]应付款管理!$A$1:$I$65536,9,0)</f>
        <v>726</v>
      </c>
      <c r="S4">
        <f t="shared" si="0"/>
        <v>0</v>
      </c>
      <c r="T4" t="str">
        <f t="shared" si="1"/>
        <v>，1473974</v>
      </c>
    </row>
    <row r="5" spans="1:20">
      <c r="A5" t="s">
        <v>61</v>
      </c>
      <c r="B5" t="s">
        <v>62</v>
      </c>
      <c r="C5" t="s">
        <v>10</v>
      </c>
      <c r="D5" t="s">
        <v>9</v>
      </c>
      <c r="E5" t="s">
        <v>63</v>
      </c>
      <c r="F5" t="s">
        <v>64</v>
      </c>
      <c r="G5" t="s">
        <v>50</v>
      </c>
      <c r="H5" t="s">
        <v>41</v>
      </c>
      <c r="I5" t="s">
        <v>12</v>
      </c>
      <c r="J5">
        <v>882</v>
      </c>
      <c r="K5" t="s">
        <v>42</v>
      </c>
      <c r="L5" t="s">
        <v>65</v>
      </c>
      <c r="M5" t="s">
        <v>44</v>
      </c>
      <c r="N5" t="s">
        <v>66</v>
      </c>
      <c r="O5">
        <v>1474040</v>
      </c>
      <c r="P5" t="s">
        <v>46</v>
      </c>
      <c r="R5">
        <f>VLOOKUP(O5,[1]应付款管理!$A$1:$I$65536,9,0)</f>
        <v>882</v>
      </c>
      <c r="S5">
        <f t="shared" si="0"/>
        <v>0</v>
      </c>
      <c r="T5" t="str">
        <f t="shared" si="1"/>
        <v>，1474040</v>
      </c>
    </row>
    <row r="6" spans="1:20">
      <c r="A6" t="s">
        <v>67</v>
      </c>
      <c r="B6" t="s">
        <v>68</v>
      </c>
      <c r="C6" t="s">
        <v>10</v>
      </c>
      <c r="D6" t="s">
        <v>9</v>
      </c>
      <c r="E6" t="s">
        <v>69</v>
      </c>
      <c r="F6" t="s">
        <v>70</v>
      </c>
      <c r="G6" t="s">
        <v>71</v>
      </c>
      <c r="H6" t="s">
        <v>41</v>
      </c>
      <c r="I6" t="s">
        <v>12</v>
      </c>
      <c r="J6">
        <v>1965</v>
      </c>
      <c r="K6" t="s">
        <v>42</v>
      </c>
      <c r="L6" t="s">
        <v>72</v>
      </c>
      <c r="M6" t="s">
        <v>44</v>
      </c>
      <c r="N6" t="s">
        <v>73</v>
      </c>
      <c r="O6">
        <v>1474162</v>
      </c>
      <c r="P6" t="s">
        <v>74</v>
      </c>
      <c r="Q6" t="s">
        <v>74</v>
      </c>
      <c r="R6">
        <f>VLOOKUP(O6,[1]应付款管理!$A$1:$I$65536,9,0)</f>
        <v>1965</v>
      </c>
      <c r="S6">
        <f t="shared" si="0"/>
        <v>0</v>
      </c>
      <c r="T6" t="str">
        <f t="shared" si="1"/>
        <v>，1474162</v>
      </c>
    </row>
    <row r="7" spans="1:20">
      <c r="A7" t="s">
        <v>75</v>
      </c>
      <c r="B7" t="s">
        <v>76</v>
      </c>
      <c r="C7" t="s">
        <v>10</v>
      </c>
      <c r="D7" t="s">
        <v>9</v>
      </c>
      <c r="E7" t="s">
        <v>77</v>
      </c>
      <c r="F7" t="s">
        <v>78</v>
      </c>
      <c r="G7" t="s">
        <v>79</v>
      </c>
      <c r="H7" t="s">
        <v>41</v>
      </c>
      <c r="I7" t="s">
        <v>12</v>
      </c>
      <c r="J7">
        <v>1578</v>
      </c>
      <c r="K7" t="s">
        <v>42</v>
      </c>
      <c r="L7" t="s">
        <v>80</v>
      </c>
      <c r="M7" t="s">
        <v>44</v>
      </c>
      <c r="N7" t="s">
        <v>81</v>
      </c>
      <c r="O7">
        <v>1474379</v>
      </c>
      <c r="P7" t="s">
        <v>46</v>
      </c>
      <c r="R7">
        <f>VLOOKUP(O7,[1]应付款管理!$A$1:$I$65536,9,0)</f>
        <v>1578</v>
      </c>
      <c r="S7">
        <f t="shared" si="0"/>
        <v>0</v>
      </c>
      <c r="T7" t="str">
        <f t="shared" si="1"/>
        <v>，1474379</v>
      </c>
    </row>
    <row r="8" spans="1:20">
      <c r="A8" t="s">
        <v>82</v>
      </c>
      <c r="B8" t="s">
        <v>83</v>
      </c>
      <c r="C8" t="s">
        <v>10</v>
      </c>
      <c r="D8" t="s">
        <v>9</v>
      </c>
      <c r="E8" t="s">
        <v>84</v>
      </c>
      <c r="F8" t="s">
        <v>50</v>
      </c>
      <c r="G8" t="s">
        <v>85</v>
      </c>
      <c r="H8" t="s">
        <v>41</v>
      </c>
      <c r="I8" t="s">
        <v>12</v>
      </c>
      <c r="J8">
        <v>292</v>
      </c>
      <c r="K8" t="s">
        <v>42</v>
      </c>
      <c r="L8" t="s">
        <v>86</v>
      </c>
      <c r="M8" t="s">
        <v>44</v>
      </c>
      <c r="N8" t="s">
        <v>87</v>
      </c>
      <c r="O8">
        <v>1474619</v>
      </c>
      <c r="P8" t="s">
        <v>46</v>
      </c>
      <c r="R8">
        <f>VLOOKUP(O8,[1]应付款管理!$A$1:$I$65536,9,0)</f>
        <v>292</v>
      </c>
      <c r="S8">
        <f t="shared" si="0"/>
        <v>0</v>
      </c>
      <c r="T8" t="str">
        <f t="shared" si="1"/>
        <v>，1474619</v>
      </c>
    </row>
    <row r="9" spans="1:20">
      <c r="A9" t="s">
        <v>75</v>
      </c>
      <c r="B9" t="s">
        <v>88</v>
      </c>
      <c r="C9" t="s">
        <v>10</v>
      </c>
      <c r="D9" t="s">
        <v>9</v>
      </c>
      <c r="E9" t="s">
        <v>89</v>
      </c>
      <c r="F9" t="s">
        <v>90</v>
      </c>
      <c r="G9" t="s">
        <v>91</v>
      </c>
      <c r="H9" t="s">
        <v>41</v>
      </c>
      <c r="I9" t="s">
        <v>12</v>
      </c>
      <c r="J9">
        <v>1873</v>
      </c>
      <c r="K9" t="s">
        <v>42</v>
      </c>
      <c r="L9" t="s">
        <v>92</v>
      </c>
      <c r="M9" t="s">
        <v>44</v>
      </c>
      <c r="N9" t="s">
        <v>93</v>
      </c>
      <c r="O9">
        <v>1474704</v>
      </c>
      <c r="P9" t="s">
        <v>46</v>
      </c>
      <c r="R9">
        <f>VLOOKUP(O9,[1]应付款管理!$A$1:$I$65536,9,0)</f>
        <v>1873</v>
      </c>
      <c r="S9">
        <f t="shared" si="0"/>
        <v>0</v>
      </c>
      <c r="T9" t="str">
        <f t="shared" si="1"/>
        <v>，1474704</v>
      </c>
    </row>
    <row r="10" spans="1:20">
      <c r="A10" t="s">
        <v>94</v>
      </c>
      <c r="B10" t="s">
        <v>95</v>
      </c>
      <c r="C10" t="s">
        <v>10</v>
      </c>
      <c r="D10" t="s">
        <v>9</v>
      </c>
      <c r="E10" t="s">
        <v>96</v>
      </c>
      <c r="F10" t="s">
        <v>97</v>
      </c>
      <c r="G10" t="s">
        <v>90</v>
      </c>
      <c r="H10" t="s">
        <v>41</v>
      </c>
      <c r="I10" t="s">
        <v>12</v>
      </c>
      <c r="J10">
        <v>6522</v>
      </c>
      <c r="K10" t="s">
        <v>42</v>
      </c>
      <c r="L10" t="s">
        <v>98</v>
      </c>
      <c r="M10" t="s">
        <v>44</v>
      </c>
      <c r="N10" t="s">
        <v>99</v>
      </c>
      <c r="O10">
        <v>1474733</v>
      </c>
      <c r="P10" t="s">
        <v>46</v>
      </c>
      <c r="R10">
        <f>VLOOKUP(O10,[1]应付款管理!$A$1:$I$65536,9,0)</f>
        <v>6522</v>
      </c>
      <c r="S10">
        <f t="shared" si="0"/>
        <v>0</v>
      </c>
      <c r="T10" t="str">
        <f t="shared" si="1"/>
        <v>，1474733</v>
      </c>
    </row>
    <row r="11" spans="1:20">
      <c r="A11" t="s">
        <v>94</v>
      </c>
      <c r="B11" t="s">
        <v>100</v>
      </c>
      <c r="C11" t="s">
        <v>10</v>
      </c>
      <c r="D11" t="s">
        <v>9</v>
      </c>
      <c r="E11" t="s">
        <v>101</v>
      </c>
      <c r="F11" t="s">
        <v>102</v>
      </c>
      <c r="G11" t="s">
        <v>57</v>
      </c>
      <c r="H11" t="s">
        <v>41</v>
      </c>
      <c r="I11" t="s">
        <v>12</v>
      </c>
      <c r="J11">
        <v>3699</v>
      </c>
      <c r="K11" t="s">
        <v>42</v>
      </c>
      <c r="L11" t="s">
        <v>103</v>
      </c>
      <c r="M11" t="s">
        <v>44</v>
      </c>
      <c r="N11" t="s">
        <v>104</v>
      </c>
      <c r="O11">
        <v>1475109</v>
      </c>
      <c r="P11" t="s">
        <v>46</v>
      </c>
      <c r="R11">
        <f>VLOOKUP(O11,[1]应付款管理!$A$1:$I$65536,9,0)</f>
        <v>3699</v>
      </c>
      <c r="S11">
        <f t="shared" si="0"/>
        <v>0</v>
      </c>
      <c r="T11" t="str">
        <f t="shared" si="1"/>
        <v>，1475109</v>
      </c>
    </row>
    <row r="12" spans="1:20">
      <c r="A12" t="s">
        <v>75</v>
      </c>
      <c r="B12" t="s">
        <v>105</v>
      </c>
      <c r="C12" t="s">
        <v>10</v>
      </c>
      <c r="D12" t="s">
        <v>9</v>
      </c>
      <c r="E12" t="s">
        <v>106</v>
      </c>
      <c r="F12" t="s">
        <v>97</v>
      </c>
      <c r="G12" t="s">
        <v>70</v>
      </c>
      <c r="H12" t="s">
        <v>41</v>
      </c>
      <c r="I12" t="s">
        <v>12</v>
      </c>
      <c r="J12">
        <v>1670</v>
      </c>
      <c r="K12" t="s">
        <v>42</v>
      </c>
      <c r="L12" t="s">
        <v>107</v>
      </c>
      <c r="M12" t="s">
        <v>44</v>
      </c>
      <c r="N12" t="s">
        <v>108</v>
      </c>
      <c r="O12">
        <v>1475214</v>
      </c>
      <c r="P12" t="s">
        <v>46</v>
      </c>
      <c r="R12">
        <f>VLOOKUP(O12,[1]应付款管理!$A$1:$I$65536,9,0)</f>
        <v>1670</v>
      </c>
      <c r="S12">
        <f t="shared" si="0"/>
        <v>0</v>
      </c>
      <c r="T12" t="str">
        <f t="shared" si="1"/>
        <v>，1475214</v>
      </c>
    </row>
    <row r="13" spans="1:20">
      <c r="A13" t="s">
        <v>75</v>
      </c>
      <c r="B13" t="s">
        <v>109</v>
      </c>
      <c r="C13" t="s">
        <v>10</v>
      </c>
      <c r="D13" t="s">
        <v>9</v>
      </c>
      <c r="E13" t="s">
        <v>106</v>
      </c>
      <c r="F13" t="s">
        <v>110</v>
      </c>
      <c r="G13" t="s">
        <v>90</v>
      </c>
      <c r="H13" t="s">
        <v>41</v>
      </c>
      <c r="I13" t="s">
        <v>12</v>
      </c>
      <c r="J13">
        <v>1602</v>
      </c>
      <c r="K13" t="s">
        <v>42</v>
      </c>
      <c r="L13" t="s">
        <v>111</v>
      </c>
      <c r="M13" t="s">
        <v>44</v>
      </c>
      <c r="N13" t="s">
        <v>108</v>
      </c>
      <c r="O13">
        <v>1475217</v>
      </c>
      <c r="P13" t="s">
        <v>46</v>
      </c>
      <c r="R13">
        <f>VLOOKUP(O13,[1]应付款管理!$A$1:$I$65536,9,0)</f>
        <v>1602</v>
      </c>
      <c r="S13">
        <f t="shared" si="0"/>
        <v>0</v>
      </c>
      <c r="T13" t="str">
        <f t="shared" si="1"/>
        <v>，1475217</v>
      </c>
    </row>
    <row r="14" spans="1:20">
      <c r="A14" t="s">
        <v>75</v>
      </c>
      <c r="B14" t="s">
        <v>112</v>
      </c>
      <c r="C14" t="s">
        <v>10</v>
      </c>
      <c r="D14" t="s">
        <v>9</v>
      </c>
      <c r="E14" t="s">
        <v>106</v>
      </c>
      <c r="F14" t="s">
        <v>71</v>
      </c>
      <c r="G14" t="s">
        <v>78</v>
      </c>
      <c r="H14" t="s">
        <v>41</v>
      </c>
      <c r="I14" t="s">
        <v>12</v>
      </c>
      <c r="J14">
        <v>1469</v>
      </c>
      <c r="K14" t="s">
        <v>42</v>
      </c>
      <c r="L14" t="s">
        <v>113</v>
      </c>
      <c r="M14" t="s">
        <v>44</v>
      </c>
      <c r="N14" t="s">
        <v>108</v>
      </c>
      <c r="O14">
        <v>1475218</v>
      </c>
      <c r="P14" t="s">
        <v>46</v>
      </c>
      <c r="R14">
        <f>VLOOKUP(O14,[1]应付款管理!$A$1:$I$65536,9,0)</f>
        <v>1469</v>
      </c>
      <c r="S14">
        <f t="shared" si="0"/>
        <v>0</v>
      </c>
      <c r="T14" t="str">
        <f t="shared" si="1"/>
        <v>，1475218</v>
      </c>
    </row>
    <row r="15" spans="1:20">
      <c r="A15" t="s">
        <v>75</v>
      </c>
      <c r="B15" t="s">
        <v>114</v>
      </c>
      <c r="C15" t="s">
        <v>10</v>
      </c>
      <c r="D15" t="s">
        <v>9</v>
      </c>
      <c r="E15" t="s">
        <v>115</v>
      </c>
      <c r="F15" t="s">
        <v>79</v>
      </c>
      <c r="G15" t="s">
        <v>116</v>
      </c>
      <c r="H15" t="s">
        <v>41</v>
      </c>
      <c r="I15" t="s">
        <v>12</v>
      </c>
      <c r="J15">
        <v>999</v>
      </c>
      <c r="K15" t="s">
        <v>42</v>
      </c>
      <c r="L15" t="s">
        <v>117</v>
      </c>
      <c r="M15" t="s">
        <v>44</v>
      </c>
      <c r="N15" t="s">
        <v>118</v>
      </c>
      <c r="O15">
        <v>1475258</v>
      </c>
      <c r="P15" t="s">
        <v>46</v>
      </c>
      <c r="R15">
        <f>VLOOKUP(O15,[1]应付款管理!$A$1:$I$65536,9,0)</f>
        <v>999</v>
      </c>
      <c r="S15">
        <f t="shared" si="0"/>
        <v>0</v>
      </c>
      <c r="T15" t="str">
        <f t="shared" si="1"/>
        <v>，1475258</v>
      </c>
    </row>
    <row r="16" spans="1:20">
      <c r="A16" t="s">
        <v>75</v>
      </c>
      <c r="B16" t="s">
        <v>119</v>
      </c>
      <c r="C16" t="s">
        <v>10</v>
      </c>
      <c r="D16" t="s">
        <v>9</v>
      </c>
      <c r="E16" t="s">
        <v>115</v>
      </c>
      <c r="F16" t="s">
        <v>116</v>
      </c>
      <c r="G16" t="s">
        <v>120</v>
      </c>
      <c r="H16" t="s">
        <v>41</v>
      </c>
      <c r="I16" t="s">
        <v>12</v>
      </c>
      <c r="J16">
        <v>1171</v>
      </c>
      <c r="K16" t="s">
        <v>42</v>
      </c>
      <c r="L16" t="s">
        <v>121</v>
      </c>
      <c r="M16" t="s">
        <v>44</v>
      </c>
      <c r="N16" t="s">
        <v>118</v>
      </c>
      <c r="O16">
        <v>1475262</v>
      </c>
      <c r="P16" t="s">
        <v>46</v>
      </c>
      <c r="R16">
        <f>VLOOKUP(O16,[1]应付款管理!$A$1:$I$65536,9,0)</f>
        <v>1171</v>
      </c>
      <c r="S16">
        <f t="shared" si="0"/>
        <v>0</v>
      </c>
      <c r="T16" t="str">
        <f t="shared" si="1"/>
        <v>，1475262</v>
      </c>
    </row>
    <row r="17" spans="1:20">
      <c r="A17" t="s">
        <v>47</v>
      </c>
      <c r="B17" t="s">
        <v>122</v>
      </c>
      <c r="C17" t="s">
        <v>10</v>
      </c>
      <c r="D17" t="s">
        <v>9</v>
      </c>
      <c r="E17" t="s">
        <v>123</v>
      </c>
      <c r="F17" t="s">
        <v>124</v>
      </c>
      <c r="G17" t="s">
        <v>57</v>
      </c>
      <c r="H17" t="s">
        <v>41</v>
      </c>
      <c r="I17" t="s">
        <v>12</v>
      </c>
      <c r="J17">
        <v>3177</v>
      </c>
      <c r="K17" t="s">
        <v>42</v>
      </c>
      <c r="L17" t="s">
        <v>125</v>
      </c>
      <c r="M17" t="s">
        <v>44</v>
      </c>
      <c r="N17" t="s">
        <v>126</v>
      </c>
      <c r="O17">
        <v>1475275</v>
      </c>
      <c r="P17" t="s">
        <v>46</v>
      </c>
      <c r="R17">
        <f>VLOOKUP(O17,[1]应付款管理!$A$1:$I$65536,9,0)</f>
        <v>3177</v>
      </c>
      <c r="S17">
        <f t="shared" si="0"/>
        <v>0</v>
      </c>
      <c r="T17" t="str">
        <f t="shared" si="1"/>
        <v>，1475275</v>
      </c>
    </row>
    <row r="18" spans="1:20">
      <c r="A18" t="s">
        <v>127</v>
      </c>
      <c r="B18" t="s">
        <v>128</v>
      </c>
      <c r="C18" t="s">
        <v>10</v>
      </c>
      <c r="D18" t="s">
        <v>9</v>
      </c>
      <c r="E18" t="s">
        <v>129</v>
      </c>
      <c r="F18" t="s">
        <v>79</v>
      </c>
      <c r="G18" t="s">
        <v>130</v>
      </c>
      <c r="H18" t="s">
        <v>41</v>
      </c>
      <c r="I18" t="s">
        <v>12</v>
      </c>
      <c r="J18">
        <v>3640</v>
      </c>
      <c r="K18" t="s">
        <v>42</v>
      </c>
      <c r="L18" t="s">
        <v>131</v>
      </c>
      <c r="M18" t="s">
        <v>132</v>
      </c>
      <c r="N18" t="s">
        <v>133</v>
      </c>
      <c r="O18">
        <v>1475287</v>
      </c>
      <c r="P18" t="s">
        <v>46</v>
      </c>
      <c r="R18">
        <f>VLOOKUP(O18,[1]应付款管理!$A$1:$I$65536,9,0)</f>
        <v>3640</v>
      </c>
      <c r="S18">
        <f t="shared" si="0"/>
        <v>0</v>
      </c>
      <c r="T18" t="str">
        <f t="shared" si="1"/>
        <v>，1475287</v>
      </c>
    </row>
    <row r="19" spans="1:20">
      <c r="A19" t="s">
        <v>94</v>
      </c>
      <c r="B19" t="s">
        <v>134</v>
      </c>
      <c r="C19" t="s">
        <v>10</v>
      </c>
      <c r="D19" t="s">
        <v>9</v>
      </c>
      <c r="E19" t="s">
        <v>96</v>
      </c>
      <c r="F19" t="s">
        <v>135</v>
      </c>
      <c r="G19" t="s">
        <v>136</v>
      </c>
      <c r="H19" t="s">
        <v>41</v>
      </c>
      <c r="I19" t="s">
        <v>12</v>
      </c>
      <c r="J19">
        <v>1408</v>
      </c>
      <c r="K19" t="s">
        <v>42</v>
      </c>
      <c r="L19" t="s">
        <v>137</v>
      </c>
      <c r="M19" t="s">
        <v>44</v>
      </c>
      <c r="N19" t="s">
        <v>138</v>
      </c>
      <c r="O19">
        <v>1475381</v>
      </c>
      <c r="P19" t="s">
        <v>46</v>
      </c>
      <c r="R19">
        <f>VLOOKUP(O19,[1]应付款管理!$A$1:$I$65536,9,0)</f>
        <v>1408</v>
      </c>
      <c r="S19">
        <f t="shared" si="0"/>
        <v>0</v>
      </c>
      <c r="T19" t="str">
        <f t="shared" si="1"/>
        <v>，1475381</v>
      </c>
    </row>
    <row r="20" spans="1:20">
      <c r="A20" t="s">
        <v>139</v>
      </c>
      <c r="B20" t="s">
        <v>140</v>
      </c>
      <c r="C20" t="s">
        <v>10</v>
      </c>
      <c r="D20" t="s">
        <v>9</v>
      </c>
      <c r="E20" t="s">
        <v>141</v>
      </c>
      <c r="F20" t="s">
        <v>102</v>
      </c>
      <c r="G20" t="s">
        <v>142</v>
      </c>
      <c r="H20" t="s">
        <v>41</v>
      </c>
      <c r="I20" t="s">
        <v>12</v>
      </c>
      <c r="J20">
        <v>10098</v>
      </c>
      <c r="K20" t="s">
        <v>42</v>
      </c>
      <c r="L20" t="s">
        <v>143</v>
      </c>
      <c r="M20" t="s">
        <v>132</v>
      </c>
      <c r="N20" t="s">
        <v>144</v>
      </c>
      <c r="O20">
        <v>1475425</v>
      </c>
      <c r="P20" t="s">
        <v>46</v>
      </c>
      <c r="R20">
        <f>VLOOKUP(O20,[1]应付款管理!$A$1:$I$65536,9,0)</f>
        <v>10098</v>
      </c>
      <c r="S20">
        <f t="shared" si="0"/>
        <v>0</v>
      </c>
      <c r="T20" t="str">
        <f t="shared" si="1"/>
        <v>，1475425</v>
      </c>
    </row>
    <row r="21" spans="1:20">
      <c r="A21" t="s">
        <v>145</v>
      </c>
      <c r="B21" t="s">
        <v>146</v>
      </c>
      <c r="C21" t="s">
        <v>10</v>
      </c>
      <c r="D21" t="s">
        <v>9</v>
      </c>
      <c r="E21" t="s">
        <v>147</v>
      </c>
      <c r="F21" t="s">
        <v>71</v>
      </c>
      <c r="G21" t="s">
        <v>78</v>
      </c>
      <c r="H21" t="s">
        <v>41</v>
      </c>
      <c r="I21" t="s">
        <v>12</v>
      </c>
      <c r="J21">
        <v>443</v>
      </c>
      <c r="K21" t="s">
        <v>42</v>
      </c>
      <c r="L21" t="s">
        <v>148</v>
      </c>
      <c r="M21" t="s">
        <v>44</v>
      </c>
      <c r="N21" t="s">
        <v>149</v>
      </c>
      <c r="O21">
        <v>1475723</v>
      </c>
      <c r="P21" t="s">
        <v>150</v>
      </c>
      <c r="Q21" t="s">
        <v>150</v>
      </c>
      <c r="R21">
        <f>VLOOKUP(O21,[1]应付款管理!$A$1:$I$65536,9,0)</f>
        <v>443</v>
      </c>
      <c r="S21">
        <f t="shared" si="0"/>
        <v>0</v>
      </c>
      <c r="T21" t="str">
        <f t="shared" si="1"/>
        <v>，1475723</v>
      </c>
    </row>
    <row r="22" spans="1:20">
      <c r="A22" t="s">
        <v>75</v>
      </c>
      <c r="B22" t="s">
        <v>151</v>
      </c>
      <c r="C22" t="s">
        <v>10</v>
      </c>
      <c r="D22" t="s">
        <v>9</v>
      </c>
      <c r="E22" t="s">
        <v>152</v>
      </c>
      <c r="F22" t="s">
        <v>71</v>
      </c>
      <c r="G22" t="s">
        <v>153</v>
      </c>
      <c r="H22" t="s">
        <v>41</v>
      </c>
      <c r="I22" t="s">
        <v>12</v>
      </c>
      <c r="J22">
        <v>2700</v>
      </c>
      <c r="K22" t="s">
        <v>42</v>
      </c>
      <c r="L22" t="s">
        <v>154</v>
      </c>
      <c r="M22" t="s">
        <v>44</v>
      </c>
      <c r="N22" t="s">
        <v>155</v>
      </c>
      <c r="O22">
        <v>1475775</v>
      </c>
      <c r="P22" t="s">
        <v>46</v>
      </c>
      <c r="R22">
        <f>VLOOKUP(O22,[1]应付款管理!$A$1:$I$65536,9,0)</f>
        <v>2700</v>
      </c>
      <c r="S22">
        <f t="shared" si="0"/>
        <v>0</v>
      </c>
      <c r="T22" t="str">
        <f t="shared" si="1"/>
        <v>，1475775</v>
      </c>
    </row>
    <row r="23" spans="1:20">
      <c r="A23" t="s">
        <v>75</v>
      </c>
      <c r="B23" t="s">
        <v>156</v>
      </c>
      <c r="C23" t="s">
        <v>10</v>
      </c>
      <c r="D23" t="s">
        <v>9</v>
      </c>
      <c r="E23" t="s">
        <v>152</v>
      </c>
      <c r="F23" t="s">
        <v>116</v>
      </c>
      <c r="G23" t="s">
        <v>120</v>
      </c>
      <c r="H23" t="s">
        <v>41</v>
      </c>
      <c r="I23" t="s">
        <v>12</v>
      </c>
      <c r="J23">
        <v>1684</v>
      </c>
      <c r="K23" t="s">
        <v>42</v>
      </c>
      <c r="L23" t="s">
        <v>157</v>
      </c>
      <c r="M23" t="s">
        <v>44</v>
      </c>
      <c r="N23" t="s">
        <v>155</v>
      </c>
      <c r="O23">
        <v>1475783</v>
      </c>
      <c r="P23" t="s">
        <v>46</v>
      </c>
      <c r="R23">
        <f>VLOOKUP(O23,[1]应付款管理!$A$1:$I$65536,9,0)</f>
        <v>1684</v>
      </c>
      <c r="S23">
        <f t="shared" si="0"/>
        <v>0</v>
      </c>
      <c r="T23" t="str">
        <f t="shared" si="1"/>
        <v>，1475783</v>
      </c>
    </row>
    <row r="24" spans="1:20">
      <c r="A24" t="s">
        <v>158</v>
      </c>
      <c r="B24" t="s">
        <v>159</v>
      </c>
      <c r="C24" t="s">
        <v>10</v>
      </c>
      <c r="D24" t="s">
        <v>9</v>
      </c>
      <c r="E24" t="s">
        <v>160</v>
      </c>
      <c r="F24" t="s">
        <v>153</v>
      </c>
      <c r="G24" t="s">
        <v>116</v>
      </c>
      <c r="H24" t="s">
        <v>41</v>
      </c>
      <c r="I24" t="s">
        <v>12</v>
      </c>
      <c r="J24">
        <v>3426</v>
      </c>
      <c r="K24" t="s">
        <v>42</v>
      </c>
      <c r="L24" t="s">
        <v>161</v>
      </c>
      <c r="M24" t="s">
        <v>44</v>
      </c>
      <c r="N24" t="s">
        <v>162</v>
      </c>
      <c r="O24">
        <v>1475885</v>
      </c>
      <c r="P24" t="s">
        <v>46</v>
      </c>
      <c r="R24">
        <f>VLOOKUP(O24,[1]应付款管理!$A$1:$I$65536,9,0)</f>
        <v>3426</v>
      </c>
      <c r="S24">
        <f t="shared" si="0"/>
        <v>0</v>
      </c>
      <c r="T24" t="str">
        <f t="shared" si="1"/>
        <v>，1475885</v>
      </c>
    </row>
    <row r="25" spans="1:20">
      <c r="A25" t="s">
        <v>75</v>
      </c>
      <c r="B25" t="s">
        <v>163</v>
      </c>
      <c r="C25" t="s">
        <v>10</v>
      </c>
      <c r="D25" t="s">
        <v>9</v>
      </c>
      <c r="E25" t="s">
        <v>164</v>
      </c>
      <c r="F25" t="s">
        <v>51</v>
      </c>
      <c r="G25" t="s">
        <v>165</v>
      </c>
      <c r="H25" t="s">
        <v>41</v>
      </c>
      <c r="I25" t="s">
        <v>12</v>
      </c>
      <c r="J25">
        <v>1044</v>
      </c>
      <c r="K25" t="s">
        <v>42</v>
      </c>
      <c r="L25" t="s">
        <v>166</v>
      </c>
      <c r="M25" t="s">
        <v>44</v>
      </c>
      <c r="N25" t="s">
        <v>167</v>
      </c>
      <c r="O25">
        <v>1476786</v>
      </c>
      <c r="P25" t="s">
        <v>46</v>
      </c>
      <c r="R25">
        <f>VLOOKUP(O25,[1]应付款管理!$A$1:$I$65536,9,0)</f>
        <v>1044</v>
      </c>
      <c r="S25">
        <f t="shared" si="0"/>
        <v>0</v>
      </c>
      <c r="T25" t="str">
        <f t="shared" si="1"/>
        <v>，1476786</v>
      </c>
    </row>
    <row r="26" spans="1:20">
      <c r="A26" t="s">
        <v>75</v>
      </c>
      <c r="B26" t="s">
        <v>168</v>
      </c>
      <c r="C26" t="s">
        <v>10</v>
      </c>
      <c r="D26" t="s">
        <v>9</v>
      </c>
      <c r="E26" t="s">
        <v>169</v>
      </c>
      <c r="F26" t="s">
        <v>51</v>
      </c>
      <c r="G26" t="s">
        <v>170</v>
      </c>
      <c r="H26" t="s">
        <v>41</v>
      </c>
      <c r="I26" t="s">
        <v>12</v>
      </c>
      <c r="J26">
        <v>1296</v>
      </c>
      <c r="K26" t="s">
        <v>42</v>
      </c>
      <c r="L26" t="s">
        <v>171</v>
      </c>
      <c r="M26" t="s">
        <v>44</v>
      </c>
      <c r="N26" t="s">
        <v>172</v>
      </c>
      <c r="O26">
        <v>1477039</v>
      </c>
      <c r="P26" t="s">
        <v>46</v>
      </c>
      <c r="R26">
        <f>VLOOKUP(O26,[1]应付款管理!$A$1:$I$65536,9,0)</f>
        <v>1296</v>
      </c>
      <c r="S26">
        <f t="shared" si="0"/>
        <v>0</v>
      </c>
      <c r="T26" t="str">
        <f t="shared" si="1"/>
        <v>，1477039</v>
      </c>
    </row>
    <row r="27" spans="1:20">
      <c r="A27" t="s">
        <v>173</v>
      </c>
      <c r="B27" t="s">
        <v>174</v>
      </c>
      <c r="C27" t="s">
        <v>10</v>
      </c>
      <c r="D27" t="s">
        <v>9</v>
      </c>
      <c r="E27" t="s">
        <v>175</v>
      </c>
      <c r="F27" t="s">
        <v>91</v>
      </c>
      <c r="G27" t="s">
        <v>79</v>
      </c>
      <c r="H27" t="s">
        <v>41</v>
      </c>
      <c r="I27" t="s">
        <v>12</v>
      </c>
      <c r="J27">
        <v>4000</v>
      </c>
      <c r="K27" t="s">
        <v>42</v>
      </c>
      <c r="L27" t="s">
        <v>176</v>
      </c>
      <c r="M27" t="s">
        <v>44</v>
      </c>
      <c r="N27" t="s">
        <v>177</v>
      </c>
      <c r="O27">
        <v>1477032</v>
      </c>
      <c r="P27" t="s">
        <v>46</v>
      </c>
      <c r="R27">
        <f>VLOOKUP(O27,[1]应付款管理!$A$1:$I$65536,9,0)</f>
        <v>4000</v>
      </c>
      <c r="S27">
        <f t="shared" si="0"/>
        <v>0</v>
      </c>
      <c r="T27" t="str">
        <f t="shared" si="1"/>
        <v>，1477032</v>
      </c>
    </row>
    <row r="28" spans="1:20">
      <c r="A28" t="s">
        <v>54</v>
      </c>
      <c r="B28" t="s">
        <v>178</v>
      </c>
      <c r="C28" t="s">
        <v>10</v>
      </c>
      <c r="D28" t="s">
        <v>9</v>
      </c>
      <c r="E28" t="s">
        <v>179</v>
      </c>
      <c r="F28" t="s">
        <v>180</v>
      </c>
      <c r="G28" t="s">
        <v>181</v>
      </c>
      <c r="H28" t="s">
        <v>41</v>
      </c>
      <c r="I28" t="s">
        <v>12</v>
      </c>
      <c r="J28">
        <v>3056</v>
      </c>
      <c r="K28" t="s">
        <v>42</v>
      </c>
      <c r="L28" t="s">
        <v>182</v>
      </c>
      <c r="M28" t="s">
        <v>44</v>
      </c>
      <c r="N28" t="s">
        <v>183</v>
      </c>
      <c r="O28">
        <v>1477120</v>
      </c>
      <c r="P28" t="s">
        <v>46</v>
      </c>
      <c r="R28">
        <f>VLOOKUP(O28,[1]应付款管理!$A$1:$I$65536,9,0)</f>
        <v>3056</v>
      </c>
      <c r="S28">
        <f t="shared" si="0"/>
        <v>0</v>
      </c>
      <c r="T28" t="str">
        <f t="shared" si="1"/>
        <v>，1477120</v>
      </c>
    </row>
    <row r="29" spans="1:20">
      <c r="A29" t="s">
        <v>184</v>
      </c>
      <c r="B29" t="s">
        <v>185</v>
      </c>
      <c r="C29" t="s">
        <v>10</v>
      </c>
      <c r="D29" t="s">
        <v>9</v>
      </c>
      <c r="E29" t="s">
        <v>186</v>
      </c>
      <c r="F29" t="s">
        <v>71</v>
      </c>
      <c r="G29" t="s">
        <v>153</v>
      </c>
      <c r="H29" t="s">
        <v>41</v>
      </c>
      <c r="I29" t="s">
        <v>12</v>
      </c>
      <c r="J29">
        <v>772</v>
      </c>
      <c r="K29" t="s">
        <v>42</v>
      </c>
      <c r="L29" t="s">
        <v>187</v>
      </c>
      <c r="M29" t="s">
        <v>44</v>
      </c>
      <c r="N29" t="s">
        <v>188</v>
      </c>
      <c r="O29">
        <v>1477232</v>
      </c>
      <c r="P29" t="s">
        <v>46</v>
      </c>
      <c r="R29">
        <f>VLOOKUP(O29,[1]应付款管理!$A$1:$I$65536,9,0)</f>
        <v>772</v>
      </c>
      <c r="S29">
        <f t="shared" si="0"/>
        <v>0</v>
      </c>
      <c r="T29" t="str">
        <f t="shared" si="1"/>
        <v>，1477232</v>
      </c>
    </row>
    <row r="30" spans="1:20">
      <c r="A30" t="s">
        <v>189</v>
      </c>
      <c r="B30" t="s">
        <v>190</v>
      </c>
      <c r="C30" t="s">
        <v>10</v>
      </c>
      <c r="D30" t="s">
        <v>9</v>
      </c>
      <c r="E30" t="s">
        <v>191</v>
      </c>
      <c r="F30" t="s">
        <v>71</v>
      </c>
      <c r="G30" t="s">
        <v>79</v>
      </c>
      <c r="H30" t="s">
        <v>41</v>
      </c>
      <c r="I30" t="s">
        <v>12</v>
      </c>
      <c r="J30">
        <v>912</v>
      </c>
      <c r="K30" t="s">
        <v>42</v>
      </c>
      <c r="L30" t="s">
        <v>192</v>
      </c>
      <c r="M30" t="s">
        <v>44</v>
      </c>
      <c r="N30" t="s">
        <v>193</v>
      </c>
      <c r="O30">
        <v>1477443</v>
      </c>
      <c r="P30" t="s">
        <v>46</v>
      </c>
      <c r="R30">
        <f>VLOOKUP(O30,[1]应付款管理!$A$1:$I$65536,9,0)</f>
        <v>912</v>
      </c>
      <c r="S30">
        <f t="shared" si="0"/>
        <v>0</v>
      </c>
      <c r="T30" t="str">
        <f t="shared" si="1"/>
        <v>，1477443</v>
      </c>
    </row>
    <row r="31" spans="1:20">
      <c r="A31" t="s">
        <v>194</v>
      </c>
      <c r="B31" t="s">
        <v>195</v>
      </c>
      <c r="C31" t="s">
        <v>10</v>
      </c>
      <c r="D31" t="s">
        <v>9</v>
      </c>
      <c r="E31" t="s">
        <v>196</v>
      </c>
      <c r="F31" t="s">
        <v>197</v>
      </c>
      <c r="G31" t="s">
        <v>198</v>
      </c>
      <c r="H31" t="s">
        <v>41</v>
      </c>
      <c r="I31" t="s">
        <v>12</v>
      </c>
      <c r="J31">
        <v>1293</v>
      </c>
      <c r="K31" t="s">
        <v>42</v>
      </c>
      <c r="L31" t="s">
        <v>199</v>
      </c>
      <c r="M31" t="s">
        <v>44</v>
      </c>
      <c r="N31" t="s">
        <v>200</v>
      </c>
      <c r="O31">
        <v>1477773</v>
      </c>
      <c r="P31" t="s">
        <v>46</v>
      </c>
      <c r="R31">
        <f>VLOOKUP(O31,[1]应付款管理!$A$1:$I$65536,9,0)</f>
        <v>1293</v>
      </c>
      <c r="S31">
        <f t="shared" si="0"/>
        <v>0</v>
      </c>
      <c r="T31" t="str">
        <f t="shared" si="1"/>
        <v>，1477773</v>
      </c>
    </row>
    <row r="32" spans="1:20">
      <c r="A32" t="s">
        <v>75</v>
      </c>
      <c r="B32" t="s">
        <v>201</v>
      </c>
      <c r="C32" t="s">
        <v>10</v>
      </c>
      <c r="D32" t="s">
        <v>9</v>
      </c>
      <c r="E32" t="s">
        <v>164</v>
      </c>
      <c r="F32" t="s">
        <v>170</v>
      </c>
      <c r="G32" t="s">
        <v>97</v>
      </c>
      <c r="H32" t="s">
        <v>41</v>
      </c>
      <c r="I32" t="s">
        <v>12</v>
      </c>
      <c r="J32">
        <v>2385</v>
      </c>
      <c r="K32" t="s">
        <v>42</v>
      </c>
      <c r="L32" t="s">
        <v>202</v>
      </c>
      <c r="M32" t="s">
        <v>203</v>
      </c>
      <c r="N32" t="s">
        <v>204</v>
      </c>
      <c r="O32">
        <v>1477940</v>
      </c>
      <c r="P32" t="s">
        <v>46</v>
      </c>
      <c r="R32">
        <f>VLOOKUP(O32,[1]应付款管理!$A$1:$I$65536,9,0)</f>
        <v>2385</v>
      </c>
      <c r="S32">
        <f t="shared" si="0"/>
        <v>0</v>
      </c>
      <c r="T32" t="str">
        <f t="shared" si="1"/>
        <v>，1477940</v>
      </c>
    </row>
    <row r="33" spans="1:20">
      <c r="A33" t="s">
        <v>173</v>
      </c>
      <c r="B33" t="s">
        <v>205</v>
      </c>
      <c r="C33" t="s">
        <v>10</v>
      </c>
      <c r="D33" t="s">
        <v>9</v>
      </c>
      <c r="E33" t="s">
        <v>206</v>
      </c>
      <c r="F33" t="s">
        <v>97</v>
      </c>
      <c r="G33" t="s">
        <v>90</v>
      </c>
      <c r="H33" t="s">
        <v>41</v>
      </c>
      <c r="I33" t="s">
        <v>12</v>
      </c>
      <c r="J33">
        <v>1404</v>
      </c>
      <c r="K33" t="s">
        <v>42</v>
      </c>
      <c r="L33" t="s">
        <v>207</v>
      </c>
      <c r="M33" t="s">
        <v>44</v>
      </c>
      <c r="N33" t="s">
        <v>208</v>
      </c>
      <c r="O33">
        <v>1477963</v>
      </c>
      <c r="P33" t="s">
        <v>46</v>
      </c>
      <c r="R33">
        <f>VLOOKUP(O33,[1]应付款管理!$A$1:$I$65536,9,0)</f>
        <v>1404</v>
      </c>
      <c r="S33">
        <f t="shared" si="0"/>
        <v>0</v>
      </c>
      <c r="T33" t="str">
        <f t="shared" si="1"/>
        <v>，1477963</v>
      </c>
    </row>
    <row r="34" spans="1:20">
      <c r="A34" t="s">
        <v>209</v>
      </c>
      <c r="B34" t="s">
        <v>210</v>
      </c>
      <c r="C34" t="s">
        <v>10</v>
      </c>
      <c r="D34" t="s">
        <v>9</v>
      </c>
      <c r="E34" t="s">
        <v>211</v>
      </c>
      <c r="F34" t="s">
        <v>79</v>
      </c>
      <c r="G34" t="s">
        <v>212</v>
      </c>
      <c r="H34" t="s">
        <v>41</v>
      </c>
      <c r="I34" t="s">
        <v>12</v>
      </c>
      <c r="J34">
        <v>1464</v>
      </c>
      <c r="K34" t="s">
        <v>42</v>
      </c>
      <c r="L34" t="s">
        <v>213</v>
      </c>
      <c r="M34" t="s">
        <v>44</v>
      </c>
      <c r="N34" t="s">
        <v>214</v>
      </c>
      <c r="O34">
        <v>1478430</v>
      </c>
      <c r="P34" t="s">
        <v>46</v>
      </c>
      <c r="R34">
        <f>VLOOKUP(O34,[1]应付款管理!$A$1:$I$65536,9,0)</f>
        <v>1464</v>
      </c>
      <c r="S34">
        <f t="shared" si="0"/>
        <v>0</v>
      </c>
      <c r="T34" t="str">
        <f t="shared" si="1"/>
        <v>，1478430</v>
      </c>
    </row>
    <row r="35" spans="1:20">
      <c r="A35" t="s">
        <v>145</v>
      </c>
      <c r="B35" t="s">
        <v>215</v>
      </c>
      <c r="C35" t="s">
        <v>10</v>
      </c>
      <c r="D35" t="s">
        <v>9</v>
      </c>
      <c r="E35" t="s">
        <v>147</v>
      </c>
      <c r="F35" t="s">
        <v>216</v>
      </c>
      <c r="G35" t="s">
        <v>217</v>
      </c>
      <c r="H35" t="s">
        <v>41</v>
      </c>
      <c r="I35" t="s">
        <v>12</v>
      </c>
      <c r="J35">
        <v>448</v>
      </c>
      <c r="K35" t="s">
        <v>42</v>
      </c>
      <c r="L35" t="s">
        <v>218</v>
      </c>
      <c r="M35" t="s">
        <v>44</v>
      </c>
      <c r="N35" t="s">
        <v>219</v>
      </c>
      <c r="O35">
        <v>1478586</v>
      </c>
      <c r="P35" t="s">
        <v>46</v>
      </c>
      <c r="R35">
        <f>VLOOKUP(O35,[1]应付款管理!$A$1:$I$65536,9,0)</f>
        <v>448</v>
      </c>
      <c r="S35">
        <f t="shared" ref="S35:S66" si="2">J35-R35</f>
        <v>0</v>
      </c>
      <c r="T35" t="str">
        <f t="shared" ref="T35:T66" si="3">$T$1&amp;O35</f>
        <v>，1478586</v>
      </c>
    </row>
    <row r="36" spans="1:20">
      <c r="A36" t="s">
        <v>67</v>
      </c>
      <c r="B36" t="s">
        <v>220</v>
      </c>
      <c r="C36" t="s">
        <v>10</v>
      </c>
      <c r="D36" t="s">
        <v>9</v>
      </c>
      <c r="E36" t="s">
        <v>221</v>
      </c>
      <c r="F36" t="s">
        <v>124</v>
      </c>
      <c r="G36" t="s">
        <v>222</v>
      </c>
      <c r="H36" t="s">
        <v>41</v>
      </c>
      <c r="I36" t="s">
        <v>12</v>
      </c>
      <c r="J36">
        <v>3132</v>
      </c>
      <c r="K36" t="s">
        <v>42</v>
      </c>
      <c r="L36" t="s">
        <v>223</v>
      </c>
      <c r="M36" t="s">
        <v>203</v>
      </c>
      <c r="N36" t="s">
        <v>224</v>
      </c>
      <c r="O36">
        <v>1478923</v>
      </c>
      <c r="P36" t="s">
        <v>46</v>
      </c>
      <c r="R36">
        <f>VLOOKUP(O36,[1]应付款管理!$A$1:$I$65536,9,0)</f>
        <v>3132</v>
      </c>
      <c r="S36">
        <f t="shared" si="2"/>
        <v>0</v>
      </c>
      <c r="T36" t="str">
        <f t="shared" si="3"/>
        <v>，1478923</v>
      </c>
    </row>
    <row r="37" spans="1:20">
      <c r="A37" t="s">
        <v>209</v>
      </c>
      <c r="B37" t="s">
        <v>225</v>
      </c>
      <c r="C37" t="s">
        <v>10</v>
      </c>
      <c r="D37" t="s">
        <v>9</v>
      </c>
      <c r="E37" t="s">
        <v>211</v>
      </c>
      <c r="F37" t="s">
        <v>124</v>
      </c>
      <c r="G37" t="s">
        <v>226</v>
      </c>
      <c r="H37" t="s">
        <v>41</v>
      </c>
      <c r="I37" t="s">
        <v>12</v>
      </c>
      <c r="J37">
        <v>1835</v>
      </c>
      <c r="K37" t="s">
        <v>42</v>
      </c>
      <c r="L37" t="s">
        <v>227</v>
      </c>
      <c r="M37" t="s">
        <v>44</v>
      </c>
      <c r="N37" t="s">
        <v>228</v>
      </c>
      <c r="O37">
        <v>1479014</v>
      </c>
      <c r="P37" t="s">
        <v>46</v>
      </c>
      <c r="R37">
        <f>VLOOKUP(O37,[1]应付款管理!$A$1:$I$65536,9,0)</f>
        <v>1835</v>
      </c>
      <c r="S37">
        <f t="shared" si="2"/>
        <v>0</v>
      </c>
      <c r="T37" t="str">
        <f t="shared" si="3"/>
        <v>，1479014</v>
      </c>
    </row>
    <row r="38" spans="1:20">
      <c r="A38" t="s">
        <v>47</v>
      </c>
      <c r="B38" t="s">
        <v>229</v>
      </c>
      <c r="C38" t="s">
        <v>10</v>
      </c>
      <c r="D38" t="s">
        <v>9</v>
      </c>
      <c r="E38" t="s">
        <v>49</v>
      </c>
      <c r="F38" t="s">
        <v>230</v>
      </c>
      <c r="G38" t="s">
        <v>231</v>
      </c>
      <c r="H38" t="s">
        <v>41</v>
      </c>
      <c r="I38" t="s">
        <v>12</v>
      </c>
      <c r="J38">
        <v>2512</v>
      </c>
      <c r="K38" t="s">
        <v>42</v>
      </c>
      <c r="L38" t="s">
        <v>232</v>
      </c>
      <c r="M38" t="s">
        <v>132</v>
      </c>
      <c r="N38" t="s">
        <v>233</v>
      </c>
      <c r="O38">
        <v>1479062</v>
      </c>
      <c r="P38" t="s">
        <v>234</v>
      </c>
      <c r="Q38" t="s">
        <v>234</v>
      </c>
      <c r="R38">
        <f>VLOOKUP(O38,[1]应付款管理!$A$1:$I$65536,9,0)</f>
        <v>2512</v>
      </c>
      <c r="S38">
        <f t="shared" si="2"/>
        <v>0</v>
      </c>
      <c r="T38" t="str">
        <f t="shared" si="3"/>
        <v>，1479062</v>
      </c>
    </row>
    <row r="39" spans="1:20">
      <c r="A39" t="s">
        <v>235</v>
      </c>
      <c r="B39" t="s">
        <v>236</v>
      </c>
      <c r="C39" t="s">
        <v>10</v>
      </c>
      <c r="D39" t="s">
        <v>9</v>
      </c>
      <c r="E39" t="s">
        <v>237</v>
      </c>
      <c r="F39" t="s">
        <v>238</v>
      </c>
      <c r="G39" t="s">
        <v>239</v>
      </c>
      <c r="H39" t="s">
        <v>41</v>
      </c>
      <c r="I39" t="s">
        <v>12</v>
      </c>
      <c r="J39">
        <v>1880</v>
      </c>
      <c r="K39" t="s">
        <v>42</v>
      </c>
      <c r="L39" t="s">
        <v>240</v>
      </c>
      <c r="M39" t="s">
        <v>132</v>
      </c>
      <c r="N39" t="s">
        <v>241</v>
      </c>
      <c r="O39">
        <v>1479093</v>
      </c>
      <c r="P39" t="s">
        <v>234</v>
      </c>
      <c r="Q39" t="s">
        <v>234</v>
      </c>
      <c r="R39">
        <f>VLOOKUP(O39,[1]应付款管理!$A$1:$I$65536,9,0)</f>
        <v>1880</v>
      </c>
      <c r="S39">
        <f t="shared" si="2"/>
        <v>0</v>
      </c>
      <c r="T39" t="str">
        <f t="shared" si="3"/>
        <v>，1479093</v>
      </c>
    </row>
    <row r="40" spans="1:20">
      <c r="A40" t="s">
        <v>54</v>
      </c>
      <c r="B40" t="s">
        <v>242</v>
      </c>
      <c r="C40" t="s">
        <v>10</v>
      </c>
      <c r="D40" t="s">
        <v>9</v>
      </c>
      <c r="E40" t="s">
        <v>243</v>
      </c>
      <c r="F40" t="s">
        <v>222</v>
      </c>
      <c r="G40" t="s">
        <v>57</v>
      </c>
      <c r="H40" t="s">
        <v>41</v>
      </c>
      <c r="I40" t="s">
        <v>12</v>
      </c>
      <c r="J40">
        <v>1277</v>
      </c>
      <c r="K40" t="s">
        <v>42</v>
      </c>
      <c r="L40" t="s">
        <v>244</v>
      </c>
      <c r="M40" t="s">
        <v>44</v>
      </c>
      <c r="N40" t="s">
        <v>245</v>
      </c>
      <c r="O40">
        <v>1479117</v>
      </c>
      <c r="P40" t="s">
        <v>46</v>
      </c>
      <c r="R40">
        <f>VLOOKUP(O40,[1]应付款管理!$A$1:$I$65536,9,0)</f>
        <v>1277</v>
      </c>
      <c r="S40">
        <f t="shared" si="2"/>
        <v>0</v>
      </c>
      <c r="T40" t="str">
        <f t="shared" si="3"/>
        <v>，1479117</v>
      </c>
    </row>
    <row r="41" spans="1:20">
      <c r="A41" t="s">
        <v>54</v>
      </c>
      <c r="B41" t="s">
        <v>246</v>
      </c>
      <c r="C41" t="s">
        <v>10</v>
      </c>
      <c r="D41" t="s">
        <v>9</v>
      </c>
      <c r="E41" t="s">
        <v>247</v>
      </c>
      <c r="F41" t="s">
        <v>248</v>
      </c>
      <c r="G41" t="s">
        <v>124</v>
      </c>
      <c r="H41" t="s">
        <v>41</v>
      </c>
      <c r="I41" t="s">
        <v>12</v>
      </c>
      <c r="J41">
        <v>7929</v>
      </c>
      <c r="K41" t="s">
        <v>42</v>
      </c>
      <c r="L41" t="s">
        <v>249</v>
      </c>
      <c r="M41" t="s">
        <v>44</v>
      </c>
      <c r="N41" t="s">
        <v>250</v>
      </c>
      <c r="O41">
        <v>1479139</v>
      </c>
      <c r="P41" t="s">
        <v>46</v>
      </c>
      <c r="R41">
        <f>VLOOKUP(O41,[1]应付款管理!$A$1:$I$65536,9,0)</f>
        <v>7929</v>
      </c>
      <c r="S41">
        <f t="shared" si="2"/>
        <v>0</v>
      </c>
      <c r="T41" t="str">
        <f t="shared" si="3"/>
        <v>，1479139</v>
      </c>
    </row>
    <row r="42" spans="1:20">
      <c r="A42" t="s">
        <v>251</v>
      </c>
      <c r="B42" t="s">
        <v>252</v>
      </c>
      <c r="C42" t="s">
        <v>10</v>
      </c>
      <c r="D42" t="s">
        <v>9</v>
      </c>
      <c r="E42" t="s">
        <v>253</v>
      </c>
      <c r="F42" t="s">
        <v>254</v>
      </c>
      <c r="G42" t="s">
        <v>255</v>
      </c>
      <c r="H42" t="s">
        <v>41</v>
      </c>
      <c r="I42" t="s">
        <v>12</v>
      </c>
      <c r="J42">
        <v>7992</v>
      </c>
      <c r="K42" t="s">
        <v>42</v>
      </c>
      <c r="L42" t="s">
        <v>256</v>
      </c>
      <c r="M42" t="s">
        <v>257</v>
      </c>
      <c r="N42" t="s">
        <v>258</v>
      </c>
      <c r="O42">
        <v>1479108</v>
      </c>
      <c r="P42" t="s">
        <v>234</v>
      </c>
      <c r="Q42" t="s">
        <v>234</v>
      </c>
      <c r="R42">
        <f>VLOOKUP(O42,[1]应付款管理!$A$1:$I$65536,9,0)</f>
        <v>7992</v>
      </c>
      <c r="S42">
        <f t="shared" si="2"/>
        <v>0</v>
      </c>
      <c r="T42" t="str">
        <f t="shared" si="3"/>
        <v>，1479108</v>
      </c>
    </row>
    <row r="43" spans="1:20">
      <c r="A43" t="s">
        <v>139</v>
      </c>
      <c r="B43" t="s">
        <v>259</v>
      </c>
      <c r="C43" t="s">
        <v>10</v>
      </c>
      <c r="D43" t="s">
        <v>9</v>
      </c>
      <c r="E43" t="s">
        <v>260</v>
      </c>
      <c r="F43" t="s">
        <v>102</v>
      </c>
      <c r="G43" t="s">
        <v>142</v>
      </c>
      <c r="H43" t="s">
        <v>41</v>
      </c>
      <c r="I43" t="s">
        <v>12</v>
      </c>
      <c r="J43">
        <v>11526</v>
      </c>
      <c r="K43" t="s">
        <v>42</v>
      </c>
      <c r="L43" t="s">
        <v>261</v>
      </c>
      <c r="M43" t="s">
        <v>44</v>
      </c>
      <c r="N43" t="s">
        <v>262</v>
      </c>
      <c r="O43">
        <v>1479264</v>
      </c>
      <c r="P43" t="s">
        <v>46</v>
      </c>
      <c r="R43">
        <f>VLOOKUP(O43,[1]应付款管理!$A$1:$I$65536,9,0)</f>
        <v>11526</v>
      </c>
      <c r="S43">
        <f t="shared" si="2"/>
        <v>0</v>
      </c>
      <c r="T43" t="str">
        <f t="shared" si="3"/>
        <v>，1479264</v>
      </c>
    </row>
    <row r="44" spans="1:20">
      <c r="A44" t="s">
        <v>263</v>
      </c>
      <c r="B44" t="s">
        <v>264</v>
      </c>
      <c r="C44" t="s">
        <v>10</v>
      </c>
      <c r="D44" t="s">
        <v>9</v>
      </c>
      <c r="E44" t="s">
        <v>265</v>
      </c>
      <c r="F44" t="s">
        <v>102</v>
      </c>
      <c r="G44" t="s">
        <v>222</v>
      </c>
      <c r="H44" t="s">
        <v>41</v>
      </c>
      <c r="I44" t="s">
        <v>12</v>
      </c>
      <c r="J44">
        <v>828</v>
      </c>
      <c r="K44" t="s">
        <v>42</v>
      </c>
      <c r="L44" t="s">
        <v>266</v>
      </c>
      <c r="M44" t="s">
        <v>44</v>
      </c>
      <c r="N44" t="s">
        <v>267</v>
      </c>
      <c r="O44">
        <v>1479544</v>
      </c>
      <c r="P44" t="s">
        <v>46</v>
      </c>
      <c r="R44">
        <f>VLOOKUP(O44,[1]应付款管理!$A$1:$I$65536,9,0)</f>
        <v>828</v>
      </c>
      <c r="S44">
        <f t="shared" si="2"/>
        <v>0</v>
      </c>
      <c r="T44" t="str">
        <f t="shared" si="3"/>
        <v>，1479544</v>
      </c>
    </row>
    <row r="45" spans="1:20">
      <c r="A45" t="s">
        <v>209</v>
      </c>
      <c r="B45" t="s">
        <v>268</v>
      </c>
      <c r="C45" t="s">
        <v>10</v>
      </c>
      <c r="D45" t="s">
        <v>9</v>
      </c>
      <c r="E45" t="s">
        <v>211</v>
      </c>
      <c r="F45" t="s">
        <v>222</v>
      </c>
      <c r="G45" t="s">
        <v>269</v>
      </c>
      <c r="H45" t="s">
        <v>41</v>
      </c>
      <c r="I45" t="s">
        <v>12</v>
      </c>
      <c r="J45">
        <v>1472</v>
      </c>
      <c r="K45" t="s">
        <v>42</v>
      </c>
      <c r="L45" t="s">
        <v>270</v>
      </c>
      <c r="M45" t="s">
        <v>44</v>
      </c>
      <c r="N45" t="s">
        <v>271</v>
      </c>
      <c r="O45">
        <v>1479843</v>
      </c>
      <c r="P45" t="s">
        <v>46</v>
      </c>
      <c r="R45">
        <f>VLOOKUP(O45,[1]应付款管理!$A$1:$I$65536,9,0)</f>
        <v>1472</v>
      </c>
      <c r="S45">
        <f t="shared" si="2"/>
        <v>0</v>
      </c>
      <c r="T45" t="str">
        <f t="shared" si="3"/>
        <v>，1479843</v>
      </c>
    </row>
    <row r="46" spans="1:20">
      <c r="A46" t="s">
        <v>94</v>
      </c>
      <c r="B46" t="s">
        <v>272</v>
      </c>
      <c r="C46" t="s">
        <v>10</v>
      </c>
      <c r="D46" t="s">
        <v>9</v>
      </c>
      <c r="E46" t="s">
        <v>273</v>
      </c>
      <c r="F46" t="s">
        <v>274</v>
      </c>
      <c r="G46" t="s">
        <v>275</v>
      </c>
      <c r="H46" t="s">
        <v>41</v>
      </c>
      <c r="I46" t="s">
        <v>12</v>
      </c>
      <c r="J46">
        <v>3026</v>
      </c>
      <c r="K46" t="s">
        <v>42</v>
      </c>
      <c r="L46" t="s">
        <v>276</v>
      </c>
      <c r="M46" t="s">
        <v>44</v>
      </c>
      <c r="N46" t="s">
        <v>277</v>
      </c>
      <c r="O46">
        <v>1480107</v>
      </c>
      <c r="P46" t="s">
        <v>46</v>
      </c>
      <c r="R46">
        <f>VLOOKUP(O46,[1]应付款管理!$A$1:$I$65536,9,0)</f>
        <v>3026</v>
      </c>
      <c r="S46">
        <f t="shared" si="2"/>
        <v>0</v>
      </c>
      <c r="T46" t="str">
        <f t="shared" si="3"/>
        <v>，1480107</v>
      </c>
    </row>
    <row r="47" spans="1:20">
      <c r="A47" t="s">
        <v>75</v>
      </c>
      <c r="B47" t="s">
        <v>278</v>
      </c>
      <c r="C47" t="s">
        <v>10</v>
      </c>
      <c r="D47" t="s">
        <v>9</v>
      </c>
      <c r="E47" t="s">
        <v>279</v>
      </c>
      <c r="F47" t="s">
        <v>71</v>
      </c>
      <c r="G47" t="s">
        <v>78</v>
      </c>
      <c r="H47" t="s">
        <v>41</v>
      </c>
      <c r="I47" t="s">
        <v>12</v>
      </c>
      <c r="J47">
        <v>846</v>
      </c>
      <c r="K47" t="s">
        <v>42</v>
      </c>
      <c r="L47" t="s">
        <v>280</v>
      </c>
      <c r="M47" t="s">
        <v>132</v>
      </c>
      <c r="N47" t="s">
        <v>281</v>
      </c>
      <c r="O47">
        <v>1480319</v>
      </c>
      <c r="P47" t="s">
        <v>46</v>
      </c>
      <c r="R47">
        <f>VLOOKUP(O47,[1]应付款管理!$A$1:$I$65536,9,0)</f>
        <v>846</v>
      </c>
      <c r="S47">
        <f t="shared" si="2"/>
        <v>0</v>
      </c>
      <c r="T47" t="str">
        <f t="shared" si="3"/>
        <v>，1480319</v>
      </c>
    </row>
    <row r="48" spans="1:20">
      <c r="A48" t="s">
        <v>54</v>
      </c>
      <c r="B48" t="s">
        <v>282</v>
      </c>
      <c r="C48" t="s">
        <v>10</v>
      </c>
      <c r="D48" t="s">
        <v>9</v>
      </c>
      <c r="E48" t="s">
        <v>283</v>
      </c>
      <c r="F48" t="s">
        <v>71</v>
      </c>
      <c r="G48" t="s">
        <v>153</v>
      </c>
      <c r="H48" t="s">
        <v>41</v>
      </c>
      <c r="I48" t="s">
        <v>12</v>
      </c>
      <c r="J48">
        <v>5171</v>
      </c>
      <c r="K48" t="s">
        <v>42</v>
      </c>
      <c r="L48" t="s">
        <v>284</v>
      </c>
      <c r="M48" t="s">
        <v>44</v>
      </c>
      <c r="N48" t="s">
        <v>285</v>
      </c>
      <c r="O48">
        <v>1480668</v>
      </c>
      <c r="P48" t="s">
        <v>46</v>
      </c>
      <c r="R48">
        <f>VLOOKUP(O48,[1]应付款管理!$A$1:$I$65536,9,0)</f>
        <v>5171</v>
      </c>
      <c r="S48">
        <f t="shared" si="2"/>
        <v>0</v>
      </c>
      <c r="T48" t="str">
        <f t="shared" si="3"/>
        <v>，1480668</v>
      </c>
    </row>
    <row r="49" spans="1:20">
      <c r="A49" t="s">
        <v>209</v>
      </c>
      <c r="B49" t="s">
        <v>286</v>
      </c>
      <c r="C49" t="s">
        <v>10</v>
      </c>
      <c r="D49" t="s">
        <v>9</v>
      </c>
      <c r="E49" t="s">
        <v>211</v>
      </c>
      <c r="F49" t="s">
        <v>287</v>
      </c>
      <c r="G49" t="s">
        <v>288</v>
      </c>
      <c r="H49" t="s">
        <v>41</v>
      </c>
      <c r="I49" t="s">
        <v>12</v>
      </c>
      <c r="J49">
        <v>1104</v>
      </c>
      <c r="K49" t="s">
        <v>42</v>
      </c>
      <c r="L49" t="s">
        <v>289</v>
      </c>
      <c r="M49" t="s">
        <v>44</v>
      </c>
      <c r="N49" t="s">
        <v>290</v>
      </c>
      <c r="O49">
        <v>1480669</v>
      </c>
      <c r="P49" t="s">
        <v>46</v>
      </c>
      <c r="R49">
        <f>VLOOKUP(O49,[1]应付款管理!$A$1:$I$65536,9,0)</f>
        <v>1104</v>
      </c>
      <c r="S49">
        <f t="shared" si="2"/>
        <v>0</v>
      </c>
      <c r="T49" t="str">
        <f t="shared" si="3"/>
        <v>，1480669</v>
      </c>
    </row>
    <row r="50" spans="1:20">
      <c r="A50" t="s">
        <v>291</v>
      </c>
      <c r="B50" t="s">
        <v>292</v>
      </c>
      <c r="C50" t="s">
        <v>10</v>
      </c>
      <c r="D50" t="s">
        <v>9</v>
      </c>
      <c r="E50" t="s">
        <v>293</v>
      </c>
      <c r="F50" t="s">
        <v>120</v>
      </c>
      <c r="G50" t="s">
        <v>212</v>
      </c>
      <c r="H50" t="s">
        <v>41</v>
      </c>
      <c r="I50" t="s">
        <v>12</v>
      </c>
      <c r="J50">
        <v>3454</v>
      </c>
      <c r="K50" t="s">
        <v>42</v>
      </c>
      <c r="L50" t="s">
        <v>294</v>
      </c>
      <c r="M50" t="s">
        <v>44</v>
      </c>
      <c r="N50" t="s">
        <v>295</v>
      </c>
      <c r="O50">
        <v>1480794</v>
      </c>
      <c r="P50" t="s">
        <v>234</v>
      </c>
      <c r="Q50" t="s">
        <v>234</v>
      </c>
      <c r="R50">
        <f>VLOOKUP(O50,[1]应付款管理!$A$1:$I$65536,9,0)</f>
        <v>3454</v>
      </c>
      <c r="S50">
        <f t="shared" si="2"/>
        <v>0</v>
      </c>
      <c r="T50" t="str">
        <f t="shared" si="3"/>
        <v>，1480794</v>
      </c>
    </row>
    <row r="51" spans="1:20">
      <c r="A51" t="s">
        <v>139</v>
      </c>
      <c r="B51" t="s">
        <v>296</v>
      </c>
      <c r="C51" t="s">
        <v>10</v>
      </c>
      <c r="D51" t="s">
        <v>9</v>
      </c>
      <c r="E51" t="s">
        <v>297</v>
      </c>
      <c r="F51" t="s">
        <v>102</v>
      </c>
      <c r="G51" t="s">
        <v>222</v>
      </c>
      <c r="H51" t="s">
        <v>41</v>
      </c>
      <c r="I51" t="s">
        <v>12</v>
      </c>
      <c r="J51">
        <v>4812</v>
      </c>
      <c r="K51" t="s">
        <v>42</v>
      </c>
      <c r="L51" t="s">
        <v>298</v>
      </c>
      <c r="M51" t="s">
        <v>44</v>
      </c>
      <c r="N51" t="s">
        <v>299</v>
      </c>
      <c r="O51">
        <v>1482594</v>
      </c>
      <c r="P51" t="s">
        <v>150</v>
      </c>
      <c r="Q51" t="s">
        <v>150</v>
      </c>
      <c r="R51">
        <f>VLOOKUP(O51,[1]应付款管理!$A$1:$I$65536,9,0)</f>
        <v>4812</v>
      </c>
      <c r="S51">
        <f t="shared" si="2"/>
        <v>0</v>
      </c>
      <c r="T51" t="str">
        <f t="shared" si="3"/>
        <v>，1482594</v>
      </c>
    </row>
    <row r="52" spans="1:20">
      <c r="A52" t="s">
        <v>67</v>
      </c>
      <c r="B52" t="s">
        <v>300</v>
      </c>
      <c r="C52" t="s">
        <v>10</v>
      </c>
      <c r="D52" t="s">
        <v>9</v>
      </c>
      <c r="E52" t="s">
        <v>301</v>
      </c>
      <c r="F52" t="s">
        <v>71</v>
      </c>
      <c r="G52" t="s">
        <v>78</v>
      </c>
      <c r="H52" t="s">
        <v>41</v>
      </c>
      <c r="I52" t="s">
        <v>12</v>
      </c>
      <c r="J52">
        <v>486</v>
      </c>
      <c r="K52" t="s">
        <v>42</v>
      </c>
      <c r="L52" t="s">
        <v>302</v>
      </c>
      <c r="M52" t="s">
        <v>44</v>
      </c>
      <c r="N52" t="s">
        <v>303</v>
      </c>
      <c r="O52">
        <v>1481328</v>
      </c>
      <c r="P52" t="s">
        <v>74</v>
      </c>
      <c r="Q52" t="s">
        <v>74</v>
      </c>
      <c r="R52">
        <f>VLOOKUP(O52,[1]应付款管理!$A$1:$I$65536,9,0)</f>
        <v>486</v>
      </c>
      <c r="S52">
        <f t="shared" si="2"/>
        <v>0</v>
      </c>
      <c r="T52" t="str">
        <f t="shared" si="3"/>
        <v>，1481328</v>
      </c>
    </row>
    <row r="53" spans="1:20">
      <c r="A53" t="s">
        <v>304</v>
      </c>
      <c r="B53" t="s">
        <v>305</v>
      </c>
      <c r="C53" t="s">
        <v>10</v>
      </c>
      <c r="D53" t="s">
        <v>9</v>
      </c>
      <c r="E53" t="s">
        <v>306</v>
      </c>
      <c r="F53" t="s">
        <v>91</v>
      </c>
      <c r="G53" t="s">
        <v>71</v>
      </c>
      <c r="H53" t="s">
        <v>41</v>
      </c>
      <c r="I53" t="s">
        <v>12</v>
      </c>
      <c r="J53">
        <v>728</v>
      </c>
      <c r="K53" t="s">
        <v>42</v>
      </c>
      <c r="L53" t="s">
        <v>307</v>
      </c>
      <c r="M53" t="s">
        <v>44</v>
      </c>
      <c r="N53" t="s">
        <v>308</v>
      </c>
      <c r="O53">
        <v>1481397</v>
      </c>
      <c r="P53" t="s">
        <v>309</v>
      </c>
      <c r="Q53" t="s">
        <v>309</v>
      </c>
      <c r="R53">
        <f>VLOOKUP(O53,[1]应付款管理!$A$1:$I$65536,9,0)</f>
        <v>728</v>
      </c>
      <c r="S53">
        <f t="shared" si="2"/>
        <v>0</v>
      </c>
      <c r="T53" t="str">
        <f t="shared" si="3"/>
        <v>，1481397</v>
      </c>
    </row>
    <row r="54" spans="1:20">
      <c r="A54" t="s">
        <v>75</v>
      </c>
      <c r="B54" t="s">
        <v>310</v>
      </c>
      <c r="C54" t="s">
        <v>10</v>
      </c>
      <c r="D54" t="s">
        <v>9</v>
      </c>
      <c r="E54" t="s">
        <v>311</v>
      </c>
      <c r="F54" t="s">
        <v>312</v>
      </c>
      <c r="G54" t="s">
        <v>212</v>
      </c>
      <c r="H54" t="s">
        <v>41</v>
      </c>
      <c r="I54" t="s">
        <v>12</v>
      </c>
      <c r="J54">
        <v>1319</v>
      </c>
      <c r="K54" t="s">
        <v>42</v>
      </c>
      <c r="L54" t="s">
        <v>313</v>
      </c>
      <c r="M54" t="s">
        <v>44</v>
      </c>
      <c r="N54" t="s">
        <v>314</v>
      </c>
      <c r="O54">
        <v>1481448</v>
      </c>
      <c r="P54" t="s">
        <v>46</v>
      </c>
      <c r="R54">
        <f>VLOOKUP(O54,[1]应付款管理!$A$1:$I$65536,9,0)</f>
        <v>1319</v>
      </c>
      <c r="S54">
        <f t="shared" si="2"/>
        <v>0</v>
      </c>
      <c r="T54" t="str">
        <f t="shared" si="3"/>
        <v>，1481448</v>
      </c>
    </row>
    <row r="55" spans="1:20">
      <c r="A55" t="s">
        <v>47</v>
      </c>
      <c r="B55" t="s">
        <v>315</v>
      </c>
      <c r="C55" t="s">
        <v>10</v>
      </c>
      <c r="D55" t="s">
        <v>9</v>
      </c>
      <c r="E55" t="s">
        <v>49</v>
      </c>
      <c r="F55" t="s">
        <v>312</v>
      </c>
      <c r="G55" t="s">
        <v>316</v>
      </c>
      <c r="H55" t="s">
        <v>41</v>
      </c>
      <c r="I55" t="s">
        <v>12</v>
      </c>
      <c r="J55">
        <v>2316</v>
      </c>
      <c r="K55" t="s">
        <v>42</v>
      </c>
      <c r="L55" t="s">
        <v>317</v>
      </c>
      <c r="M55" t="s">
        <v>44</v>
      </c>
      <c r="N55" t="s">
        <v>318</v>
      </c>
      <c r="O55">
        <v>1481618</v>
      </c>
      <c r="P55" t="s">
        <v>46</v>
      </c>
      <c r="R55">
        <f>VLOOKUP(O55,[1]应付款管理!$A$1:$I$65536,9,0)</f>
        <v>2316</v>
      </c>
      <c r="S55">
        <f t="shared" si="2"/>
        <v>0</v>
      </c>
      <c r="T55" t="str">
        <f t="shared" si="3"/>
        <v>，1481618</v>
      </c>
    </row>
    <row r="56" spans="1:20">
      <c r="A56" t="s">
        <v>319</v>
      </c>
      <c r="B56" t="s">
        <v>320</v>
      </c>
      <c r="C56" t="s">
        <v>10</v>
      </c>
      <c r="D56" t="s">
        <v>9</v>
      </c>
      <c r="E56" t="s">
        <v>321</v>
      </c>
      <c r="F56" t="s">
        <v>322</v>
      </c>
      <c r="G56" t="s">
        <v>40</v>
      </c>
      <c r="H56" t="s">
        <v>41</v>
      </c>
      <c r="I56" t="s">
        <v>12</v>
      </c>
      <c r="J56">
        <v>6892</v>
      </c>
      <c r="K56" t="s">
        <v>42</v>
      </c>
      <c r="L56" t="s">
        <v>323</v>
      </c>
      <c r="M56" t="s">
        <v>44</v>
      </c>
      <c r="N56" t="s">
        <v>324</v>
      </c>
      <c r="O56">
        <v>1481713</v>
      </c>
      <c r="P56" t="s">
        <v>46</v>
      </c>
      <c r="R56">
        <f>VLOOKUP(O56,[1]应付款管理!$A$1:$I$65536,9,0)</f>
        <v>6892</v>
      </c>
      <c r="S56">
        <f t="shared" si="2"/>
        <v>0</v>
      </c>
      <c r="T56" t="str">
        <f t="shared" si="3"/>
        <v>，1481713</v>
      </c>
    </row>
    <row r="57" spans="1:20">
      <c r="A57" t="s">
        <v>94</v>
      </c>
      <c r="B57" t="s">
        <v>325</v>
      </c>
      <c r="C57" t="s">
        <v>10</v>
      </c>
      <c r="D57" t="s">
        <v>9</v>
      </c>
      <c r="E57" t="s">
        <v>326</v>
      </c>
      <c r="F57" t="s">
        <v>102</v>
      </c>
      <c r="G57" t="s">
        <v>124</v>
      </c>
      <c r="H57" t="s">
        <v>41</v>
      </c>
      <c r="I57" t="s">
        <v>12</v>
      </c>
      <c r="J57">
        <v>868</v>
      </c>
      <c r="K57" t="s">
        <v>42</v>
      </c>
      <c r="L57" t="s">
        <v>327</v>
      </c>
      <c r="M57" t="s">
        <v>44</v>
      </c>
      <c r="N57" t="s">
        <v>328</v>
      </c>
      <c r="O57">
        <v>1481720</v>
      </c>
      <c r="P57" t="s">
        <v>234</v>
      </c>
      <c r="Q57" t="s">
        <v>234</v>
      </c>
      <c r="R57">
        <f>VLOOKUP(O57,[1]应付款管理!$A$1:$I$65536,9,0)</f>
        <v>868</v>
      </c>
      <c r="S57">
        <f t="shared" si="2"/>
        <v>0</v>
      </c>
      <c r="T57" t="str">
        <f t="shared" si="3"/>
        <v>，1481720</v>
      </c>
    </row>
    <row r="58" spans="1:20">
      <c r="A58" t="s">
        <v>329</v>
      </c>
      <c r="B58" t="s">
        <v>330</v>
      </c>
      <c r="C58" t="s">
        <v>10</v>
      </c>
      <c r="D58" t="s">
        <v>9</v>
      </c>
      <c r="E58" t="s">
        <v>331</v>
      </c>
      <c r="F58" t="s">
        <v>78</v>
      </c>
      <c r="G58" t="s">
        <v>116</v>
      </c>
      <c r="H58" t="s">
        <v>41</v>
      </c>
      <c r="I58" t="s">
        <v>12</v>
      </c>
      <c r="J58">
        <v>6678</v>
      </c>
      <c r="K58" t="s">
        <v>42</v>
      </c>
      <c r="L58" t="s">
        <v>332</v>
      </c>
      <c r="M58" t="s">
        <v>132</v>
      </c>
      <c r="N58" t="s">
        <v>333</v>
      </c>
      <c r="O58">
        <v>1481881</v>
      </c>
      <c r="P58" t="s">
        <v>309</v>
      </c>
      <c r="Q58" t="s">
        <v>309</v>
      </c>
      <c r="R58">
        <f>VLOOKUP(O58,[1]应付款管理!$A$1:$I$65536,9,0)</f>
        <v>6678</v>
      </c>
      <c r="S58">
        <f t="shared" si="2"/>
        <v>0</v>
      </c>
      <c r="T58" t="str">
        <f t="shared" si="3"/>
        <v>，1481881</v>
      </c>
    </row>
    <row r="59" spans="1:20">
      <c r="A59" t="s">
        <v>263</v>
      </c>
      <c r="B59" t="s">
        <v>334</v>
      </c>
      <c r="C59" t="s">
        <v>10</v>
      </c>
      <c r="D59" t="s">
        <v>9</v>
      </c>
      <c r="E59" t="s">
        <v>265</v>
      </c>
      <c r="F59" t="s">
        <v>135</v>
      </c>
      <c r="G59" t="s">
        <v>335</v>
      </c>
      <c r="H59" t="s">
        <v>41</v>
      </c>
      <c r="I59" t="s">
        <v>12</v>
      </c>
      <c r="J59">
        <v>2370</v>
      </c>
      <c r="K59" t="s">
        <v>42</v>
      </c>
      <c r="L59" t="s">
        <v>336</v>
      </c>
      <c r="M59" t="s">
        <v>132</v>
      </c>
      <c r="N59" t="s">
        <v>337</v>
      </c>
      <c r="O59">
        <v>1482067</v>
      </c>
      <c r="P59" t="s">
        <v>74</v>
      </c>
      <c r="Q59" t="s">
        <v>74</v>
      </c>
      <c r="R59">
        <f>VLOOKUP(O59,[1]应付款管理!$A$1:$I$65536,9,0)</f>
        <v>2370</v>
      </c>
      <c r="S59">
        <f t="shared" si="2"/>
        <v>0</v>
      </c>
      <c r="T59" t="str">
        <f t="shared" si="3"/>
        <v>，1482067</v>
      </c>
    </row>
    <row r="60" spans="1:20">
      <c r="A60" t="s">
        <v>67</v>
      </c>
      <c r="B60" t="s">
        <v>338</v>
      </c>
      <c r="C60" t="s">
        <v>10</v>
      </c>
      <c r="D60" t="s">
        <v>9</v>
      </c>
      <c r="E60" t="s">
        <v>301</v>
      </c>
      <c r="F60" t="s">
        <v>248</v>
      </c>
      <c r="G60" t="s">
        <v>124</v>
      </c>
      <c r="H60" t="s">
        <v>41</v>
      </c>
      <c r="I60" t="s">
        <v>12</v>
      </c>
      <c r="J60">
        <v>672</v>
      </c>
      <c r="K60" t="s">
        <v>42</v>
      </c>
      <c r="L60" t="s">
        <v>339</v>
      </c>
      <c r="M60" t="s">
        <v>44</v>
      </c>
      <c r="N60" t="s">
        <v>340</v>
      </c>
      <c r="O60">
        <v>1482074</v>
      </c>
      <c r="P60" t="s">
        <v>46</v>
      </c>
      <c r="R60">
        <f>VLOOKUP(O60,[1]应付款管理!$A$1:$I$65536,9,0)</f>
        <v>672</v>
      </c>
      <c r="S60">
        <f t="shared" si="2"/>
        <v>0</v>
      </c>
      <c r="T60" t="str">
        <f t="shared" si="3"/>
        <v>，1482074</v>
      </c>
    </row>
    <row r="61" spans="1:20">
      <c r="A61" t="s">
        <v>75</v>
      </c>
      <c r="B61" t="s">
        <v>341</v>
      </c>
      <c r="C61" t="s">
        <v>10</v>
      </c>
      <c r="D61" t="s">
        <v>9</v>
      </c>
      <c r="E61" t="s">
        <v>342</v>
      </c>
      <c r="F61" t="s">
        <v>102</v>
      </c>
      <c r="G61" t="s">
        <v>124</v>
      </c>
      <c r="H61" t="s">
        <v>41</v>
      </c>
      <c r="I61" t="s">
        <v>12</v>
      </c>
      <c r="J61">
        <v>2168</v>
      </c>
      <c r="K61" t="s">
        <v>42</v>
      </c>
      <c r="L61" t="s">
        <v>343</v>
      </c>
      <c r="M61" t="s">
        <v>44</v>
      </c>
      <c r="N61" t="s">
        <v>344</v>
      </c>
      <c r="O61">
        <v>1482105</v>
      </c>
      <c r="P61" t="s">
        <v>46</v>
      </c>
      <c r="R61">
        <f>VLOOKUP(O61,[1]应付款管理!$A$1:$I$65536,9,0)</f>
        <v>2168</v>
      </c>
      <c r="S61">
        <f t="shared" si="2"/>
        <v>0</v>
      </c>
      <c r="T61" t="str">
        <f t="shared" si="3"/>
        <v>，1482105</v>
      </c>
    </row>
    <row r="62" spans="1:20">
      <c r="A62" t="s">
        <v>345</v>
      </c>
      <c r="B62" t="s">
        <v>346</v>
      </c>
      <c r="C62" t="s">
        <v>10</v>
      </c>
      <c r="D62" t="s">
        <v>9</v>
      </c>
      <c r="E62" t="s">
        <v>347</v>
      </c>
      <c r="F62" t="s">
        <v>348</v>
      </c>
      <c r="G62" t="s">
        <v>349</v>
      </c>
      <c r="H62" t="s">
        <v>41</v>
      </c>
      <c r="I62" t="s">
        <v>12</v>
      </c>
      <c r="J62">
        <v>1064</v>
      </c>
      <c r="K62" t="s">
        <v>42</v>
      </c>
      <c r="L62" t="s">
        <v>350</v>
      </c>
      <c r="M62" t="s">
        <v>44</v>
      </c>
      <c r="N62" t="s">
        <v>351</v>
      </c>
      <c r="O62">
        <v>1482413</v>
      </c>
      <c r="P62" t="s">
        <v>46</v>
      </c>
      <c r="R62">
        <f>VLOOKUP(O62,[1]应付款管理!$A$1:$I$65536,9,0)</f>
        <v>1064</v>
      </c>
      <c r="S62">
        <f t="shared" si="2"/>
        <v>0</v>
      </c>
      <c r="T62" t="str">
        <f t="shared" si="3"/>
        <v>，1482413</v>
      </c>
    </row>
    <row r="63" spans="1:20">
      <c r="A63" t="s">
        <v>352</v>
      </c>
      <c r="B63" t="s">
        <v>353</v>
      </c>
      <c r="C63" t="s">
        <v>10</v>
      </c>
      <c r="D63" t="s">
        <v>9</v>
      </c>
      <c r="E63" t="s">
        <v>354</v>
      </c>
      <c r="F63" t="s">
        <v>355</v>
      </c>
      <c r="G63" t="s">
        <v>181</v>
      </c>
      <c r="H63" t="s">
        <v>41</v>
      </c>
      <c r="I63" t="s">
        <v>12</v>
      </c>
      <c r="J63">
        <v>1715</v>
      </c>
      <c r="K63" t="s">
        <v>42</v>
      </c>
      <c r="L63" t="s">
        <v>356</v>
      </c>
      <c r="M63" t="s">
        <v>44</v>
      </c>
      <c r="N63" t="s">
        <v>357</v>
      </c>
      <c r="O63">
        <v>1482418</v>
      </c>
      <c r="P63" t="s">
        <v>46</v>
      </c>
      <c r="R63">
        <f>VLOOKUP(O63,[1]应付款管理!$A$1:$I$65536,9,0)</f>
        <v>1715</v>
      </c>
      <c r="S63">
        <f t="shared" si="2"/>
        <v>0</v>
      </c>
      <c r="T63" t="str">
        <f t="shared" si="3"/>
        <v>，1482418</v>
      </c>
    </row>
    <row r="64" spans="1:20">
      <c r="A64" t="s">
        <v>358</v>
      </c>
      <c r="B64" t="s">
        <v>359</v>
      </c>
      <c r="C64" t="s">
        <v>10</v>
      </c>
      <c r="D64" t="s">
        <v>9</v>
      </c>
      <c r="E64" t="s">
        <v>360</v>
      </c>
      <c r="F64" t="s">
        <v>57</v>
      </c>
      <c r="G64" t="s">
        <v>226</v>
      </c>
      <c r="H64" t="s">
        <v>41</v>
      </c>
      <c r="I64" t="s">
        <v>12</v>
      </c>
      <c r="J64">
        <v>339</v>
      </c>
      <c r="K64" t="s">
        <v>42</v>
      </c>
      <c r="L64" t="s">
        <v>361</v>
      </c>
      <c r="M64" t="s">
        <v>44</v>
      </c>
      <c r="N64" t="s">
        <v>362</v>
      </c>
      <c r="O64">
        <v>1479694</v>
      </c>
      <c r="P64" t="s">
        <v>74</v>
      </c>
      <c r="Q64" t="s">
        <v>74</v>
      </c>
      <c r="R64">
        <f>VLOOKUP(O64,[1]应付款管理!$A$1:$I$65536,9,0)</f>
        <v>339</v>
      </c>
      <c r="S64">
        <f t="shared" si="2"/>
        <v>0</v>
      </c>
      <c r="T64" t="str">
        <f t="shared" si="3"/>
        <v>，1479694</v>
      </c>
    </row>
    <row r="65" spans="1:20">
      <c r="A65" t="s">
        <v>363</v>
      </c>
      <c r="B65" t="s">
        <v>364</v>
      </c>
      <c r="C65" t="s">
        <v>10</v>
      </c>
      <c r="D65" t="s">
        <v>9</v>
      </c>
      <c r="E65" t="s">
        <v>365</v>
      </c>
      <c r="F65" t="s">
        <v>124</v>
      </c>
      <c r="G65" t="s">
        <v>226</v>
      </c>
      <c r="H65" t="s">
        <v>41</v>
      </c>
      <c r="I65" t="s">
        <v>12</v>
      </c>
      <c r="J65">
        <v>2010</v>
      </c>
      <c r="K65" t="s">
        <v>42</v>
      </c>
      <c r="L65" t="s">
        <v>366</v>
      </c>
      <c r="M65" t="s">
        <v>44</v>
      </c>
      <c r="N65" t="s">
        <v>367</v>
      </c>
      <c r="O65">
        <v>1483305</v>
      </c>
      <c r="P65" t="s">
        <v>46</v>
      </c>
      <c r="R65">
        <f>VLOOKUP(O65,[1]应付款管理!$A$1:$I$65536,9,0)</f>
        <v>2010</v>
      </c>
      <c r="S65">
        <f t="shared" si="2"/>
        <v>0</v>
      </c>
      <c r="T65" t="str">
        <f t="shared" si="3"/>
        <v>，1483305</v>
      </c>
    </row>
    <row r="66" spans="1:20">
      <c r="A66" t="s">
        <v>139</v>
      </c>
      <c r="B66" t="s">
        <v>368</v>
      </c>
      <c r="C66" t="s">
        <v>10</v>
      </c>
      <c r="D66" t="s">
        <v>9</v>
      </c>
      <c r="E66" t="s">
        <v>369</v>
      </c>
      <c r="F66" t="s">
        <v>120</v>
      </c>
      <c r="G66" t="s">
        <v>130</v>
      </c>
      <c r="H66" t="s">
        <v>41</v>
      </c>
      <c r="I66" t="s">
        <v>12</v>
      </c>
      <c r="J66">
        <v>5433</v>
      </c>
      <c r="K66" t="s">
        <v>42</v>
      </c>
      <c r="L66" t="s">
        <v>370</v>
      </c>
      <c r="M66" t="s">
        <v>44</v>
      </c>
      <c r="N66" t="s">
        <v>371</v>
      </c>
      <c r="O66">
        <v>1483314</v>
      </c>
      <c r="P66" t="s">
        <v>46</v>
      </c>
      <c r="R66">
        <f>VLOOKUP(O66,[1]应付款管理!$A$1:$I$65536,9,0)</f>
        <v>5433</v>
      </c>
      <c r="S66">
        <f t="shared" si="2"/>
        <v>0</v>
      </c>
      <c r="T66" t="str">
        <f t="shared" si="3"/>
        <v>，1483314</v>
      </c>
    </row>
    <row r="67" spans="1:20">
      <c r="A67" t="s">
        <v>139</v>
      </c>
      <c r="B67" t="s">
        <v>372</v>
      </c>
      <c r="C67" t="s">
        <v>10</v>
      </c>
      <c r="D67" t="s">
        <v>9</v>
      </c>
      <c r="E67" t="s">
        <v>373</v>
      </c>
      <c r="F67" t="s">
        <v>231</v>
      </c>
      <c r="G67" t="s">
        <v>374</v>
      </c>
      <c r="H67" t="s">
        <v>41</v>
      </c>
      <c r="I67" t="s">
        <v>12</v>
      </c>
      <c r="J67">
        <v>3428</v>
      </c>
      <c r="K67" t="s">
        <v>42</v>
      </c>
      <c r="L67" t="s">
        <v>375</v>
      </c>
      <c r="M67" t="s">
        <v>132</v>
      </c>
      <c r="N67" t="s">
        <v>376</v>
      </c>
      <c r="O67">
        <v>1483342</v>
      </c>
      <c r="P67" t="s">
        <v>46</v>
      </c>
      <c r="R67">
        <f>VLOOKUP(O67,[1]应付款管理!$A$1:$I$65536,9,0)</f>
        <v>3428</v>
      </c>
      <c r="S67">
        <f>J67-R67</f>
        <v>0</v>
      </c>
      <c r="T67" t="str">
        <f>$T$1&amp;O67</f>
        <v>，1483342</v>
      </c>
    </row>
    <row r="68" spans="1:20">
      <c r="A68" t="s">
        <v>377</v>
      </c>
      <c r="B68" t="s">
        <v>378</v>
      </c>
      <c r="C68" t="s">
        <v>10</v>
      </c>
      <c r="D68" t="s">
        <v>9</v>
      </c>
      <c r="E68" t="s">
        <v>379</v>
      </c>
      <c r="F68" t="s">
        <v>380</v>
      </c>
      <c r="G68" t="s">
        <v>381</v>
      </c>
      <c r="H68" t="s">
        <v>41</v>
      </c>
      <c r="I68" t="s">
        <v>12</v>
      </c>
      <c r="J68">
        <v>1702</v>
      </c>
      <c r="K68" t="s">
        <v>42</v>
      </c>
      <c r="L68" t="s">
        <v>382</v>
      </c>
      <c r="M68" t="s">
        <v>44</v>
      </c>
      <c r="N68" t="s">
        <v>383</v>
      </c>
      <c r="O68">
        <v>1483446</v>
      </c>
      <c r="P68" t="s">
        <v>46</v>
      </c>
      <c r="R68">
        <f>VLOOKUP(O68,[1]应付款管理!$A$1:$I$65536,9,0)</f>
        <v>1702</v>
      </c>
      <c r="S68">
        <f>J68-R68</f>
        <v>0</v>
      </c>
      <c r="T68" t="str">
        <f>$T$1&amp;O68</f>
        <v>，1483446</v>
      </c>
    </row>
    <row r="69" spans="10:18">
      <c r="J69">
        <f>SUM(J2:J68)</f>
        <v>171580</v>
      </c>
      <c r="R69">
        <f>SUM(R2:R68)</f>
        <v>171580</v>
      </c>
    </row>
    <row r="75" spans="18:24">
      <c r="R75" s="2"/>
      <c r="S75" s="2"/>
      <c r="T75" s="2"/>
      <c r="U75" s="2"/>
      <c r="V75" s="2"/>
      <c r="W75" s="2"/>
      <c r="X75" s="2"/>
    </row>
    <row r="76" ht="15.75" spans="18:24">
      <c r="R76" s="2"/>
      <c r="S76" s="3" t="s">
        <v>384</v>
      </c>
      <c r="T76" s="4">
        <v>170252</v>
      </c>
      <c r="U76" s="4"/>
      <c r="V76" s="4"/>
      <c r="W76" s="4"/>
      <c r="X76" s="2"/>
    </row>
    <row r="77" ht="15.75" spans="18:24">
      <c r="R77" s="2"/>
      <c r="S77" s="3" t="s">
        <v>385</v>
      </c>
      <c r="T77" s="4">
        <v>137053</v>
      </c>
      <c r="U77" s="3" t="s">
        <v>386</v>
      </c>
      <c r="V77" s="5" t="s">
        <v>387</v>
      </c>
      <c r="W77" s="4"/>
      <c r="X77" s="2"/>
    </row>
    <row r="78" ht="15.75" spans="18:24">
      <c r="R78" s="2"/>
      <c r="S78" s="3" t="s">
        <v>388</v>
      </c>
      <c r="T78" s="4">
        <v>34527</v>
      </c>
      <c r="U78" s="3" t="s">
        <v>386</v>
      </c>
      <c r="V78" s="6" t="s">
        <v>389</v>
      </c>
      <c r="W78" s="4"/>
      <c r="X78" s="2"/>
    </row>
    <row r="79" ht="15.75" spans="18:24">
      <c r="R79" s="2"/>
      <c r="S79" s="3" t="s">
        <v>390</v>
      </c>
      <c r="T79" s="4">
        <v>-1328</v>
      </c>
      <c r="U79" s="3" t="s">
        <v>391</v>
      </c>
      <c r="V79" s="4"/>
      <c r="W79" s="4"/>
      <c r="X79" s="2"/>
    </row>
    <row r="80" ht="15.75" spans="18:24">
      <c r="R80" s="7"/>
      <c r="S80" s="8"/>
      <c r="T80" s="8"/>
      <c r="U80" s="9" t="s">
        <v>392</v>
      </c>
      <c r="V80" s="8"/>
      <c r="W80" s="8"/>
      <c r="X80" s="7"/>
    </row>
    <row r="81" spans="18:24">
      <c r="R81" s="7"/>
      <c r="S81" s="7"/>
      <c r="T81" s="7"/>
      <c r="U81" s="7"/>
      <c r="V81" s="7"/>
      <c r="W81" s="7"/>
      <c r="X81" s="7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2019-04-17T02:20:38Z</dcterms:created>
  <dcterms:modified xsi:type="dcterms:W3CDTF">2019-04-17T02:39:32Z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