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订单导出表!$A$19:$W$71</definedName>
  </definedNames>
  <calcPr calcId="144525"/>
</workbook>
</file>

<file path=xl/sharedStrings.xml><?xml version="1.0" encoding="utf-8"?>
<sst xmlns="http://schemas.openxmlformats.org/spreadsheetml/2006/main" count="985" uniqueCount="302">
  <si>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</si>
  <si>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</si>
  <si>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</si>
  <si>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</si>
  <si>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</si>
  <si>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</si>
  <si>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</si>
  <si>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</si>
  <si>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2019-04-16</t>
  </si>
  <si>
    <t>结算说明</t>
  </si>
  <si>
    <t>账单编号</t>
  </si>
  <si>
    <t>Y16163-201904-0002</t>
  </si>
  <si>
    <t/>
  </si>
  <si>
    <t>账单最晚还款日期</t>
  </si>
  <si>
    <t>2019-04-28</t>
  </si>
  <si>
    <t>对公付款方式
开户名：北京纯粹旅行有限公司
开户行：招商银行股份有限公司北京北苑路支行
银行账号：110910312210201001189</t>
  </si>
  <si>
    <t>账单金额</t>
  </si>
  <si>
    <t>CNY102914.00</t>
  </si>
  <si>
    <t>当月已回款</t>
  </si>
  <si>
    <t>0.0</t>
  </si>
  <si>
    <t>应付金额</t>
  </si>
  <si>
    <t>102914.0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</si>
  <si>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</si>
  <si>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</si>
  <si>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</si>
  <si>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</si>
  <si>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</si>
  <si>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</si>
  <si>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</si>
  <si>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</si>
  <si>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</si>
  <si>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</si>
  <si>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</si>
  <si>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</si>
  <si>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</si>
  <si>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</si>
  <si>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</si>
  <si>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</si>
  <si>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</si>
  <si>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</si>
  <si>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</si>
  <si>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</si>
  <si>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</si>
  <si>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</si>
  <si>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</si>
  <si>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</si>
  <si>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</si>
  <si>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</si>
  <si>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190412204822302963</t>
  </si>
  <si>
    <t>dengweilong</t>
  </si>
  <si>
    <t>中国香港</t>
  </si>
  <si>
    <t>香港</t>
  </si>
  <si>
    <t>West Hotel/香港伟晴轩</t>
  </si>
  <si>
    <t>2019-04-12</t>
  </si>
  <si>
    <t>2019-06-09</t>
  </si>
  <si>
    <t>2019-06-10</t>
  </si>
  <si>
    <t>1</t>
  </si>
  <si>
    <t>HUANG WANGHAO</t>
  </si>
  <si>
    <t>已确认</t>
  </si>
  <si>
    <t>CNY</t>
  </si>
  <si>
    <t>190412205132521963</t>
  </si>
  <si>
    <t>CHEN YUQIU</t>
  </si>
  <si>
    <t>190415204604322963</t>
  </si>
  <si>
    <t>2019-04-15</t>
  </si>
  <si>
    <t>LI JIANSEN</t>
  </si>
  <si>
    <t>190415205219201963</t>
  </si>
  <si>
    <t>LIU HUIMIN</t>
  </si>
  <si>
    <t>190415210215012963</t>
  </si>
  <si>
    <t>新加坡</t>
  </si>
  <si>
    <t>Studio M Hotel/新加坡 Studio M 酒店</t>
  </si>
  <si>
    <t>2019-04-21</t>
  </si>
  <si>
    <t>2019-04-26</t>
  </si>
  <si>
    <t>5</t>
  </si>
  <si>
    <t>ZHU YUN</t>
  </si>
  <si>
    <t>190415214048201963</t>
  </si>
  <si>
    <t>Siloso Beach Resort, Sentosa/圣淘沙喜乐度假酒店</t>
  </si>
  <si>
    <t>2019-05-21</t>
  </si>
  <si>
    <t>2019-05-23</t>
  </si>
  <si>
    <t>2</t>
  </si>
  <si>
    <t>GAO SONG</t>
  </si>
  <si>
    <t>190211155455611963</t>
  </si>
  <si>
    <t>日本</t>
  </si>
  <si>
    <t>大阪市区</t>
  </si>
  <si>
    <t>Candeo Hotels Osaka Namba/大阪难波光芒酒店</t>
  </si>
  <si>
    <t>2019-02-11</t>
  </si>
  <si>
    <t>2019-04-09</t>
  </si>
  <si>
    <t>2019-04-13</t>
  </si>
  <si>
    <t>JIANG TAO</t>
  </si>
  <si>
    <t>190211155559642963</t>
  </si>
  <si>
    <t>LI XIAOXIN</t>
  </si>
  <si>
    <t>190304173146171963</t>
  </si>
  <si>
    <t>liudan</t>
  </si>
  <si>
    <t>泰国</t>
  </si>
  <si>
    <t>曼谷市区</t>
  </si>
  <si>
    <t>Holiday Inn Express Bangkok Siam/曼谷暹罗智选假日酒店</t>
  </si>
  <si>
    <t>2019-03-04</t>
  </si>
  <si>
    <t>2019-04-11</t>
  </si>
  <si>
    <t>2019-04-14</t>
  </si>
  <si>
    <t>3</t>
  </si>
  <si>
    <t>LI SHASHA</t>
  </si>
  <si>
    <t>190318093630422963</t>
  </si>
  <si>
    <t>巴西</t>
  </si>
  <si>
    <t>圣保罗</t>
  </si>
  <si>
    <t>Novotel Center Norte/诺富特中心北酒店</t>
  </si>
  <si>
    <t>2019-03-18</t>
  </si>
  <si>
    <t>YANG GUOQING</t>
  </si>
  <si>
    <t>190313101141942963</t>
  </si>
  <si>
    <t>芭东海滩</t>
  </si>
  <si>
    <t>Andaman Embrace Patong/巴东安达曼拥抱酒店</t>
  </si>
  <si>
    <t>2019-03-13</t>
  </si>
  <si>
    <t>2019-05-01</t>
  </si>
  <si>
    <t>JIN YAN</t>
  </si>
  <si>
    <t>190313101237812963</t>
  </si>
  <si>
    <t>MEI CONGLIN</t>
  </si>
  <si>
    <t>190313114757741963</t>
  </si>
  <si>
    <t>Marina Bay Sands/新加坡滨海湾金沙酒店</t>
  </si>
  <si>
    <t>2019-04-03</t>
  </si>
  <si>
    <t>2019-04-07</t>
  </si>
  <si>
    <t>2019-04-08</t>
  </si>
  <si>
    <t>TIAN JIEWEN</t>
  </si>
  <si>
    <t>190321105515752963</t>
  </si>
  <si>
    <t>Premier Hotel -CABIN- Osaka/普乐美雅饭店 -CABIN- 大阪(Premier Hotel -CABIN- Osaka)</t>
  </si>
  <si>
    <t>2019-03-21</t>
  </si>
  <si>
    <t>2019-04-05</t>
  </si>
  <si>
    <t>2019-04-10</t>
  </si>
  <si>
    <t>HUANG YAJUN</t>
  </si>
  <si>
    <t>190328163344362963</t>
  </si>
  <si>
    <t>广岛</t>
  </si>
  <si>
    <t>Hiroshima Washington Hotel/广岛华盛顿酒店</t>
  </si>
  <si>
    <t>2019-03-28</t>
  </si>
  <si>
    <t>2019-04-04</t>
  </si>
  <si>
    <t>SHEN YUELIN</t>
  </si>
  <si>
    <t>190320215003502963</t>
  </si>
  <si>
    <t>玻利维亚</t>
  </si>
  <si>
    <t>拉巴斯</t>
  </si>
  <si>
    <t>Hotel Presidente/总统酒店</t>
  </si>
  <si>
    <t>2019-03-20</t>
  </si>
  <si>
    <t>ZHOU QIANG</t>
  </si>
  <si>
    <t>190320220729622963</t>
  </si>
  <si>
    <t>2019-04-06</t>
  </si>
  <si>
    <t>HUANG WANPENG</t>
  </si>
  <si>
    <t>190320221400562963</t>
  </si>
  <si>
    <t>190326163525061963</t>
  </si>
  <si>
    <t>韩国</t>
  </si>
  <si>
    <t>首尔市区</t>
  </si>
  <si>
    <t>New Kukje Hotel/新国际酒店</t>
  </si>
  <si>
    <t>2019-03-26</t>
  </si>
  <si>
    <t>2019-04-02</t>
  </si>
  <si>
    <t>FRRANSISKA FRANSISKAA</t>
  </si>
  <si>
    <t>190325201659041963</t>
  </si>
  <si>
    <t>柬埔寨</t>
  </si>
  <si>
    <t>西哈努克</t>
  </si>
  <si>
    <t>Sokha Beach Resort/圣卡海滩度假村</t>
  </si>
  <si>
    <t>2019-03-25</t>
  </si>
  <si>
    <t>4</t>
  </si>
  <si>
    <t>WEN BIMEI</t>
  </si>
  <si>
    <t>190326094813472963</t>
  </si>
  <si>
    <t>Jolin</t>
  </si>
  <si>
    <t>Resorts World Sentosa - Hard Rock Hotel/圣淘沙名胜世界新加坡Hard Rock酒店</t>
  </si>
  <si>
    <t>2019-05-03</t>
  </si>
  <si>
    <t>GUO RONGZHONG</t>
  </si>
  <si>
    <t>190401110655431963</t>
  </si>
  <si>
    <t>蒙古</t>
  </si>
  <si>
    <t>乌兰巴托</t>
  </si>
  <si>
    <t>Holiday Inn Ulaanbaatar/</t>
  </si>
  <si>
    <t>2019-04-01</t>
  </si>
  <si>
    <t>YANG MEIMEI</t>
  </si>
  <si>
    <t>190406090214922963</t>
  </si>
  <si>
    <t>wenjiale</t>
  </si>
  <si>
    <t>阿联酋</t>
  </si>
  <si>
    <t>迪拜</t>
  </si>
  <si>
    <t>JW Marriott Marquis Hotel Dubai/迪拜侯爵万豪酒店</t>
  </si>
  <si>
    <t>2019-04-19</t>
  </si>
  <si>
    <t>2019-04-22</t>
  </si>
  <si>
    <t>ZHOU XIAOXIAN</t>
  </si>
  <si>
    <t>190329085327131963</t>
  </si>
  <si>
    <t>linlin11</t>
  </si>
  <si>
    <t>东京市区</t>
  </si>
  <si>
    <t>Red Roof Inn Kamata / Haneda Tokyo/东京蒲田/羽田红屋顶经济型酒店</t>
  </si>
  <si>
    <t>2019-03-29</t>
  </si>
  <si>
    <t>2019-04-17</t>
  </si>
  <si>
    <t>2019-04-23</t>
  </si>
  <si>
    <t>6</t>
  </si>
  <si>
    <t>BIAN LINGYANG</t>
  </si>
  <si>
    <t>190401144126791963</t>
  </si>
  <si>
    <t>德国</t>
  </si>
  <si>
    <t>科隆市区</t>
  </si>
  <si>
    <t>NH Köln Altstadt/科隆老城NH酒店</t>
  </si>
  <si>
    <t>2019-04-20</t>
  </si>
  <si>
    <t>WANG QING</t>
  </si>
  <si>
    <t>190402111929172963</t>
  </si>
  <si>
    <t>福冈</t>
  </si>
  <si>
    <t>Hotel New Otani Hakata/博多新大谷酒店</t>
  </si>
  <si>
    <t>LI LING</t>
  </si>
  <si>
    <t>190404091820461963</t>
  </si>
  <si>
    <t>newop</t>
  </si>
  <si>
    <t>挪威</t>
  </si>
  <si>
    <t>卑尔根</t>
  </si>
  <si>
    <t>Comfort Hotel Bergen Airport/卑尔根机场北欧之选酒店</t>
  </si>
  <si>
    <t>2019-05-09</t>
  </si>
  <si>
    <t>2019-05-10</t>
  </si>
  <si>
    <t>LI XINGYI</t>
  </si>
  <si>
    <t>190404084249822963</t>
  </si>
  <si>
    <t>英国</t>
  </si>
  <si>
    <t>盖特威克</t>
  </si>
  <si>
    <t>Travelodge Gatwick Airport Central/</t>
  </si>
  <si>
    <t>QIN KAIYI</t>
  </si>
  <si>
    <t>190408153005001963</t>
  </si>
  <si>
    <t>Butterfly on Prat Boutique Hotel/晋逸精品酒店尖沙咀</t>
  </si>
  <si>
    <t>ZHU FEIYU</t>
  </si>
  <si>
    <t>190404154638552963</t>
  </si>
  <si>
    <t>Holiday Inn Express Bangkok Sathorn/曼谷沙通智选假日酒店</t>
  </si>
  <si>
    <t>2019-04-30</t>
  </si>
  <si>
    <t>HU WEIHONG</t>
  </si>
  <si>
    <t>190405085759902963</t>
  </si>
  <si>
    <t>泉佐野</t>
  </si>
  <si>
    <t>Kansai Airport Washington Hotel/关西机场华盛顿酒店</t>
  </si>
  <si>
    <t>KONG ZHIDA</t>
  </si>
  <si>
    <t>190406094047572963</t>
  </si>
  <si>
    <t>Royal Rattanakosin Hotel/皇家拉达那哥欣酒店</t>
  </si>
  <si>
    <t>ZHEN ZHUOYAN</t>
  </si>
  <si>
    <t>190406153557992963</t>
  </si>
  <si>
    <t>那霸</t>
  </si>
  <si>
    <t>Daiwa Roynet Hotel Naha Omoromachi/那霸歌町大和鲁内酒店</t>
  </si>
  <si>
    <t>FANG MIN</t>
  </si>
  <si>
    <t>190408103356371963</t>
  </si>
  <si>
    <t>美国</t>
  </si>
  <si>
    <t>蒙特雷</t>
  </si>
  <si>
    <t>Hilton Garden Inn Monterey/蒙特雷希尔顿花园旅馆</t>
  </si>
  <si>
    <t>DING XIN</t>
  </si>
  <si>
    <t>190408155644281963</t>
  </si>
  <si>
    <t>越南</t>
  </si>
  <si>
    <t>芽庄</t>
  </si>
  <si>
    <t>Nhi Phi Hotel/尼非酒店</t>
  </si>
  <si>
    <t>SONG WENYU</t>
  </si>
  <si>
    <t>190408102224091963</t>
  </si>
  <si>
    <t>成田机场</t>
  </si>
  <si>
    <t>Hotel Nikko Narita/日航国际酒店</t>
  </si>
  <si>
    <t>WANG LINA</t>
  </si>
  <si>
    <t>190408203115501963</t>
  </si>
  <si>
    <t>胡志明市</t>
  </si>
  <si>
    <t>Ibis Saigon Airport/西贡机场宜必思酒店</t>
  </si>
  <si>
    <t>HU JIAYING</t>
  </si>
  <si>
    <t>190408201839811963</t>
  </si>
  <si>
    <t>京都</t>
  </si>
  <si>
    <t>Kyoto Plaza Hotel Annex/京都广场酒店附楼</t>
  </si>
  <si>
    <t>XU MIN</t>
  </si>
  <si>
    <t>190410120057232963</t>
  </si>
  <si>
    <t>Erica</t>
  </si>
  <si>
    <t>YOTEL Singapore Orchard Road/新加坡乌节路新概念酒店</t>
  </si>
  <si>
    <t>LI YIYU</t>
  </si>
  <si>
    <t>190409171020661963</t>
  </si>
  <si>
    <t>马来西亚</t>
  </si>
  <si>
    <t>哥打京那巴鲁</t>
  </si>
  <si>
    <t>Shangri-Las Tanjung Aru Resort &amp; Spa/丹绒亚路香格里拉Spa度假酒店</t>
  </si>
  <si>
    <t>2019-05-02</t>
  </si>
  <si>
    <t>XU CHANG</t>
  </si>
  <si>
    <t>190410114823711963</t>
  </si>
  <si>
    <t>Sourire@Rattanakosin Island/拉达那哥欣岛苏里及拉酒店</t>
  </si>
  <si>
    <t>LU GUOYI</t>
  </si>
  <si>
    <t>190410141530751963</t>
  </si>
  <si>
    <t>Picnic Hotel Bangkok - Rang Nam/曼谷野餐酒店 - 兰南</t>
  </si>
  <si>
    <t>190411164348462963</t>
  </si>
  <si>
    <t>清迈市区</t>
  </si>
  <si>
    <t>Anantara Chiang Mai Serviced Suites/清迈安纳塔拉套房酒店</t>
  </si>
  <si>
    <t>LI FANG</t>
  </si>
  <si>
    <t>190411194330561963</t>
  </si>
  <si>
    <t>2019-04-18</t>
  </si>
  <si>
    <t>MA GUANGLI</t>
  </si>
  <si>
    <t>190412110446991963</t>
  </si>
  <si>
    <t>Cordis Hong Kong/香港康得思酒店</t>
  </si>
  <si>
    <t>LENG SHUO</t>
  </si>
  <si>
    <t>190412125415442963</t>
  </si>
  <si>
    <t>印度尼西亚</t>
  </si>
  <si>
    <t>棉兰</t>
  </si>
  <si>
    <t>JW Marriott Hotel Medan/棉兰JW万豪酒店</t>
  </si>
  <si>
    <t>VERLIM NICHOLAS</t>
  </si>
  <si>
    <t>190412131614681963</t>
  </si>
  <si>
    <t>President Park Bangkok/曼谷总统公园酒店</t>
  </si>
  <si>
    <t>2019-04-25</t>
  </si>
  <si>
    <t>2019-04-29</t>
  </si>
  <si>
    <t>PARK PILLHWAN</t>
  </si>
  <si>
    <t>190413081941571963</t>
  </si>
  <si>
    <t>InterContinental Grand Stanford Hong Kong/海景嘉福洲际酒店</t>
  </si>
  <si>
    <t>2019-05-08</t>
  </si>
  <si>
    <t>HE ERDI</t>
  </si>
  <si>
    <t>190413144113372963</t>
  </si>
  <si>
    <t>中国大陆</t>
  </si>
  <si>
    <t>澳门</t>
  </si>
  <si>
    <t>Holiday Inn Macau/澳门假日酒店</t>
  </si>
  <si>
    <t>LIANG WENJIE</t>
  </si>
  <si>
    <t>190413191812472963</t>
  </si>
  <si>
    <t>剑桥</t>
  </si>
  <si>
    <t>ibis Cambridge Central Station/宜必思剑桥中央车站酒店</t>
  </si>
  <si>
    <t>JIANG QIYUN</t>
  </si>
  <si>
    <t>190412115404191963</t>
  </si>
  <si>
    <t>Hilton Kota Kinabalu/哥打京那巴鲁希尔顿酒店</t>
  </si>
  <si>
    <t>MENG RU</t>
  </si>
  <si>
    <t>190415182104831963</t>
  </si>
  <si>
    <t>Philstay Myeongdong Boutique Female/明洞菲尔斯泰精品女性旅馆</t>
  </si>
  <si>
    <t>WANG YALU</t>
  </si>
  <si>
    <t>确定应付：102914   付款编号：P190417163535322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</si>
</sst>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3" borderId="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4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13;&#22320;&#25509;0416&#20379;&#24212;&#2183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1482131</v>
          </cell>
          <cell r="B2" t="str">
            <v>澳门假日酒店</v>
          </cell>
          <cell r="C2" t="str">
            <v>190413144113372963</v>
          </cell>
          <cell r="D2" t="str">
            <v>reconfirm</v>
          </cell>
          <cell r="E2" t="str">
            <v/>
          </cell>
          <cell r="F2" t="str">
            <v>574</v>
          </cell>
          <cell r="G2" t="str">
            <v>RMB</v>
          </cell>
          <cell r="H2" t="str">
            <v>1</v>
          </cell>
          <cell r="I2">
            <v>574</v>
          </cell>
        </row>
        <row r="3">
          <cell r="A3">
            <v>1475920</v>
          </cell>
          <cell r="B3" t="str">
            <v>香港晋逸精品酒店尖沙咀店</v>
          </cell>
          <cell r="C3" t="str">
            <v>190408153005001963</v>
          </cell>
          <cell r="D3" t="str">
            <v>1230883144</v>
          </cell>
          <cell r="E3" t="str">
            <v/>
          </cell>
          <cell r="F3" t="str">
            <v>2094</v>
          </cell>
          <cell r="G3" t="str">
            <v>RMB</v>
          </cell>
          <cell r="H3" t="str">
            <v>1</v>
          </cell>
          <cell r="I3">
            <v>2094</v>
          </cell>
        </row>
        <row r="4">
          <cell r="A4">
            <v>1475954</v>
          </cell>
          <cell r="B4" t="str">
            <v>曼谷沙通智选假日酒店</v>
          </cell>
          <cell r="C4" t="str">
            <v>190404154638552963</v>
          </cell>
          <cell r="D4" t="str">
            <v>21335659</v>
          </cell>
          <cell r="E4" t="str">
            <v/>
          </cell>
          <cell r="F4" t="str">
            <v>1135</v>
          </cell>
          <cell r="G4" t="str">
            <v>RMB</v>
          </cell>
          <cell r="H4" t="str">
            <v>1</v>
          </cell>
          <cell r="I4">
            <v>1135</v>
          </cell>
        </row>
        <row r="5">
          <cell r="A5">
            <v>1459693</v>
          </cell>
          <cell r="B5" t="str">
            <v>加德满都德瓦里卡酒店</v>
          </cell>
          <cell r="C5" t="str">
            <v>190325162018582963</v>
          </cell>
          <cell r="D5" t="str">
            <v>190325162018582963</v>
          </cell>
          <cell r="E5" t="str">
            <v/>
          </cell>
          <cell r="F5" t="str">
            <v>5300</v>
          </cell>
          <cell r="G5" t="str">
            <v>RMB</v>
          </cell>
          <cell r="H5" t="str">
            <v>1</v>
          </cell>
          <cell r="I5">
            <v>5300</v>
          </cell>
        </row>
        <row r="6">
          <cell r="A6">
            <v>1460837</v>
          </cell>
          <cell r="B6" t="str">
            <v>新加坡滨海湾金沙酒店</v>
          </cell>
          <cell r="C6" t="str">
            <v>190313114757741963</v>
          </cell>
          <cell r="D6" t="str">
            <v>reconfirm</v>
          </cell>
          <cell r="E6" t="str">
            <v/>
          </cell>
          <cell r="F6" t="str">
            <v>2332</v>
          </cell>
          <cell r="G6" t="str">
            <v>RMB</v>
          </cell>
          <cell r="H6" t="str">
            <v>1</v>
          </cell>
          <cell r="I6">
            <v>2332</v>
          </cell>
        </row>
        <row r="7">
          <cell r="A7">
            <v>1471178</v>
          </cell>
          <cell r="B7" t="str">
            <v>新加坡滨海湾金沙酒店</v>
          </cell>
          <cell r="C7" t="str">
            <v>190327202321192963</v>
          </cell>
          <cell r="D7" t="str">
            <v>1471178</v>
          </cell>
          <cell r="E7" t="str">
            <v/>
          </cell>
          <cell r="F7" t="str">
            <v>3251</v>
          </cell>
          <cell r="G7" t="str">
            <v>RMB</v>
          </cell>
          <cell r="H7" t="str">
            <v>1</v>
          </cell>
          <cell r="I7">
            <v>3251</v>
          </cell>
        </row>
        <row r="8">
          <cell r="A8">
            <v>1425672</v>
          </cell>
          <cell r="B8" t="str">
            <v>东京帝国大酒店</v>
          </cell>
          <cell r="C8" t="str">
            <v>190104154101402963</v>
          </cell>
          <cell r="D8" t="str">
            <v>4784968</v>
          </cell>
          <cell r="E8" t="str">
            <v/>
          </cell>
          <cell r="F8" t="str">
            <v>2680</v>
          </cell>
          <cell r="G8" t="str">
            <v>RMB</v>
          </cell>
          <cell r="H8" t="str">
            <v>1</v>
          </cell>
          <cell r="I8">
            <v>2680</v>
          </cell>
        </row>
        <row r="9">
          <cell r="A9">
            <v>1475512</v>
          </cell>
          <cell r="B9" t="str">
            <v>大阪心斋桥安乐窝酒店</v>
          </cell>
          <cell r="C9" t="str">
            <v>190412154848472963</v>
          </cell>
          <cell r="D9" t="str">
            <v>20190403131799194</v>
          </cell>
          <cell r="E9" t="str">
            <v/>
          </cell>
          <cell r="F9" t="str">
            <v>860</v>
          </cell>
          <cell r="G9" t="str">
            <v>RMB</v>
          </cell>
          <cell r="H9" t="str">
            <v>1</v>
          </cell>
          <cell r="I9">
            <v>860</v>
          </cell>
        </row>
        <row r="10">
          <cell r="A10">
            <v>1455415</v>
          </cell>
          <cell r="B10" t="str">
            <v>曼谷暹罗智选假日酒店</v>
          </cell>
          <cell r="C10" t="str">
            <v>190304173146171963</v>
          </cell>
          <cell r="D10" t="str">
            <v>48881516</v>
          </cell>
          <cell r="E10" t="str">
            <v/>
          </cell>
          <cell r="F10" t="str">
            <v>2109</v>
          </cell>
          <cell r="G10" t="str">
            <v>RMB</v>
          </cell>
          <cell r="H10" t="str">
            <v>1</v>
          </cell>
          <cell r="I10">
            <v>2109</v>
          </cell>
        </row>
        <row r="11">
          <cell r="A11">
            <v>1480816</v>
          </cell>
          <cell r="B11" t="str">
            <v>曼谷暹罗智选假日酒店</v>
          </cell>
          <cell r="C11" t="str">
            <v>190411194330561963</v>
          </cell>
          <cell r="D11" t="str">
            <v>21379739</v>
          </cell>
          <cell r="E11" t="str">
            <v/>
          </cell>
          <cell r="F11" t="str">
            <v>1642</v>
          </cell>
          <cell r="G11" t="str">
            <v>RMB</v>
          </cell>
          <cell r="H11" t="str">
            <v>1</v>
          </cell>
          <cell r="I11">
            <v>1642</v>
          </cell>
        </row>
        <row r="12">
          <cell r="A12">
            <v>1479582</v>
          </cell>
          <cell r="B12" t="str">
            <v>拉达那哥欣岛苏里及拉酒店</v>
          </cell>
          <cell r="C12" t="str">
            <v>190410114823711963</v>
          </cell>
          <cell r="D12" t="str">
            <v>reconfirm</v>
          </cell>
          <cell r="E12" t="str">
            <v/>
          </cell>
          <cell r="F12" t="str">
            <v>646</v>
          </cell>
          <cell r="G12" t="str">
            <v>RMB</v>
          </cell>
          <cell r="H12" t="str">
            <v>1</v>
          </cell>
          <cell r="I12">
            <v>646</v>
          </cell>
        </row>
        <row r="13">
          <cell r="A13">
            <v>1468384</v>
          </cell>
          <cell r="B13" t="str">
            <v>雅绅特温哥华机场公寓</v>
          </cell>
          <cell r="C13" t="str">
            <v>190324153829012963</v>
          </cell>
          <cell r="D13" t="str">
            <v>5684705</v>
          </cell>
          <cell r="E13" t="str">
            <v/>
          </cell>
          <cell r="F13" t="str">
            <v>3683</v>
          </cell>
          <cell r="G13" t="str">
            <v>RMB</v>
          </cell>
          <cell r="H13" t="str">
            <v>1</v>
          </cell>
          <cell r="I13">
            <v>3683</v>
          </cell>
        </row>
        <row r="14">
          <cell r="A14">
            <v>1482319</v>
          </cell>
          <cell r="B14" t="str">
            <v>宜必思剑桥中央车站酒店</v>
          </cell>
          <cell r="C14" t="str">
            <v>190413191812472963</v>
          </cell>
          <cell r="D14" t="str">
            <v>HHSTCGPV</v>
          </cell>
          <cell r="E14" t="str">
            <v/>
          </cell>
          <cell r="F14" t="str">
            <v>747</v>
          </cell>
          <cell r="G14" t="str">
            <v>RMB</v>
          </cell>
          <cell r="H14" t="str">
            <v>1</v>
          </cell>
          <cell r="I14">
            <v>747</v>
          </cell>
        </row>
        <row r="15">
          <cell r="A15">
            <v>1469275</v>
          </cell>
          <cell r="B15" t="str">
            <v>圣卡海滩度假村</v>
          </cell>
          <cell r="C15" t="str">
            <v>190325201659041963</v>
          </cell>
          <cell r="D15" t="str">
            <v>1224178063;1224178067;1224178068;1224178070</v>
          </cell>
          <cell r="E15" t="str">
            <v/>
          </cell>
          <cell r="F15" t="str">
            <v>10556.04</v>
          </cell>
          <cell r="G15" t="str">
            <v>RMB</v>
          </cell>
          <cell r="H15" t="str">
            <v>1</v>
          </cell>
          <cell r="I15">
            <v>10556.04</v>
          </cell>
        </row>
        <row r="16">
          <cell r="A16">
            <v>1476422</v>
          </cell>
          <cell r="B16" t="str">
            <v>泉佐野关西机场华盛顿酒店</v>
          </cell>
          <cell r="C16" t="str">
            <v>190405085759902963</v>
          </cell>
          <cell r="D16" t="str">
            <v>602202</v>
          </cell>
          <cell r="E16" t="str">
            <v/>
          </cell>
          <cell r="F16" t="str">
            <v>802</v>
          </cell>
          <cell r="G16" t="str">
            <v>RMB</v>
          </cell>
          <cell r="H16" t="str">
            <v>1</v>
          </cell>
          <cell r="I16">
            <v>802</v>
          </cell>
        </row>
        <row r="17">
          <cell r="A17">
            <v>1470890</v>
          </cell>
          <cell r="B17" t="str">
            <v>苏西大都会酒店</v>
          </cell>
          <cell r="C17" t="str">
            <v>190327220531831963</v>
          </cell>
          <cell r="D17" t="str">
            <v>2019031903270035</v>
          </cell>
          <cell r="E17" t="str">
            <v/>
          </cell>
          <cell r="F17" t="str">
            <v>861</v>
          </cell>
          <cell r="G17" t="str">
            <v>RMB</v>
          </cell>
          <cell r="H17" t="str">
            <v>1</v>
          </cell>
          <cell r="I17">
            <v>861</v>
          </cell>
        </row>
        <row r="18">
          <cell r="A18">
            <v>1478079</v>
          </cell>
          <cell r="B18" t="str">
            <v>卡萨布兰卡布兰奇索菲特大酒店</v>
          </cell>
          <cell r="C18" t="str">
            <v>190408082257481963</v>
          </cell>
          <cell r="D18" t="str">
            <v/>
          </cell>
          <cell r="E18" t="str">
            <v/>
          </cell>
          <cell r="F18" t="str">
            <v>1130</v>
          </cell>
          <cell r="G18" t="str">
            <v>RMB</v>
          </cell>
          <cell r="H18" t="str">
            <v>1</v>
          </cell>
          <cell r="I18">
            <v>1130</v>
          </cell>
        </row>
        <row r="19">
          <cell r="A19">
            <v>1466367</v>
          </cell>
          <cell r="B19" t="str">
            <v>台北神旺大饭店</v>
          </cell>
          <cell r="C19" t="str">
            <v>190328153556882963</v>
          </cell>
          <cell r="D19" t="str">
            <v>1221646988</v>
          </cell>
          <cell r="E19" t="str">
            <v/>
          </cell>
          <cell r="F19" t="str">
            <v>2877</v>
          </cell>
          <cell r="G19" t="str">
            <v>RMB</v>
          </cell>
          <cell r="H19" t="str">
            <v>1</v>
          </cell>
          <cell r="I19">
            <v>2877</v>
          </cell>
        </row>
        <row r="20">
          <cell r="A20">
            <v>1459464</v>
          </cell>
          <cell r="B20" t="str">
            <v>诺富特中心北酒店</v>
          </cell>
          <cell r="C20" t="str">
            <v>190318093630422963</v>
          </cell>
          <cell r="D20" t="str">
            <v>1904120514</v>
          </cell>
          <cell r="E20" t="str">
            <v/>
          </cell>
          <cell r="F20" t="str">
            <v>2566</v>
          </cell>
          <cell r="G20" t="str">
            <v>RMB</v>
          </cell>
          <cell r="H20" t="str">
            <v>1</v>
          </cell>
          <cell r="I20">
            <v>2566</v>
          </cell>
        </row>
        <row r="21">
          <cell r="A21">
            <v>1481797</v>
          </cell>
          <cell r="B21" t="str">
            <v>香港海景嘉福洲际酒店</v>
          </cell>
          <cell r="C21" t="str">
            <v>190413081941571963</v>
          </cell>
          <cell r="D21" t="str">
            <v/>
          </cell>
          <cell r="E21" t="str">
            <v/>
          </cell>
          <cell r="F21" t="str">
            <v>1265</v>
          </cell>
          <cell r="G21" t="str">
            <v>RMB</v>
          </cell>
          <cell r="H21" t="str">
            <v>1</v>
          </cell>
          <cell r="I21">
            <v>1265</v>
          </cell>
        </row>
        <row r="22">
          <cell r="A22">
            <v>1481232</v>
          </cell>
          <cell r="B22" t="str">
            <v>香港康得思酒店</v>
          </cell>
          <cell r="C22" t="str">
            <v>190412110446991963</v>
          </cell>
          <cell r="D22" t="str">
            <v/>
          </cell>
          <cell r="E22" t="str">
            <v/>
          </cell>
          <cell r="F22" t="str">
            <v>3972</v>
          </cell>
          <cell r="G22" t="str">
            <v>RMB</v>
          </cell>
          <cell r="H22" t="str">
            <v>1</v>
          </cell>
          <cell r="I22">
            <v>3972</v>
          </cell>
        </row>
        <row r="23">
          <cell r="A23">
            <v>1471719</v>
          </cell>
          <cell r="B23" t="str">
            <v>东京蒲田/羽田红屋顶经济型酒店</v>
          </cell>
          <cell r="C23" t="str">
            <v>190329085327131963</v>
          </cell>
          <cell r="D23" t="str">
            <v>84892</v>
          </cell>
          <cell r="E23" t="str">
            <v/>
          </cell>
          <cell r="F23" t="str">
            <v>2670</v>
          </cell>
          <cell r="G23" t="str">
            <v>RMB</v>
          </cell>
          <cell r="H23" t="str">
            <v>1</v>
          </cell>
          <cell r="I23">
            <v>2670</v>
          </cell>
        </row>
        <row r="24">
          <cell r="A24">
            <v>1483139</v>
          </cell>
          <cell r="B24" t="str">
            <v>新圣拉扎尔酒店</v>
          </cell>
          <cell r="C24" t="str">
            <v>190415082104511963</v>
          </cell>
          <cell r="D24" t="str">
            <v/>
          </cell>
          <cell r="E24" t="str">
            <v/>
          </cell>
          <cell r="F24" t="str">
            <v>1922</v>
          </cell>
          <cell r="G24" t="str">
            <v>RMB</v>
          </cell>
          <cell r="H24" t="str">
            <v>1</v>
          </cell>
          <cell r="I24">
            <v>1922</v>
          </cell>
        </row>
        <row r="25">
          <cell r="A25">
            <v>1483761</v>
          </cell>
          <cell r="B25" t="str">
            <v>香港九龙东皇冠假日酒店</v>
          </cell>
          <cell r="C25" t="str">
            <v>190416080844931963</v>
          </cell>
          <cell r="D25" t="str">
            <v/>
          </cell>
          <cell r="E25" t="str">
            <v/>
          </cell>
          <cell r="F25" t="str">
            <v>2326</v>
          </cell>
          <cell r="G25" t="str">
            <v>RMB</v>
          </cell>
          <cell r="H25" t="str">
            <v>1</v>
          </cell>
          <cell r="I25">
            <v>2326</v>
          </cell>
        </row>
        <row r="26">
          <cell r="A26">
            <v>1478134</v>
          </cell>
          <cell r="B26" t="str">
            <v>千叶县日航成田酒店</v>
          </cell>
          <cell r="C26" t="str">
            <v>190408102224091963</v>
          </cell>
          <cell r="D26" t="str">
            <v/>
          </cell>
          <cell r="E26" t="str">
            <v/>
          </cell>
          <cell r="F26" t="str">
            <v>2855</v>
          </cell>
          <cell r="G26" t="str">
            <v>RMB</v>
          </cell>
          <cell r="H26" t="str">
            <v>1</v>
          </cell>
          <cell r="I26">
            <v>2855</v>
          </cell>
        </row>
        <row r="27">
          <cell r="A27">
            <v>1474525</v>
          </cell>
          <cell r="B27" t="str">
            <v>福冈博多新大谷酒店</v>
          </cell>
          <cell r="C27" t="str">
            <v>190402111929172963</v>
          </cell>
          <cell r="D27" t="str">
            <v>1717112</v>
          </cell>
          <cell r="E27" t="str">
            <v/>
          </cell>
          <cell r="F27" t="str">
            <v>3991</v>
          </cell>
          <cell r="G27" t="str">
            <v>RMB</v>
          </cell>
          <cell r="H27" t="str">
            <v>1</v>
          </cell>
          <cell r="I27">
            <v>3991</v>
          </cell>
        </row>
        <row r="28">
          <cell r="A28">
            <v>1466004</v>
          </cell>
          <cell r="B28" t="str">
            <v>广岛华盛顿酒店</v>
          </cell>
          <cell r="C28" t="str">
            <v>190328163344362963</v>
          </cell>
          <cell r="D28" t="str">
            <v>1221489435</v>
          </cell>
          <cell r="E28" t="str">
            <v/>
          </cell>
          <cell r="F28" t="str">
            <v>1249</v>
          </cell>
          <cell r="G28" t="str">
            <v>RMB</v>
          </cell>
          <cell r="H28" t="str">
            <v>1</v>
          </cell>
          <cell r="I28">
            <v>1249</v>
          </cell>
        </row>
        <row r="29">
          <cell r="A29">
            <v>1471534</v>
          </cell>
          <cell r="B29" t="str">
            <v>首尔陪图江南酒店</v>
          </cell>
          <cell r="C29" t="str">
            <v>190402114811832963</v>
          </cell>
          <cell r="D29" t="str">
            <v>19213157</v>
          </cell>
          <cell r="E29" t="str">
            <v/>
          </cell>
          <cell r="F29" t="str">
            <v>995</v>
          </cell>
          <cell r="G29" t="str">
            <v>RMB</v>
          </cell>
          <cell r="H29" t="str">
            <v>1</v>
          </cell>
          <cell r="I29">
            <v>995</v>
          </cell>
        </row>
        <row r="30">
          <cell r="A30">
            <v>1470888</v>
          </cell>
          <cell r="B30" t="str">
            <v>迪拜侯爵万豪酒店</v>
          </cell>
          <cell r="C30" t="str">
            <v>190406090214922963</v>
          </cell>
          <cell r="D30" t="str">
            <v>92077042</v>
          </cell>
          <cell r="E30" t="str">
            <v/>
          </cell>
          <cell r="F30" t="str">
            <v>3851</v>
          </cell>
          <cell r="G30" t="str">
            <v>RMB</v>
          </cell>
          <cell r="H30" t="str">
            <v>1</v>
          </cell>
          <cell r="I30">
            <v>3851</v>
          </cell>
        </row>
        <row r="31">
          <cell r="A31">
            <v>1466537</v>
          </cell>
          <cell r="B31" t="str">
            <v>MYSTAYS 京都四条酒店</v>
          </cell>
          <cell r="C31" t="str">
            <v>190322081537992963</v>
          </cell>
          <cell r="D31" t="str">
            <v>021221590</v>
          </cell>
          <cell r="E31" t="str">
            <v/>
          </cell>
          <cell r="F31" t="str">
            <v>2365</v>
          </cell>
          <cell r="G31" t="str">
            <v>RMB</v>
          </cell>
          <cell r="H31" t="str">
            <v>1</v>
          </cell>
          <cell r="I31">
            <v>2365</v>
          </cell>
        </row>
        <row r="32">
          <cell r="A32">
            <v>1469565</v>
          </cell>
          <cell r="B32" t="str">
            <v>圣淘沙名胜世界硬石酒店</v>
          </cell>
          <cell r="C32" t="str">
            <v>190326094813472963</v>
          </cell>
          <cell r="D32" t="str">
            <v/>
          </cell>
          <cell r="E32" t="str">
            <v/>
          </cell>
          <cell r="F32" t="str">
            <v>6462</v>
          </cell>
          <cell r="G32" t="str">
            <v>RMB</v>
          </cell>
          <cell r="H32" t="str">
            <v>1</v>
          </cell>
          <cell r="I32">
            <v>6462</v>
          </cell>
        </row>
        <row r="33">
          <cell r="A33">
            <v>1476675</v>
          </cell>
          <cell r="B33" t="str">
            <v>布里斯班宜必思酒店</v>
          </cell>
          <cell r="C33" t="str">
            <v>190408155117811963</v>
          </cell>
          <cell r="D33" t="str">
            <v>2062TDM544</v>
          </cell>
          <cell r="E33" t="str">
            <v/>
          </cell>
          <cell r="F33" t="str">
            <v>1548</v>
          </cell>
          <cell r="G33" t="str">
            <v>RMB</v>
          </cell>
          <cell r="H33" t="str">
            <v>1</v>
          </cell>
          <cell r="I33">
            <v>1548</v>
          </cell>
        </row>
        <row r="34">
          <cell r="A34">
            <v>1477728</v>
          </cell>
          <cell r="B34" t="str">
            <v>尼非酒店</v>
          </cell>
          <cell r="C34" t="str">
            <v>190408155644281963</v>
          </cell>
          <cell r="D34" t="str">
            <v/>
          </cell>
          <cell r="E34" t="str">
            <v/>
          </cell>
          <cell r="F34" t="str">
            <v>855</v>
          </cell>
          <cell r="G34" t="str">
            <v>RMB</v>
          </cell>
          <cell r="H34" t="str">
            <v>1</v>
          </cell>
          <cell r="I34">
            <v>855</v>
          </cell>
        </row>
        <row r="35">
          <cell r="A35">
            <v>1478470</v>
          </cell>
          <cell r="B35" t="str">
            <v>西贡机场宜必思酒店</v>
          </cell>
          <cell r="C35" t="str">
            <v>190408203115501963</v>
          </cell>
          <cell r="D35" t="str">
            <v>102295</v>
          </cell>
          <cell r="E35" t="str">
            <v/>
          </cell>
          <cell r="F35" t="str">
            <v>458</v>
          </cell>
          <cell r="G35" t="str">
            <v>RMB</v>
          </cell>
          <cell r="H35" t="str">
            <v>1</v>
          </cell>
          <cell r="I35">
            <v>458</v>
          </cell>
        </row>
        <row r="36">
          <cell r="A36">
            <v>1477466</v>
          </cell>
          <cell r="B36" t="str">
            <v>蒙特里希尔顿花园旅馆</v>
          </cell>
          <cell r="C36" t="str">
            <v>190408103356371963</v>
          </cell>
          <cell r="D36" t="str">
            <v>3103085812</v>
          </cell>
          <cell r="E36" t="str">
            <v/>
          </cell>
          <cell r="F36" t="str">
            <v>1370</v>
          </cell>
          <cell r="G36" t="str">
            <v>RMB</v>
          </cell>
          <cell r="H36" t="str">
            <v>1</v>
          </cell>
          <cell r="I36">
            <v>1370</v>
          </cell>
        </row>
        <row r="37">
          <cell r="A37">
            <v>1479663</v>
          </cell>
          <cell r="B37" t="str">
            <v>曼谷野餐酒店曼谷</v>
          </cell>
          <cell r="C37" t="str">
            <v>190410141530751963</v>
          </cell>
          <cell r="D37" t="str">
            <v>146251</v>
          </cell>
          <cell r="E37" t="str">
            <v/>
          </cell>
          <cell r="F37" t="str">
            <v>871</v>
          </cell>
          <cell r="G37" t="str">
            <v>RMB</v>
          </cell>
          <cell r="H37" t="str">
            <v>1</v>
          </cell>
          <cell r="I37">
            <v>871</v>
          </cell>
        </row>
        <row r="38">
          <cell r="A38">
            <v>1481307</v>
          </cell>
          <cell r="B38" t="str">
            <v>曼谷总统公园酒店</v>
          </cell>
          <cell r="C38" t="str">
            <v>190412131614681963</v>
          </cell>
          <cell r="D38" t="str">
            <v>89641608</v>
          </cell>
          <cell r="E38" t="str">
            <v/>
          </cell>
          <cell r="F38" t="str">
            <v>2122</v>
          </cell>
          <cell r="G38" t="str">
            <v>RMB</v>
          </cell>
          <cell r="H38" t="str">
            <v>1</v>
          </cell>
          <cell r="I38">
            <v>2122</v>
          </cell>
        </row>
        <row r="39">
          <cell r="A39">
            <v>1477067</v>
          </cell>
          <cell r="B39" t="str">
            <v>皇家拉达那哥欣酒店</v>
          </cell>
          <cell r="C39" t="str">
            <v>190406094047572963</v>
          </cell>
          <cell r="D39" t="str">
            <v>164271</v>
          </cell>
          <cell r="E39" t="str">
            <v/>
          </cell>
          <cell r="F39" t="str">
            <v>301</v>
          </cell>
          <cell r="G39" t="str">
            <v>RMB</v>
          </cell>
          <cell r="H39" t="str">
            <v>1</v>
          </cell>
          <cell r="I39">
            <v>301</v>
          </cell>
        </row>
        <row r="40">
          <cell r="A40">
            <v>1477279</v>
          </cell>
          <cell r="B40" t="str">
            <v>冲绳那霸歌町大和ROYNET酒店</v>
          </cell>
          <cell r="C40" t="str">
            <v>190406153557992963</v>
          </cell>
          <cell r="D40" t="str">
            <v>190406153557992963</v>
          </cell>
          <cell r="E40" t="str">
            <v/>
          </cell>
          <cell r="F40" t="str">
            <v>969</v>
          </cell>
          <cell r="G40" t="str">
            <v>RMB</v>
          </cell>
          <cell r="H40" t="str">
            <v>1</v>
          </cell>
          <cell r="I40">
            <v>969</v>
          </cell>
        </row>
        <row r="41">
          <cell r="A41">
            <v>1480130</v>
          </cell>
          <cell r="B41" t="str">
            <v>清迈安纳塔拉套房酒店</v>
          </cell>
          <cell r="C41" t="str">
            <v>190411164348462963</v>
          </cell>
          <cell r="D41" t="str">
            <v>302049</v>
          </cell>
          <cell r="E41" t="str">
            <v/>
          </cell>
          <cell r="F41" t="str">
            <v>4892</v>
          </cell>
          <cell r="G41" t="str">
            <v>RMB</v>
          </cell>
          <cell r="H41" t="str">
            <v>1</v>
          </cell>
          <cell r="I41">
            <v>4892</v>
          </cell>
        </row>
        <row r="42">
          <cell r="A42">
            <v>1479251</v>
          </cell>
          <cell r="B42" t="str">
            <v>哥打京那巴鲁香格里拉丹绒亚路酒店</v>
          </cell>
          <cell r="C42" t="str">
            <v>190409171020661963</v>
          </cell>
          <cell r="D42" t="str">
            <v>1479251</v>
          </cell>
          <cell r="E42" t="str">
            <v/>
          </cell>
          <cell r="F42" t="str">
            <v>3212</v>
          </cell>
          <cell r="G42" t="str">
            <v>RMB</v>
          </cell>
          <cell r="H42" t="str">
            <v>1</v>
          </cell>
          <cell r="I42">
            <v>3212</v>
          </cell>
        </row>
        <row r="43">
          <cell r="A43">
            <v>1481289</v>
          </cell>
          <cell r="B43" t="str">
            <v>棉兰JW万豪酒店</v>
          </cell>
          <cell r="C43" t="str">
            <v>190412125415442963</v>
          </cell>
          <cell r="D43" t="str">
            <v>71688584,71688582</v>
          </cell>
          <cell r="E43" t="str">
            <v/>
          </cell>
          <cell r="F43" t="str">
            <v>977</v>
          </cell>
          <cell r="G43" t="str">
            <v>RMB</v>
          </cell>
          <cell r="H43" t="str">
            <v>1</v>
          </cell>
          <cell r="I43">
            <v>977</v>
          </cell>
        </row>
        <row r="44">
          <cell r="A44">
            <v>1466459</v>
          </cell>
          <cell r="B44" t="str">
            <v>东京相铁FRESA INN-日本桥人形町</v>
          </cell>
          <cell r="C44" t="str">
            <v>190322083207531963</v>
          </cell>
          <cell r="D44" t="str">
            <v>1222072070</v>
          </cell>
          <cell r="E44" t="str">
            <v/>
          </cell>
          <cell r="F44" t="str">
            <v>1127</v>
          </cell>
          <cell r="G44" t="str">
            <v>RMB</v>
          </cell>
          <cell r="H44" t="str">
            <v>1</v>
          </cell>
          <cell r="I44">
            <v>1127</v>
          </cell>
        </row>
        <row r="45">
          <cell r="A45">
            <v>1463396</v>
          </cell>
          <cell r="B45" t="str">
            <v>京都索拉利亚西铁尊贵酒店</v>
          </cell>
          <cell r="C45" t="str">
            <v>190320165243081963</v>
          </cell>
          <cell r="D45" t="str">
            <v>203774433</v>
          </cell>
          <cell r="E45" t="str">
            <v/>
          </cell>
          <cell r="F45" t="str">
            <v>1544</v>
          </cell>
          <cell r="G45" t="str">
            <v>RMB</v>
          </cell>
          <cell r="H45" t="str">
            <v>1</v>
          </cell>
          <cell r="I45">
            <v>1544</v>
          </cell>
        </row>
        <row r="46">
          <cell r="A46">
            <v>1482236</v>
          </cell>
          <cell r="B46" t="str">
            <v>大阪心斋桥舒适酒店</v>
          </cell>
          <cell r="C46" t="str">
            <v>190413165115802963</v>
          </cell>
          <cell r="D46" t="str">
            <v/>
          </cell>
          <cell r="E46" t="str">
            <v/>
          </cell>
          <cell r="F46" t="str">
            <v>2371</v>
          </cell>
          <cell r="G46" t="str">
            <v>RMB</v>
          </cell>
          <cell r="H46" t="str">
            <v>1</v>
          </cell>
          <cell r="I46">
            <v>2371</v>
          </cell>
        </row>
        <row r="47">
          <cell r="A47">
            <v>1468407</v>
          </cell>
          <cell r="B47" t="str">
            <v>WBF淀屋桥南酒店</v>
          </cell>
          <cell r="C47" t="str">
            <v>190325093553672963</v>
          </cell>
          <cell r="D47" t="str">
            <v>20190324128724045</v>
          </cell>
          <cell r="E47" t="str">
            <v/>
          </cell>
          <cell r="F47" t="str">
            <v>2062</v>
          </cell>
          <cell r="G47" t="str">
            <v>RMB</v>
          </cell>
          <cell r="H47" t="str">
            <v>1</v>
          </cell>
          <cell r="I47">
            <v>2062</v>
          </cell>
        </row>
        <row r="48">
          <cell r="A48">
            <v>1445341</v>
          </cell>
          <cell r="B48" t="str">
            <v>大阪难波光芒酒店</v>
          </cell>
          <cell r="C48" t="str">
            <v>190211155455611963,190211155559642963</v>
          </cell>
          <cell r="D48" t="str">
            <v>19021250018,19021250019</v>
          </cell>
          <cell r="E48" t="str">
            <v/>
          </cell>
          <cell r="F48" t="str">
            <v>2116</v>
          </cell>
          <cell r="G48" t="str">
            <v>RMB</v>
          </cell>
          <cell r="H48" t="str">
            <v>1</v>
          </cell>
          <cell r="I48">
            <v>2116</v>
          </cell>
        </row>
        <row r="49">
          <cell r="A49">
            <v>1464305</v>
          </cell>
          <cell r="B49" t="str">
            <v>普乐美雅酒店-CABIN-大阪</v>
          </cell>
          <cell r="C49" t="str">
            <v>190321105515752963</v>
          </cell>
          <cell r="D49" t="str">
            <v>117739</v>
          </cell>
          <cell r="E49" t="str">
            <v/>
          </cell>
          <cell r="F49" t="str">
            <v>2848</v>
          </cell>
          <cell r="G49" t="str">
            <v>RMB</v>
          </cell>
          <cell r="H49" t="str">
            <v>1</v>
          </cell>
          <cell r="I49">
            <v>2848</v>
          </cell>
        </row>
        <row r="50">
          <cell r="A50">
            <v>1472543</v>
          </cell>
          <cell r="B50" t="str">
            <v>科隆老城NH酒店</v>
          </cell>
          <cell r="C50" t="str">
            <v>190401144126791963</v>
          </cell>
          <cell r="D50" t="str">
            <v>372160588</v>
          </cell>
          <cell r="E50" t="str">
            <v/>
          </cell>
          <cell r="F50" t="str">
            <v>1890</v>
          </cell>
          <cell r="G50" t="str">
            <v>RMB</v>
          </cell>
          <cell r="H50" t="str">
            <v>1</v>
          </cell>
          <cell r="I50">
            <v>1890</v>
          </cell>
        </row>
        <row r="51">
          <cell r="A51">
            <v>1466664</v>
          </cell>
          <cell r="B51" t="str">
            <v>东京壹酒店</v>
          </cell>
          <cell r="C51" t="str">
            <v>190322112158471963</v>
          </cell>
          <cell r="D51" t="str">
            <v>1222164730</v>
          </cell>
          <cell r="E51" t="str">
            <v/>
          </cell>
          <cell r="F51" t="str">
            <v>2133</v>
          </cell>
          <cell r="G51" t="str">
            <v>RMB</v>
          </cell>
          <cell r="H51" t="str">
            <v>1</v>
          </cell>
          <cell r="I51">
            <v>2133</v>
          </cell>
        </row>
        <row r="52">
          <cell r="A52">
            <v>1466561</v>
          </cell>
          <cell r="B52" t="str">
            <v>东京壹酒店</v>
          </cell>
          <cell r="C52" t="str">
            <v>190322093018171963</v>
          </cell>
          <cell r="D52" t="str">
            <v>248182</v>
          </cell>
          <cell r="E52" t="str">
            <v/>
          </cell>
          <cell r="F52" t="str">
            <v>5879</v>
          </cell>
          <cell r="G52" t="str">
            <v>RMB</v>
          </cell>
          <cell r="H52" t="str">
            <v>1</v>
          </cell>
          <cell r="I52">
            <v>5879</v>
          </cell>
        </row>
        <row r="53">
          <cell r="A53">
            <v>1466563</v>
          </cell>
          <cell r="B53" t="str">
            <v>东京壹酒店</v>
          </cell>
          <cell r="C53" t="str">
            <v>190322082317632963</v>
          </cell>
          <cell r="D53" t="str">
            <v>248176</v>
          </cell>
          <cell r="E53" t="str">
            <v/>
          </cell>
          <cell r="F53" t="str">
            <v>2939</v>
          </cell>
          <cell r="G53" t="str">
            <v>RMB</v>
          </cell>
          <cell r="H53" t="str">
            <v>1</v>
          </cell>
          <cell r="I53">
            <v>2939</v>
          </cell>
        </row>
        <row r="54">
          <cell r="A54">
            <v>1478737</v>
          </cell>
          <cell r="B54" t="str">
            <v>新加坡乌节路新概念酒店</v>
          </cell>
          <cell r="C54" t="str">
            <v>190410120057232963</v>
          </cell>
          <cell r="D54" t="str">
            <v>169346</v>
          </cell>
          <cell r="E54" t="str">
            <v/>
          </cell>
          <cell r="F54" t="str">
            <v>3444.99</v>
          </cell>
          <cell r="G54" t="str">
            <v>RMB</v>
          </cell>
          <cell r="H54" t="str">
            <v>1</v>
          </cell>
          <cell r="I54">
            <v>3444.99</v>
          </cell>
        </row>
        <row r="55">
          <cell r="A55">
            <v>1478059</v>
          </cell>
          <cell r="B55" t="str">
            <v>鹿儿岛伦勃朗贝斯特韦斯特酒店</v>
          </cell>
          <cell r="C55" t="str">
            <v>190408082232392963</v>
          </cell>
          <cell r="D55" t="str">
            <v>J42720014</v>
          </cell>
          <cell r="E55" t="str">
            <v/>
          </cell>
          <cell r="F55" t="str">
            <v>1172</v>
          </cell>
          <cell r="G55" t="str">
            <v>RMB</v>
          </cell>
          <cell r="H55" t="str">
            <v>1</v>
          </cell>
          <cell r="I55">
            <v>1172</v>
          </cell>
        </row>
        <row r="56">
          <cell r="A56">
            <v>1475712</v>
          </cell>
          <cell r="B56" t="str">
            <v>卑尔根机场北欧之选酒店</v>
          </cell>
          <cell r="C56" t="str">
            <v>190404091820461963</v>
          </cell>
          <cell r="D56" t="str">
            <v>190404091820461963</v>
          </cell>
          <cell r="E56" t="str">
            <v/>
          </cell>
          <cell r="F56" t="str">
            <v>1228</v>
          </cell>
          <cell r="G56" t="str">
            <v>RMB</v>
          </cell>
          <cell r="H56" t="str">
            <v>1</v>
          </cell>
          <cell r="I56">
            <v>1228</v>
          </cell>
        </row>
        <row r="57">
          <cell r="A57">
            <v>1469578</v>
          </cell>
          <cell r="B57" t="str">
            <v>乌兰巴托假日酒店</v>
          </cell>
          <cell r="C57" t="str">
            <v>190401110655431963</v>
          </cell>
          <cell r="D57" t="str">
            <v>49207090</v>
          </cell>
          <cell r="E57" t="str">
            <v/>
          </cell>
          <cell r="F57" t="str">
            <v>1165</v>
          </cell>
          <cell r="G57" t="str">
            <v>RMB</v>
          </cell>
          <cell r="H57" t="str">
            <v>1</v>
          </cell>
          <cell r="I57">
            <v>1165</v>
          </cell>
        </row>
        <row r="58">
          <cell r="A58">
            <v>1477734</v>
          </cell>
          <cell r="B58" t="str">
            <v>杜松子酒店</v>
          </cell>
          <cell r="C58" t="str">
            <v>190407154847241963</v>
          </cell>
          <cell r="D58" t="str">
            <v/>
          </cell>
          <cell r="E58" t="str">
            <v/>
          </cell>
          <cell r="F58" t="str">
            <v>1522</v>
          </cell>
          <cell r="G58" t="str">
            <v>RMB</v>
          </cell>
          <cell r="H58" t="str">
            <v>1</v>
          </cell>
          <cell r="I58">
            <v>1522</v>
          </cell>
        </row>
        <row r="59">
          <cell r="A59">
            <v>1482591</v>
          </cell>
          <cell r="B59" t="str">
            <v>哥打京那巴鲁希尔顿酒店</v>
          </cell>
          <cell r="C59" t="str">
            <v>190412115404191963</v>
          </cell>
          <cell r="D59" t="str">
            <v/>
          </cell>
          <cell r="E59" t="str">
            <v/>
          </cell>
          <cell r="F59" t="str">
            <v>2625</v>
          </cell>
          <cell r="G59" t="str">
            <v>RMB</v>
          </cell>
          <cell r="H59" t="str">
            <v>1</v>
          </cell>
          <cell r="I59">
            <v>2625</v>
          </cell>
        </row>
        <row r="60">
          <cell r="A60">
            <v>1467817</v>
          </cell>
          <cell r="B60" t="str">
            <v>新国际酒店</v>
          </cell>
          <cell r="C60" t="str">
            <v>190326163525061963</v>
          </cell>
          <cell r="D60" t="str">
            <v>20190323128484737</v>
          </cell>
          <cell r="E60" t="str">
            <v/>
          </cell>
          <cell r="F60" t="str">
            <v>3654</v>
          </cell>
          <cell r="G60" t="str">
            <v>RMB</v>
          </cell>
          <cell r="H60" t="str">
            <v>1</v>
          </cell>
          <cell r="I60">
            <v>3654</v>
          </cell>
        </row>
        <row r="61">
          <cell r="A61">
            <v>1475715</v>
          </cell>
          <cell r="B61" t="str">
            <v>盖威克机场市中心旅游旅馆</v>
          </cell>
          <cell r="C61" t="str">
            <v>190404084249822963</v>
          </cell>
          <cell r="D61" t="str">
            <v>1472756209</v>
          </cell>
          <cell r="E61" t="str">
            <v/>
          </cell>
          <cell r="F61" t="str">
            <v>406</v>
          </cell>
          <cell r="G61" t="str">
            <v>RMB</v>
          </cell>
          <cell r="H61" t="str">
            <v>1</v>
          </cell>
          <cell r="I61">
            <v>406</v>
          </cell>
        </row>
        <row r="62">
          <cell r="A62">
            <v>1470886</v>
          </cell>
          <cell r="B62" t="str">
            <v>科尔克酒店</v>
          </cell>
          <cell r="C62" t="str">
            <v>190327221226071963</v>
          </cell>
          <cell r="D62" t="str">
            <v>reconfirm</v>
          </cell>
          <cell r="E62" t="str">
            <v/>
          </cell>
          <cell r="F62" t="str">
            <v>1642</v>
          </cell>
          <cell r="G62" t="str">
            <v>RMB</v>
          </cell>
          <cell r="H62" t="str">
            <v>1</v>
          </cell>
          <cell r="I62">
            <v>1642</v>
          </cell>
        </row>
        <row r="63">
          <cell r="A63">
            <v>1466984</v>
          </cell>
          <cell r="B63" t="str">
            <v>总统酒店</v>
          </cell>
          <cell r="C63" t="str">
            <v>190320221400562963</v>
          </cell>
          <cell r="D63" t="str">
            <v>reconfirm</v>
          </cell>
          <cell r="E63" t="str">
            <v/>
          </cell>
          <cell r="F63" t="str">
            <v>1033</v>
          </cell>
          <cell r="G63" t="str">
            <v>RMB</v>
          </cell>
          <cell r="H63" t="str">
            <v>1</v>
          </cell>
          <cell r="I63">
            <v>1033</v>
          </cell>
        </row>
        <row r="64">
          <cell r="A64">
            <v>1466983</v>
          </cell>
          <cell r="B64" t="str">
            <v>总统酒店</v>
          </cell>
          <cell r="C64" t="str">
            <v>190320220729622963</v>
          </cell>
          <cell r="D64" t="str">
            <v>reconfirm</v>
          </cell>
          <cell r="E64" t="str">
            <v/>
          </cell>
          <cell r="F64" t="str">
            <v>1033</v>
          </cell>
          <cell r="G64" t="str">
            <v>RMB</v>
          </cell>
          <cell r="H64" t="str">
            <v>1</v>
          </cell>
          <cell r="I64">
            <v>1033</v>
          </cell>
        </row>
        <row r="65">
          <cell r="A65">
            <v>1466979</v>
          </cell>
          <cell r="B65" t="str">
            <v>总统酒店</v>
          </cell>
          <cell r="C65" t="str">
            <v>190320215003502963</v>
          </cell>
          <cell r="D65" t="str">
            <v>reconfirm</v>
          </cell>
          <cell r="E65" t="str">
            <v/>
          </cell>
          <cell r="F65" t="str">
            <v>489</v>
          </cell>
          <cell r="G65" t="str">
            <v>RMB</v>
          </cell>
          <cell r="H65" t="str">
            <v>1</v>
          </cell>
          <cell r="I65">
            <v>489</v>
          </cell>
        </row>
        <row r="66">
          <cell r="A66">
            <v>1483478</v>
          </cell>
          <cell r="B66" t="str">
            <v>明洞菲尔斯泰精品女性旅馆</v>
          </cell>
          <cell r="C66" t="str">
            <v>190415182104831963</v>
          </cell>
          <cell r="D66" t="str">
            <v/>
          </cell>
          <cell r="E66" t="str">
            <v/>
          </cell>
          <cell r="F66" t="str">
            <v>106</v>
          </cell>
          <cell r="G66" t="str">
            <v>RMB</v>
          </cell>
          <cell r="H66" t="str">
            <v>1</v>
          </cell>
          <cell r="I66">
            <v>106</v>
          </cell>
        </row>
        <row r="67">
          <cell r="A67">
            <v>1478510</v>
          </cell>
          <cell r="B67" t="str">
            <v>京都广场酒店新馆</v>
          </cell>
          <cell r="C67" t="str">
            <v>190408201839811963</v>
          </cell>
          <cell r="D67" t="str">
            <v>244738</v>
          </cell>
          <cell r="E67" t="str">
            <v/>
          </cell>
          <cell r="F67" t="str">
            <v>562</v>
          </cell>
          <cell r="G67" t="str">
            <v>RMB</v>
          </cell>
          <cell r="H67" t="str">
            <v>1</v>
          </cell>
          <cell r="I67">
            <v>562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77"/>
  <sheetViews>
    <sheetView tabSelected="1" topLeftCell="B60" workbookViewId="0">
      <selection activeCell="J80" sqref="J80"/>
    </sheetView>
  </sheetViews>
  <sheetFormatPr defaultColWidth="9" defaultRowHeight="13.5"/>
  <cols>
    <col min="1" max="1" width="20.375" customWidth="1"/>
    <col min="2" max="2" width="12.625" customWidth="1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="1" customFormat="1" spans="1:24">
      <c r="A20" s="9" t="s">
        <v>48</v>
      </c>
      <c r="B20" s="1" t="s">
        <v>49</v>
      </c>
      <c r="C20" s="4">
        <v>1484558</v>
      </c>
      <c r="D20" s="1" t="s">
        <v>50</v>
      </c>
      <c r="E20" s="1" t="s">
        <v>51</v>
      </c>
      <c r="F20" s="1" t="s">
        <v>52</v>
      </c>
      <c r="G20" s="1" t="s">
        <v>53</v>
      </c>
      <c r="H20" s="1" t="s">
        <v>53</v>
      </c>
      <c r="I20" s="1" t="s">
        <v>54</v>
      </c>
      <c r="J20" s="1" t="s">
        <v>55</v>
      </c>
      <c r="K20" s="1" t="s">
        <v>56</v>
      </c>
      <c r="L20" s="1" t="s">
        <v>56</v>
      </c>
      <c r="M20" s="1" t="s">
        <v>57</v>
      </c>
      <c r="N20" s="1" t="s">
        <v>58</v>
      </c>
      <c r="O20" s="1" t="s">
        <v>59</v>
      </c>
      <c r="P20" s="1">
        <v>349</v>
      </c>
      <c r="Q20" s="1" t="s">
        <v>12</v>
      </c>
      <c r="R20" s="1" t="s">
        <v>12</v>
      </c>
      <c r="S20" s="1" t="s">
        <v>12</v>
      </c>
      <c r="T20" s="1" t="s">
        <v>12</v>
      </c>
      <c r="U20" s="1">
        <v>349</v>
      </c>
      <c r="V20" s="1">
        <v>349</v>
      </c>
      <c r="W20" s="1">
        <f>U20-V20</f>
        <v>0</v>
      </c>
      <c r="X20" s="1" t="str">
        <f>$X$19&amp;C20</f>
        <v>，1484558</v>
      </c>
    </row>
    <row r="21" s="1" customFormat="1" spans="1:24">
      <c r="A21" s="9" t="s">
        <v>60</v>
      </c>
      <c r="B21" s="1" t="s">
        <v>49</v>
      </c>
      <c r="C21" s="4">
        <v>1484761</v>
      </c>
      <c r="D21" s="1" t="s">
        <v>50</v>
      </c>
      <c r="E21" s="1" t="s">
        <v>51</v>
      </c>
      <c r="F21" s="1" t="s">
        <v>52</v>
      </c>
      <c r="G21" s="1" t="s">
        <v>53</v>
      </c>
      <c r="H21" s="1" t="s">
        <v>53</v>
      </c>
      <c r="I21" s="1" t="s">
        <v>54</v>
      </c>
      <c r="J21" s="1" t="s">
        <v>55</v>
      </c>
      <c r="K21" s="1" t="s">
        <v>56</v>
      </c>
      <c r="L21" s="1" t="s">
        <v>56</v>
      </c>
      <c r="M21" s="1" t="s">
        <v>61</v>
      </c>
      <c r="N21" s="1" t="s">
        <v>58</v>
      </c>
      <c r="O21" s="1" t="s">
        <v>59</v>
      </c>
      <c r="P21" s="1">
        <v>349</v>
      </c>
      <c r="Q21" s="1" t="s">
        <v>12</v>
      </c>
      <c r="R21" s="1" t="s">
        <v>12</v>
      </c>
      <c r="S21" s="1" t="s">
        <v>12</v>
      </c>
      <c r="T21" s="1" t="s">
        <v>12</v>
      </c>
      <c r="U21" s="1">
        <v>349</v>
      </c>
      <c r="V21" s="1">
        <v>697</v>
      </c>
      <c r="W21" s="1">
        <f t="shared" ref="W21:W52" si="0">U21-V21</f>
        <v>-348</v>
      </c>
      <c r="X21" s="1" t="str">
        <f t="shared" ref="X21:X52" si="1">$X$19&amp;C21</f>
        <v>，1484761</v>
      </c>
    </row>
    <row r="22" s="1" customFormat="1" spans="1:24">
      <c r="A22" s="9" t="s">
        <v>62</v>
      </c>
      <c r="B22" s="1" t="s">
        <v>49</v>
      </c>
      <c r="C22" s="4">
        <v>1484560</v>
      </c>
      <c r="D22" s="1" t="s">
        <v>50</v>
      </c>
      <c r="E22" s="1" t="s">
        <v>51</v>
      </c>
      <c r="F22" s="1" t="s">
        <v>52</v>
      </c>
      <c r="G22" s="1" t="s">
        <v>63</v>
      </c>
      <c r="H22" s="1" t="s">
        <v>63</v>
      </c>
      <c r="I22" s="1" t="s">
        <v>54</v>
      </c>
      <c r="J22" s="1" t="s">
        <v>55</v>
      </c>
      <c r="K22" s="1" t="s">
        <v>56</v>
      </c>
      <c r="L22" s="1" t="s">
        <v>56</v>
      </c>
      <c r="M22" s="1" t="s">
        <v>64</v>
      </c>
      <c r="N22" s="1" t="s">
        <v>58</v>
      </c>
      <c r="O22" s="1" t="s">
        <v>59</v>
      </c>
      <c r="P22" s="1">
        <v>348</v>
      </c>
      <c r="Q22" s="1" t="s">
        <v>12</v>
      </c>
      <c r="R22" s="1" t="s">
        <v>12</v>
      </c>
      <c r="S22" s="1" t="s">
        <v>12</v>
      </c>
      <c r="T22" s="1" t="s">
        <v>12</v>
      </c>
      <c r="U22" s="1">
        <v>348</v>
      </c>
      <c r="V22" s="1">
        <v>348</v>
      </c>
      <c r="W22" s="1">
        <f t="shared" si="0"/>
        <v>0</v>
      </c>
      <c r="X22" s="1" t="str">
        <f t="shared" si="1"/>
        <v>，1484560</v>
      </c>
    </row>
    <row r="23" s="1" customFormat="1" spans="1:24">
      <c r="A23" s="9" t="s">
        <v>65</v>
      </c>
      <c r="B23" s="1" t="s">
        <v>49</v>
      </c>
      <c r="C23" s="4">
        <v>1484761</v>
      </c>
      <c r="D23" s="1" t="s">
        <v>50</v>
      </c>
      <c r="E23" s="1" t="s">
        <v>51</v>
      </c>
      <c r="F23" s="1" t="s">
        <v>52</v>
      </c>
      <c r="G23" s="1" t="s">
        <v>63</v>
      </c>
      <c r="H23" s="1" t="s">
        <v>63</v>
      </c>
      <c r="I23" s="1" t="s">
        <v>54</v>
      </c>
      <c r="J23" s="1" t="s">
        <v>55</v>
      </c>
      <c r="K23" s="1" t="s">
        <v>56</v>
      </c>
      <c r="L23" s="1" t="s">
        <v>56</v>
      </c>
      <c r="M23" s="1" t="s">
        <v>66</v>
      </c>
      <c r="N23" s="1" t="s">
        <v>58</v>
      </c>
      <c r="O23" s="1" t="s">
        <v>59</v>
      </c>
      <c r="P23" s="1">
        <v>348</v>
      </c>
      <c r="Q23" s="1" t="s">
        <v>12</v>
      </c>
      <c r="R23" s="1" t="s">
        <v>12</v>
      </c>
      <c r="S23" s="1" t="s">
        <v>12</v>
      </c>
      <c r="T23" s="1" t="s">
        <v>12</v>
      </c>
      <c r="U23" s="1">
        <v>348</v>
      </c>
      <c r="V23" s="1">
        <v>0</v>
      </c>
      <c r="W23" s="1">
        <f t="shared" si="0"/>
        <v>348</v>
      </c>
      <c r="X23" s="1" t="str">
        <f t="shared" si="1"/>
        <v>，1484761</v>
      </c>
    </row>
    <row r="24" s="1" customFormat="1" spans="1:24">
      <c r="A24" s="9" t="s">
        <v>67</v>
      </c>
      <c r="B24" s="1" t="s">
        <v>49</v>
      </c>
      <c r="C24" s="5">
        <v>1484084</v>
      </c>
      <c r="D24" s="1" t="s">
        <v>68</v>
      </c>
      <c r="E24" s="1" t="s">
        <v>68</v>
      </c>
      <c r="F24" s="1" t="s">
        <v>69</v>
      </c>
      <c r="G24" s="1" t="s">
        <v>63</v>
      </c>
      <c r="H24" s="1" t="s">
        <v>63</v>
      </c>
      <c r="I24" s="1" t="s">
        <v>70</v>
      </c>
      <c r="J24" s="1" t="s">
        <v>71</v>
      </c>
      <c r="K24" s="1" t="s">
        <v>56</v>
      </c>
      <c r="L24" s="1" t="s">
        <v>72</v>
      </c>
      <c r="M24" s="1" t="s">
        <v>73</v>
      </c>
      <c r="N24" s="1" t="s">
        <v>58</v>
      </c>
      <c r="O24" s="1" t="s">
        <v>59</v>
      </c>
      <c r="P24" s="1">
        <v>3843</v>
      </c>
      <c r="Q24" s="1" t="s">
        <v>12</v>
      </c>
      <c r="R24" s="1" t="s">
        <v>12</v>
      </c>
      <c r="S24" s="1" t="s">
        <v>12</v>
      </c>
      <c r="T24" s="1" t="s">
        <v>12</v>
      </c>
      <c r="U24" s="1">
        <v>3843</v>
      </c>
      <c r="V24" s="1">
        <v>3843</v>
      </c>
      <c r="W24" s="1">
        <f t="shared" si="0"/>
        <v>0</v>
      </c>
      <c r="X24" s="1" t="str">
        <f t="shared" si="1"/>
        <v>，1484084</v>
      </c>
    </row>
    <row r="25" s="1" customFormat="1" spans="1:24">
      <c r="A25" s="9" t="s">
        <v>74</v>
      </c>
      <c r="B25" s="1" t="s">
        <v>49</v>
      </c>
      <c r="C25" s="4">
        <v>1484169</v>
      </c>
      <c r="D25" s="1" t="s">
        <v>68</v>
      </c>
      <c r="E25" s="1" t="s">
        <v>68</v>
      </c>
      <c r="F25" s="1" t="s">
        <v>75</v>
      </c>
      <c r="G25" s="1" t="s">
        <v>63</v>
      </c>
      <c r="H25" s="1" t="s">
        <v>63</v>
      </c>
      <c r="I25" s="1" t="s">
        <v>76</v>
      </c>
      <c r="J25" s="1" t="s">
        <v>77</v>
      </c>
      <c r="K25" s="1" t="s">
        <v>78</v>
      </c>
      <c r="L25" s="1" t="s">
        <v>78</v>
      </c>
      <c r="M25" s="1" t="s">
        <v>79</v>
      </c>
      <c r="N25" s="1" t="s">
        <v>58</v>
      </c>
      <c r="O25" s="1" t="s">
        <v>59</v>
      </c>
      <c r="P25" s="1">
        <v>3326</v>
      </c>
      <c r="Q25" s="1" t="s">
        <v>12</v>
      </c>
      <c r="R25" s="1" t="s">
        <v>12</v>
      </c>
      <c r="S25" s="1" t="s">
        <v>12</v>
      </c>
      <c r="T25" s="1" t="s">
        <v>12</v>
      </c>
      <c r="U25" s="1">
        <v>3326</v>
      </c>
      <c r="V25" s="1">
        <v>3326</v>
      </c>
      <c r="W25" s="1">
        <f t="shared" si="0"/>
        <v>0</v>
      </c>
      <c r="X25" s="1" t="str">
        <f t="shared" si="1"/>
        <v>，1484169</v>
      </c>
    </row>
    <row r="26" spans="1:24">
      <c r="A26" t="s">
        <v>80</v>
      </c>
      <c r="B26" t="s">
        <v>49</v>
      </c>
      <c r="C26" s="6">
        <v>1445341</v>
      </c>
      <c r="D26" t="s">
        <v>81</v>
      </c>
      <c r="E26" t="s">
        <v>82</v>
      </c>
      <c r="F26" t="s">
        <v>83</v>
      </c>
      <c r="G26" t="s">
        <v>84</v>
      </c>
      <c r="H26" t="s">
        <v>85</v>
      </c>
      <c r="I26" t="s">
        <v>53</v>
      </c>
      <c r="J26" t="s">
        <v>86</v>
      </c>
      <c r="K26" t="s">
        <v>56</v>
      </c>
      <c r="L26" t="s">
        <v>56</v>
      </c>
      <c r="M26" t="s">
        <v>87</v>
      </c>
      <c r="N26" t="s">
        <v>58</v>
      </c>
      <c r="O26" t="s">
        <v>59</v>
      </c>
      <c r="P26">
        <v>1058</v>
      </c>
      <c r="Q26" t="s">
        <v>12</v>
      </c>
      <c r="R26" t="s">
        <v>12</v>
      </c>
      <c r="S26" t="s">
        <v>12</v>
      </c>
      <c r="T26" t="s">
        <v>12</v>
      </c>
      <c r="U26">
        <v>1058</v>
      </c>
      <c r="V26">
        <f>VLOOKUP(C26,[1]应付款管理!$A$1:$I$65536,9,0)</f>
        <v>2116</v>
      </c>
      <c r="W26">
        <f t="shared" si="0"/>
        <v>-1058</v>
      </c>
      <c r="X26" s="1" t="str">
        <f t="shared" si="1"/>
        <v>，1445341</v>
      </c>
    </row>
    <row r="27" spans="1:24">
      <c r="A27" t="s">
        <v>88</v>
      </c>
      <c r="B27" t="s">
        <v>49</v>
      </c>
      <c r="C27" s="6">
        <v>1445341</v>
      </c>
      <c r="D27" t="s">
        <v>81</v>
      </c>
      <c r="E27" t="s">
        <v>82</v>
      </c>
      <c r="F27" t="s">
        <v>83</v>
      </c>
      <c r="G27" t="s">
        <v>84</v>
      </c>
      <c r="H27" t="s">
        <v>85</v>
      </c>
      <c r="I27" t="s">
        <v>53</v>
      </c>
      <c r="J27" t="s">
        <v>86</v>
      </c>
      <c r="K27" t="s">
        <v>56</v>
      </c>
      <c r="L27" t="s">
        <v>56</v>
      </c>
      <c r="M27" t="s">
        <v>89</v>
      </c>
      <c r="N27" t="s">
        <v>58</v>
      </c>
      <c r="O27" t="s">
        <v>59</v>
      </c>
      <c r="P27">
        <v>1058</v>
      </c>
      <c r="Q27" t="s">
        <v>12</v>
      </c>
      <c r="R27" t="s">
        <v>12</v>
      </c>
      <c r="S27" t="s">
        <v>12</v>
      </c>
      <c r="T27" t="s">
        <v>12</v>
      </c>
      <c r="U27">
        <v>1058</v>
      </c>
      <c r="V27">
        <v>0</v>
      </c>
      <c r="W27">
        <f t="shared" si="0"/>
        <v>1058</v>
      </c>
      <c r="X27" s="1" t="str">
        <f t="shared" si="1"/>
        <v>，1445341</v>
      </c>
    </row>
    <row r="28" spans="1:24">
      <c r="A28" t="s">
        <v>90</v>
      </c>
      <c r="B28" t="s">
        <v>91</v>
      </c>
      <c r="C28" s="6">
        <v>1455415</v>
      </c>
      <c r="D28" t="s">
        <v>92</v>
      </c>
      <c r="E28" t="s">
        <v>93</v>
      </c>
      <c r="F28" t="s">
        <v>94</v>
      </c>
      <c r="G28" t="s">
        <v>95</v>
      </c>
      <c r="H28" t="s">
        <v>85</v>
      </c>
      <c r="I28" t="s">
        <v>96</v>
      </c>
      <c r="J28" t="s">
        <v>97</v>
      </c>
      <c r="K28" t="s">
        <v>56</v>
      </c>
      <c r="L28" t="s">
        <v>98</v>
      </c>
      <c r="M28" t="s">
        <v>99</v>
      </c>
      <c r="N28" t="s">
        <v>58</v>
      </c>
      <c r="O28" t="s">
        <v>59</v>
      </c>
      <c r="P28">
        <v>2109</v>
      </c>
      <c r="Q28" t="s">
        <v>12</v>
      </c>
      <c r="R28" t="s">
        <v>12</v>
      </c>
      <c r="S28" t="s">
        <v>12</v>
      </c>
      <c r="T28" t="s">
        <v>12</v>
      </c>
      <c r="U28">
        <v>2109</v>
      </c>
      <c r="V28">
        <f>VLOOKUP(C28,[1]应付款管理!$A$1:$I$65536,9,0)</f>
        <v>2109</v>
      </c>
      <c r="W28">
        <f t="shared" si="0"/>
        <v>0</v>
      </c>
      <c r="X28" s="1" t="str">
        <f t="shared" si="1"/>
        <v>，1455415</v>
      </c>
    </row>
    <row r="29" spans="1:24">
      <c r="A29" t="s">
        <v>100</v>
      </c>
      <c r="B29" t="s">
        <v>91</v>
      </c>
      <c r="C29" s="6">
        <v>1459464</v>
      </c>
      <c r="D29" t="s">
        <v>101</v>
      </c>
      <c r="E29" t="s">
        <v>102</v>
      </c>
      <c r="F29" t="s">
        <v>103</v>
      </c>
      <c r="G29" t="s">
        <v>104</v>
      </c>
      <c r="H29" t="s">
        <v>85</v>
      </c>
      <c r="I29" t="s">
        <v>53</v>
      </c>
      <c r="J29" t="s">
        <v>63</v>
      </c>
      <c r="K29" t="s">
        <v>56</v>
      </c>
      <c r="L29" t="s">
        <v>98</v>
      </c>
      <c r="M29" t="s">
        <v>105</v>
      </c>
      <c r="N29" t="s">
        <v>58</v>
      </c>
      <c r="O29" t="s">
        <v>59</v>
      </c>
      <c r="P29">
        <v>2566</v>
      </c>
      <c r="Q29" t="s">
        <v>12</v>
      </c>
      <c r="R29" t="s">
        <v>12</v>
      </c>
      <c r="S29" t="s">
        <v>12</v>
      </c>
      <c r="T29" t="s">
        <v>12</v>
      </c>
      <c r="U29">
        <v>2566</v>
      </c>
      <c r="V29">
        <f>VLOOKUP(C29,[1]应付款管理!$A$1:$I$65536,9,0)</f>
        <v>2566</v>
      </c>
      <c r="W29">
        <f t="shared" si="0"/>
        <v>0</v>
      </c>
      <c r="X29" s="1" t="str">
        <f t="shared" si="1"/>
        <v>，1459464</v>
      </c>
    </row>
    <row r="30" s="1" customFormat="1" spans="1:24">
      <c r="A30" s="1" t="s">
        <v>106</v>
      </c>
      <c r="B30" s="1" t="s">
        <v>49</v>
      </c>
      <c r="C30" s="7">
        <v>1460766</v>
      </c>
      <c r="D30" s="1" t="s">
        <v>92</v>
      </c>
      <c r="E30" s="1" t="s">
        <v>107</v>
      </c>
      <c r="F30" s="1" t="s">
        <v>108</v>
      </c>
      <c r="G30" s="1" t="s">
        <v>109</v>
      </c>
      <c r="H30" s="1" t="s">
        <v>85</v>
      </c>
      <c r="I30" s="1" t="s">
        <v>71</v>
      </c>
      <c r="J30" s="1" t="s">
        <v>110</v>
      </c>
      <c r="K30" s="1" t="s">
        <v>56</v>
      </c>
      <c r="L30" s="1" t="s">
        <v>72</v>
      </c>
      <c r="M30" s="1" t="s">
        <v>111</v>
      </c>
      <c r="N30" s="1" t="s">
        <v>58</v>
      </c>
      <c r="O30" s="1" t="s">
        <v>59</v>
      </c>
      <c r="P30" s="1">
        <v>2103</v>
      </c>
      <c r="Q30" s="1" t="s">
        <v>12</v>
      </c>
      <c r="R30" s="1" t="s">
        <v>12</v>
      </c>
      <c r="S30" s="1" t="s">
        <v>12</v>
      </c>
      <c r="T30" s="1" t="s">
        <v>12</v>
      </c>
      <c r="U30" s="1">
        <v>2103</v>
      </c>
      <c r="V30" s="1">
        <v>2103</v>
      </c>
      <c r="W30" s="1">
        <f t="shared" si="0"/>
        <v>0</v>
      </c>
      <c r="X30" s="1" t="str">
        <f t="shared" si="1"/>
        <v>，1460766</v>
      </c>
    </row>
    <row r="31" s="1" customFormat="1" spans="1:24">
      <c r="A31" s="1" t="s">
        <v>112</v>
      </c>
      <c r="B31" s="1" t="s">
        <v>49</v>
      </c>
      <c r="C31" s="7">
        <v>1460827</v>
      </c>
      <c r="D31" s="1" t="s">
        <v>92</v>
      </c>
      <c r="E31" s="1" t="s">
        <v>107</v>
      </c>
      <c r="F31" s="1" t="s">
        <v>108</v>
      </c>
      <c r="G31" s="1" t="s">
        <v>109</v>
      </c>
      <c r="H31" s="1" t="s">
        <v>85</v>
      </c>
      <c r="I31" s="1" t="s">
        <v>71</v>
      </c>
      <c r="J31" s="1" t="s">
        <v>110</v>
      </c>
      <c r="K31" s="1" t="s">
        <v>56</v>
      </c>
      <c r="L31" s="1" t="s">
        <v>72</v>
      </c>
      <c r="M31" s="1" t="s">
        <v>113</v>
      </c>
      <c r="N31" s="1" t="s">
        <v>58</v>
      </c>
      <c r="O31" s="1" t="s">
        <v>59</v>
      </c>
      <c r="P31" s="1">
        <v>2103</v>
      </c>
      <c r="Q31" s="1" t="s">
        <v>12</v>
      </c>
      <c r="R31" s="1" t="s">
        <v>12</v>
      </c>
      <c r="S31" s="1" t="s">
        <v>12</v>
      </c>
      <c r="T31" s="1" t="s">
        <v>12</v>
      </c>
      <c r="U31" s="1">
        <v>2103</v>
      </c>
      <c r="V31" s="1">
        <v>2103</v>
      </c>
      <c r="W31" s="1">
        <f t="shared" si="0"/>
        <v>0</v>
      </c>
      <c r="X31" s="1" t="str">
        <f t="shared" si="1"/>
        <v>，1460827</v>
      </c>
    </row>
    <row r="32" spans="1:24">
      <c r="A32" t="s">
        <v>114</v>
      </c>
      <c r="B32" t="s">
        <v>49</v>
      </c>
      <c r="C32" s="6">
        <v>1460837</v>
      </c>
      <c r="D32" t="s">
        <v>68</v>
      </c>
      <c r="E32" t="s">
        <v>68</v>
      </c>
      <c r="F32" t="s">
        <v>115</v>
      </c>
      <c r="G32" t="s">
        <v>109</v>
      </c>
      <c r="H32" t="s">
        <v>116</v>
      </c>
      <c r="I32" t="s">
        <v>117</v>
      </c>
      <c r="J32" t="s">
        <v>118</v>
      </c>
      <c r="K32" t="s">
        <v>56</v>
      </c>
      <c r="L32" t="s">
        <v>56</v>
      </c>
      <c r="M32" t="s">
        <v>119</v>
      </c>
      <c r="N32" t="s">
        <v>58</v>
      </c>
      <c r="O32" t="s">
        <v>59</v>
      </c>
      <c r="P32">
        <v>2332</v>
      </c>
      <c r="Q32" t="s">
        <v>12</v>
      </c>
      <c r="R32" t="s">
        <v>12</v>
      </c>
      <c r="S32" t="s">
        <v>12</v>
      </c>
      <c r="T32" t="s">
        <v>12</v>
      </c>
      <c r="U32">
        <v>2332</v>
      </c>
      <c r="V32">
        <f>VLOOKUP(C32,[1]应付款管理!$A$1:$I$65536,9,0)</f>
        <v>2332</v>
      </c>
      <c r="W32">
        <f t="shared" si="0"/>
        <v>0</v>
      </c>
      <c r="X32" s="1" t="str">
        <f t="shared" si="1"/>
        <v>，1460837</v>
      </c>
    </row>
    <row r="33" spans="1:24">
      <c r="A33" t="s">
        <v>120</v>
      </c>
      <c r="B33" t="s">
        <v>91</v>
      </c>
      <c r="C33" s="6">
        <v>1464305</v>
      </c>
      <c r="D33" t="s">
        <v>81</v>
      </c>
      <c r="E33" t="s">
        <v>82</v>
      </c>
      <c r="F33" t="s">
        <v>121</v>
      </c>
      <c r="G33" t="s">
        <v>122</v>
      </c>
      <c r="H33" t="s">
        <v>123</v>
      </c>
      <c r="I33" t="s">
        <v>124</v>
      </c>
      <c r="J33" t="s">
        <v>86</v>
      </c>
      <c r="K33" t="s">
        <v>56</v>
      </c>
      <c r="L33" t="s">
        <v>98</v>
      </c>
      <c r="M33" t="s">
        <v>125</v>
      </c>
      <c r="N33" t="s">
        <v>58</v>
      </c>
      <c r="O33" t="s">
        <v>59</v>
      </c>
      <c r="P33">
        <v>2848</v>
      </c>
      <c r="Q33" t="s">
        <v>12</v>
      </c>
      <c r="R33" t="s">
        <v>12</v>
      </c>
      <c r="S33" t="s">
        <v>12</v>
      </c>
      <c r="T33" t="s">
        <v>12</v>
      </c>
      <c r="U33">
        <v>2848</v>
      </c>
      <c r="V33">
        <f>VLOOKUP(C33,[1]应付款管理!$A$1:$I$65536,9,0)</f>
        <v>2848</v>
      </c>
      <c r="W33">
        <f t="shared" si="0"/>
        <v>0</v>
      </c>
      <c r="X33" s="1" t="str">
        <f t="shared" si="1"/>
        <v>，1464305</v>
      </c>
    </row>
    <row r="34" spans="1:24">
      <c r="A34" t="s">
        <v>126</v>
      </c>
      <c r="B34" t="s">
        <v>91</v>
      </c>
      <c r="C34" s="6">
        <v>1466004</v>
      </c>
      <c r="D34" t="s">
        <v>81</v>
      </c>
      <c r="E34" t="s">
        <v>127</v>
      </c>
      <c r="F34" t="s">
        <v>128</v>
      </c>
      <c r="G34" t="s">
        <v>129</v>
      </c>
      <c r="H34" t="s">
        <v>130</v>
      </c>
      <c r="I34" t="s">
        <v>117</v>
      </c>
      <c r="J34" t="s">
        <v>124</v>
      </c>
      <c r="K34" t="s">
        <v>56</v>
      </c>
      <c r="L34" t="s">
        <v>98</v>
      </c>
      <c r="M34" t="s">
        <v>131</v>
      </c>
      <c r="N34" t="s">
        <v>58</v>
      </c>
      <c r="O34" t="s">
        <v>59</v>
      </c>
      <c r="P34">
        <v>1249</v>
      </c>
      <c r="Q34" t="s">
        <v>12</v>
      </c>
      <c r="R34" t="s">
        <v>12</v>
      </c>
      <c r="S34" t="s">
        <v>12</v>
      </c>
      <c r="T34" t="s">
        <v>12</v>
      </c>
      <c r="U34">
        <v>1249</v>
      </c>
      <c r="V34">
        <f>VLOOKUP(C34,[1]应付款管理!$A$1:$I$65536,9,0)</f>
        <v>1249</v>
      </c>
      <c r="W34">
        <f t="shared" si="0"/>
        <v>0</v>
      </c>
      <c r="X34" s="1" t="str">
        <f t="shared" si="1"/>
        <v>，1466004</v>
      </c>
    </row>
    <row r="35" spans="1:24">
      <c r="A35" t="s">
        <v>132</v>
      </c>
      <c r="B35" t="s">
        <v>49</v>
      </c>
      <c r="C35" s="6">
        <v>1466979</v>
      </c>
      <c r="D35" t="s">
        <v>133</v>
      </c>
      <c r="E35" t="s">
        <v>134</v>
      </c>
      <c r="F35" t="s">
        <v>135</v>
      </c>
      <c r="G35" t="s">
        <v>136</v>
      </c>
      <c r="H35" t="s">
        <v>118</v>
      </c>
      <c r="I35" t="s">
        <v>53</v>
      </c>
      <c r="J35" t="s">
        <v>86</v>
      </c>
      <c r="K35" t="s">
        <v>56</v>
      </c>
      <c r="L35" t="s">
        <v>56</v>
      </c>
      <c r="M35" t="s">
        <v>137</v>
      </c>
      <c r="N35" t="s">
        <v>58</v>
      </c>
      <c r="O35" t="s">
        <v>59</v>
      </c>
      <c r="P35">
        <v>489</v>
      </c>
      <c r="Q35" t="s">
        <v>12</v>
      </c>
      <c r="R35" t="s">
        <v>12</v>
      </c>
      <c r="S35" t="s">
        <v>12</v>
      </c>
      <c r="T35" t="s">
        <v>12</v>
      </c>
      <c r="U35">
        <v>489</v>
      </c>
      <c r="V35">
        <f>VLOOKUP(C35,[1]应付款管理!$A$1:$I$65536,9,0)</f>
        <v>489</v>
      </c>
      <c r="W35">
        <f t="shared" si="0"/>
        <v>0</v>
      </c>
      <c r="X35" s="1" t="str">
        <f t="shared" si="1"/>
        <v>，1466979</v>
      </c>
    </row>
    <row r="36" spans="1:24">
      <c r="A36" t="s">
        <v>138</v>
      </c>
      <c r="B36" t="s">
        <v>49</v>
      </c>
      <c r="C36" s="6">
        <v>1466983</v>
      </c>
      <c r="D36" t="s">
        <v>133</v>
      </c>
      <c r="E36" t="s">
        <v>134</v>
      </c>
      <c r="F36" t="s">
        <v>135</v>
      </c>
      <c r="G36" t="s">
        <v>136</v>
      </c>
      <c r="H36" t="s">
        <v>139</v>
      </c>
      <c r="I36" t="s">
        <v>53</v>
      </c>
      <c r="J36" t="s">
        <v>86</v>
      </c>
      <c r="K36" t="s">
        <v>78</v>
      </c>
      <c r="L36" t="s">
        <v>56</v>
      </c>
      <c r="M36" t="s">
        <v>140</v>
      </c>
      <c r="N36" t="s">
        <v>58</v>
      </c>
      <c r="O36" t="s">
        <v>59</v>
      </c>
      <c r="P36">
        <v>1033</v>
      </c>
      <c r="Q36" t="s">
        <v>12</v>
      </c>
      <c r="R36" t="s">
        <v>12</v>
      </c>
      <c r="S36" t="s">
        <v>12</v>
      </c>
      <c r="T36" t="s">
        <v>12</v>
      </c>
      <c r="U36">
        <v>1033</v>
      </c>
      <c r="V36">
        <f>VLOOKUP(C36,[1]应付款管理!$A$1:$I$65536,9,0)</f>
        <v>1033</v>
      </c>
      <c r="W36">
        <f t="shared" si="0"/>
        <v>0</v>
      </c>
      <c r="X36" s="1" t="str">
        <f t="shared" si="1"/>
        <v>，1466983</v>
      </c>
    </row>
    <row r="37" spans="1:24">
      <c r="A37" t="s">
        <v>141</v>
      </c>
      <c r="B37" t="s">
        <v>49</v>
      </c>
      <c r="C37" s="6">
        <v>1466984</v>
      </c>
      <c r="D37" t="s">
        <v>133</v>
      </c>
      <c r="E37" t="s">
        <v>134</v>
      </c>
      <c r="F37" t="s">
        <v>135</v>
      </c>
      <c r="G37" t="s">
        <v>136</v>
      </c>
      <c r="H37" t="s">
        <v>118</v>
      </c>
      <c r="I37" t="s">
        <v>97</v>
      </c>
      <c r="J37" t="s">
        <v>63</v>
      </c>
      <c r="K37" t="s">
        <v>78</v>
      </c>
      <c r="L37" t="s">
        <v>56</v>
      </c>
      <c r="M37" t="s">
        <v>140</v>
      </c>
      <c r="N37" t="s">
        <v>58</v>
      </c>
      <c r="O37" t="s">
        <v>59</v>
      </c>
      <c r="P37">
        <v>1033</v>
      </c>
      <c r="Q37" t="s">
        <v>12</v>
      </c>
      <c r="R37" t="s">
        <v>12</v>
      </c>
      <c r="S37" t="s">
        <v>12</v>
      </c>
      <c r="T37" t="s">
        <v>12</v>
      </c>
      <c r="U37">
        <v>1033</v>
      </c>
      <c r="V37">
        <f>VLOOKUP(C37,[1]应付款管理!$A$1:$I$65536,9,0)</f>
        <v>1033</v>
      </c>
      <c r="W37">
        <f t="shared" si="0"/>
        <v>0</v>
      </c>
      <c r="X37" s="1" t="str">
        <f t="shared" si="1"/>
        <v>，1466984</v>
      </c>
    </row>
    <row r="38" spans="1:24">
      <c r="A38" t="s">
        <v>142</v>
      </c>
      <c r="B38" t="s">
        <v>91</v>
      </c>
      <c r="C38" s="6">
        <v>1467817</v>
      </c>
      <c r="D38" t="s">
        <v>143</v>
      </c>
      <c r="E38" t="s">
        <v>144</v>
      </c>
      <c r="F38" t="s">
        <v>145</v>
      </c>
      <c r="G38" t="s">
        <v>146</v>
      </c>
      <c r="H38" t="s">
        <v>147</v>
      </c>
      <c r="I38" t="s">
        <v>139</v>
      </c>
      <c r="J38" t="s">
        <v>96</v>
      </c>
      <c r="K38" t="s">
        <v>56</v>
      </c>
      <c r="L38" t="s">
        <v>72</v>
      </c>
      <c r="M38" t="s">
        <v>148</v>
      </c>
      <c r="N38" t="s">
        <v>58</v>
      </c>
      <c r="O38" t="s">
        <v>59</v>
      </c>
      <c r="P38">
        <v>3654</v>
      </c>
      <c r="Q38" t="s">
        <v>12</v>
      </c>
      <c r="R38" t="s">
        <v>12</v>
      </c>
      <c r="S38" t="s">
        <v>12</v>
      </c>
      <c r="T38" t="s">
        <v>12</v>
      </c>
      <c r="U38">
        <v>3654</v>
      </c>
      <c r="V38">
        <f>VLOOKUP(C38,[1]应付款管理!$A$1:$I$65536,9,0)</f>
        <v>3654</v>
      </c>
      <c r="W38">
        <f t="shared" si="0"/>
        <v>0</v>
      </c>
      <c r="X38" s="1" t="str">
        <f t="shared" si="1"/>
        <v>，1467817</v>
      </c>
    </row>
    <row r="39" spans="1:24">
      <c r="A39" t="s">
        <v>149</v>
      </c>
      <c r="B39" t="s">
        <v>49</v>
      </c>
      <c r="C39" s="6">
        <v>1469275</v>
      </c>
      <c r="D39" t="s">
        <v>150</v>
      </c>
      <c r="E39" t="s">
        <v>151</v>
      </c>
      <c r="F39" t="s">
        <v>152</v>
      </c>
      <c r="G39" t="s">
        <v>153</v>
      </c>
      <c r="H39" t="s">
        <v>139</v>
      </c>
      <c r="I39" t="s">
        <v>96</v>
      </c>
      <c r="J39" t="s">
        <v>97</v>
      </c>
      <c r="K39" t="s">
        <v>154</v>
      </c>
      <c r="L39" t="s">
        <v>98</v>
      </c>
      <c r="M39" t="s">
        <v>155</v>
      </c>
      <c r="N39" t="s">
        <v>58</v>
      </c>
      <c r="O39" t="s">
        <v>59</v>
      </c>
      <c r="P39">
        <v>10556</v>
      </c>
      <c r="Q39" t="s">
        <v>12</v>
      </c>
      <c r="R39" t="s">
        <v>12</v>
      </c>
      <c r="S39" t="s">
        <v>12</v>
      </c>
      <c r="T39" t="s">
        <v>12</v>
      </c>
      <c r="U39">
        <v>10556</v>
      </c>
      <c r="V39">
        <f>VLOOKUP(C39,[1]应付款管理!$A$1:$I$65536,9,0)</f>
        <v>10556.04</v>
      </c>
      <c r="W39">
        <f t="shared" si="0"/>
        <v>-0.0400000000008731</v>
      </c>
      <c r="X39" s="1" t="str">
        <f t="shared" si="1"/>
        <v>，1469275</v>
      </c>
    </row>
    <row r="40" spans="1:24">
      <c r="A40" t="s">
        <v>156</v>
      </c>
      <c r="B40" t="s">
        <v>157</v>
      </c>
      <c r="C40" s="6">
        <v>1469565</v>
      </c>
      <c r="D40" t="s">
        <v>68</v>
      </c>
      <c r="E40" t="s">
        <v>68</v>
      </c>
      <c r="F40" t="s">
        <v>158</v>
      </c>
      <c r="G40" t="s">
        <v>146</v>
      </c>
      <c r="H40" t="s">
        <v>147</v>
      </c>
      <c r="I40" t="s">
        <v>110</v>
      </c>
      <c r="J40" t="s">
        <v>159</v>
      </c>
      <c r="K40" t="s">
        <v>78</v>
      </c>
      <c r="L40" t="s">
        <v>78</v>
      </c>
      <c r="M40" t="s">
        <v>160</v>
      </c>
      <c r="N40" t="s">
        <v>58</v>
      </c>
      <c r="O40" t="s">
        <v>59</v>
      </c>
      <c r="P40">
        <v>6462</v>
      </c>
      <c r="Q40" t="s">
        <v>12</v>
      </c>
      <c r="R40" t="s">
        <v>12</v>
      </c>
      <c r="S40" t="s">
        <v>12</v>
      </c>
      <c r="T40" t="s">
        <v>12</v>
      </c>
      <c r="U40">
        <v>6462</v>
      </c>
      <c r="V40">
        <f>VLOOKUP(C40,[1]应付款管理!$A$1:$I$65536,9,0)</f>
        <v>6462</v>
      </c>
      <c r="W40">
        <f t="shared" si="0"/>
        <v>0</v>
      </c>
      <c r="X40" s="1" t="str">
        <f t="shared" si="1"/>
        <v>，1469565</v>
      </c>
    </row>
    <row r="41" spans="1:24">
      <c r="A41" t="s">
        <v>161</v>
      </c>
      <c r="B41" t="s">
        <v>91</v>
      </c>
      <c r="C41" s="6">
        <v>1469578</v>
      </c>
      <c r="D41" t="s">
        <v>162</v>
      </c>
      <c r="E41" t="s">
        <v>163</v>
      </c>
      <c r="F41" t="s">
        <v>164</v>
      </c>
      <c r="G41" t="s">
        <v>165</v>
      </c>
      <c r="H41" t="s">
        <v>165</v>
      </c>
      <c r="I41" t="s">
        <v>96</v>
      </c>
      <c r="J41" t="s">
        <v>86</v>
      </c>
      <c r="K41" t="s">
        <v>56</v>
      </c>
      <c r="L41" t="s">
        <v>78</v>
      </c>
      <c r="M41" t="s">
        <v>166</v>
      </c>
      <c r="N41" t="s">
        <v>58</v>
      </c>
      <c r="O41" t="s">
        <v>59</v>
      </c>
      <c r="P41">
        <v>1165</v>
      </c>
      <c r="Q41" t="s">
        <v>12</v>
      </c>
      <c r="R41" t="s">
        <v>12</v>
      </c>
      <c r="S41" t="s">
        <v>12</v>
      </c>
      <c r="T41" t="s">
        <v>12</v>
      </c>
      <c r="U41">
        <v>1165</v>
      </c>
      <c r="V41">
        <f>VLOOKUP(C41,[1]应付款管理!$A$1:$I$65536,9,0)</f>
        <v>1165</v>
      </c>
      <c r="W41">
        <f t="shared" si="0"/>
        <v>0</v>
      </c>
      <c r="X41" s="1" t="str">
        <f t="shared" si="1"/>
        <v>，1469578</v>
      </c>
    </row>
    <row r="42" spans="1:24">
      <c r="A42" t="s">
        <v>167</v>
      </c>
      <c r="B42" t="s">
        <v>168</v>
      </c>
      <c r="C42" s="6">
        <v>1470888</v>
      </c>
      <c r="D42" t="s">
        <v>169</v>
      </c>
      <c r="E42" t="s">
        <v>170</v>
      </c>
      <c r="F42" t="s">
        <v>171</v>
      </c>
      <c r="G42" t="s">
        <v>139</v>
      </c>
      <c r="H42" t="s">
        <v>139</v>
      </c>
      <c r="I42" t="s">
        <v>172</v>
      </c>
      <c r="J42" t="s">
        <v>173</v>
      </c>
      <c r="K42" t="s">
        <v>56</v>
      </c>
      <c r="L42" t="s">
        <v>98</v>
      </c>
      <c r="M42" t="s">
        <v>174</v>
      </c>
      <c r="N42" t="s">
        <v>58</v>
      </c>
      <c r="O42" t="s">
        <v>59</v>
      </c>
      <c r="P42">
        <v>3851</v>
      </c>
      <c r="Q42" t="s">
        <v>12</v>
      </c>
      <c r="R42" t="s">
        <v>12</v>
      </c>
      <c r="S42" t="s">
        <v>12</v>
      </c>
      <c r="T42" t="s">
        <v>12</v>
      </c>
      <c r="U42">
        <v>3851</v>
      </c>
      <c r="V42">
        <f>VLOOKUP(C42,[1]应付款管理!$A$1:$I$65536,9,0)</f>
        <v>3851</v>
      </c>
      <c r="W42">
        <f t="shared" si="0"/>
        <v>0</v>
      </c>
      <c r="X42" s="1" t="str">
        <f t="shared" si="1"/>
        <v>，1470888</v>
      </c>
    </row>
    <row r="43" spans="1:24">
      <c r="A43" t="s">
        <v>175</v>
      </c>
      <c r="B43" t="s">
        <v>176</v>
      </c>
      <c r="C43" s="6">
        <v>1471719</v>
      </c>
      <c r="D43" t="s">
        <v>81</v>
      </c>
      <c r="E43" t="s">
        <v>177</v>
      </c>
      <c r="F43" t="s">
        <v>178</v>
      </c>
      <c r="G43" t="s">
        <v>179</v>
      </c>
      <c r="H43" t="s">
        <v>85</v>
      </c>
      <c r="I43" t="s">
        <v>180</v>
      </c>
      <c r="J43" t="s">
        <v>181</v>
      </c>
      <c r="K43" t="s">
        <v>56</v>
      </c>
      <c r="L43" t="s">
        <v>182</v>
      </c>
      <c r="M43" t="s">
        <v>183</v>
      </c>
      <c r="N43" t="s">
        <v>58</v>
      </c>
      <c r="O43" t="s">
        <v>59</v>
      </c>
      <c r="P43">
        <v>2670</v>
      </c>
      <c r="Q43" t="s">
        <v>12</v>
      </c>
      <c r="R43" t="s">
        <v>12</v>
      </c>
      <c r="S43" t="s">
        <v>12</v>
      </c>
      <c r="T43" t="s">
        <v>12</v>
      </c>
      <c r="U43">
        <v>2670</v>
      </c>
      <c r="V43">
        <f>VLOOKUP(C43,[1]应付款管理!$A$1:$I$65536,9,0)</f>
        <v>2670</v>
      </c>
      <c r="W43">
        <f t="shared" si="0"/>
        <v>0</v>
      </c>
      <c r="X43" s="1" t="str">
        <f t="shared" si="1"/>
        <v>，1471719</v>
      </c>
    </row>
    <row r="44" spans="1:24">
      <c r="A44" t="s">
        <v>184</v>
      </c>
      <c r="B44" t="s">
        <v>91</v>
      </c>
      <c r="C44" s="6">
        <v>1472543</v>
      </c>
      <c r="D44" t="s">
        <v>185</v>
      </c>
      <c r="E44" t="s">
        <v>186</v>
      </c>
      <c r="F44" t="s">
        <v>187</v>
      </c>
      <c r="G44" t="s">
        <v>165</v>
      </c>
      <c r="H44" t="s">
        <v>118</v>
      </c>
      <c r="I44" t="s">
        <v>180</v>
      </c>
      <c r="J44" t="s">
        <v>188</v>
      </c>
      <c r="K44" t="s">
        <v>56</v>
      </c>
      <c r="L44" t="s">
        <v>98</v>
      </c>
      <c r="M44" t="s">
        <v>189</v>
      </c>
      <c r="N44" t="s">
        <v>58</v>
      </c>
      <c r="O44" t="s">
        <v>59</v>
      </c>
      <c r="P44">
        <v>1890</v>
      </c>
      <c r="Q44" t="s">
        <v>12</v>
      </c>
      <c r="R44" t="s">
        <v>12</v>
      </c>
      <c r="S44" t="s">
        <v>12</v>
      </c>
      <c r="T44" t="s">
        <v>12</v>
      </c>
      <c r="U44">
        <v>1890</v>
      </c>
      <c r="V44">
        <f>VLOOKUP(C44,[1]应付款管理!$A$1:$I$65536,9,0)</f>
        <v>1890</v>
      </c>
      <c r="W44">
        <f t="shared" si="0"/>
        <v>0</v>
      </c>
      <c r="X44" s="1" t="str">
        <f t="shared" si="1"/>
        <v>，1472543</v>
      </c>
    </row>
    <row r="45" spans="1:24">
      <c r="A45" t="s">
        <v>190</v>
      </c>
      <c r="B45" t="s">
        <v>49</v>
      </c>
      <c r="C45" s="6">
        <v>1474525</v>
      </c>
      <c r="D45" t="s">
        <v>81</v>
      </c>
      <c r="E45" t="s">
        <v>191</v>
      </c>
      <c r="F45" t="s">
        <v>192</v>
      </c>
      <c r="G45" t="s">
        <v>147</v>
      </c>
      <c r="H45" t="s">
        <v>116</v>
      </c>
      <c r="I45" t="s">
        <v>139</v>
      </c>
      <c r="J45" t="s">
        <v>124</v>
      </c>
      <c r="K45" t="s">
        <v>56</v>
      </c>
      <c r="L45" t="s">
        <v>154</v>
      </c>
      <c r="M45" t="s">
        <v>193</v>
      </c>
      <c r="N45" t="s">
        <v>58</v>
      </c>
      <c r="O45" t="s">
        <v>59</v>
      </c>
      <c r="P45">
        <v>3991</v>
      </c>
      <c r="Q45" t="s">
        <v>12</v>
      </c>
      <c r="R45" t="s">
        <v>12</v>
      </c>
      <c r="S45" t="s">
        <v>12</v>
      </c>
      <c r="T45" t="s">
        <v>12</v>
      </c>
      <c r="U45">
        <v>3991</v>
      </c>
      <c r="V45">
        <f>VLOOKUP(C45,[1]应付款管理!$A$1:$I$65536,9,0)</f>
        <v>3991</v>
      </c>
      <c r="W45">
        <f t="shared" si="0"/>
        <v>0</v>
      </c>
      <c r="X45" s="1" t="str">
        <f t="shared" si="1"/>
        <v>，1474525</v>
      </c>
    </row>
    <row r="46" spans="1:24">
      <c r="A46" t="s">
        <v>194</v>
      </c>
      <c r="B46" t="s">
        <v>195</v>
      </c>
      <c r="C46" s="6">
        <v>1475712</v>
      </c>
      <c r="D46" t="s">
        <v>196</v>
      </c>
      <c r="E46" t="s">
        <v>197</v>
      </c>
      <c r="F46" t="s">
        <v>198</v>
      </c>
      <c r="G46" t="s">
        <v>130</v>
      </c>
      <c r="H46" t="s">
        <v>130</v>
      </c>
      <c r="I46" t="s">
        <v>199</v>
      </c>
      <c r="J46" t="s">
        <v>200</v>
      </c>
      <c r="K46" t="s">
        <v>56</v>
      </c>
      <c r="L46" t="s">
        <v>56</v>
      </c>
      <c r="M46" t="s">
        <v>201</v>
      </c>
      <c r="N46" t="s">
        <v>58</v>
      </c>
      <c r="O46" t="s">
        <v>59</v>
      </c>
      <c r="P46">
        <v>1228</v>
      </c>
      <c r="Q46" t="s">
        <v>12</v>
      </c>
      <c r="R46" t="s">
        <v>12</v>
      </c>
      <c r="S46" t="s">
        <v>12</v>
      </c>
      <c r="T46" t="s">
        <v>12</v>
      </c>
      <c r="U46">
        <v>1228</v>
      </c>
      <c r="V46">
        <f>VLOOKUP(C46,[1]应付款管理!$A$1:$I$65536,9,0)</f>
        <v>1228</v>
      </c>
      <c r="W46">
        <f t="shared" si="0"/>
        <v>0</v>
      </c>
      <c r="X46" s="1" t="str">
        <f t="shared" si="1"/>
        <v>，1475712</v>
      </c>
    </row>
    <row r="47" spans="1:24">
      <c r="A47" t="s">
        <v>202</v>
      </c>
      <c r="B47" t="s">
        <v>195</v>
      </c>
      <c r="C47" s="6">
        <v>1475715</v>
      </c>
      <c r="D47" t="s">
        <v>203</v>
      </c>
      <c r="E47" t="s">
        <v>204</v>
      </c>
      <c r="F47" t="s">
        <v>205</v>
      </c>
      <c r="G47" t="s">
        <v>130</v>
      </c>
      <c r="H47" t="s">
        <v>130</v>
      </c>
      <c r="I47" t="s">
        <v>86</v>
      </c>
      <c r="J47" t="s">
        <v>97</v>
      </c>
      <c r="K47" t="s">
        <v>56</v>
      </c>
      <c r="L47" t="s">
        <v>56</v>
      </c>
      <c r="M47" t="s">
        <v>206</v>
      </c>
      <c r="N47" t="s">
        <v>58</v>
      </c>
      <c r="O47" t="s">
        <v>59</v>
      </c>
      <c r="P47">
        <v>406</v>
      </c>
      <c r="Q47" t="s">
        <v>12</v>
      </c>
      <c r="R47" t="s">
        <v>12</v>
      </c>
      <c r="S47" t="s">
        <v>12</v>
      </c>
      <c r="T47" t="s">
        <v>12</v>
      </c>
      <c r="U47">
        <v>406</v>
      </c>
      <c r="V47">
        <f>VLOOKUP(C47,[1]应付款管理!$A$1:$I$65536,9,0)</f>
        <v>406</v>
      </c>
      <c r="W47">
        <f t="shared" si="0"/>
        <v>0</v>
      </c>
      <c r="X47" s="1" t="str">
        <f t="shared" si="1"/>
        <v>，1475715</v>
      </c>
    </row>
    <row r="48" spans="1:24">
      <c r="A48" t="s">
        <v>207</v>
      </c>
      <c r="B48" t="s">
        <v>91</v>
      </c>
      <c r="C48" s="6">
        <v>1475920</v>
      </c>
      <c r="D48" t="s">
        <v>50</v>
      </c>
      <c r="E48" t="s">
        <v>51</v>
      </c>
      <c r="F48" t="s">
        <v>208</v>
      </c>
      <c r="G48" t="s">
        <v>118</v>
      </c>
      <c r="H48" t="s">
        <v>63</v>
      </c>
      <c r="I48" t="s">
        <v>188</v>
      </c>
      <c r="J48" t="s">
        <v>173</v>
      </c>
      <c r="K48" t="s">
        <v>56</v>
      </c>
      <c r="L48" t="s">
        <v>78</v>
      </c>
      <c r="M48" t="s">
        <v>209</v>
      </c>
      <c r="N48" t="s">
        <v>58</v>
      </c>
      <c r="O48" t="s">
        <v>59</v>
      </c>
      <c r="P48">
        <v>2094</v>
      </c>
      <c r="Q48" t="s">
        <v>12</v>
      </c>
      <c r="R48" t="s">
        <v>12</v>
      </c>
      <c r="S48" t="s">
        <v>12</v>
      </c>
      <c r="T48" t="s">
        <v>12</v>
      </c>
      <c r="U48">
        <v>2094</v>
      </c>
      <c r="V48">
        <f>VLOOKUP(C48,[1]应付款管理!$A$1:$I$65536,9,0)</f>
        <v>2094</v>
      </c>
      <c r="W48">
        <f t="shared" si="0"/>
        <v>0</v>
      </c>
      <c r="X48" s="1" t="str">
        <f t="shared" si="1"/>
        <v>，1475920</v>
      </c>
    </row>
    <row r="49" spans="1:24">
      <c r="A49" t="s">
        <v>210</v>
      </c>
      <c r="B49" t="s">
        <v>91</v>
      </c>
      <c r="C49" s="6">
        <v>1475954</v>
      </c>
      <c r="D49" t="s">
        <v>92</v>
      </c>
      <c r="E49" t="s">
        <v>93</v>
      </c>
      <c r="F49" t="s">
        <v>211</v>
      </c>
      <c r="G49" t="s">
        <v>130</v>
      </c>
      <c r="H49" t="s">
        <v>130</v>
      </c>
      <c r="I49" t="s">
        <v>212</v>
      </c>
      <c r="J49" t="s">
        <v>159</v>
      </c>
      <c r="K49" t="s">
        <v>56</v>
      </c>
      <c r="L49" t="s">
        <v>98</v>
      </c>
      <c r="M49" t="s">
        <v>213</v>
      </c>
      <c r="N49" t="s">
        <v>58</v>
      </c>
      <c r="O49" t="s">
        <v>59</v>
      </c>
      <c r="P49">
        <v>1135</v>
      </c>
      <c r="Q49" t="s">
        <v>12</v>
      </c>
      <c r="R49" t="s">
        <v>12</v>
      </c>
      <c r="S49" t="s">
        <v>12</v>
      </c>
      <c r="T49" t="s">
        <v>12</v>
      </c>
      <c r="U49">
        <v>1135</v>
      </c>
      <c r="V49">
        <f>VLOOKUP(C49,[1]应付款管理!$A$1:$I$65536,9,0)</f>
        <v>1135</v>
      </c>
      <c r="W49">
        <f t="shared" si="0"/>
        <v>0</v>
      </c>
      <c r="X49" s="1" t="str">
        <f t="shared" si="1"/>
        <v>，1475954</v>
      </c>
    </row>
    <row r="50" spans="1:24">
      <c r="A50" t="s">
        <v>214</v>
      </c>
      <c r="B50" t="s">
        <v>195</v>
      </c>
      <c r="C50" s="6">
        <v>1476422</v>
      </c>
      <c r="D50" t="s">
        <v>81</v>
      </c>
      <c r="E50" t="s">
        <v>215</v>
      </c>
      <c r="F50" t="s">
        <v>216</v>
      </c>
      <c r="G50" t="s">
        <v>123</v>
      </c>
      <c r="H50" t="s">
        <v>86</v>
      </c>
      <c r="I50" t="s">
        <v>188</v>
      </c>
      <c r="J50" t="s">
        <v>70</v>
      </c>
      <c r="K50" t="s">
        <v>56</v>
      </c>
      <c r="L50" t="s">
        <v>56</v>
      </c>
      <c r="M50" t="s">
        <v>217</v>
      </c>
      <c r="N50" t="s">
        <v>58</v>
      </c>
      <c r="O50" t="s">
        <v>59</v>
      </c>
      <c r="P50">
        <v>802</v>
      </c>
      <c r="Q50" t="s">
        <v>12</v>
      </c>
      <c r="R50" t="s">
        <v>12</v>
      </c>
      <c r="S50" t="s">
        <v>12</v>
      </c>
      <c r="T50" t="s">
        <v>12</v>
      </c>
      <c r="U50">
        <v>802</v>
      </c>
      <c r="V50">
        <f>VLOOKUP(C50,[1]应付款管理!$A$1:$I$65536,9,0)</f>
        <v>802</v>
      </c>
      <c r="W50">
        <f t="shared" si="0"/>
        <v>0</v>
      </c>
      <c r="X50" s="1" t="str">
        <f t="shared" si="1"/>
        <v>，1476422</v>
      </c>
    </row>
    <row r="51" spans="1:24">
      <c r="A51" t="s">
        <v>218</v>
      </c>
      <c r="B51" t="s">
        <v>49</v>
      </c>
      <c r="C51" s="6">
        <v>1477067</v>
      </c>
      <c r="D51" t="s">
        <v>92</v>
      </c>
      <c r="E51" t="s">
        <v>93</v>
      </c>
      <c r="F51" t="s">
        <v>219</v>
      </c>
      <c r="G51" t="s">
        <v>139</v>
      </c>
      <c r="H51" t="s">
        <v>139</v>
      </c>
      <c r="I51" t="s">
        <v>86</v>
      </c>
      <c r="J51" t="s">
        <v>97</v>
      </c>
      <c r="K51" t="s">
        <v>56</v>
      </c>
      <c r="L51" t="s">
        <v>56</v>
      </c>
      <c r="M51" t="s">
        <v>220</v>
      </c>
      <c r="N51" t="s">
        <v>58</v>
      </c>
      <c r="O51" t="s">
        <v>59</v>
      </c>
      <c r="P51">
        <v>301</v>
      </c>
      <c r="Q51" t="s">
        <v>12</v>
      </c>
      <c r="R51" t="s">
        <v>12</v>
      </c>
      <c r="S51" t="s">
        <v>12</v>
      </c>
      <c r="T51" t="s">
        <v>12</v>
      </c>
      <c r="U51">
        <v>301</v>
      </c>
      <c r="V51">
        <f>VLOOKUP(C51,[1]应付款管理!$A$1:$I$65536,9,0)</f>
        <v>301</v>
      </c>
      <c r="W51">
        <f t="shared" si="0"/>
        <v>0</v>
      </c>
      <c r="X51" s="1" t="str">
        <f t="shared" si="1"/>
        <v>，1477067</v>
      </c>
    </row>
    <row r="52" spans="1:24">
      <c r="A52" t="s">
        <v>221</v>
      </c>
      <c r="B52" t="s">
        <v>176</v>
      </c>
      <c r="C52" s="6">
        <v>1477279</v>
      </c>
      <c r="D52" t="s">
        <v>81</v>
      </c>
      <c r="E52" t="s">
        <v>222</v>
      </c>
      <c r="F52" t="s">
        <v>223</v>
      </c>
      <c r="G52" t="s">
        <v>139</v>
      </c>
      <c r="H52" t="s">
        <v>139</v>
      </c>
      <c r="I52" t="s">
        <v>53</v>
      </c>
      <c r="J52" t="s">
        <v>86</v>
      </c>
      <c r="K52" t="s">
        <v>56</v>
      </c>
      <c r="L52" t="s">
        <v>56</v>
      </c>
      <c r="M52" t="s">
        <v>224</v>
      </c>
      <c r="N52" t="s">
        <v>58</v>
      </c>
      <c r="O52" t="s">
        <v>59</v>
      </c>
      <c r="P52">
        <v>969</v>
      </c>
      <c r="Q52" t="s">
        <v>12</v>
      </c>
      <c r="R52" t="s">
        <v>12</v>
      </c>
      <c r="S52" t="s">
        <v>12</v>
      </c>
      <c r="T52" t="s">
        <v>12</v>
      </c>
      <c r="U52">
        <v>969</v>
      </c>
      <c r="V52">
        <f>VLOOKUP(C52,[1]应付款管理!$A$1:$I$65536,9,0)</f>
        <v>969</v>
      </c>
      <c r="W52">
        <f t="shared" si="0"/>
        <v>0</v>
      </c>
      <c r="X52" s="1" t="str">
        <f t="shared" si="1"/>
        <v>，1477279</v>
      </c>
    </row>
    <row r="53" spans="1:24">
      <c r="A53" t="s">
        <v>225</v>
      </c>
      <c r="B53" t="s">
        <v>91</v>
      </c>
      <c r="C53" s="6">
        <v>1477466</v>
      </c>
      <c r="D53" t="s">
        <v>226</v>
      </c>
      <c r="E53" t="s">
        <v>227</v>
      </c>
      <c r="F53" t="s">
        <v>228</v>
      </c>
      <c r="G53" t="s">
        <v>118</v>
      </c>
      <c r="H53" t="s">
        <v>86</v>
      </c>
      <c r="I53" t="s">
        <v>188</v>
      </c>
      <c r="J53" t="s">
        <v>70</v>
      </c>
      <c r="K53" t="s">
        <v>56</v>
      </c>
      <c r="L53" t="s">
        <v>56</v>
      </c>
      <c r="M53" t="s">
        <v>229</v>
      </c>
      <c r="N53" t="s">
        <v>58</v>
      </c>
      <c r="O53" t="s">
        <v>59</v>
      </c>
      <c r="P53">
        <v>1370</v>
      </c>
      <c r="Q53" t="s">
        <v>12</v>
      </c>
      <c r="R53" t="s">
        <v>12</v>
      </c>
      <c r="S53" t="s">
        <v>12</v>
      </c>
      <c r="T53" t="s">
        <v>12</v>
      </c>
      <c r="U53">
        <v>1370</v>
      </c>
      <c r="V53">
        <f>VLOOKUP(C53,[1]应付款管理!$A$1:$I$65536,9,0)</f>
        <v>1370</v>
      </c>
      <c r="W53">
        <f t="shared" ref="W53:W71" si="2">U53-V53</f>
        <v>0</v>
      </c>
      <c r="X53" s="1" t="str">
        <f t="shared" ref="X53:X71" si="3">$X$19&amp;C53</f>
        <v>，1477466</v>
      </c>
    </row>
    <row r="54" spans="1:24">
      <c r="A54" t="s">
        <v>230</v>
      </c>
      <c r="B54" t="s">
        <v>91</v>
      </c>
      <c r="C54" s="6">
        <v>1477728</v>
      </c>
      <c r="D54" t="s">
        <v>231</v>
      </c>
      <c r="E54" t="s">
        <v>232</v>
      </c>
      <c r="F54" t="s">
        <v>233</v>
      </c>
      <c r="G54" t="s">
        <v>118</v>
      </c>
      <c r="H54" t="s">
        <v>86</v>
      </c>
      <c r="I54" t="s">
        <v>173</v>
      </c>
      <c r="J54" t="s">
        <v>71</v>
      </c>
      <c r="K54" t="s">
        <v>56</v>
      </c>
      <c r="L54" t="s">
        <v>154</v>
      </c>
      <c r="M54" t="s">
        <v>234</v>
      </c>
      <c r="N54" t="s">
        <v>58</v>
      </c>
      <c r="O54" t="s">
        <v>59</v>
      </c>
      <c r="P54">
        <v>855</v>
      </c>
      <c r="Q54" t="s">
        <v>12</v>
      </c>
      <c r="R54" t="s">
        <v>12</v>
      </c>
      <c r="S54" t="s">
        <v>12</v>
      </c>
      <c r="T54" t="s">
        <v>12</v>
      </c>
      <c r="U54">
        <v>855</v>
      </c>
      <c r="V54">
        <f>VLOOKUP(C54,[1]应付款管理!$A$1:$I$65536,9,0)</f>
        <v>855</v>
      </c>
      <c r="W54">
        <f t="shared" si="2"/>
        <v>0</v>
      </c>
      <c r="X54" s="1" t="str">
        <f t="shared" si="3"/>
        <v>，1477728</v>
      </c>
    </row>
    <row r="55" spans="1:24">
      <c r="A55" t="s">
        <v>235</v>
      </c>
      <c r="B55" t="s">
        <v>91</v>
      </c>
      <c r="C55" s="6">
        <v>1478134</v>
      </c>
      <c r="D55" t="s">
        <v>81</v>
      </c>
      <c r="E55" t="s">
        <v>236</v>
      </c>
      <c r="F55" t="s">
        <v>237</v>
      </c>
      <c r="G55" t="s">
        <v>118</v>
      </c>
      <c r="H55" t="s">
        <v>96</v>
      </c>
      <c r="I55" t="s">
        <v>97</v>
      </c>
      <c r="J55" t="s">
        <v>172</v>
      </c>
      <c r="K55" t="s">
        <v>56</v>
      </c>
      <c r="L55" t="s">
        <v>72</v>
      </c>
      <c r="M55" t="s">
        <v>238</v>
      </c>
      <c r="N55" t="s">
        <v>58</v>
      </c>
      <c r="O55" t="s">
        <v>59</v>
      </c>
      <c r="P55">
        <v>2855</v>
      </c>
      <c r="Q55" t="s">
        <v>12</v>
      </c>
      <c r="R55" t="s">
        <v>12</v>
      </c>
      <c r="S55" t="s">
        <v>12</v>
      </c>
      <c r="T55" t="s">
        <v>12</v>
      </c>
      <c r="U55">
        <v>2855</v>
      </c>
      <c r="V55">
        <f>VLOOKUP(C55,[1]应付款管理!$A$1:$I$65536,9,0)</f>
        <v>2855</v>
      </c>
      <c r="W55">
        <f t="shared" si="2"/>
        <v>0</v>
      </c>
      <c r="X55" s="1" t="str">
        <f t="shared" si="3"/>
        <v>，1478134</v>
      </c>
    </row>
    <row r="56" spans="1:24">
      <c r="A56" t="s">
        <v>239</v>
      </c>
      <c r="B56" t="s">
        <v>176</v>
      </c>
      <c r="C56" s="6">
        <v>1478470</v>
      </c>
      <c r="D56" t="s">
        <v>231</v>
      </c>
      <c r="E56" t="s">
        <v>240</v>
      </c>
      <c r="F56" t="s">
        <v>241</v>
      </c>
      <c r="G56" t="s">
        <v>118</v>
      </c>
      <c r="H56" t="s">
        <v>118</v>
      </c>
      <c r="I56" t="s">
        <v>124</v>
      </c>
      <c r="J56" t="s">
        <v>96</v>
      </c>
      <c r="K56" t="s">
        <v>56</v>
      </c>
      <c r="L56" t="s">
        <v>56</v>
      </c>
      <c r="M56" t="s">
        <v>242</v>
      </c>
      <c r="N56" t="s">
        <v>58</v>
      </c>
      <c r="O56" t="s">
        <v>59</v>
      </c>
      <c r="P56">
        <v>458</v>
      </c>
      <c r="Q56" t="s">
        <v>12</v>
      </c>
      <c r="R56" t="s">
        <v>12</v>
      </c>
      <c r="S56" t="s">
        <v>12</v>
      </c>
      <c r="T56" t="s">
        <v>12</v>
      </c>
      <c r="U56">
        <v>458</v>
      </c>
      <c r="V56">
        <f>VLOOKUP(C56,[1]应付款管理!$A$1:$I$65536,9,0)</f>
        <v>458</v>
      </c>
      <c r="W56">
        <f t="shared" si="2"/>
        <v>0</v>
      </c>
      <c r="X56" s="1" t="str">
        <f t="shared" si="3"/>
        <v>，1478470</v>
      </c>
    </row>
    <row r="57" spans="1:24">
      <c r="A57" t="s">
        <v>243</v>
      </c>
      <c r="B57" t="s">
        <v>176</v>
      </c>
      <c r="C57" s="6">
        <v>1478510</v>
      </c>
      <c r="D57" t="s">
        <v>81</v>
      </c>
      <c r="E57" t="s">
        <v>244</v>
      </c>
      <c r="F57" t="s">
        <v>245</v>
      </c>
      <c r="G57" t="s">
        <v>118</v>
      </c>
      <c r="H57" t="s">
        <v>85</v>
      </c>
      <c r="I57" t="s">
        <v>97</v>
      </c>
      <c r="J57" t="s">
        <v>63</v>
      </c>
      <c r="K57" t="s">
        <v>56</v>
      </c>
      <c r="L57" t="s">
        <v>56</v>
      </c>
      <c r="M57" t="s">
        <v>246</v>
      </c>
      <c r="N57" t="s">
        <v>58</v>
      </c>
      <c r="O57" t="s">
        <v>59</v>
      </c>
      <c r="P57">
        <v>562</v>
      </c>
      <c r="Q57" t="s">
        <v>12</v>
      </c>
      <c r="R57" t="s">
        <v>12</v>
      </c>
      <c r="S57" t="s">
        <v>12</v>
      </c>
      <c r="T57" t="s">
        <v>12</v>
      </c>
      <c r="U57">
        <v>562</v>
      </c>
      <c r="V57">
        <f>VLOOKUP(C57,[1]应付款管理!$A$1:$I$65536,9,0)</f>
        <v>562</v>
      </c>
      <c r="W57">
        <f t="shared" si="2"/>
        <v>0</v>
      </c>
      <c r="X57" s="1" t="str">
        <f t="shared" si="3"/>
        <v>，1478510</v>
      </c>
    </row>
    <row r="58" spans="1:24">
      <c r="A58" t="s">
        <v>247</v>
      </c>
      <c r="B58" t="s">
        <v>248</v>
      </c>
      <c r="C58" s="6">
        <v>1478737</v>
      </c>
      <c r="D58" t="s">
        <v>68</v>
      </c>
      <c r="E58" t="s">
        <v>68</v>
      </c>
      <c r="F58" t="s">
        <v>249</v>
      </c>
      <c r="G58" t="s">
        <v>124</v>
      </c>
      <c r="H58" t="s">
        <v>124</v>
      </c>
      <c r="I58" t="s">
        <v>14</v>
      </c>
      <c r="J58" t="s">
        <v>110</v>
      </c>
      <c r="K58" t="s">
        <v>56</v>
      </c>
      <c r="L58" t="s">
        <v>98</v>
      </c>
      <c r="M58" t="s">
        <v>250</v>
      </c>
      <c r="N58" t="s">
        <v>58</v>
      </c>
      <c r="O58" t="s">
        <v>59</v>
      </c>
      <c r="P58">
        <v>3445</v>
      </c>
      <c r="Q58" t="s">
        <v>12</v>
      </c>
      <c r="R58" t="s">
        <v>12</v>
      </c>
      <c r="S58" t="s">
        <v>12</v>
      </c>
      <c r="T58" t="s">
        <v>12</v>
      </c>
      <c r="U58">
        <v>3445</v>
      </c>
      <c r="V58">
        <f>VLOOKUP(C58,[1]应付款管理!$A$1:$I$65536,9,0)</f>
        <v>3444.99</v>
      </c>
      <c r="W58">
        <f t="shared" si="2"/>
        <v>0.0100000000002183</v>
      </c>
      <c r="X58" s="1" t="str">
        <f t="shared" si="3"/>
        <v>，1478737</v>
      </c>
    </row>
    <row r="59" spans="1:24">
      <c r="A59" t="s">
        <v>251</v>
      </c>
      <c r="B59" t="s">
        <v>49</v>
      </c>
      <c r="C59" s="6">
        <v>1479251</v>
      </c>
      <c r="D59" t="s">
        <v>252</v>
      </c>
      <c r="E59" t="s">
        <v>253</v>
      </c>
      <c r="F59" t="s">
        <v>254</v>
      </c>
      <c r="G59" t="s">
        <v>85</v>
      </c>
      <c r="H59" t="s">
        <v>85</v>
      </c>
      <c r="I59" t="s">
        <v>212</v>
      </c>
      <c r="J59" t="s">
        <v>255</v>
      </c>
      <c r="K59" t="s">
        <v>56</v>
      </c>
      <c r="L59" t="s">
        <v>78</v>
      </c>
      <c r="M59" t="s">
        <v>256</v>
      </c>
      <c r="N59" t="s">
        <v>58</v>
      </c>
      <c r="O59" t="s">
        <v>59</v>
      </c>
      <c r="P59">
        <v>3212</v>
      </c>
      <c r="Q59" t="s">
        <v>12</v>
      </c>
      <c r="R59" t="s">
        <v>12</v>
      </c>
      <c r="S59" t="s">
        <v>12</v>
      </c>
      <c r="T59" t="s">
        <v>12</v>
      </c>
      <c r="U59">
        <v>3212</v>
      </c>
      <c r="V59">
        <f>VLOOKUP(C59,[1]应付款管理!$A$1:$I$65536,9,0)</f>
        <v>3212</v>
      </c>
      <c r="W59">
        <f t="shared" si="2"/>
        <v>0</v>
      </c>
      <c r="X59" s="1" t="str">
        <f t="shared" si="3"/>
        <v>，1479251</v>
      </c>
    </row>
    <row r="60" spans="1:24">
      <c r="A60" t="s">
        <v>257</v>
      </c>
      <c r="B60" t="s">
        <v>49</v>
      </c>
      <c r="C60" s="6">
        <v>1479582</v>
      </c>
      <c r="D60" t="s">
        <v>92</v>
      </c>
      <c r="E60" t="s">
        <v>93</v>
      </c>
      <c r="F60" t="s">
        <v>258</v>
      </c>
      <c r="G60" t="s">
        <v>124</v>
      </c>
      <c r="H60" t="s">
        <v>124</v>
      </c>
      <c r="I60" t="s">
        <v>86</v>
      </c>
      <c r="J60" t="s">
        <v>63</v>
      </c>
      <c r="K60" t="s">
        <v>56</v>
      </c>
      <c r="L60" t="s">
        <v>78</v>
      </c>
      <c r="M60" t="s">
        <v>259</v>
      </c>
      <c r="N60" t="s">
        <v>58</v>
      </c>
      <c r="O60" t="s">
        <v>59</v>
      </c>
      <c r="P60">
        <v>646</v>
      </c>
      <c r="Q60" t="s">
        <v>12</v>
      </c>
      <c r="R60" t="s">
        <v>12</v>
      </c>
      <c r="S60" t="s">
        <v>12</v>
      </c>
      <c r="T60" t="s">
        <v>12</v>
      </c>
      <c r="U60">
        <v>646</v>
      </c>
      <c r="V60">
        <f>VLOOKUP(C60,[1]应付款管理!$A$1:$I$65536,9,0)</f>
        <v>646</v>
      </c>
      <c r="W60">
        <f t="shared" si="2"/>
        <v>0</v>
      </c>
      <c r="X60" s="1" t="str">
        <f t="shared" si="3"/>
        <v>，1479582</v>
      </c>
    </row>
    <row r="61" spans="1:24">
      <c r="A61" t="s">
        <v>260</v>
      </c>
      <c r="B61" t="s">
        <v>49</v>
      </c>
      <c r="C61" s="6">
        <v>1479663</v>
      </c>
      <c r="D61" t="s">
        <v>92</v>
      </c>
      <c r="E61" t="s">
        <v>93</v>
      </c>
      <c r="F61" t="s">
        <v>261</v>
      </c>
      <c r="G61" t="s">
        <v>124</v>
      </c>
      <c r="H61" t="s">
        <v>124</v>
      </c>
      <c r="I61" t="s">
        <v>86</v>
      </c>
      <c r="J61" t="s">
        <v>63</v>
      </c>
      <c r="K61" t="s">
        <v>56</v>
      </c>
      <c r="L61" t="s">
        <v>78</v>
      </c>
      <c r="M61" t="s">
        <v>193</v>
      </c>
      <c r="N61" t="s">
        <v>58</v>
      </c>
      <c r="O61" t="s">
        <v>59</v>
      </c>
      <c r="P61">
        <v>871</v>
      </c>
      <c r="Q61" t="s">
        <v>12</v>
      </c>
      <c r="R61" t="s">
        <v>12</v>
      </c>
      <c r="S61" t="s">
        <v>12</v>
      </c>
      <c r="T61" t="s">
        <v>12</v>
      </c>
      <c r="U61">
        <v>871</v>
      </c>
      <c r="V61">
        <f>VLOOKUP(C61,[1]应付款管理!$A$1:$I$65536,9,0)</f>
        <v>871</v>
      </c>
      <c r="W61">
        <f t="shared" si="2"/>
        <v>0</v>
      </c>
      <c r="X61" s="1" t="str">
        <f t="shared" si="3"/>
        <v>，1479663</v>
      </c>
    </row>
    <row r="62" spans="1:24">
      <c r="A62" t="s">
        <v>262</v>
      </c>
      <c r="B62" t="s">
        <v>176</v>
      </c>
      <c r="C62" s="6">
        <v>1480130</v>
      </c>
      <c r="D62" t="s">
        <v>92</v>
      </c>
      <c r="E62" t="s">
        <v>263</v>
      </c>
      <c r="F62" t="s">
        <v>264</v>
      </c>
      <c r="G62" t="s">
        <v>96</v>
      </c>
      <c r="H62" t="s">
        <v>96</v>
      </c>
      <c r="I62" t="s">
        <v>212</v>
      </c>
      <c r="J62" t="s">
        <v>255</v>
      </c>
      <c r="K62" t="s">
        <v>56</v>
      </c>
      <c r="L62" t="s">
        <v>78</v>
      </c>
      <c r="M62" t="s">
        <v>265</v>
      </c>
      <c r="N62" t="s">
        <v>58</v>
      </c>
      <c r="O62" t="s">
        <v>59</v>
      </c>
      <c r="P62">
        <v>4892</v>
      </c>
      <c r="Q62" t="s">
        <v>12</v>
      </c>
      <c r="R62" t="s">
        <v>12</v>
      </c>
      <c r="S62" t="s">
        <v>12</v>
      </c>
      <c r="T62" t="s">
        <v>12</v>
      </c>
      <c r="U62">
        <v>4892</v>
      </c>
      <c r="V62">
        <f>VLOOKUP(C62,[1]应付款管理!$A$1:$I$65536,9,0)</f>
        <v>4892</v>
      </c>
      <c r="W62">
        <f t="shared" si="2"/>
        <v>0</v>
      </c>
      <c r="X62" s="1" t="str">
        <f t="shared" si="3"/>
        <v>，1480130</v>
      </c>
    </row>
    <row r="63" spans="1:24">
      <c r="A63" t="s">
        <v>266</v>
      </c>
      <c r="B63" t="s">
        <v>176</v>
      </c>
      <c r="C63" s="6">
        <v>1480816</v>
      </c>
      <c r="D63" t="s">
        <v>92</v>
      </c>
      <c r="E63" t="s">
        <v>93</v>
      </c>
      <c r="F63" t="s">
        <v>94</v>
      </c>
      <c r="G63" t="s">
        <v>96</v>
      </c>
      <c r="H63" t="s">
        <v>96</v>
      </c>
      <c r="I63" t="s">
        <v>97</v>
      </c>
      <c r="J63" t="s">
        <v>267</v>
      </c>
      <c r="K63" t="s">
        <v>56</v>
      </c>
      <c r="L63" t="s">
        <v>154</v>
      </c>
      <c r="M63" t="s">
        <v>268</v>
      </c>
      <c r="N63" t="s">
        <v>58</v>
      </c>
      <c r="O63" t="s">
        <v>59</v>
      </c>
      <c r="P63">
        <v>1642</v>
      </c>
      <c r="Q63" t="s">
        <v>12</v>
      </c>
      <c r="R63" t="s">
        <v>12</v>
      </c>
      <c r="S63" t="s">
        <v>12</v>
      </c>
      <c r="T63" t="s">
        <v>12</v>
      </c>
      <c r="U63">
        <v>1642</v>
      </c>
      <c r="V63">
        <f>VLOOKUP(C63,[1]应付款管理!$A$1:$I$65536,9,0)</f>
        <v>1642</v>
      </c>
      <c r="W63">
        <f t="shared" si="2"/>
        <v>0</v>
      </c>
      <c r="X63" s="1" t="str">
        <f t="shared" si="3"/>
        <v>，1480816</v>
      </c>
    </row>
    <row r="64" spans="1:24">
      <c r="A64" t="s">
        <v>269</v>
      </c>
      <c r="B64" t="s">
        <v>91</v>
      </c>
      <c r="C64" s="6">
        <v>1481232</v>
      </c>
      <c r="D64" t="s">
        <v>50</v>
      </c>
      <c r="E64" t="s">
        <v>51</v>
      </c>
      <c r="F64" t="s">
        <v>270</v>
      </c>
      <c r="G64" t="s">
        <v>53</v>
      </c>
      <c r="H64" t="s">
        <v>53</v>
      </c>
      <c r="I64" t="s">
        <v>188</v>
      </c>
      <c r="J64" t="s">
        <v>181</v>
      </c>
      <c r="K64" t="s">
        <v>56</v>
      </c>
      <c r="L64" t="s">
        <v>98</v>
      </c>
      <c r="M64" t="s">
        <v>271</v>
      </c>
      <c r="N64" t="s">
        <v>58</v>
      </c>
      <c r="O64" t="s">
        <v>59</v>
      </c>
      <c r="P64">
        <v>3972</v>
      </c>
      <c r="Q64" t="s">
        <v>12</v>
      </c>
      <c r="R64" t="s">
        <v>12</v>
      </c>
      <c r="S64" t="s">
        <v>12</v>
      </c>
      <c r="T64" t="s">
        <v>12</v>
      </c>
      <c r="U64">
        <v>3972</v>
      </c>
      <c r="V64">
        <f>VLOOKUP(C64,[1]应付款管理!$A$1:$I$65536,9,0)</f>
        <v>3972</v>
      </c>
      <c r="W64">
        <f t="shared" si="2"/>
        <v>0</v>
      </c>
      <c r="X64" s="1" t="str">
        <f t="shared" si="3"/>
        <v>，1481232</v>
      </c>
    </row>
    <row r="65" spans="1:24">
      <c r="A65" t="s">
        <v>272</v>
      </c>
      <c r="B65" t="s">
        <v>168</v>
      </c>
      <c r="C65" s="6">
        <v>1481289</v>
      </c>
      <c r="D65" t="s">
        <v>273</v>
      </c>
      <c r="E65" t="s">
        <v>274</v>
      </c>
      <c r="F65" t="s">
        <v>275</v>
      </c>
      <c r="G65" t="s">
        <v>53</v>
      </c>
      <c r="H65" t="s">
        <v>53</v>
      </c>
      <c r="I65" t="s">
        <v>86</v>
      </c>
      <c r="J65" t="s">
        <v>97</v>
      </c>
      <c r="K65" t="s">
        <v>78</v>
      </c>
      <c r="L65" t="s">
        <v>56</v>
      </c>
      <c r="M65" t="s">
        <v>276</v>
      </c>
      <c r="N65" t="s">
        <v>58</v>
      </c>
      <c r="O65" t="s">
        <v>59</v>
      </c>
      <c r="P65">
        <v>977</v>
      </c>
      <c r="Q65" t="s">
        <v>12</v>
      </c>
      <c r="R65" t="s">
        <v>12</v>
      </c>
      <c r="S65" t="s">
        <v>12</v>
      </c>
      <c r="T65" t="s">
        <v>12</v>
      </c>
      <c r="U65">
        <v>977</v>
      </c>
      <c r="V65">
        <f>VLOOKUP(C65,[1]应付款管理!$A$1:$I$65536,9,0)</f>
        <v>977</v>
      </c>
      <c r="W65">
        <f t="shared" si="2"/>
        <v>0</v>
      </c>
      <c r="X65" s="1" t="str">
        <f t="shared" si="3"/>
        <v>，1481289</v>
      </c>
    </row>
    <row r="66" spans="1:24">
      <c r="A66" t="s">
        <v>277</v>
      </c>
      <c r="B66" t="s">
        <v>168</v>
      </c>
      <c r="C66" s="6">
        <v>1481307</v>
      </c>
      <c r="D66" t="s">
        <v>92</v>
      </c>
      <c r="E66" t="s">
        <v>93</v>
      </c>
      <c r="F66" t="s">
        <v>278</v>
      </c>
      <c r="G66" t="s">
        <v>53</v>
      </c>
      <c r="H66" t="s">
        <v>53</v>
      </c>
      <c r="I66" t="s">
        <v>279</v>
      </c>
      <c r="J66" t="s">
        <v>280</v>
      </c>
      <c r="K66" t="s">
        <v>78</v>
      </c>
      <c r="L66" t="s">
        <v>154</v>
      </c>
      <c r="M66" t="s">
        <v>281</v>
      </c>
      <c r="N66" t="s">
        <v>58</v>
      </c>
      <c r="O66" t="s">
        <v>59</v>
      </c>
      <c r="P66">
        <v>2122</v>
      </c>
      <c r="Q66" t="s">
        <v>12</v>
      </c>
      <c r="R66" t="s">
        <v>12</v>
      </c>
      <c r="S66" t="s">
        <v>12</v>
      </c>
      <c r="T66" t="s">
        <v>12</v>
      </c>
      <c r="U66">
        <v>2122</v>
      </c>
      <c r="V66">
        <f>VLOOKUP(C66,[1]应付款管理!$A$1:$I$65536,9,0)</f>
        <v>2122</v>
      </c>
      <c r="W66">
        <f t="shared" si="2"/>
        <v>0</v>
      </c>
      <c r="X66" s="1" t="str">
        <f t="shared" si="3"/>
        <v>，1481307</v>
      </c>
    </row>
    <row r="67" spans="1:24">
      <c r="A67" t="s">
        <v>282</v>
      </c>
      <c r="B67" t="s">
        <v>195</v>
      </c>
      <c r="C67" s="6">
        <v>1481797</v>
      </c>
      <c r="D67" t="s">
        <v>50</v>
      </c>
      <c r="E67" t="s">
        <v>51</v>
      </c>
      <c r="F67" t="s">
        <v>283</v>
      </c>
      <c r="G67" t="s">
        <v>86</v>
      </c>
      <c r="H67" t="s">
        <v>86</v>
      </c>
      <c r="I67" t="s">
        <v>284</v>
      </c>
      <c r="J67" t="s">
        <v>199</v>
      </c>
      <c r="K67" t="s">
        <v>56</v>
      </c>
      <c r="L67" t="s">
        <v>56</v>
      </c>
      <c r="M67" t="s">
        <v>285</v>
      </c>
      <c r="N67" t="s">
        <v>58</v>
      </c>
      <c r="O67" t="s">
        <v>59</v>
      </c>
      <c r="P67">
        <v>1265</v>
      </c>
      <c r="Q67" t="s">
        <v>12</v>
      </c>
      <c r="R67" t="s">
        <v>12</v>
      </c>
      <c r="S67" t="s">
        <v>12</v>
      </c>
      <c r="T67" t="s">
        <v>12</v>
      </c>
      <c r="U67">
        <v>1265</v>
      </c>
      <c r="V67">
        <f>VLOOKUP(C67,[1]应付款管理!$A$1:$I$65536,9,0)</f>
        <v>1265</v>
      </c>
      <c r="W67">
        <f t="shared" si="2"/>
        <v>0</v>
      </c>
      <c r="X67" s="1" t="str">
        <f t="shared" si="3"/>
        <v>，1481797</v>
      </c>
    </row>
    <row r="68" spans="1:24">
      <c r="A68" t="s">
        <v>286</v>
      </c>
      <c r="B68" t="s">
        <v>49</v>
      </c>
      <c r="C68" s="6">
        <v>1482131</v>
      </c>
      <c r="D68" t="s">
        <v>287</v>
      </c>
      <c r="E68" t="s">
        <v>288</v>
      </c>
      <c r="F68" t="s">
        <v>289</v>
      </c>
      <c r="G68" t="s">
        <v>86</v>
      </c>
      <c r="H68" t="s">
        <v>86</v>
      </c>
      <c r="I68" t="s">
        <v>8</v>
      </c>
      <c r="J68" t="s">
        <v>180</v>
      </c>
      <c r="K68" t="s">
        <v>56</v>
      </c>
      <c r="L68" t="s">
        <v>56</v>
      </c>
      <c r="M68" t="s">
        <v>290</v>
      </c>
      <c r="N68" t="s">
        <v>58</v>
      </c>
      <c r="O68" t="s">
        <v>59</v>
      </c>
      <c r="P68">
        <v>574</v>
      </c>
      <c r="Q68" t="s">
        <v>12</v>
      </c>
      <c r="R68" t="s">
        <v>12</v>
      </c>
      <c r="S68" t="s">
        <v>12</v>
      </c>
      <c r="T68" t="s">
        <v>12</v>
      </c>
      <c r="U68">
        <v>574</v>
      </c>
      <c r="V68">
        <f>VLOOKUP(C68,[1]应付款管理!$A$1:$I$65536,9,0)</f>
        <v>574</v>
      </c>
      <c r="W68">
        <f t="shared" si="2"/>
        <v>0</v>
      </c>
      <c r="X68" s="1" t="str">
        <f t="shared" si="3"/>
        <v>，1482131</v>
      </c>
    </row>
    <row r="69" spans="1:24">
      <c r="A69" t="s">
        <v>291</v>
      </c>
      <c r="B69" t="s">
        <v>248</v>
      </c>
      <c r="C69" s="6">
        <v>1482319</v>
      </c>
      <c r="D69" t="s">
        <v>203</v>
      </c>
      <c r="E69" t="s">
        <v>292</v>
      </c>
      <c r="F69" t="s">
        <v>293</v>
      </c>
      <c r="G69" t="s">
        <v>86</v>
      </c>
      <c r="H69" t="s">
        <v>86</v>
      </c>
      <c r="I69" t="s">
        <v>97</v>
      </c>
      <c r="J69" t="s">
        <v>63</v>
      </c>
      <c r="K69" t="s">
        <v>56</v>
      </c>
      <c r="L69" t="s">
        <v>56</v>
      </c>
      <c r="M69" t="s">
        <v>294</v>
      </c>
      <c r="N69" t="s">
        <v>58</v>
      </c>
      <c r="O69" t="s">
        <v>59</v>
      </c>
      <c r="P69">
        <v>747</v>
      </c>
      <c r="Q69" t="s">
        <v>12</v>
      </c>
      <c r="R69" t="s">
        <v>12</v>
      </c>
      <c r="S69" t="s">
        <v>12</v>
      </c>
      <c r="T69" t="s">
        <v>12</v>
      </c>
      <c r="U69">
        <v>747</v>
      </c>
      <c r="V69">
        <f>VLOOKUP(C69,[1]应付款管理!$A$1:$I$65536,9,0)</f>
        <v>747</v>
      </c>
      <c r="W69">
        <f t="shared" si="2"/>
        <v>0</v>
      </c>
      <c r="X69" s="1" t="str">
        <f t="shared" si="3"/>
        <v>，1482319</v>
      </c>
    </row>
    <row r="70" spans="1:24">
      <c r="A70" t="s">
        <v>295</v>
      </c>
      <c r="B70" t="s">
        <v>49</v>
      </c>
      <c r="C70" s="6">
        <v>1482591</v>
      </c>
      <c r="D70" t="s">
        <v>252</v>
      </c>
      <c r="E70" t="s">
        <v>253</v>
      </c>
      <c r="F70" t="s">
        <v>296</v>
      </c>
      <c r="G70" t="s">
        <v>53</v>
      </c>
      <c r="H70" t="s">
        <v>63</v>
      </c>
      <c r="I70" t="s">
        <v>172</v>
      </c>
      <c r="J70" t="s">
        <v>181</v>
      </c>
      <c r="K70" t="s">
        <v>56</v>
      </c>
      <c r="L70" t="s">
        <v>154</v>
      </c>
      <c r="M70" t="s">
        <v>297</v>
      </c>
      <c r="N70" t="s">
        <v>58</v>
      </c>
      <c r="O70" t="s">
        <v>59</v>
      </c>
      <c r="P70">
        <v>2625</v>
      </c>
      <c r="Q70" t="s">
        <v>12</v>
      </c>
      <c r="R70" t="s">
        <v>12</v>
      </c>
      <c r="S70" t="s">
        <v>12</v>
      </c>
      <c r="T70" t="s">
        <v>12</v>
      </c>
      <c r="U70">
        <v>2625</v>
      </c>
      <c r="V70">
        <f>VLOOKUP(C70,[1]应付款管理!$A$1:$I$65536,9,0)</f>
        <v>2625</v>
      </c>
      <c r="W70">
        <f t="shared" si="2"/>
        <v>0</v>
      </c>
      <c r="X70" s="1" t="str">
        <f t="shared" si="3"/>
        <v>，1482591</v>
      </c>
    </row>
    <row r="71" spans="1:24">
      <c r="A71" t="s">
        <v>298</v>
      </c>
      <c r="B71" t="s">
        <v>248</v>
      </c>
      <c r="C71" s="6">
        <v>1483478</v>
      </c>
      <c r="D71" t="s">
        <v>143</v>
      </c>
      <c r="E71" t="s">
        <v>144</v>
      </c>
      <c r="F71" t="s">
        <v>299</v>
      </c>
      <c r="G71" t="s">
        <v>63</v>
      </c>
      <c r="H71" t="s">
        <v>63</v>
      </c>
      <c r="I71" t="s">
        <v>8</v>
      </c>
      <c r="J71" t="s">
        <v>180</v>
      </c>
      <c r="K71" t="s">
        <v>56</v>
      </c>
      <c r="L71" t="s">
        <v>56</v>
      </c>
      <c r="M71" t="s">
        <v>300</v>
      </c>
      <c r="N71" t="s">
        <v>58</v>
      </c>
      <c r="O71" t="s">
        <v>59</v>
      </c>
      <c r="P71">
        <v>106</v>
      </c>
      <c r="Q71" t="s">
        <v>12</v>
      </c>
      <c r="R71" t="s">
        <v>12</v>
      </c>
      <c r="S71" t="s">
        <v>12</v>
      </c>
      <c r="T71" t="s">
        <v>12</v>
      </c>
      <c r="U71">
        <v>106</v>
      </c>
      <c r="V71">
        <f>VLOOKUP(C71,[1]应付款管理!$A$1:$I$65536,9,0)</f>
        <v>106</v>
      </c>
      <c r="W71">
        <f t="shared" si="2"/>
        <v>0</v>
      </c>
      <c r="X71" s="1" t="str">
        <f t="shared" si="3"/>
        <v>，1483478</v>
      </c>
    </row>
    <row r="72" spans="21:23">
      <c r="U72">
        <f>SUM(U20:U71)</f>
        <v>102914</v>
      </c>
      <c r="V72">
        <f>SUM(V20:V71)</f>
        <v>102914.03</v>
      </c>
      <c r="W72">
        <f>SUM(W20:W71)</f>
        <v>-0.0300000000006548</v>
      </c>
    </row>
    <row r="75" spans="20:26">
      <c r="T75" s="1"/>
      <c r="U75" s="1"/>
      <c r="V75" s="1"/>
      <c r="W75" s="1"/>
      <c r="X75" s="1"/>
      <c r="Y75" s="1"/>
      <c r="Z75" s="1"/>
    </row>
    <row r="76" ht="14.25" spans="20:26">
      <c r="T76" s="1"/>
      <c r="U76" s="8" t="s">
        <v>301</v>
      </c>
      <c r="V76" s="1"/>
      <c r="W76" s="1"/>
      <c r="X76" s="1"/>
      <c r="Y76" s="1"/>
      <c r="Z76" s="1"/>
    </row>
    <row r="77" spans="20:26">
      <c r="T77" s="1"/>
      <c r="U77" s="1"/>
      <c r="V77" s="1"/>
      <c r="W77" s="1"/>
      <c r="X77" s="1"/>
      <c r="Y77" s="1"/>
      <c r="Z77" s="1"/>
    </row>
  </sheetData>
  <autoFilter ref="A19:W71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2019-04-16T01:02:00Z</dcterms:created>
  <dcterms:modified xsi:type="dcterms:W3CDTF">2019-04-17T08:36:03Z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