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<sst xmlns="http://schemas.openxmlformats.org/spreadsheetml/2006/main" count="632" uniqueCount="295">
  <si>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</si>
  <si>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</si>
  <si>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</si>
  <si>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</si>
  <si>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</si>
  <si>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</si>
  <si>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</si>
  <si>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</si>
  <si>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</si>
  <si>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</si>
  <si>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</si>
  <si>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jasonngai_6_190501022310945_2019-05-01</t>
  </si>
  <si>
    <t>CNY</t>
  </si>
  <si>
    <t>90262.0000</t>
  </si>
  <si>
    <t>您的结算方式是预订每半月结算,账单中包括2019/04/16到2019/04/30的订单（含历史未结订单）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</si>
  <si>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</si>
  <si>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</si>
  <si>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</si>
  <si>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</si>
  <si>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</si>
  <si>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</si>
  <si>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</si>
  <si>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</si>
  <si>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</si>
  <si>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</si>
  <si>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</si>
  <si>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</si>
  <si>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</si>
  <si>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</si>
  <si>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</si>
  <si>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</si>
  <si>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</si>
  <si>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</si>
  <si>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</si>
  <si>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</si>
  <si>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</si>
  <si>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Seoul</t>
  </si>
  <si>
    <t>DHB190417081740172</t>
  </si>
  <si>
    <t>宜必思仁寺洞大使酒店(ibis Ambassador Seoul Insadong)</t>
  </si>
  <si>
    <t>2019-04-18</t>
  </si>
  <si>
    <t>2019-04-20</t>
  </si>
  <si>
    <t>已确认</t>
  </si>
  <si>
    <t>1456.0000</t>
  </si>
  <si>
    <t>CN</t>
  </si>
  <si>
    <t>2019/4/17 8:17:40</t>
  </si>
  <si>
    <t>1</t>
  </si>
  <si>
    <t>ZHANG JIAN|</t>
  </si>
  <si>
    <t>LiZhengHua</t>
  </si>
  <si>
    <t>Bangkok</t>
  </si>
  <si>
    <t>DHB190417143757882</t>
  </si>
  <si>
    <t>于拉查达阿曼塔酒店(Amanta Hotel &amp; Residence Ratchada)</t>
  </si>
  <si>
    <t>2019-07-08</t>
  </si>
  <si>
    <t>2019-07-09</t>
  </si>
  <si>
    <t>550.0000</t>
  </si>
  <si>
    <t>2019/4/17 14:37:57</t>
  </si>
  <si>
    <t>ZHU CHAOZHI|</t>
  </si>
  <si>
    <t>DHB190417143931368</t>
  </si>
  <si>
    <t>2019-07-12</t>
  </si>
  <si>
    <t>2019-07-13</t>
  </si>
  <si>
    <t>2019/4/17 14:39:31</t>
  </si>
  <si>
    <t>Ninh Van</t>
  </si>
  <si>
    <t>DHB190417155651769</t>
  </si>
  <si>
    <t>宁凡湾六善酒店(Six Senses Ninh Van Bay)</t>
  </si>
  <si>
    <t>2019-05-04</t>
  </si>
  <si>
    <t>2019-05-06</t>
  </si>
  <si>
    <t>10426.0000</t>
  </si>
  <si>
    <t>2019/4/17 15:56:51</t>
  </si>
  <si>
    <t>wang dan|li zhaoying|</t>
  </si>
  <si>
    <t>Sungai Pelek</t>
  </si>
  <si>
    <t>DHB190417165132715</t>
  </si>
  <si>
    <t>吉隆坡黄金棕榈度假村(Avani Sepang Goldcoast Resort)</t>
  </si>
  <si>
    <t>2019-04-21</t>
  </si>
  <si>
    <t>2630.0000</t>
  </si>
  <si>
    <t>2019/4/17 16:51:32</t>
  </si>
  <si>
    <t>2</t>
  </si>
  <si>
    <t>Dong Chaoliang|Su Zhiping|</t>
  </si>
  <si>
    <t>NgaiJason</t>
  </si>
  <si>
    <t>Las Vegas</t>
  </si>
  <si>
    <t>DHB190417213039472</t>
  </si>
  <si>
    <t>拉斯维加斯金银岛大酒店和赌场(TI - Treasure Island Hotel and Casino)</t>
  </si>
  <si>
    <t>2019-07-06</t>
  </si>
  <si>
    <t>2019-07-07</t>
  </si>
  <si>
    <t>1066.0000</t>
  </si>
  <si>
    <t>2019/4/17 21:30:39</t>
  </si>
  <si>
    <t>SHEN WEIFENG|SHEN JINGYE|LU QIONG|</t>
  </si>
  <si>
    <t>Cam Lam</t>
  </si>
  <si>
    <t>DHB190418112309881</t>
  </si>
  <si>
    <t>芽庄米娅度假酒店(Mia Resort Nha Trang)</t>
  </si>
  <si>
    <t>2019-05-07</t>
  </si>
  <si>
    <t>2019-05-10</t>
  </si>
  <si>
    <t>18075.0000</t>
  </si>
  <si>
    <t>2019/4/18 11:23:09</t>
  </si>
  <si>
    <t>ZHANG WEN|</t>
  </si>
  <si>
    <t>DHB190418122732903</t>
  </si>
  <si>
    <t>公爵夫人酒店(The Duchess Hotel and Residences)</t>
  </si>
  <si>
    <t>2019-08-03</t>
  </si>
  <si>
    <t>2019-08-04</t>
  </si>
  <si>
    <t>2164.0000</t>
  </si>
  <si>
    <t>2019/4/18 12:27:32</t>
  </si>
  <si>
    <t>4</t>
  </si>
  <si>
    <t>LI LI|ZHOU LIJUAN|TANG KE|HUANG YUBO|</t>
  </si>
  <si>
    <t>谢琳琳</t>
  </si>
  <si>
    <t>DHB190418123440922</t>
  </si>
  <si>
    <t>2019-08-08</t>
  </si>
  <si>
    <t>2019-08-10</t>
  </si>
  <si>
    <t>4328.0000</t>
  </si>
  <si>
    <t>2019/4/18 12:34:40</t>
  </si>
  <si>
    <t>Singapore</t>
  </si>
  <si>
    <t>DHB190418153415409</t>
  </si>
  <si>
    <t>新加坡丽晶酒店(Regent Singapore)</t>
  </si>
  <si>
    <t>2019-05-16</t>
  </si>
  <si>
    <t>2019-05-20</t>
  </si>
  <si>
    <t>9118.0000</t>
  </si>
  <si>
    <t>2019/4/18 15:34:15</t>
  </si>
  <si>
    <t>LI XIAORAN|WEI YONGHUA|</t>
  </si>
  <si>
    <t>Bac My An Beach</t>
  </si>
  <si>
    <t>DHB190418185512607</t>
  </si>
  <si>
    <t>岘港皇家莲花酒店(Royal Lotus Hotel Danang)</t>
  </si>
  <si>
    <t>2019-05-03</t>
  </si>
  <si>
    <t>2019-05-05</t>
  </si>
  <si>
    <t>630.0000</t>
  </si>
  <si>
    <t>2019/4/18 18:55:12</t>
  </si>
  <si>
    <t>LU PENG|FU ZHE|</t>
  </si>
  <si>
    <t>Paranaque</t>
  </si>
  <si>
    <t>DHB190419081925841</t>
  </si>
  <si>
    <t>马尼拉机场路前行酒店(Go Hotels Manila Airport Road)</t>
  </si>
  <si>
    <t>2019-04-19</t>
  </si>
  <si>
    <t>2019-04-22</t>
  </si>
  <si>
    <t>645.0000</t>
  </si>
  <si>
    <t>2019/4/19 8:19:25</t>
  </si>
  <si>
    <t>WEN FUYU|ZHANG FANXI|</t>
  </si>
  <si>
    <t>DHB190419081929850</t>
  </si>
  <si>
    <t>599.0000</t>
  </si>
  <si>
    <t>2019/4/19 8:19:29</t>
  </si>
  <si>
    <t>DHB190419160123687</t>
  </si>
  <si>
    <t>克鲁博酒店(Klub Hotel)</t>
  </si>
  <si>
    <t>2019-04-30</t>
  </si>
  <si>
    <t>2019-05-02</t>
  </si>
  <si>
    <t>704.0000</t>
  </si>
  <si>
    <t>2019/4/19 16:01:23</t>
  </si>
  <si>
    <t>WANG XIUYI|LIU AILING|</t>
  </si>
  <si>
    <t>Mumbai</t>
  </si>
  <si>
    <t>DHB190419213813445</t>
  </si>
  <si>
    <t>萨赫勒酒店(THE SAHIL HOTEL)</t>
  </si>
  <si>
    <t>2019-04-25</t>
  </si>
  <si>
    <t>2019-04-28</t>
  </si>
  <si>
    <t>1482.0000</t>
  </si>
  <si>
    <t>2019/4/19 21:38:13</t>
  </si>
  <si>
    <t>TAN LIPING|</t>
  </si>
  <si>
    <t>邓伟龙</t>
  </si>
  <si>
    <t>Kowloon</t>
  </si>
  <si>
    <t>DHB190420081249108</t>
  </si>
  <si>
    <t>香港九龙维景酒店(Metropark Hotel Kowloon)</t>
  </si>
  <si>
    <t>897.0000</t>
  </si>
  <si>
    <t>2019/4/20 8:12:49</t>
  </si>
  <si>
    <t>Deng JIEJIAO|</t>
  </si>
  <si>
    <t>Fairfax</t>
  </si>
  <si>
    <t>DHB190420081513363</t>
  </si>
  <si>
    <t>费尔法克斯凯悦酒店(Hyatt Regency Fairfax)</t>
  </si>
  <si>
    <t>1172.0000</t>
  </si>
  <si>
    <t>2019/4/20 8:15:13</t>
  </si>
  <si>
    <t>XU YONGTIAN|ZHENG ZITING|</t>
  </si>
  <si>
    <t>Kyoto</t>
  </si>
  <si>
    <t>DHB190420084458945</t>
  </si>
  <si>
    <t>京都新阪急酒店(Hotel New Hankyu Kyoto)</t>
  </si>
  <si>
    <t>2019-05-21</t>
  </si>
  <si>
    <t>2019-05-23</t>
  </si>
  <si>
    <t>1582.0000</t>
  </si>
  <si>
    <t>2019/4/20 8:44:58</t>
  </si>
  <si>
    <t>GUAN LI|DING JIANGYAN|</t>
  </si>
  <si>
    <t>Osaka</t>
  </si>
  <si>
    <t>DHB190420172434133</t>
  </si>
  <si>
    <t>MYSTAYS 堺筋本町酒店(Hotel MyStays Sakaisuji-Honmachi)</t>
  </si>
  <si>
    <t>2019-05-08</t>
  </si>
  <si>
    <t>2019-05-13</t>
  </si>
  <si>
    <t>1506.0000</t>
  </si>
  <si>
    <t>2019/4/20 17:24:34</t>
  </si>
  <si>
    <t>LIU WEI|LIU LUSHENG|</t>
  </si>
  <si>
    <t>Tokyo</t>
  </si>
  <si>
    <t>DHB190420192600419</t>
  </si>
  <si>
    <t>银座索拉里亚西铁酒店(Solaria Nishitetsu Hotel Ginza)</t>
  </si>
  <si>
    <t>2019-04-23</t>
  </si>
  <si>
    <t>1154.0000</t>
  </si>
  <si>
    <t>2019/4/20 19:26:00</t>
  </si>
  <si>
    <t>Xu Zhenwei|</t>
  </si>
  <si>
    <t>DHB190421083159989</t>
  </si>
  <si>
    <t>2019-07-14</t>
  </si>
  <si>
    <t>1064.0000</t>
  </si>
  <si>
    <t>2019/4/21 8:31:59</t>
  </si>
  <si>
    <t>ZHOU WEI|ZHANG SUPING|ZHOU ZHENGXI|</t>
  </si>
  <si>
    <t>Tsing Yi</t>
  </si>
  <si>
    <t>DHB190421205648438</t>
  </si>
  <si>
    <t>香港华逸酒店(Rambler Garden Hotel)</t>
  </si>
  <si>
    <t>2019-04-24</t>
  </si>
  <si>
    <t>329.0000</t>
  </si>
  <si>
    <t>2019/4/21 20:56:48</t>
  </si>
  <si>
    <t>yang junteng|chen gengxin|</t>
  </si>
  <si>
    <t>DHB190423080758346</t>
  </si>
  <si>
    <t>215.0000</t>
  </si>
  <si>
    <t>2019/4/23 8:07:58</t>
  </si>
  <si>
    <t>jia yi|meng liumei|</t>
  </si>
  <si>
    <t>DHB190423084911480</t>
  </si>
  <si>
    <t>2019/4/23 8:49:11</t>
  </si>
  <si>
    <t>li jingqi|HUANG HAN|</t>
  </si>
  <si>
    <t>DHB190423125539783</t>
  </si>
  <si>
    <t>浅草 UNIZO 旅馆(UNIZO INN Tokyo Asakusa)</t>
  </si>
  <si>
    <t>2019-05-09</t>
  </si>
  <si>
    <t>2244.0000</t>
  </si>
  <si>
    <t>2019/4/23 12:55:39</t>
  </si>
  <si>
    <t>LONG YUELI|YANG TING|</t>
  </si>
  <si>
    <t>DHB190424142657564</t>
  </si>
  <si>
    <t>2019-04-29</t>
  </si>
  <si>
    <t>211.0000</t>
  </si>
  <si>
    <t>2019/4/24 14:26:57</t>
  </si>
  <si>
    <t>CHEN QIAN|CHIU TSZYUI|</t>
  </si>
  <si>
    <t>Nha Trang</t>
  </si>
  <si>
    <t>DHB190424170442541</t>
  </si>
  <si>
    <t>芽庄哈瓦那酒店(Havana Nha Trang Hotel(ex.Best Western Premier Havana Nha Trang))</t>
  </si>
  <si>
    <t>1770.0000</t>
  </si>
  <si>
    <t>2019/4/24 17:04:42</t>
  </si>
  <si>
    <t>shen shujin|liu shihao|</t>
  </si>
  <si>
    <t>DHB190424172010100</t>
  </si>
  <si>
    <t>新加坡庄家大酒店(Hotel Boss)</t>
  </si>
  <si>
    <t>2019-07-04</t>
  </si>
  <si>
    <t>6246.0000</t>
  </si>
  <si>
    <t>2019/4/24 17:20:10</t>
  </si>
  <si>
    <t>3</t>
  </si>
  <si>
    <t>ZHU LIPING|YU XUEMEI|ZHANG HUI|CHEN WEN|</t>
  </si>
  <si>
    <t>Paris</t>
  </si>
  <si>
    <t>DHB190425083832033</t>
  </si>
  <si>
    <t>梅迪安巴黎凡尔赛门酒店(Median Paris Porte de Versailles)</t>
  </si>
  <si>
    <t>2019-04-26</t>
  </si>
  <si>
    <t>1623.0000</t>
  </si>
  <si>
    <t>2019/4/25 8:38:32</t>
  </si>
  <si>
    <t>Hong Huanyin|Xu Yujie|</t>
  </si>
  <si>
    <t>DHB190425163259005</t>
  </si>
  <si>
    <t>328.0000</t>
  </si>
  <si>
    <t>2019/4/25 16:32:59</t>
  </si>
  <si>
    <t>Feng Wanling|</t>
  </si>
  <si>
    <t>Melbourne</t>
  </si>
  <si>
    <t>DHB190425185401710</t>
  </si>
  <si>
    <t>墨尔本宜必思公寓式酒店(ibis Melbourne Hotel and Apartments)</t>
  </si>
  <si>
    <t>2019-05-01</t>
  </si>
  <si>
    <t>1536.0000</t>
  </si>
  <si>
    <t>2019/4/25 18:54:01</t>
  </si>
  <si>
    <t>Ye Xiaohui|WANG YIXIN|</t>
  </si>
  <si>
    <t>DHB190425222941742</t>
  </si>
  <si>
    <t>曼谷威尔酒店(Well Hotel Bangkok)</t>
  </si>
  <si>
    <t>447.0000</t>
  </si>
  <si>
    <t>2019/4/25 22:29:41</t>
  </si>
  <si>
    <t>HUANG LIFAN|XIONG WENJING|</t>
  </si>
  <si>
    <t>Beijing</t>
  </si>
  <si>
    <t>DHB190426112531473</t>
  </si>
  <si>
    <t>北京丽都皇冠假日酒店(Crowne Plaza Beijing Lido)</t>
  </si>
  <si>
    <t>1701.0000</t>
  </si>
  <si>
    <t>2019/4/26 11:25:31</t>
  </si>
  <si>
    <t>LIAO NI|</t>
  </si>
  <si>
    <t>Kata Yai Beach</t>
  </si>
  <si>
    <t>DHB190426121507789</t>
  </si>
  <si>
    <t>普吉岛萨瓦斯德乡村酒店(Sawasdee Village)</t>
  </si>
  <si>
    <t>2060.0000</t>
  </si>
  <si>
    <t>2019/4/26 12:15:07</t>
  </si>
  <si>
    <t>ZHANG HAN|YANG XIAONING|</t>
  </si>
  <si>
    <t>Koh Samui</t>
  </si>
  <si>
    <t>DHB190426123909079</t>
  </si>
  <si>
    <t>布里拉沙乡村酒店(Buri Rasa Village)</t>
  </si>
  <si>
    <t>2992.0000</t>
  </si>
  <si>
    <t>2019/4/26 12:39:09</t>
  </si>
  <si>
    <t>WANG YU|</t>
  </si>
  <si>
    <t>Frankfurt</t>
  </si>
  <si>
    <t>DHB190428124814127</t>
  </si>
  <si>
    <t>法兰克福卓美亚酒店(Jumeirah Frankfurt)</t>
  </si>
  <si>
    <t>2019-08-02</t>
  </si>
  <si>
    <t>3678.0000</t>
  </si>
  <si>
    <t>2019/4/28 12:48:14</t>
  </si>
  <si>
    <t>XIAN MEI|YANG LE|</t>
  </si>
  <si>
    <t>Kota Kinabalu</t>
  </si>
  <si>
    <t>DHB190429160735868</t>
  </si>
  <si>
    <t>哥打京那巴鲁元明大酒店(Ming Garden Hotel and Residences)</t>
  </si>
  <si>
    <t>2019-07-10</t>
  </si>
  <si>
    <t>2019-07-15</t>
  </si>
  <si>
    <t>1955.0000</t>
  </si>
  <si>
    <t>2019/4/29 16:07:35</t>
  </si>
  <si>
    <t>CAO BIN|DAI XIAOYAN|</t>
  </si>
  <si>
    <t>DHB190430200800194</t>
  </si>
  <si>
    <t>914.0000</t>
  </si>
  <si>
    <t>2019/4/30 20:08:00</t>
  </si>
  <si>
    <t>guo hua|</t>
  </si>
  <si>
    <t>确定应付：</t>
  </si>
  <si>
    <t>道旅直连：</t>
  </si>
  <si>
    <t>付款编号：P190506115726322</t>
  </si>
  <si>
    <r>
      <t>1483342</t>
    </r>
    <r>
      <rPr>
        <b/>
        <sz val="12"/>
        <rFont val="宋体"/>
        <charset val="134"/>
      </rPr>
      <t>：</t>
    </r>
  </si>
  <si>
    <t>扣预付款</t>
  </si>
  <si>
    <t>道旅：</t>
  </si>
  <si>
    <t>付款编号：P190506115958322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</si>
</sst>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/>
    <xf numFmtId="0" fontId="0" fillId="2" borderId="0" xfId="0" applyNumberFormat="1" applyFont="1" applyFill="1"/>
    <xf numFmtId="0" fontId="2" fillId="2" borderId="0" xfId="0" applyNumberFormat="1" applyFont="1" applyFill="1"/>
    <xf numFmtId="0" fontId="3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50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1491066</v>
          </cell>
          <cell r="B2" t="str">
            <v>香港华逸酒店</v>
          </cell>
          <cell r="C2" t="str">
            <v>DHB190425163259005</v>
          </cell>
          <cell r="D2" t="str">
            <v>1244484382</v>
          </cell>
          <cell r="E2" t="str">
            <v/>
          </cell>
          <cell r="F2" t="str">
            <v>328</v>
          </cell>
          <cell r="G2" t="str">
            <v>RMB</v>
          </cell>
          <cell r="H2" t="str">
            <v>1</v>
          </cell>
          <cell r="I2">
            <v>328</v>
          </cell>
        </row>
        <row r="3">
          <cell r="A3">
            <v>1488110</v>
          </cell>
          <cell r="B3" t="str">
            <v>香港华逸酒店</v>
          </cell>
          <cell r="C3" t="str">
            <v>DHB190421205648438</v>
          </cell>
          <cell r="D3" t="str">
            <v>1241981272</v>
          </cell>
          <cell r="E3" t="str">
            <v/>
          </cell>
          <cell r="F3" t="str">
            <v>329</v>
          </cell>
          <cell r="G3" t="str">
            <v>RMB</v>
          </cell>
          <cell r="H3" t="str">
            <v>1</v>
          </cell>
          <cell r="I3">
            <v>329</v>
          </cell>
        </row>
        <row r="4">
          <cell r="A4">
            <v>1486990</v>
          </cell>
          <cell r="B4" t="str">
            <v>香港九龙维景酒店</v>
          </cell>
          <cell r="C4" t="str">
            <v>DHB190420081249108</v>
          </cell>
          <cell r="D4" t="str">
            <v>reconfirmed</v>
          </cell>
          <cell r="E4" t="str">
            <v/>
          </cell>
          <cell r="F4" t="str">
            <v>897</v>
          </cell>
          <cell r="G4" t="str">
            <v>RMB</v>
          </cell>
          <cell r="H4" t="str">
            <v>1</v>
          </cell>
          <cell r="I4">
            <v>897</v>
          </cell>
        </row>
        <row r="5">
          <cell r="A5">
            <v>1485015</v>
          </cell>
          <cell r="B5" t="str">
            <v>芽庄宁万湾六善酒店</v>
          </cell>
          <cell r="C5" t="str">
            <v>DHB190417155651769</v>
          </cell>
          <cell r="D5" t="str">
            <v>121208</v>
          </cell>
          <cell r="E5" t="str">
            <v/>
          </cell>
          <cell r="F5" t="str">
            <v>10426</v>
          </cell>
          <cell r="G5" t="str">
            <v>RMB</v>
          </cell>
          <cell r="H5" t="str">
            <v>1</v>
          </cell>
          <cell r="I5">
            <v>10426</v>
          </cell>
        </row>
        <row r="6">
          <cell r="A6">
            <v>1494706</v>
          </cell>
          <cell r="B6" t="str">
            <v>苏梅岛诺拉布里温泉度假酒店</v>
          </cell>
          <cell r="C6" t="str">
            <v>DHB190501202718889</v>
          </cell>
          <cell r="D6" t="str">
            <v>39137</v>
          </cell>
          <cell r="E6" t="str">
            <v/>
          </cell>
          <cell r="F6" t="str">
            <v>4080</v>
          </cell>
          <cell r="G6" t="str">
            <v>RMB</v>
          </cell>
          <cell r="H6" t="str">
            <v>1</v>
          </cell>
          <cell r="I6">
            <v>4080</v>
          </cell>
        </row>
        <row r="7">
          <cell r="A7">
            <v>1485046</v>
          </cell>
          <cell r="B7" t="str">
            <v>雪邦黄金海岸安凡尼度假酒店</v>
          </cell>
          <cell r="C7" t="str">
            <v>DHB190417165132715</v>
          </cell>
          <cell r="D7" t="str">
            <v>516523,516526</v>
          </cell>
          <cell r="E7" t="str">
            <v/>
          </cell>
          <cell r="F7" t="str">
            <v>2630</v>
          </cell>
          <cell r="G7" t="str">
            <v>RMB</v>
          </cell>
          <cell r="H7" t="str">
            <v>1</v>
          </cell>
          <cell r="I7">
            <v>2630</v>
          </cell>
        </row>
        <row r="8">
          <cell r="A8">
            <v>1488787</v>
          </cell>
          <cell r="B8" t="str">
            <v>新加坡庄家大酒店</v>
          </cell>
          <cell r="C8" t="str">
            <v>DHB190424172010100</v>
          </cell>
          <cell r="D8" t="str">
            <v>1243802611,1243802615,1243802623</v>
          </cell>
          <cell r="E8" t="str">
            <v/>
          </cell>
          <cell r="F8" t="str">
            <v>6246</v>
          </cell>
          <cell r="G8" t="str">
            <v>RMB</v>
          </cell>
          <cell r="H8" t="str">
            <v>1</v>
          </cell>
          <cell r="I8">
            <v>6246</v>
          </cell>
        </row>
        <row r="9">
          <cell r="A9">
            <v>1486993</v>
          </cell>
          <cell r="B9" t="str">
            <v>京都新阪急饭店</v>
          </cell>
          <cell r="C9" t="str">
            <v>DHB190420084458945</v>
          </cell>
          <cell r="D9" t="str">
            <v/>
          </cell>
          <cell r="E9" t="str">
            <v/>
          </cell>
          <cell r="F9" t="str">
            <v>1582</v>
          </cell>
          <cell r="G9" t="str">
            <v>RMB</v>
          </cell>
          <cell r="H9" t="str">
            <v>1</v>
          </cell>
          <cell r="I9">
            <v>1582</v>
          </cell>
        </row>
        <row r="10">
          <cell r="A10">
            <v>1493276</v>
          </cell>
          <cell r="B10" t="str">
            <v>哥打京那巴鲁元明大酒店</v>
          </cell>
          <cell r="C10" t="str">
            <v>DHB190429160735868</v>
          </cell>
          <cell r="D10" t="str">
            <v>DHB190429160735868</v>
          </cell>
          <cell r="E10" t="str">
            <v/>
          </cell>
          <cell r="F10" t="str">
            <v>1955</v>
          </cell>
          <cell r="G10" t="str">
            <v>RMB</v>
          </cell>
          <cell r="H10" t="str">
            <v>1</v>
          </cell>
          <cell r="I10">
            <v>1955</v>
          </cell>
        </row>
        <row r="11">
          <cell r="A11">
            <v>1485555</v>
          </cell>
          <cell r="B11" t="str">
            <v>芽庄米亚度假村</v>
          </cell>
          <cell r="C11" t="str">
            <v>DHB190418112309881</v>
          </cell>
          <cell r="D11" t="str">
            <v>1240107656</v>
          </cell>
          <cell r="E11" t="str">
            <v/>
          </cell>
          <cell r="F11" t="str">
            <v>18075</v>
          </cell>
          <cell r="G11" t="str">
            <v>RMB</v>
          </cell>
          <cell r="H11" t="str">
            <v>1</v>
          </cell>
          <cell r="I11">
            <v>18075</v>
          </cell>
        </row>
        <row r="12">
          <cell r="A12">
            <v>1491538</v>
          </cell>
          <cell r="B12" t="str">
            <v>苏梅岛布里拉沙乡村酒店</v>
          </cell>
          <cell r="C12" t="str">
            <v>DHB190426123909079</v>
          </cell>
          <cell r="D12" t="str">
            <v>17296</v>
          </cell>
          <cell r="E12" t="str">
            <v/>
          </cell>
          <cell r="F12" t="str">
            <v>2992</v>
          </cell>
          <cell r="G12" t="str">
            <v>RMB</v>
          </cell>
          <cell r="H12" t="str">
            <v>1</v>
          </cell>
          <cell r="I12">
            <v>2992</v>
          </cell>
        </row>
        <row r="13">
          <cell r="A13">
            <v>1484925</v>
          </cell>
          <cell r="B13" t="str">
            <v>曼谷拉查达阿曼达酒店和公寓</v>
          </cell>
          <cell r="C13" t="str">
            <v>DHB190417143757882</v>
          </cell>
          <cell r="D13" t="str">
            <v/>
          </cell>
          <cell r="E13" t="str">
            <v/>
          </cell>
          <cell r="F13" t="str">
            <v>550</v>
          </cell>
          <cell r="G13" t="str">
            <v>RMB</v>
          </cell>
          <cell r="H13" t="str">
            <v>1</v>
          </cell>
          <cell r="I13">
            <v>550</v>
          </cell>
        </row>
        <row r="14">
          <cell r="A14">
            <v>1484927</v>
          </cell>
          <cell r="B14" t="str">
            <v>曼谷拉查达阿曼达酒店和公寓</v>
          </cell>
          <cell r="C14" t="str">
            <v>DHB190417143931368</v>
          </cell>
          <cell r="D14" t="str">
            <v/>
          </cell>
          <cell r="E14" t="str">
            <v/>
          </cell>
          <cell r="F14" t="str">
            <v>550</v>
          </cell>
          <cell r="G14" t="str">
            <v>RMB</v>
          </cell>
          <cell r="H14" t="str">
            <v>1</v>
          </cell>
          <cell r="I14">
            <v>550</v>
          </cell>
        </row>
        <row r="15">
          <cell r="A15">
            <v>1492607</v>
          </cell>
          <cell r="B15" t="str">
            <v>法兰克福卓美亚酒店  </v>
          </cell>
          <cell r="C15" t="str">
            <v>DHB190428124814127</v>
          </cell>
          <cell r="D15" t="str">
            <v/>
          </cell>
          <cell r="E15" t="str">
            <v/>
          </cell>
          <cell r="F15" t="str">
            <v>3678</v>
          </cell>
          <cell r="G15" t="str">
            <v>RMB</v>
          </cell>
          <cell r="H15" t="str">
            <v>1</v>
          </cell>
          <cell r="I15">
            <v>3678</v>
          </cell>
        </row>
        <row r="16">
          <cell r="A16">
            <v>1495977</v>
          </cell>
          <cell r="B16" t="str">
            <v>香港城市花园酒店</v>
          </cell>
          <cell r="C16" t="str">
            <v>DHB190504083941356</v>
          </cell>
          <cell r="D16" t="str">
            <v>DHB190504083941356</v>
          </cell>
          <cell r="E16" t="str">
            <v/>
          </cell>
          <cell r="F16" t="str">
            <v>1084</v>
          </cell>
          <cell r="G16" t="str">
            <v>RMB</v>
          </cell>
          <cell r="H16" t="str">
            <v>1</v>
          </cell>
          <cell r="I16">
            <v>1084</v>
          </cell>
        </row>
        <row r="17">
          <cell r="A17">
            <v>1496899</v>
          </cell>
          <cell r="B17" t="str">
            <v>香港旺角帝盛酒店</v>
          </cell>
          <cell r="C17" t="str">
            <v>DHB190505132700126</v>
          </cell>
          <cell r="D17" t="str">
            <v/>
          </cell>
          <cell r="E17" t="str">
            <v/>
          </cell>
          <cell r="F17" t="str">
            <v>860</v>
          </cell>
          <cell r="G17" t="str">
            <v>RMB</v>
          </cell>
          <cell r="H17" t="str">
            <v>1</v>
          </cell>
          <cell r="I17">
            <v>860</v>
          </cell>
        </row>
        <row r="18">
          <cell r="A18">
            <v>1486850</v>
          </cell>
          <cell r="B18" t="str">
            <v>萨赫勒酒店</v>
          </cell>
          <cell r="C18" t="str">
            <v>DHB190419213813445</v>
          </cell>
          <cell r="D18" t="str">
            <v>3638852</v>
          </cell>
          <cell r="E18" t="str">
            <v/>
          </cell>
          <cell r="F18" t="str">
            <v>1482</v>
          </cell>
          <cell r="G18" t="str">
            <v>RMB</v>
          </cell>
          <cell r="H18" t="str">
            <v>1</v>
          </cell>
          <cell r="I18">
            <v>1482</v>
          </cell>
        </row>
        <row r="19">
          <cell r="A19">
            <v>1491517</v>
          </cell>
          <cell r="B19" t="str">
            <v>普吉岛萨瓦斯德乡村酒店</v>
          </cell>
          <cell r="C19" t="str">
            <v>DHB190426121507789</v>
          </cell>
          <cell r="D19" t="str">
            <v>1245073994</v>
          </cell>
          <cell r="E19" t="str">
            <v/>
          </cell>
          <cell r="F19" t="str">
            <v>2060</v>
          </cell>
          <cell r="G19" t="str">
            <v>RMB</v>
          </cell>
          <cell r="H19" t="str">
            <v>1</v>
          </cell>
          <cell r="I19">
            <v>2060</v>
          </cell>
        </row>
        <row r="20">
          <cell r="A20">
            <v>1485610</v>
          </cell>
          <cell r="B20" t="str">
            <v>曼谷公爵酒店公寓</v>
          </cell>
          <cell r="C20" t="str">
            <v>DHB190418122732903</v>
          </cell>
          <cell r="D20" t="str">
            <v>338443</v>
          </cell>
          <cell r="E20" t="str">
            <v/>
          </cell>
          <cell r="F20" t="str">
            <v>2164</v>
          </cell>
          <cell r="G20" t="str">
            <v>RMB</v>
          </cell>
          <cell r="H20" t="str">
            <v>1</v>
          </cell>
          <cell r="I20">
            <v>2164</v>
          </cell>
        </row>
        <row r="21">
          <cell r="A21">
            <v>1485604</v>
          </cell>
          <cell r="B21" t="str">
            <v>曼谷公爵酒店公寓</v>
          </cell>
          <cell r="C21" t="str">
            <v>DHB190418123440922</v>
          </cell>
          <cell r="D21" t="str">
            <v>338444</v>
          </cell>
          <cell r="E21" t="str">
            <v/>
          </cell>
          <cell r="F21" t="str">
            <v>4328</v>
          </cell>
          <cell r="G21" t="str">
            <v>RMB</v>
          </cell>
          <cell r="H21" t="str">
            <v>1</v>
          </cell>
          <cell r="I21">
            <v>4328</v>
          </cell>
        </row>
        <row r="22">
          <cell r="A22">
            <v>1495514</v>
          </cell>
          <cell r="B22" t="str">
            <v>浅草法华俱乐部酒店</v>
          </cell>
          <cell r="C22" t="str">
            <v>DHB190503112558488</v>
          </cell>
          <cell r="D22" t="str">
            <v/>
          </cell>
          <cell r="E22" t="str">
            <v/>
          </cell>
          <cell r="F22" t="str">
            <v>1194</v>
          </cell>
          <cell r="G22" t="str">
            <v>RMB</v>
          </cell>
          <cell r="H22" t="str">
            <v>1</v>
          </cell>
          <cell r="I22">
            <v>1194</v>
          </cell>
        </row>
        <row r="23">
          <cell r="A23">
            <v>1487510</v>
          </cell>
          <cell r="B23" t="str">
            <v>索拉利亚西铁酒店银座东京</v>
          </cell>
          <cell r="C23" t="str">
            <v>DHB190420192600419</v>
          </cell>
          <cell r="D23" t="str">
            <v>20190420137597450</v>
          </cell>
          <cell r="E23" t="str">
            <v/>
          </cell>
          <cell r="F23" t="str">
            <v>1154</v>
          </cell>
          <cell r="G23" t="str">
            <v>RMB</v>
          </cell>
          <cell r="H23" t="str">
            <v>1</v>
          </cell>
          <cell r="I23">
            <v>1154</v>
          </cell>
        </row>
        <row r="24">
          <cell r="A24">
            <v>1496604</v>
          </cell>
          <cell r="B24" t="str">
            <v>凤凰酒店</v>
          </cell>
          <cell r="C24" t="str">
            <v>DHB190505090407315</v>
          </cell>
          <cell r="D24" t="str">
            <v>1250642356</v>
          </cell>
          <cell r="E24" t="str">
            <v/>
          </cell>
          <cell r="F24" t="str">
            <v>1918</v>
          </cell>
          <cell r="G24" t="str">
            <v>RMB</v>
          </cell>
          <cell r="H24" t="str">
            <v>1</v>
          </cell>
          <cell r="I24">
            <v>1918</v>
          </cell>
        </row>
        <row r="25">
          <cell r="A25">
            <v>1489195</v>
          </cell>
          <cell r="B25" t="str">
            <v>UNIZO旅馆-东京浅草</v>
          </cell>
          <cell r="C25" t="str">
            <v>DHB190423125539783</v>
          </cell>
          <cell r="D25" t="str">
            <v>97395</v>
          </cell>
          <cell r="E25" t="str">
            <v/>
          </cell>
          <cell r="F25" t="str">
            <v>2244</v>
          </cell>
          <cell r="G25" t="str">
            <v>RMB</v>
          </cell>
          <cell r="H25" t="str">
            <v>1</v>
          </cell>
          <cell r="I25">
            <v>2244</v>
          </cell>
        </row>
        <row r="26">
          <cell r="A26">
            <v>1449261</v>
          </cell>
          <cell r="B26" t="str">
            <v>东京新宿格拉斯丽酒店</v>
          </cell>
          <cell r="C26" t="str">
            <v>DHB190221084130932</v>
          </cell>
          <cell r="D26" t="str">
            <v>690857201</v>
          </cell>
          <cell r="E26" t="str">
            <v/>
          </cell>
          <cell r="F26" t="str">
            <v>7344</v>
          </cell>
          <cell r="G26" t="str">
            <v>RMB</v>
          </cell>
          <cell r="H26" t="str">
            <v>1</v>
          </cell>
          <cell r="I26">
            <v>7344</v>
          </cell>
        </row>
        <row r="27">
          <cell r="A27">
            <v>1490685</v>
          </cell>
          <cell r="B27" t="str">
            <v>梅迪安巴黎凡尔赛门酒店</v>
          </cell>
          <cell r="C27" t="str">
            <v>DHB190425083832033</v>
          </cell>
          <cell r="D27" t="str">
            <v>197-4693772</v>
          </cell>
          <cell r="E27" t="str">
            <v/>
          </cell>
          <cell r="F27" t="str">
            <v>1623</v>
          </cell>
          <cell r="G27" t="str">
            <v>RMB</v>
          </cell>
          <cell r="H27" t="str">
            <v>1</v>
          </cell>
          <cell r="I27">
            <v>1623</v>
          </cell>
        </row>
        <row r="28">
          <cell r="A28">
            <v>1495620</v>
          </cell>
          <cell r="B28" t="str">
            <v>曼谷诺富特因帕特酒店</v>
          </cell>
          <cell r="C28" t="str">
            <v>DHB190503132337965</v>
          </cell>
          <cell r="D28" t="str">
            <v>8059TE4504</v>
          </cell>
          <cell r="E28" t="str">
            <v/>
          </cell>
          <cell r="F28" t="str">
            <v>2564</v>
          </cell>
          <cell r="G28" t="str">
            <v>RMB</v>
          </cell>
          <cell r="H28" t="str">
            <v>1</v>
          </cell>
          <cell r="I28">
            <v>2564</v>
          </cell>
        </row>
        <row r="29">
          <cell r="A29">
            <v>1487464</v>
          </cell>
          <cell r="B29" t="str">
            <v>MYSTAYS 堺筋本町酒店</v>
          </cell>
          <cell r="C29" t="str">
            <v>DHB190420172434133</v>
          </cell>
          <cell r="D29" t="str">
            <v/>
          </cell>
          <cell r="E29" t="str">
            <v/>
          </cell>
          <cell r="F29" t="str">
            <v>1506</v>
          </cell>
          <cell r="G29" t="str">
            <v>RMB</v>
          </cell>
          <cell r="H29" t="str">
            <v>1</v>
          </cell>
          <cell r="I29">
            <v>1506</v>
          </cell>
        </row>
        <row r="30">
          <cell r="A30">
            <v>1491172</v>
          </cell>
          <cell r="B30" t="str">
            <v>墨尔本宜必思公寓酒店</v>
          </cell>
          <cell r="C30" t="str">
            <v>DHB190425185401710</v>
          </cell>
          <cell r="D30" t="str">
            <v>1564TE0580</v>
          </cell>
          <cell r="E30" t="str">
            <v/>
          </cell>
          <cell r="F30" t="str">
            <v>1536</v>
          </cell>
          <cell r="G30" t="str">
            <v>RMB</v>
          </cell>
          <cell r="H30" t="str">
            <v>1</v>
          </cell>
          <cell r="I30">
            <v>1536</v>
          </cell>
        </row>
        <row r="31">
          <cell r="A31">
            <v>1490044</v>
          </cell>
          <cell r="B31" t="str">
            <v>马尼拉机场路出发酒店</v>
          </cell>
          <cell r="C31" t="str">
            <v>DHB190424142657564</v>
          </cell>
          <cell r="D31" t="str">
            <v/>
          </cell>
          <cell r="E31" t="str">
            <v/>
          </cell>
          <cell r="F31" t="str">
            <v>211</v>
          </cell>
          <cell r="G31" t="str">
            <v>RMB</v>
          </cell>
          <cell r="H31" t="str">
            <v>1</v>
          </cell>
          <cell r="I31">
            <v>211</v>
          </cell>
        </row>
        <row r="32">
          <cell r="A32">
            <v>1488936</v>
          </cell>
          <cell r="B32" t="str">
            <v>马尼拉机场路出发酒店</v>
          </cell>
          <cell r="C32" t="str">
            <v>DHB190423084911480</v>
          </cell>
          <cell r="D32" t="str">
            <v/>
          </cell>
          <cell r="E32" t="str">
            <v/>
          </cell>
          <cell r="F32" t="str">
            <v>215</v>
          </cell>
          <cell r="G32" t="str">
            <v>RMB</v>
          </cell>
          <cell r="H32" t="str">
            <v>1</v>
          </cell>
          <cell r="I32">
            <v>215</v>
          </cell>
        </row>
        <row r="33">
          <cell r="A33">
            <v>1486168</v>
          </cell>
          <cell r="B33" t="str">
            <v>马尼拉机场路出发酒店</v>
          </cell>
          <cell r="C33" t="str">
            <v>DHB190419081925841</v>
          </cell>
          <cell r="D33" t="str">
            <v>AIRR-00074591</v>
          </cell>
          <cell r="E33" t="str">
            <v/>
          </cell>
          <cell r="F33" t="str">
            <v>645</v>
          </cell>
          <cell r="G33" t="str">
            <v>RMB</v>
          </cell>
          <cell r="H33" t="str">
            <v>1</v>
          </cell>
          <cell r="I33">
            <v>645</v>
          </cell>
        </row>
        <row r="34">
          <cell r="A34">
            <v>1488958</v>
          </cell>
          <cell r="B34" t="str">
            <v>马尼拉机场路出发酒店</v>
          </cell>
          <cell r="C34" t="str">
            <v>DHB190423080758346</v>
          </cell>
          <cell r="D34" t="str">
            <v>023663469</v>
          </cell>
          <cell r="E34" t="str">
            <v/>
          </cell>
          <cell r="F34" t="str">
            <v>215</v>
          </cell>
          <cell r="G34" t="str">
            <v>RMB</v>
          </cell>
          <cell r="H34" t="str">
            <v>1</v>
          </cell>
          <cell r="I34">
            <v>215</v>
          </cell>
        </row>
        <row r="35">
          <cell r="A35">
            <v>1490313</v>
          </cell>
          <cell r="B35" t="str">
            <v>芽庄哈瓦那酒店</v>
          </cell>
          <cell r="C35" t="str">
            <v>DHB190424170442541</v>
          </cell>
          <cell r="D35" t="str">
            <v>DHB190424170442541</v>
          </cell>
          <cell r="E35" t="str">
            <v/>
          </cell>
          <cell r="F35" t="str">
            <v>1770</v>
          </cell>
          <cell r="G35" t="str">
            <v>RMB</v>
          </cell>
          <cell r="H35" t="str">
            <v>1</v>
          </cell>
          <cell r="I35">
            <v>1770</v>
          </cell>
        </row>
        <row r="36">
          <cell r="A36">
            <v>1485992</v>
          </cell>
          <cell r="B36" t="str">
            <v>岘港皇家莲花酒店</v>
          </cell>
          <cell r="C36" t="str">
            <v>DHB190418185512607</v>
          </cell>
          <cell r="D36" t="str">
            <v>1038183</v>
          </cell>
          <cell r="E36" t="str">
            <v/>
          </cell>
          <cell r="F36" t="str">
            <v>630</v>
          </cell>
          <cell r="G36" t="str">
            <v>RMB</v>
          </cell>
          <cell r="H36" t="str">
            <v>1</v>
          </cell>
          <cell r="I36">
            <v>630</v>
          </cell>
        </row>
        <row r="37">
          <cell r="A37">
            <v>1491235</v>
          </cell>
          <cell r="B37" t="str">
            <v>曼谷素坤逸维尔酒店</v>
          </cell>
          <cell r="C37" t="str">
            <v>DHB190425222941742</v>
          </cell>
          <cell r="D37" t="str">
            <v>19012255</v>
          </cell>
          <cell r="E37" t="str">
            <v/>
          </cell>
          <cell r="F37" t="str">
            <v>447</v>
          </cell>
          <cell r="G37" t="str">
            <v>RMB</v>
          </cell>
          <cell r="H37" t="str">
            <v>1</v>
          </cell>
          <cell r="I37">
            <v>447</v>
          </cell>
        </row>
        <row r="38">
          <cell r="A38">
            <v>1454715</v>
          </cell>
          <cell r="B38" t="str">
            <v>箱根小涌园饭店</v>
          </cell>
          <cell r="C38" t="str">
            <v>DHB190303121141580</v>
          </cell>
          <cell r="D38" t="str">
            <v>cancelled</v>
          </cell>
          <cell r="E38" t="str">
            <v/>
          </cell>
          <cell r="F38" t="str">
            <v>2676</v>
          </cell>
          <cell r="G38" t="str">
            <v>RMB</v>
          </cell>
          <cell r="H38" t="str">
            <v>1</v>
          </cell>
          <cell r="I38">
            <v>2676</v>
          </cell>
        </row>
        <row r="39">
          <cell r="A39">
            <v>1487613</v>
          </cell>
          <cell r="B39" t="str">
            <v>拉斯维加斯金银岛大酒店和赌场</v>
          </cell>
          <cell r="C39" t="str">
            <v>DHB190421083159989</v>
          </cell>
          <cell r="D39" t="str">
            <v/>
          </cell>
          <cell r="E39" t="str">
            <v/>
          </cell>
          <cell r="F39" t="str">
            <v>1064</v>
          </cell>
          <cell r="G39" t="str">
            <v>RMB</v>
          </cell>
          <cell r="H39" t="str">
            <v>1</v>
          </cell>
          <cell r="I39">
            <v>1064</v>
          </cell>
        </row>
        <row r="40">
          <cell r="A40">
            <v>1486297</v>
          </cell>
          <cell r="B40" t="str">
            <v>拉斯维加斯金银岛大酒店和赌场</v>
          </cell>
          <cell r="C40" t="str">
            <v>DHB190419081929850</v>
          </cell>
          <cell r="D40" t="str">
            <v>re</v>
          </cell>
          <cell r="E40" t="str">
            <v/>
          </cell>
          <cell r="F40" t="str">
            <v>599</v>
          </cell>
          <cell r="G40" t="str">
            <v>RMB</v>
          </cell>
          <cell r="H40" t="str">
            <v>1</v>
          </cell>
          <cell r="I40">
            <v>599</v>
          </cell>
        </row>
        <row r="41">
          <cell r="A41">
            <v>1485251</v>
          </cell>
          <cell r="B41" t="str">
            <v>拉斯维加斯金银岛大酒店和赌场</v>
          </cell>
          <cell r="C41" t="str">
            <v>DHB190417213039472</v>
          </cell>
          <cell r="D41" t="str">
            <v>435205</v>
          </cell>
          <cell r="E41" t="str">
            <v/>
          </cell>
          <cell r="F41" t="str">
            <v>1066</v>
          </cell>
          <cell r="G41" t="str">
            <v>RMB</v>
          </cell>
          <cell r="H41" t="str">
            <v>1</v>
          </cell>
          <cell r="I41">
            <v>1066</v>
          </cell>
        </row>
        <row r="42">
          <cell r="A42">
            <v>1485779</v>
          </cell>
          <cell r="B42" t="str">
            <v>新加坡丽晶酒店</v>
          </cell>
          <cell r="C42" t="str">
            <v>DHB190418153415409</v>
          </cell>
          <cell r="D42" t="str">
            <v>41660321,47907085</v>
          </cell>
          <cell r="E42" t="str">
            <v/>
          </cell>
          <cell r="F42" t="str">
            <v>9118</v>
          </cell>
          <cell r="G42" t="str">
            <v>RMB</v>
          </cell>
          <cell r="H42" t="str">
            <v>1</v>
          </cell>
          <cell r="I42">
            <v>9118</v>
          </cell>
        </row>
        <row r="43">
          <cell r="A43">
            <v>1496193</v>
          </cell>
          <cell r="B43" t="str">
            <v>曼谷水门伯克利酒店</v>
          </cell>
          <cell r="C43" t="str">
            <v>DHB190504143042170</v>
          </cell>
          <cell r="D43" t="str">
            <v/>
          </cell>
          <cell r="E43" t="str">
            <v/>
          </cell>
          <cell r="F43" t="str">
            <v>546</v>
          </cell>
          <cell r="G43" t="str">
            <v>RMB</v>
          </cell>
          <cell r="H43" t="str">
            <v>1</v>
          </cell>
          <cell r="I43">
            <v>546</v>
          </cell>
        </row>
        <row r="44">
          <cell r="A44">
            <v>1486628</v>
          </cell>
          <cell r="B44" t="str">
            <v>克鲁博酒店</v>
          </cell>
          <cell r="C44" t="str">
            <v>DHB190419160123687</v>
          </cell>
          <cell r="D44" t="str">
            <v>RR19000577</v>
          </cell>
          <cell r="E44" t="str">
            <v/>
          </cell>
          <cell r="F44" t="str">
            <v>704</v>
          </cell>
          <cell r="G44" t="str">
            <v>RMB</v>
          </cell>
          <cell r="H44" t="str">
            <v>1</v>
          </cell>
          <cell r="I44">
            <v>704</v>
          </cell>
        </row>
        <row r="45">
          <cell r="A45">
            <v>1484425</v>
          </cell>
          <cell r="B45" t="str">
            <v>首尔宜必思首尔仁寺洞大使酒店</v>
          </cell>
          <cell r="C45" t="str">
            <v>DHB190417081740172</v>
          </cell>
          <cell r="D45" t="str">
            <v>394327</v>
          </cell>
          <cell r="E45" t="str">
            <v/>
          </cell>
          <cell r="F45" t="str">
            <v>1456</v>
          </cell>
          <cell r="G45" t="str">
            <v>RMB</v>
          </cell>
          <cell r="H45" t="str">
            <v>1</v>
          </cell>
          <cell r="I45">
            <v>1456</v>
          </cell>
        </row>
        <row r="46">
          <cell r="A46">
            <v>1495653</v>
          </cell>
          <cell r="B46" t="str">
            <v>WBF淀屋桥南酒店</v>
          </cell>
          <cell r="C46" t="str">
            <v>DHB190503143052672</v>
          </cell>
          <cell r="D46" t="str">
            <v/>
          </cell>
          <cell r="E46" t="str">
            <v/>
          </cell>
          <cell r="F46" t="str">
            <v>1068</v>
          </cell>
          <cell r="G46" t="str">
            <v>RMB</v>
          </cell>
          <cell r="H46" t="str">
            <v>1</v>
          </cell>
          <cell r="I46">
            <v>1068</v>
          </cell>
        </row>
        <row r="47">
          <cell r="A47">
            <v>1487017</v>
          </cell>
          <cell r="B47" t="str">
            <v>费尔法克斯凯悦酒店</v>
          </cell>
          <cell r="C47" t="str">
            <v>DHB190420081513363</v>
          </cell>
          <cell r="D47" t="str">
            <v/>
          </cell>
          <cell r="E47" t="str">
            <v/>
          </cell>
          <cell r="F47" t="str">
            <v>1172</v>
          </cell>
          <cell r="G47" t="str">
            <v>RMB</v>
          </cell>
          <cell r="H47" t="str">
            <v>1</v>
          </cell>
          <cell r="I47">
            <v>1172</v>
          </cell>
        </row>
        <row r="48">
          <cell r="A48">
            <v>1495033</v>
          </cell>
          <cell r="B48" t="str">
            <v>素坤逸2号贝斯特韦斯特舒雅优质酒店</v>
          </cell>
          <cell r="C48" t="str">
            <v>DHB190502142952202</v>
          </cell>
          <cell r="D48" t="str">
            <v>DEB190502142954381</v>
          </cell>
          <cell r="E48" t="str">
            <v/>
          </cell>
          <cell r="F48" t="str">
            <v>564</v>
          </cell>
          <cell r="G48" t="str">
            <v>RMB</v>
          </cell>
          <cell r="H48" t="str">
            <v>1</v>
          </cell>
          <cell r="I48">
            <v>564</v>
          </cell>
        </row>
        <row r="49">
          <cell r="A49">
            <v>1495204</v>
          </cell>
          <cell r="B49" t="str">
            <v>广州柏悦酒店</v>
          </cell>
          <cell r="C49" t="str">
            <v>DHB190502183145167</v>
          </cell>
          <cell r="D49" t="str">
            <v>439-1394382</v>
          </cell>
          <cell r="E49" t="str">
            <v/>
          </cell>
          <cell r="F49" t="str">
            <v>1679</v>
          </cell>
          <cell r="G49" t="str">
            <v>RMB</v>
          </cell>
          <cell r="H49" t="str">
            <v>1</v>
          </cell>
          <cell r="I49">
            <v>1679</v>
          </cell>
        </row>
        <row r="50">
          <cell r="A50">
            <v>1491441</v>
          </cell>
          <cell r="B50" t="str">
            <v>北京丽都皇冠假日酒店</v>
          </cell>
          <cell r="C50" t="str">
            <v>DHB190426112531473</v>
          </cell>
          <cell r="D50" t="str">
            <v>439-1389446</v>
          </cell>
          <cell r="E50" t="str">
            <v/>
          </cell>
          <cell r="F50" t="str">
            <v>1701</v>
          </cell>
          <cell r="G50" t="str">
            <v>RMB</v>
          </cell>
          <cell r="H50" t="str">
            <v>1</v>
          </cell>
          <cell r="I50">
            <v>1701</v>
          </cell>
        </row>
        <row r="51">
          <cell r="A51">
            <v>1494124</v>
          </cell>
          <cell r="B51" t="str">
            <v>北京丽都皇冠假日酒店</v>
          </cell>
          <cell r="C51" t="str">
            <v>DHB190430200800194</v>
          </cell>
          <cell r="D51" t="str">
            <v>1468421</v>
          </cell>
          <cell r="E51" t="str">
            <v/>
          </cell>
          <cell r="F51" t="str">
            <v>914</v>
          </cell>
          <cell r="G51" t="str">
            <v>RMB</v>
          </cell>
          <cell r="H51" t="str">
            <v>1</v>
          </cell>
          <cell r="I51">
            <v>914</v>
          </cell>
        </row>
        <row r="52">
          <cell r="A52">
            <v>1496769</v>
          </cell>
          <cell r="B52" t="str">
            <v>岘港巴尔科纳酒店</v>
          </cell>
          <cell r="C52" t="str">
            <v>DHB190505111148233</v>
          </cell>
          <cell r="D52" t="str">
            <v/>
          </cell>
          <cell r="E52" t="str">
            <v/>
          </cell>
          <cell r="F52" t="str">
            <v>812</v>
          </cell>
          <cell r="G52" t="str">
            <v>RMB</v>
          </cell>
          <cell r="H52" t="str">
            <v>1</v>
          </cell>
          <cell r="I52">
            <v>812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40">
  <autoFilter ref="A1:T40"/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/>
    <tableColumn id="19" name="列2"/>
    <tableColumn id="20" name="，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"/>
  <sheetViews>
    <sheetView tabSelected="1" topLeftCell="A19" workbookViewId="0">
      <selection activeCell="O48" sqref="O48"/>
    </sheetView>
  </sheetViews>
  <sheetFormatPr defaultColWidth="9" defaultRowHeight="15"/>
  <cols>
    <col min="19" max="19" width="10.5714285714286" customWidth="1"/>
  </cols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1" t="s">
        <v>35</v>
      </c>
    </row>
    <row r="2" spans="1:20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>
        <v>1484425</v>
      </c>
      <c r="P2" t="s">
        <v>47</v>
      </c>
      <c r="R2">
        <f>VLOOKUP(O2,[1]应付款管理!$A$1:$I$65536,9,0)</f>
        <v>1456</v>
      </c>
      <c r="S2">
        <f>J2-R2</f>
        <v>0</v>
      </c>
      <c r="T2" t="str">
        <f>$T$1&amp;O2</f>
        <v>，1484425</v>
      </c>
    </row>
    <row r="3" spans="1:20">
      <c r="A3" t="s">
        <v>48</v>
      </c>
      <c r="B3" t="s">
        <v>49</v>
      </c>
      <c r="C3" t="s">
        <v>10</v>
      </c>
      <c r="D3" t="s">
        <v>9</v>
      </c>
      <c r="E3" t="s">
        <v>50</v>
      </c>
      <c r="F3" t="s">
        <v>51</v>
      </c>
      <c r="G3" t="s">
        <v>52</v>
      </c>
      <c r="H3" t="s">
        <v>41</v>
      </c>
      <c r="I3" t="s">
        <v>12</v>
      </c>
      <c r="J3" t="s">
        <v>53</v>
      </c>
      <c r="K3" t="s">
        <v>43</v>
      </c>
      <c r="L3" t="s">
        <v>54</v>
      </c>
      <c r="M3" t="s">
        <v>45</v>
      </c>
      <c r="N3" t="s">
        <v>55</v>
      </c>
      <c r="O3">
        <v>1484925</v>
      </c>
      <c r="P3" t="s">
        <v>47</v>
      </c>
      <c r="R3">
        <f>VLOOKUP(O3,[1]应付款管理!$A$1:$I$65536,9,0)</f>
        <v>550</v>
      </c>
      <c r="S3">
        <f t="shared" ref="S3:S39" si="0">J3-R3</f>
        <v>0</v>
      </c>
      <c r="T3" t="str">
        <f t="shared" ref="T3:T39" si="1">$T$1&amp;O3</f>
        <v>，1484925</v>
      </c>
    </row>
    <row r="4" spans="1:20">
      <c r="A4" t="s">
        <v>48</v>
      </c>
      <c r="B4" t="s">
        <v>56</v>
      </c>
      <c r="C4" t="s">
        <v>10</v>
      </c>
      <c r="D4" t="s">
        <v>9</v>
      </c>
      <c r="E4" t="s">
        <v>50</v>
      </c>
      <c r="F4" t="s">
        <v>57</v>
      </c>
      <c r="G4" t="s">
        <v>58</v>
      </c>
      <c r="H4" t="s">
        <v>41</v>
      </c>
      <c r="I4" t="s">
        <v>12</v>
      </c>
      <c r="J4" t="s">
        <v>53</v>
      </c>
      <c r="K4" t="s">
        <v>43</v>
      </c>
      <c r="L4" t="s">
        <v>59</v>
      </c>
      <c r="M4" t="s">
        <v>45</v>
      </c>
      <c r="N4" t="s">
        <v>55</v>
      </c>
      <c r="O4">
        <v>1484927</v>
      </c>
      <c r="P4" t="s">
        <v>47</v>
      </c>
      <c r="R4">
        <f>VLOOKUP(O4,[1]应付款管理!$A$1:$I$65536,9,0)</f>
        <v>550</v>
      </c>
      <c r="S4">
        <f t="shared" si="0"/>
        <v>0</v>
      </c>
      <c r="T4" t="str">
        <f t="shared" si="1"/>
        <v>，1484927</v>
      </c>
    </row>
    <row r="5" spans="1:20">
      <c r="A5" t="s">
        <v>60</v>
      </c>
      <c r="B5" t="s">
        <v>61</v>
      </c>
      <c r="C5" t="s">
        <v>10</v>
      </c>
      <c r="D5" t="s">
        <v>9</v>
      </c>
      <c r="E5" t="s">
        <v>62</v>
      </c>
      <c r="F5" t="s">
        <v>63</v>
      </c>
      <c r="G5" t="s">
        <v>64</v>
      </c>
      <c r="H5" t="s">
        <v>41</v>
      </c>
      <c r="I5" t="s">
        <v>12</v>
      </c>
      <c r="J5" t="s">
        <v>65</v>
      </c>
      <c r="K5" t="s">
        <v>43</v>
      </c>
      <c r="L5" t="s">
        <v>66</v>
      </c>
      <c r="M5" t="s">
        <v>45</v>
      </c>
      <c r="N5" t="s">
        <v>67</v>
      </c>
      <c r="O5">
        <v>1485015</v>
      </c>
      <c r="P5" t="s">
        <v>47</v>
      </c>
      <c r="R5">
        <f>VLOOKUP(O5,[1]应付款管理!$A$1:$I$65536,9,0)</f>
        <v>10426</v>
      </c>
      <c r="S5">
        <f t="shared" si="0"/>
        <v>0</v>
      </c>
      <c r="T5" t="str">
        <f t="shared" si="1"/>
        <v>，1485015</v>
      </c>
    </row>
    <row r="6" spans="1:20">
      <c r="A6" t="s">
        <v>68</v>
      </c>
      <c r="B6" t="s">
        <v>69</v>
      </c>
      <c r="C6" t="s">
        <v>10</v>
      </c>
      <c r="D6" t="s">
        <v>9</v>
      </c>
      <c r="E6" t="s">
        <v>70</v>
      </c>
      <c r="F6" t="s">
        <v>40</v>
      </c>
      <c r="G6" t="s">
        <v>71</v>
      </c>
      <c r="H6" t="s">
        <v>41</v>
      </c>
      <c r="I6" t="s">
        <v>12</v>
      </c>
      <c r="J6" t="s">
        <v>72</v>
      </c>
      <c r="K6" t="s">
        <v>43</v>
      </c>
      <c r="L6" t="s">
        <v>73</v>
      </c>
      <c r="M6" t="s">
        <v>74</v>
      </c>
      <c r="N6" t="s">
        <v>75</v>
      </c>
      <c r="O6">
        <v>1485046</v>
      </c>
      <c r="P6" t="s">
        <v>76</v>
      </c>
      <c r="Q6" t="s">
        <v>76</v>
      </c>
      <c r="R6">
        <f>VLOOKUP(O6,[1]应付款管理!$A$1:$I$65536,9,0)</f>
        <v>2630</v>
      </c>
      <c r="S6">
        <f t="shared" si="0"/>
        <v>0</v>
      </c>
      <c r="T6" t="str">
        <f t="shared" si="1"/>
        <v>，1485046</v>
      </c>
    </row>
    <row r="7" spans="1:20">
      <c r="A7" t="s">
        <v>77</v>
      </c>
      <c r="B7" t="s">
        <v>78</v>
      </c>
      <c r="C7" t="s">
        <v>10</v>
      </c>
      <c r="D7" t="s">
        <v>9</v>
      </c>
      <c r="E7" t="s">
        <v>79</v>
      </c>
      <c r="F7" t="s">
        <v>80</v>
      </c>
      <c r="G7" t="s">
        <v>81</v>
      </c>
      <c r="H7" t="s">
        <v>41</v>
      </c>
      <c r="I7" t="s">
        <v>12</v>
      </c>
      <c r="J7" t="s">
        <v>82</v>
      </c>
      <c r="K7" t="s">
        <v>43</v>
      </c>
      <c r="L7" t="s">
        <v>83</v>
      </c>
      <c r="M7" t="s">
        <v>45</v>
      </c>
      <c r="N7" t="s">
        <v>84</v>
      </c>
      <c r="O7">
        <v>1485251</v>
      </c>
      <c r="P7" t="s">
        <v>47</v>
      </c>
      <c r="R7">
        <f>VLOOKUP(O7,[1]应付款管理!$A$1:$I$65536,9,0)</f>
        <v>1066</v>
      </c>
      <c r="S7">
        <f t="shared" si="0"/>
        <v>0</v>
      </c>
      <c r="T7" t="str">
        <f t="shared" si="1"/>
        <v>，1485251</v>
      </c>
    </row>
    <row r="8" spans="1:20">
      <c r="A8" t="s">
        <v>85</v>
      </c>
      <c r="B8" t="s">
        <v>86</v>
      </c>
      <c r="C8" t="s">
        <v>10</v>
      </c>
      <c r="D8" t="s">
        <v>9</v>
      </c>
      <c r="E8" t="s">
        <v>87</v>
      </c>
      <c r="F8" t="s">
        <v>88</v>
      </c>
      <c r="G8" t="s">
        <v>89</v>
      </c>
      <c r="H8" t="s">
        <v>41</v>
      </c>
      <c r="I8" t="s">
        <v>12</v>
      </c>
      <c r="J8" t="s">
        <v>90</v>
      </c>
      <c r="K8" t="s">
        <v>43</v>
      </c>
      <c r="L8" t="s">
        <v>91</v>
      </c>
      <c r="M8" t="s">
        <v>45</v>
      </c>
      <c r="N8" t="s">
        <v>92</v>
      </c>
      <c r="O8">
        <v>1485555</v>
      </c>
      <c r="P8" t="s">
        <v>47</v>
      </c>
      <c r="R8">
        <f>VLOOKUP(O8,[1]应付款管理!$A$1:$I$65536,9,0)</f>
        <v>18075</v>
      </c>
      <c r="S8">
        <f t="shared" si="0"/>
        <v>0</v>
      </c>
      <c r="T8" t="str">
        <f t="shared" si="1"/>
        <v>，1485555</v>
      </c>
    </row>
    <row r="9" spans="1:20">
      <c r="A9" t="s">
        <v>48</v>
      </c>
      <c r="B9" t="s">
        <v>93</v>
      </c>
      <c r="C9" t="s">
        <v>10</v>
      </c>
      <c r="D9" t="s">
        <v>9</v>
      </c>
      <c r="E9" t="s">
        <v>94</v>
      </c>
      <c r="F9" t="s">
        <v>95</v>
      </c>
      <c r="G9" t="s">
        <v>96</v>
      </c>
      <c r="H9" t="s">
        <v>41</v>
      </c>
      <c r="I9" t="s">
        <v>12</v>
      </c>
      <c r="J9" t="s">
        <v>97</v>
      </c>
      <c r="K9" t="s">
        <v>43</v>
      </c>
      <c r="L9" t="s">
        <v>98</v>
      </c>
      <c r="M9" t="s">
        <v>99</v>
      </c>
      <c r="N9" t="s">
        <v>100</v>
      </c>
      <c r="O9">
        <v>1485610</v>
      </c>
      <c r="P9" t="s">
        <v>101</v>
      </c>
      <c r="Q9" t="s">
        <v>101</v>
      </c>
      <c r="R9">
        <f>VLOOKUP(O9,[1]应付款管理!$A$1:$I$65536,9,0)</f>
        <v>2164</v>
      </c>
      <c r="S9">
        <f t="shared" si="0"/>
        <v>0</v>
      </c>
      <c r="T9" t="str">
        <f t="shared" si="1"/>
        <v>，1485610</v>
      </c>
    </row>
    <row r="10" spans="1:20">
      <c r="A10" t="s">
        <v>48</v>
      </c>
      <c r="B10" t="s">
        <v>102</v>
      </c>
      <c r="C10" t="s">
        <v>10</v>
      </c>
      <c r="D10" t="s">
        <v>9</v>
      </c>
      <c r="E10" t="s">
        <v>94</v>
      </c>
      <c r="F10" t="s">
        <v>103</v>
      </c>
      <c r="G10" t="s">
        <v>104</v>
      </c>
      <c r="H10" t="s">
        <v>41</v>
      </c>
      <c r="I10" t="s">
        <v>12</v>
      </c>
      <c r="J10" t="s">
        <v>105</v>
      </c>
      <c r="K10" t="s">
        <v>43</v>
      </c>
      <c r="L10" t="s">
        <v>106</v>
      </c>
      <c r="M10" t="s">
        <v>99</v>
      </c>
      <c r="N10" t="s">
        <v>100</v>
      </c>
      <c r="O10">
        <v>1485604</v>
      </c>
      <c r="P10" t="s">
        <v>101</v>
      </c>
      <c r="Q10" t="s">
        <v>101</v>
      </c>
      <c r="R10">
        <f>VLOOKUP(O10,[1]应付款管理!$A$1:$I$65536,9,0)</f>
        <v>4328</v>
      </c>
      <c r="S10">
        <f t="shared" si="0"/>
        <v>0</v>
      </c>
      <c r="T10" t="str">
        <f t="shared" si="1"/>
        <v>，1485604</v>
      </c>
    </row>
    <row r="11" spans="1:20">
      <c r="A11" t="s">
        <v>107</v>
      </c>
      <c r="B11" t="s">
        <v>108</v>
      </c>
      <c r="C11" t="s">
        <v>10</v>
      </c>
      <c r="D11" t="s">
        <v>9</v>
      </c>
      <c r="E11" t="s">
        <v>109</v>
      </c>
      <c r="F11" t="s">
        <v>110</v>
      </c>
      <c r="G11" t="s">
        <v>111</v>
      </c>
      <c r="H11" t="s">
        <v>41</v>
      </c>
      <c r="I11" t="s">
        <v>12</v>
      </c>
      <c r="J11" t="s">
        <v>112</v>
      </c>
      <c r="K11" t="s">
        <v>43</v>
      </c>
      <c r="L11" t="s">
        <v>113</v>
      </c>
      <c r="M11" t="s">
        <v>74</v>
      </c>
      <c r="N11" t="s">
        <v>114</v>
      </c>
      <c r="O11">
        <v>1485779</v>
      </c>
      <c r="P11" t="s">
        <v>101</v>
      </c>
      <c r="Q11" t="s">
        <v>101</v>
      </c>
      <c r="R11">
        <f>VLOOKUP(O11,[1]应付款管理!$A$1:$I$65536,9,0)</f>
        <v>9118</v>
      </c>
      <c r="S11">
        <f t="shared" si="0"/>
        <v>0</v>
      </c>
      <c r="T11" t="str">
        <f t="shared" si="1"/>
        <v>，1485779</v>
      </c>
    </row>
    <row r="12" spans="1:20">
      <c r="A12" t="s">
        <v>115</v>
      </c>
      <c r="B12" t="s">
        <v>116</v>
      </c>
      <c r="C12" t="s">
        <v>10</v>
      </c>
      <c r="D12" t="s">
        <v>9</v>
      </c>
      <c r="E12" t="s">
        <v>117</v>
      </c>
      <c r="F12" t="s">
        <v>118</v>
      </c>
      <c r="G12" t="s">
        <v>119</v>
      </c>
      <c r="H12" t="s">
        <v>41</v>
      </c>
      <c r="I12" t="s">
        <v>12</v>
      </c>
      <c r="J12" t="s">
        <v>120</v>
      </c>
      <c r="K12" t="s">
        <v>43</v>
      </c>
      <c r="L12" t="s">
        <v>121</v>
      </c>
      <c r="M12" t="s">
        <v>45</v>
      </c>
      <c r="N12" t="s">
        <v>122</v>
      </c>
      <c r="O12">
        <v>1485992</v>
      </c>
      <c r="P12" t="s">
        <v>47</v>
      </c>
      <c r="R12">
        <f>VLOOKUP(O12,[1]应付款管理!$A$1:$I$65536,9,0)</f>
        <v>630</v>
      </c>
      <c r="S12">
        <f t="shared" si="0"/>
        <v>0</v>
      </c>
      <c r="T12" t="str">
        <f t="shared" si="1"/>
        <v>，1485992</v>
      </c>
    </row>
    <row r="13" spans="1:20">
      <c r="A13" t="s">
        <v>123</v>
      </c>
      <c r="B13" t="s">
        <v>124</v>
      </c>
      <c r="C13" t="s">
        <v>10</v>
      </c>
      <c r="D13" t="s">
        <v>9</v>
      </c>
      <c r="E13" t="s">
        <v>125</v>
      </c>
      <c r="F13" t="s">
        <v>126</v>
      </c>
      <c r="G13" t="s">
        <v>127</v>
      </c>
      <c r="H13" t="s">
        <v>41</v>
      </c>
      <c r="I13" t="s">
        <v>12</v>
      </c>
      <c r="J13" t="s">
        <v>128</v>
      </c>
      <c r="K13" t="s">
        <v>43</v>
      </c>
      <c r="L13" t="s">
        <v>129</v>
      </c>
      <c r="M13" t="s">
        <v>45</v>
      </c>
      <c r="N13" t="s">
        <v>130</v>
      </c>
      <c r="O13">
        <v>1486168</v>
      </c>
      <c r="P13" t="s">
        <v>47</v>
      </c>
      <c r="R13">
        <f>VLOOKUP(O13,[1]应付款管理!$A$1:$I$65536,9,0)</f>
        <v>645</v>
      </c>
      <c r="S13">
        <f t="shared" si="0"/>
        <v>0</v>
      </c>
      <c r="T13" t="str">
        <f t="shared" si="1"/>
        <v>，1486168</v>
      </c>
    </row>
    <row r="14" spans="1:20">
      <c r="A14" t="s">
        <v>77</v>
      </c>
      <c r="B14" t="s">
        <v>131</v>
      </c>
      <c r="C14" t="s">
        <v>10</v>
      </c>
      <c r="D14" t="s">
        <v>9</v>
      </c>
      <c r="E14" t="s">
        <v>79</v>
      </c>
      <c r="F14" t="s">
        <v>51</v>
      </c>
      <c r="G14" t="s">
        <v>52</v>
      </c>
      <c r="H14" t="s">
        <v>41</v>
      </c>
      <c r="I14" t="s">
        <v>12</v>
      </c>
      <c r="J14" t="s">
        <v>132</v>
      </c>
      <c r="K14" t="s">
        <v>43</v>
      </c>
      <c r="L14" t="s">
        <v>133</v>
      </c>
      <c r="M14" t="s">
        <v>45</v>
      </c>
      <c r="N14" t="s">
        <v>84</v>
      </c>
      <c r="O14">
        <v>1486297</v>
      </c>
      <c r="P14" t="s">
        <v>47</v>
      </c>
      <c r="R14">
        <f>VLOOKUP(O14,[1]应付款管理!$A$1:$I$65536,9,0)</f>
        <v>599</v>
      </c>
      <c r="S14">
        <f t="shared" si="0"/>
        <v>0</v>
      </c>
      <c r="T14" t="str">
        <f t="shared" si="1"/>
        <v>，1486297</v>
      </c>
    </row>
    <row r="15" spans="1:20">
      <c r="A15" t="s">
        <v>48</v>
      </c>
      <c r="B15" t="s">
        <v>134</v>
      </c>
      <c r="C15" t="s">
        <v>10</v>
      </c>
      <c r="D15" t="s">
        <v>9</v>
      </c>
      <c r="E15" t="s">
        <v>135</v>
      </c>
      <c r="F15" t="s">
        <v>136</v>
      </c>
      <c r="G15" t="s">
        <v>137</v>
      </c>
      <c r="H15" t="s">
        <v>41</v>
      </c>
      <c r="I15" t="s">
        <v>12</v>
      </c>
      <c r="J15" t="s">
        <v>138</v>
      </c>
      <c r="K15" t="s">
        <v>43</v>
      </c>
      <c r="L15" t="s">
        <v>139</v>
      </c>
      <c r="M15" t="s">
        <v>45</v>
      </c>
      <c r="N15" t="s">
        <v>140</v>
      </c>
      <c r="O15">
        <v>1486628</v>
      </c>
      <c r="P15" t="s">
        <v>76</v>
      </c>
      <c r="Q15" t="s">
        <v>76</v>
      </c>
      <c r="R15">
        <f>VLOOKUP(O15,[1]应付款管理!$A$1:$I$65536,9,0)</f>
        <v>704</v>
      </c>
      <c r="S15">
        <f t="shared" si="0"/>
        <v>0</v>
      </c>
      <c r="T15" t="str">
        <f t="shared" si="1"/>
        <v>，1486628</v>
      </c>
    </row>
    <row r="16" spans="1:20">
      <c r="A16" t="s">
        <v>141</v>
      </c>
      <c r="B16" t="s">
        <v>142</v>
      </c>
      <c r="C16" t="s">
        <v>10</v>
      </c>
      <c r="D16" t="s">
        <v>9</v>
      </c>
      <c r="E16" t="s">
        <v>143</v>
      </c>
      <c r="F16" t="s">
        <v>144</v>
      </c>
      <c r="G16" t="s">
        <v>145</v>
      </c>
      <c r="H16" t="s">
        <v>41</v>
      </c>
      <c r="I16" t="s">
        <v>12</v>
      </c>
      <c r="J16" t="s">
        <v>146</v>
      </c>
      <c r="K16" t="s">
        <v>43</v>
      </c>
      <c r="L16" t="s">
        <v>147</v>
      </c>
      <c r="M16" t="s">
        <v>45</v>
      </c>
      <c r="N16" t="s">
        <v>148</v>
      </c>
      <c r="O16">
        <v>1486850</v>
      </c>
      <c r="P16" t="s">
        <v>149</v>
      </c>
      <c r="Q16" t="s">
        <v>149</v>
      </c>
      <c r="R16">
        <f>VLOOKUP(O16,[1]应付款管理!$A$1:$I$65536,9,0)</f>
        <v>1482</v>
      </c>
      <c r="S16">
        <f t="shared" si="0"/>
        <v>0</v>
      </c>
      <c r="T16" t="str">
        <f t="shared" si="1"/>
        <v>，1486850</v>
      </c>
    </row>
    <row r="17" spans="1:20">
      <c r="A17" t="s">
        <v>150</v>
      </c>
      <c r="B17" t="s">
        <v>151</v>
      </c>
      <c r="C17" t="s">
        <v>10</v>
      </c>
      <c r="D17" t="s">
        <v>9</v>
      </c>
      <c r="E17" t="s">
        <v>152</v>
      </c>
      <c r="F17" t="s">
        <v>40</v>
      </c>
      <c r="G17" t="s">
        <v>71</v>
      </c>
      <c r="H17" t="s">
        <v>41</v>
      </c>
      <c r="I17" t="s">
        <v>12</v>
      </c>
      <c r="J17" t="s">
        <v>153</v>
      </c>
      <c r="K17" t="s">
        <v>43</v>
      </c>
      <c r="L17" t="s">
        <v>154</v>
      </c>
      <c r="M17" t="s">
        <v>45</v>
      </c>
      <c r="N17" t="s">
        <v>155</v>
      </c>
      <c r="O17">
        <v>1486990</v>
      </c>
      <c r="P17" t="s">
        <v>76</v>
      </c>
      <c r="Q17" t="s">
        <v>76</v>
      </c>
      <c r="R17">
        <f>VLOOKUP(O17,[1]应付款管理!$A$1:$I$65536,9,0)</f>
        <v>897</v>
      </c>
      <c r="S17">
        <f t="shared" si="0"/>
        <v>0</v>
      </c>
      <c r="T17" t="str">
        <f t="shared" si="1"/>
        <v>，1486990</v>
      </c>
    </row>
    <row r="18" spans="1:20">
      <c r="A18" t="s">
        <v>156</v>
      </c>
      <c r="B18" t="s">
        <v>157</v>
      </c>
      <c r="C18" t="s">
        <v>10</v>
      </c>
      <c r="D18" t="s">
        <v>9</v>
      </c>
      <c r="E18" t="s">
        <v>158</v>
      </c>
      <c r="F18" t="s">
        <v>40</v>
      </c>
      <c r="G18" t="s">
        <v>127</v>
      </c>
      <c r="H18" t="s">
        <v>41</v>
      </c>
      <c r="I18" t="s">
        <v>12</v>
      </c>
      <c r="J18" t="s">
        <v>159</v>
      </c>
      <c r="K18" t="s">
        <v>43</v>
      </c>
      <c r="L18" t="s">
        <v>160</v>
      </c>
      <c r="M18" t="s">
        <v>45</v>
      </c>
      <c r="N18" t="s">
        <v>161</v>
      </c>
      <c r="O18">
        <v>1487017</v>
      </c>
      <c r="P18" t="s">
        <v>47</v>
      </c>
      <c r="R18">
        <f>VLOOKUP(O18,[1]应付款管理!$A$1:$I$65536,9,0)</f>
        <v>1172</v>
      </c>
      <c r="S18">
        <f t="shared" si="0"/>
        <v>0</v>
      </c>
      <c r="T18" t="str">
        <f t="shared" si="1"/>
        <v>，1487017</v>
      </c>
    </row>
    <row r="19" spans="1:20">
      <c r="A19" t="s">
        <v>162</v>
      </c>
      <c r="B19" t="s">
        <v>163</v>
      </c>
      <c r="C19" t="s">
        <v>10</v>
      </c>
      <c r="D19" t="s">
        <v>9</v>
      </c>
      <c r="E19" t="s">
        <v>164</v>
      </c>
      <c r="F19" t="s">
        <v>165</v>
      </c>
      <c r="G19" t="s">
        <v>166</v>
      </c>
      <c r="H19" t="s">
        <v>41</v>
      </c>
      <c r="I19" t="s">
        <v>12</v>
      </c>
      <c r="J19" t="s">
        <v>167</v>
      </c>
      <c r="K19" t="s">
        <v>43</v>
      </c>
      <c r="L19" t="s">
        <v>168</v>
      </c>
      <c r="M19" t="s">
        <v>45</v>
      </c>
      <c r="N19" t="s">
        <v>169</v>
      </c>
      <c r="O19">
        <v>1486993</v>
      </c>
      <c r="P19" t="s">
        <v>47</v>
      </c>
      <c r="R19">
        <f>VLOOKUP(O19,[1]应付款管理!$A$1:$I$65536,9,0)</f>
        <v>1582</v>
      </c>
      <c r="S19">
        <f t="shared" si="0"/>
        <v>0</v>
      </c>
      <c r="T19" t="str">
        <f t="shared" si="1"/>
        <v>，1486993</v>
      </c>
    </row>
    <row r="20" spans="1:20">
      <c r="A20" t="s">
        <v>170</v>
      </c>
      <c r="B20" t="s">
        <v>171</v>
      </c>
      <c r="C20" t="s">
        <v>10</v>
      </c>
      <c r="D20" t="s">
        <v>9</v>
      </c>
      <c r="E20" t="s">
        <v>172</v>
      </c>
      <c r="F20" t="s">
        <v>173</v>
      </c>
      <c r="G20" t="s">
        <v>174</v>
      </c>
      <c r="H20" t="s">
        <v>41</v>
      </c>
      <c r="I20" t="s">
        <v>12</v>
      </c>
      <c r="J20" t="s">
        <v>175</v>
      </c>
      <c r="K20" t="s">
        <v>43</v>
      </c>
      <c r="L20" t="s">
        <v>176</v>
      </c>
      <c r="M20" t="s">
        <v>45</v>
      </c>
      <c r="N20" t="s">
        <v>177</v>
      </c>
      <c r="O20">
        <v>1487464</v>
      </c>
      <c r="P20" t="s">
        <v>47</v>
      </c>
      <c r="R20">
        <f>VLOOKUP(O20,[1]应付款管理!$A$1:$I$65536,9,0)</f>
        <v>1506</v>
      </c>
      <c r="S20">
        <f t="shared" si="0"/>
        <v>0</v>
      </c>
      <c r="T20" t="str">
        <f t="shared" si="1"/>
        <v>，1487464</v>
      </c>
    </row>
    <row r="21" spans="1:20">
      <c r="A21" t="s">
        <v>178</v>
      </c>
      <c r="B21" t="s">
        <v>179</v>
      </c>
      <c r="C21" t="s">
        <v>10</v>
      </c>
      <c r="D21" t="s">
        <v>9</v>
      </c>
      <c r="E21" t="s">
        <v>180</v>
      </c>
      <c r="F21" t="s">
        <v>127</v>
      </c>
      <c r="G21" t="s">
        <v>181</v>
      </c>
      <c r="H21" t="s">
        <v>41</v>
      </c>
      <c r="I21" t="s">
        <v>12</v>
      </c>
      <c r="J21" t="s">
        <v>182</v>
      </c>
      <c r="K21" t="s">
        <v>43</v>
      </c>
      <c r="L21" t="s">
        <v>183</v>
      </c>
      <c r="M21" t="s">
        <v>45</v>
      </c>
      <c r="N21" t="s">
        <v>184</v>
      </c>
      <c r="O21">
        <v>1487510</v>
      </c>
      <c r="P21" t="s">
        <v>47</v>
      </c>
      <c r="R21">
        <f>VLOOKUP(O21,[1]应付款管理!$A$1:$I$65536,9,0)</f>
        <v>1154</v>
      </c>
      <c r="S21">
        <f t="shared" si="0"/>
        <v>0</v>
      </c>
      <c r="T21" t="str">
        <f t="shared" si="1"/>
        <v>，1487510</v>
      </c>
    </row>
    <row r="22" spans="1:20">
      <c r="A22" t="s">
        <v>77</v>
      </c>
      <c r="B22" t="s">
        <v>185</v>
      </c>
      <c r="C22" t="s">
        <v>10</v>
      </c>
      <c r="D22" t="s">
        <v>9</v>
      </c>
      <c r="E22" t="s">
        <v>79</v>
      </c>
      <c r="F22" t="s">
        <v>58</v>
      </c>
      <c r="G22" t="s">
        <v>186</v>
      </c>
      <c r="H22" t="s">
        <v>41</v>
      </c>
      <c r="I22" t="s">
        <v>12</v>
      </c>
      <c r="J22" t="s">
        <v>187</v>
      </c>
      <c r="K22" t="s">
        <v>43</v>
      </c>
      <c r="L22" t="s">
        <v>188</v>
      </c>
      <c r="M22" t="s">
        <v>45</v>
      </c>
      <c r="N22" t="s">
        <v>189</v>
      </c>
      <c r="O22">
        <v>1487613</v>
      </c>
      <c r="P22" t="s">
        <v>47</v>
      </c>
      <c r="R22">
        <f>VLOOKUP(O22,[1]应付款管理!$A$1:$I$65536,9,0)</f>
        <v>1064</v>
      </c>
      <c r="S22">
        <f t="shared" si="0"/>
        <v>0</v>
      </c>
      <c r="T22" t="str">
        <f t="shared" si="1"/>
        <v>，1487613</v>
      </c>
    </row>
    <row r="23" spans="1:20">
      <c r="A23" t="s">
        <v>190</v>
      </c>
      <c r="B23" t="s">
        <v>191</v>
      </c>
      <c r="C23" t="s">
        <v>10</v>
      </c>
      <c r="D23" t="s">
        <v>9</v>
      </c>
      <c r="E23" t="s">
        <v>192</v>
      </c>
      <c r="F23" t="s">
        <v>181</v>
      </c>
      <c r="G23" t="s">
        <v>193</v>
      </c>
      <c r="H23" t="s">
        <v>41</v>
      </c>
      <c r="I23" t="s">
        <v>12</v>
      </c>
      <c r="J23" t="s">
        <v>194</v>
      </c>
      <c r="K23" t="s">
        <v>43</v>
      </c>
      <c r="L23" t="s">
        <v>195</v>
      </c>
      <c r="M23" t="s">
        <v>45</v>
      </c>
      <c r="N23" t="s">
        <v>196</v>
      </c>
      <c r="O23">
        <v>1488110</v>
      </c>
      <c r="P23" t="s">
        <v>76</v>
      </c>
      <c r="Q23" t="s">
        <v>76</v>
      </c>
      <c r="R23">
        <f>VLOOKUP(O23,[1]应付款管理!$A$1:$I$65536,9,0)</f>
        <v>329</v>
      </c>
      <c r="S23">
        <f t="shared" si="0"/>
        <v>0</v>
      </c>
      <c r="T23" t="str">
        <f t="shared" si="1"/>
        <v>，1488110</v>
      </c>
    </row>
    <row r="24" spans="1:20">
      <c r="A24" t="s">
        <v>123</v>
      </c>
      <c r="B24" t="s">
        <v>197</v>
      </c>
      <c r="C24" t="s">
        <v>10</v>
      </c>
      <c r="D24" t="s">
        <v>9</v>
      </c>
      <c r="E24" t="s">
        <v>125</v>
      </c>
      <c r="F24" t="s">
        <v>181</v>
      </c>
      <c r="G24" t="s">
        <v>193</v>
      </c>
      <c r="H24" t="s">
        <v>41</v>
      </c>
      <c r="I24" t="s">
        <v>12</v>
      </c>
      <c r="J24" t="s">
        <v>198</v>
      </c>
      <c r="K24" t="s">
        <v>43</v>
      </c>
      <c r="L24" t="s">
        <v>199</v>
      </c>
      <c r="M24" t="s">
        <v>45</v>
      </c>
      <c r="N24" t="s">
        <v>200</v>
      </c>
      <c r="O24">
        <v>1488958</v>
      </c>
      <c r="P24" t="s">
        <v>47</v>
      </c>
      <c r="R24">
        <f>VLOOKUP(O24,[1]应付款管理!$A$1:$I$65536,9,0)</f>
        <v>215</v>
      </c>
      <c r="S24">
        <f t="shared" si="0"/>
        <v>0</v>
      </c>
      <c r="T24" t="str">
        <f t="shared" si="1"/>
        <v>，1488958</v>
      </c>
    </row>
    <row r="25" spans="1:20">
      <c r="A25" t="s">
        <v>123</v>
      </c>
      <c r="B25" t="s">
        <v>201</v>
      </c>
      <c r="C25" t="s">
        <v>10</v>
      </c>
      <c r="D25" t="s">
        <v>9</v>
      </c>
      <c r="E25" t="s">
        <v>125</v>
      </c>
      <c r="F25" t="s">
        <v>181</v>
      </c>
      <c r="G25" t="s">
        <v>193</v>
      </c>
      <c r="H25" t="s">
        <v>41</v>
      </c>
      <c r="I25" t="s">
        <v>12</v>
      </c>
      <c r="J25" t="s">
        <v>198</v>
      </c>
      <c r="K25" t="s">
        <v>43</v>
      </c>
      <c r="L25" t="s">
        <v>202</v>
      </c>
      <c r="M25" t="s">
        <v>45</v>
      </c>
      <c r="N25" t="s">
        <v>203</v>
      </c>
      <c r="O25">
        <v>1488936</v>
      </c>
      <c r="P25" t="s">
        <v>47</v>
      </c>
      <c r="R25">
        <f>VLOOKUP(O25,[1]应付款管理!$A$1:$I$65536,9,0)</f>
        <v>215</v>
      </c>
      <c r="S25">
        <f t="shared" si="0"/>
        <v>0</v>
      </c>
      <c r="T25" t="str">
        <f t="shared" si="1"/>
        <v>，1488936</v>
      </c>
    </row>
    <row r="26" spans="1:20">
      <c r="A26" t="s">
        <v>178</v>
      </c>
      <c r="B26" t="s">
        <v>204</v>
      </c>
      <c r="C26" t="s">
        <v>10</v>
      </c>
      <c r="D26" t="s">
        <v>9</v>
      </c>
      <c r="E26" t="s">
        <v>205</v>
      </c>
      <c r="F26" t="s">
        <v>118</v>
      </c>
      <c r="G26" t="s">
        <v>206</v>
      </c>
      <c r="H26" t="s">
        <v>41</v>
      </c>
      <c r="I26" t="s">
        <v>12</v>
      </c>
      <c r="J26" t="s">
        <v>207</v>
      </c>
      <c r="K26" t="s">
        <v>43</v>
      </c>
      <c r="L26" t="s">
        <v>208</v>
      </c>
      <c r="M26" t="s">
        <v>45</v>
      </c>
      <c r="N26" t="s">
        <v>209</v>
      </c>
      <c r="O26">
        <v>1489195</v>
      </c>
      <c r="P26" t="s">
        <v>76</v>
      </c>
      <c r="Q26" t="s">
        <v>76</v>
      </c>
      <c r="R26">
        <f>VLOOKUP(O26,[1]应付款管理!$A$1:$I$65536,9,0)</f>
        <v>2244</v>
      </c>
      <c r="S26">
        <f t="shared" si="0"/>
        <v>0</v>
      </c>
      <c r="T26" t="str">
        <f t="shared" si="1"/>
        <v>，1489195</v>
      </c>
    </row>
    <row r="27" spans="1:20">
      <c r="A27" t="s">
        <v>123</v>
      </c>
      <c r="B27" t="s">
        <v>210</v>
      </c>
      <c r="C27" t="s">
        <v>10</v>
      </c>
      <c r="D27" t="s">
        <v>9</v>
      </c>
      <c r="E27" t="s">
        <v>125</v>
      </c>
      <c r="F27" t="s">
        <v>145</v>
      </c>
      <c r="G27" t="s">
        <v>211</v>
      </c>
      <c r="H27" t="s">
        <v>41</v>
      </c>
      <c r="I27" t="s">
        <v>12</v>
      </c>
      <c r="J27" t="s">
        <v>212</v>
      </c>
      <c r="K27" t="s">
        <v>43</v>
      </c>
      <c r="L27" t="s">
        <v>213</v>
      </c>
      <c r="M27" t="s">
        <v>45</v>
      </c>
      <c r="N27" t="s">
        <v>214</v>
      </c>
      <c r="O27">
        <v>1490044</v>
      </c>
      <c r="P27" t="s">
        <v>47</v>
      </c>
      <c r="R27">
        <f>VLOOKUP(O27,[1]应付款管理!$A$1:$I$65536,9,0)</f>
        <v>211</v>
      </c>
      <c r="S27">
        <f t="shared" si="0"/>
        <v>0</v>
      </c>
      <c r="T27" t="str">
        <f t="shared" si="1"/>
        <v>，1490044</v>
      </c>
    </row>
    <row r="28" spans="1:20">
      <c r="A28" t="s">
        <v>215</v>
      </c>
      <c r="B28" t="s">
        <v>216</v>
      </c>
      <c r="C28" t="s">
        <v>10</v>
      </c>
      <c r="D28" t="s">
        <v>9</v>
      </c>
      <c r="E28" t="s">
        <v>217</v>
      </c>
      <c r="F28" t="s">
        <v>118</v>
      </c>
      <c r="G28" t="s">
        <v>64</v>
      </c>
      <c r="H28" t="s">
        <v>41</v>
      </c>
      <c r="I28" t="s">
        <v>12</v>
      </c>
      <c r="J28" t="s">
        <v>218</v>
      </c>
      <c r="K28" t="s">
        <v>43</v>
      </c>
      <c r="L28" t="s">
        <v>219</v>
      </c>
      <c r="M28" t="s">
        <v>45</v>
      </c>
      <c r="N28" t="s">
        <v>220</v>
      </c>
      <c r="O28">
        <v>1490313</v>
      </c>
      <c r="P28" t="s">
        <v>76</v>
      </c>
      <c r="Q28" t="s">
        <v>76</v>
      </c>
      <c r="R28">
        <f>VLOOKUP(O28,[1]应付款管理!$A$1:$I$65536,9,0)</f>
        <v>1770</v>
      </c>
      <c r="S28">
        <f t="shared" si="0"/>
        <v>0</v>
      </c>
      <c r="T28" t="str">
        <f t="shared" si="1"/>
        <v>，1490313</v>
      </c>
    </row>
    <row r="29" spans="1:20">
      <c r="A29" t="s">
        <v>107</v>
      </c>
      <c r="B29" t="s">
        <v>221</v>
      </c>
      <c r="C29" t="s">
        <v>10</v>
      </c>
      <c r="D29" t="s">
        <v>9</v>
      </c>
      <c r="E29" t="s">
        <v>222</v>
      </c>
      <c r="F29" t="s">
        <v>223</v>
      </c>
      <c r="G29" t="s">
        <v>81</v>
      </c>
      <c r="H29" t="s">
        <v>41</v>
      </c>
      <c r="I29" t="s">
        <v>12</v>
      </c>
      <c r="J29" t="s">
        <v>224</v>
      </c>
      <c r="K29" t="s">
        <v>43</v>
      </c>
      <c r="L29" t="s">
        <v>225</v>
      </c>
      <c r="M29" t="s">
        <v>226</v>
      </c>
      <c r="N29" t="s">
        <v>227</v>
      </c>
      <c r="O29">
        <v>1488787</v>
      </c>
      <c r="P29" t="s">
        <v>76</v>
      </c>
      <c r="Q29" t="s">
        <v>76</v>
      </c>
      <c r="R29">
        <f>VLOOKUP(O29,[1]应付款管理!$A$1:$I$65536,9,0)</f>
        <v>6246</v>
      </c>
      <c r="S29">
        <f t="shared" si="0"/>
        <v>0</v>
      </c>
      <c r="T29" t="str">
        <f t="shared" si="1"/>
        <v>，1488787</v>
      </c>
    </row>
    <row r="30" spans="1:20">
      <c r="A30" t="s">
        <v>228</v>
      </c>
      <c r="B30" t="s">
        <v>229</v>
      </c>
      <c r="C30" t="s">
        <v>10</v>
      </c>
      <c r="D30" t="s">
        <v>9</v>
      </c>
      <c r="E30" t="s">
        <v>230</v>
      </c>
      <c r="F30" t="s">
        <v>231</v>
      </c>
      <c r="G30" t="s">
        <v>211</v>
      </c>
      <c r="H30" t="s">
        <v>41</v>
      </c>
      <c r="I30" t="s">
        <v>12</v>
      </c>
      <c r="J30" t="s">
        <v>232</v>
      </c>
      <c r="K30" t="s">
        <v>43</v>
      </c>
      <c r="L30" t="s">
        <v>233</v>
      </c>
      <c r="M30" t="s">
        <v>45</v>
      </c>
      <c r="N30" t="s">
        <v>234</v>
      </c>
      <c r="O30">
        <v>1490685</v>
      </c>
      <c r="P30" t="s">
        <v>76</v>
      </c>
      <c r="Q30" t="s">
        <v>76</v>
      </c>
      <c r="R30">
        <f>VLOOKUP(O30,[1]应付款管理!$A$1:$I$65536,9,0)</f>
        <v>1623</v>
      </c>
      <c r="S30">
        <f t="shared" si="0"/>
        <v>0</v>
      </c>
      <c r="T30" t="str">
        <f t="shared" si="1"/>
        <v>，1490685</v>
      </c>
    </row>
    <row r="31" spans="1:20">
      <c r="A31" t="s">
        <v>190</v>
      </c>
      <c r="B31" t="s">
        <v>235</v>
      </c>
      <c r="C31" t="s">
        <v>10</v>
      </c>
      <c r="D31" t="s">
        <v>9</v>
      </c>
      <c r="E31" t="s">
        <v>192</v>
      </c>
      <c r="F31" t="s">
        <v>119</v>
      </c>
      <c r="G31" t="s">
        <v>64</v>
      </c>
      <c r="H31" t="s">
        <v>41</v>
      </c>
      <c r="I31" t="s">
        <v>12</v>
      </c>
      <c r="J31" t="s">
        <v>236</v>
      </c>
      <c r="K31" t="s">
        <v>43</v>
      </c>
      <c r="L31" t="s">
        <v>237</v>
      </c>
      <c r="M31" t="s">
        <v>45</v>
      </c>
      <c r="N31" t="s">
        <v>238</v>
      </c>
      <c r="O31">
        <v>1491066</v>
      </c>
      <c r="P31" t="s">
        <v>76</v>
      </c>
      <c r="Q31" t="s">
        <v>76</v>
      </c>
      <c r="R31">
        <f>VLOOKUP(O31,[1]应付款管理!$A$1:$I$65536,9,0)</f>
        <v>328</v>
      </c>
      <c r="S31">
        <f t="shared" si="0"/>
        <v>0</v>
      </c>
      <c r="T31" t="str">
        <f t="shared" si="1"/>
        <v>，1491066</v>
      </c>
    </row>
    <row r="32" spans="1:20">
      <c r="A32" t="s">
        <v>239</v>
      </c>
      <c r="B32" t="s">
        <v>240</v>
      </c>
      <c r="C32" t="s">
        <v>10</v>
      </c>
      <c r="D32" t="s">
        <v>9</v>
      </c>
      <c r="E32" t="s">
        <v>241</v>
      </c>
      <c r="F32" t="s">
        <v>242</v>
      </c>
      <c r="G32" t="s">
        <v>63</v>
      </c>
      <c r="H32" t="s">
        <v>41</v>
      </c>
      <c r="I32" t="s">
        <v>12</v>
      </c>
      <c r="J32" t="s">
        <v>243</v>
      </c>
      <c r="K32" t="s">
        <v>43</v>
      </c>
      <c r="L32" t="s">
        <v>244</v>
      </c>
      <c r="M32" t="s">
        <v>45</v>
      </c>
      <c r="N32" t="s">
        <v>245</v>
      </c>
      <c r="O32">
        <v>1491172</v>
      </c>
      <c r="P32" t="s">
        <v>47</v>
      </c>
      <c r="R32">
        <f>VLOOKUP(O32,[1]应付款管理!$A$1:$I$65536,9,0)</f>
        <v>1536</v>
      </c>
      <c r="S32">
        <f t="shared" si="0"/>
        <v>0</v>
      </c>
      <c r="T32" t="str">
        <f t="shared" si="1"/>
        <v>，1491172</v>
      </c>
    </row>
    <row r="33" spans="1:20">
      <c r="A33" t="s">
        <v>48</v>
      </c>
      <c r="B33" t="s">
        <v>246</v>
      </c>
      <c r="C33" t="s">
        <v>10</v>
      </c>
      <c r="D33" t="s">
        <v>9</v>
      </c>
      <c r="E33" t="s">
        <v>247</v>
      </c>
      <c r="F33" t="s">
        <v>211</v>
      </c>
      <c r="G33" t="s">
        <v>136</v>
      </c>
      <c r="H33" t="s">
        <v>41</v>
      </c>
      <c r="I33" t="s">
        <v>12</v>
      </c>
      <c r="J33" t="s">
        <v>248</v>
      </c>
      <c r="K33" t="s">
        <v>43</v>
      </c>
      <c r="L33" t="s">
        <v>249</v>
      </c>
      <c r="M33" t="s">
        <v>45</v>
      </c>
      <c r="N33" t="s">
        <v>250</v>
      </c>
      <c r="O33">
        <v>1491235</v>
      </c>
      <c r="P33" t="s">
        <v>76</v>
      </c>
      <c r="Q33" t="s">
        <v>76</v>
      </c>
      <c r="R33">
        <f>VLOOKUP(O33,[1]应付款管理!$A$1:$I$65536,9,0)</f>
        <v>447</v>
      </c>
      <c r="S33">
        <f t="shared" si="0"/>
        <v>0</v>
      </c>
      <c r="T33" t="str">
        <f t="shared" si="1"/>
        <v>，1491235</v>
      </c>
    </row>
    <row r="34" spans="1:20">
      <c r="A34" t="s">
        <v>251</v>
      </c>
      <c r="B34" t="s">
        <v>252</v>
      </c>
      <c r="C34" t="s">
        <v>10</v>
      </c>
      <c r="D34" t="s">
        <v>9</v>
      </c>
      <c r="E34" t="s">
        <v>253</v>
      </c>
      <c r="F34" t="s">
        <v>145</v>
      </c>
      <c r="G34" t="s">
        <v>136</v>
      </c>
      <c r="H34" t="s">
        <v>41</v>
      </c>
      <c r="I34" t="s">
        <v>12</v>
      </c>
      <c r="J34" t="s">
        <v>254</v>
      </c>
      <c r="K34" t="s">
        <v>43</v>
      </c>
      <c r="L34" t="s">
        <v>255</v>
      </c>
      <c r="M34" t="s">
        <v>45</v>
      </c>
      <c r="N34" t="s">
        <v>256</v>
      </c>
      <c r="O34">
        <v>1491441</v>
      </c>
      <c r="P34" t="s">
        <v>76</v>
      </c>
      <c r="Q34" t="s">
        <v>76</v>
      </c>
      <c r="R34">
        <f>VLOOKUP(O34,[1]应付款管理!$A$1:$I$65536,9,0)</f>
        <v>1701</v>
      </c>
      <c r="S34">
        <f t="shared" si="0"/>
        <v>0</v>
      </c>
      <c r="T34" t="str">
        <f t="shared" si="1"/>
        <v>，1491441</v>
      </c>
    </row>
    <row r="35" spans="1:20">
      <c r="A35" t="s">
        <v>257</v>
      </c>
      <c r="B35" t="s">
        <v>258</v>
      </c>
      <c r="C35" t="s">
        <v>10</v>
      </c>
      <c r="D35" t="s">
        <v>9</v>
      </c>
      <c r="E35" t="s">
        <v>259</v>
      </c>
      <c r="F35" t="s">
        <v>137</v>
      </c>
      <c r="G35" t="s">
        <v>63</v>
      </c>
      <c r="H35" t="s">
        <v>41</v>
      </c>
      <c r="I35" t="s">
        <v>12</v>
      </c>
      <c r="J35" t="s">
        <v>260</v>
      </c>
      <c r="K35" t="s">
        <v>43</v>
      </c>
      <c r="L35" t="s">
        <v>261</v>
      </c>
      <c r="M35" t="s">
        <v>45</v>
      </c>
      <c r="N35" t="s">
        <v>262</v>
      </c>
      <c r="O35">
        <v>1491517</v>
      </c>
      <c r="P35" t="s">
        <v>76</v>
      </c>
      <c r="Q35" t="s">
        <v>76</v>
      </c>
      <c r="R35">
        <f>VLOOKUP(O35,[1]应付款管理!$A$1:$I$65536,9,0)</f>
        <v>2060</v>
      </c>
      <c r="S35">
        <f t="shared" si="0"/>
        <v>0</v>
      </c>
      <c r="T35" t="str">
        <f t="shared" si="1"/>
        <v>，1491517</v>
      </c>
    </row>
    <row r="36" spans="1:20">
      <c r="A36" t="s">
        <v>263</v>
      </c>
      <c r="B36" t="s">
        <v>264</v>
      </c>
      <c r="C36" t="s">
        <v>10</v>
      </c>
      <c r="D36" t="s">
        <v>9</v>
      </c>
      <c r="E36" t="s">
        <v>265</v>
      </c>
      <c r="F36" t="s">
        <v>118</v>
      </c>
      <c r="G36" t="s">
        <v>64</v>
      </c>
      <c r="H36" t="s">
        <v>41</v>
      </c>
      <c r="I36" t="s">
        <v>12</v>
      </c>
      <c r="J36" t="s">
        <v>266</v>
      </c>
      <c r="K36" t="s">
        <v>43</v>
      </c>
      <c r="L36" t="s">
        <v>267</v>
      </c>
      <c r="M36" t="s">
        <v>45</v>
      </c>
      <c r="N36" t="s">
        <v>268</v>
      </c>
      <c r="O36">
        <v>1491538</v>
      </c>
      <c r="P36" t="s">
        <v>101</v>
      </c>
      <c r="Q36" t="s">
        <v>101</v>
      </c>
      <c r="R36">
        <f>VLOOKUP(O36,[1]应付款管理!$A$1:$I$65536,9,0)</f>
        <v>2992</v>
      </c>
      <c r="S36">
        <f t="shared" si="0"/>
        <v>0</v>
      </c>
      <c r="T36" t="str">
        <f t="shared" si="1"/>
        <v>，1491538</v>
      </c>
    </row>
    <row r="37" spans="1:20">
      <c r="A37" t="s">
        <v>269</v>
      </c>
      <c r="B37" t="s">
        <v>270</v>
      </c>
      <c r="C37" t="s">
        <v>10</v>
      </c>
      <c r="D37" t="s">
        <v>9</v>
      </c>
      <c r="E37" t="s">
        <v>271</v>
      </c>
      <c r="F37" t="s">
        <v>272</v>
      </c>
      <c r="G37" t="s">
        <v>96</v>
      </c>
      <c r="H37" t="s">
        <v>41</v>
      </c>
      <c r="I37" t="s">
        <v>12</v>
      </c>
      <c r="J37" t="s">
        <v>273</v>
      </c>
      <c r="K37" t="s">
        <v>43</v>
      </c>
      <c r="L37" t="s">
        <v>274</v>
      </c>
      <c r="M37" t="s">
        <v>45</v>
      </c>
      <c r="N37" t="s">
        <v>275</v>
      </c>
      <c r="O37">
        <v>1492607</v>
      </c>
      <c r="P37" t="s">
        <v>47</v>
      </c>
      <c r="R37">
        <f>VLOOKUP(O37,[1]应付款管理!$A$1:$I$65536,9,0)</f>
        <v>3678</v>
      </c>
      <c r="S37">
        <f t="shared" si="0"/>
        <v>0</v>
      </c>
      <c r="T37" t="str">
        <f t="shared" si="1"/>
        <v>，1492607</v>
      </c>
    </row>
    <row r="38" spans="1:20">
      <c r="A38" t="s">
        <v>276</v>
      </c>
      <c r="B38" t="s">
        <v>277</v>
      </c>
      <c r="C38" t="s">
        <v>10</v>
      </c>
      <c r="D38" t="s">
        <v>9</v>
      </c>
      <c r="E38" t="s">
        <v>278</v>
      </c>
      <c r="F38" t="s">
        <v>279</v>
      </c>
      <c r="G38" t="s">
        <v>280</v>
      </c>
      <c r="H38" t="s">
        <v>41</v>
      </c>
      <c r="I38" t="s">
        <v>12</v>
      </c>
      <c r="J38" t="s">
        <v>281</v>
      </c>
      <c r="K38" t="s">
        <v>43</v>
      </c>
      <c r="L38" t="s">
        <v>282</v>
      </c>
      <c r="M38" t="s">
        <v>45</v>
      </c>
      <c r="N38" t="s">
        <v>283</v>
      </c>
      <c r="O38">
        <v>1493276</v>
      </c>
      <c r="P38" t="s">
        <v>47</v>
      </c>
      <c r="R38">
        <f>VLOOKUP(O38,[1]应付款管理!$A$1:$I$65536,9,0)</f>
        <v>1955</v>
      </c>
      <c r="S38">
        <f t="shared" si="0"/>
        <v>0</v>
      </c>
      <c r="T38" t="str">
        <f t="shared" si="1"/>
        <v>，1493276</v>
      </c>
    </row>
    <row r="39" spans="1:20">
      <c r="A39" t="s">
        <v>251</v>
      </c>
      <c r="B39" t="s">
        <v>284</v>
      </c>
      <c r="C39" t="s">
        <v>10</v>
      </c>
      <c r="D39" t="s">
        <v>9</v>
      </c>
      <c r="E39" t="s">
        <v>253</v>
      </c>
      <c r="F39" t="s">
        <v>119</v>
      </c>
      <c r="G39" t="s">
        <v>64</v>
      </c>
      <c r="H39" t="s">
        <v>41</v>
      </c>
      <c r="I39" t="s">
        <v>12</v>
      </c>
      <c r="J39" t="s">
        <v>285</v>
      </c>
      <c r="K39" t="s">
        <v>43</v>
      </c>
      <c r="L39" t="s">
        <v>286</v>
      </c>
      <c r="M39" t="s">
        <v>45</v>
      </c>
      <c r="N39" t="s">
        <v>287</v>
      </c>
      <c r="O39">
        <v>1494124</v>
      </c>
      <c r="P39" t="s">
        <v>47</v>
      </c>
      <c r="R39">
        <f>VLOOKUP(O39,[1]应付款管理!$A$1:$I$65536,9,0)</f>
        <v>914</v>
      </c>
      <c r="S39">
        <f t="shared" si="0"/>
        <v>0</v>
      </c>
      <c r="T39" t="str">
        <f t="shared" si="1"/>
        <v>，1494124</v>
      </c>
    </row>
    <row r="40" spans="18:18">
      <c r="R40">
        <f>SUM(R2:R39)</f>
        <v>90262</v>
      </c>
    </row>
    <row r="43" spans="18:25">
      <c r="R43" s="2"/>
      <c r="S43" s="2"/>
      <c r="T43" s="2"/>
      <c r="U43" s="2"/>
      <c r="V43" s="2"/>
      <c r="W43" s="2"/>
      <c r="X43" s="2"/>
      <c r="Y43" s="2"/>
    </row>
    <row r="44" ht="15.75" spans="18:25">
      <c r="R44" s="2"/>
      <c r="S44" s="3" t="s">
        <v>288</v>
      </c>
      <c r="T44" s="4">
        <v>88548</v>
      </c>
      <c r="U44" s="4"/>
      <c r="V44" s="2"/>
      <c r="W44" s="2"/>
      <c r="X44" s="2"/>
      <c r="Y44" s="2"/>
    </row>
    <row r="45" ht="15.75" spans="18:25">
      <c r="R45" s="2"/>
      <c r="S45" s="3" t="s">
        <v>289</v>
      </c>
      <c r="T45" s="4">
        <v>49199</v>
      </c>
      <c r="U45" s="3" t="s">
        <v>290</v>
      </c>
      <c r="V45" s="2"/>
      <c r="W45" s="2"/>
      <c r="X45" s="2"/>
      <c r="Y45" s="2"/>
    </row>
    <row r="46" ht="15.75" spans="18:25">
      <c r="R46" s="2"/>
      <c r="S46" s="4" t="s">
        <v>291</v>
      </c>
      <c r="T46" s="4">
        <v>-1714</v>
      </c>
      <c r="U46" s="3" t="s">
        <v>292</v>
      </c>
      <c r="V46" s="2"/>
      <c r="W46" s="2"/>
      <c r="X46" s="2"/>
      <c r="Y46" s="2"/>
    </row>
    <row r="47" ht="15.75" spans="18:25">
      <c r="R47" s="2"/>
      <c r="S47" s="3" t="s">
        <v>293</v>
      </c>
      <c r="T47" s="4">
        <v>41063</v>
      </c>
      <c r="U47" s="3" t="s">
        <v>294</v>
      </c>
      <c r="V47" s="2"/>
      <c r="W47" s="2"/>
      <c r="X47" s="2"/>
      <c r="Y47" s="2"/>
    </row>
    <row r="48" spans="18:25">
      <c r="R48" s="2"/>
      <c r="S48" s="2"/>
      <c r="T48" s="2"/>
      <c r="U48" s="2"/>
      <c r="V48" s="2"/>
      <c r="W48" s="2"/>
      <c r="X48" s="2"/>
      <c r="Y48" s="2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2019-05-06T03:51:54Z</dcterms:created>
  <dcterms:modified xsi:type="dcterms:W3CDTF">2019-05-06T04:00:42Z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