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90506-inv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<sst xmlns="http://schemas.openxmlformats.org/spreadsheetml/2006/main" count="97" uniqueCount="61">
  <si>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</si>
  <si>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</si>
  <si>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</si>
  <si>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</si>
  <si>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</si>
  <si>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</si>
  <si>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</si>
  <si>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</si>
  <si>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</si>
  <si>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</si>
  <si>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r>
      <rPr>
        <sz val="10"/>
        <color theme="1"/>
        <rFont val="新細明體"/>
        <charset val="136"/>
      </rPr>
      <t>阿樹國際旅店</t>
    </r>
    <r>
      <rPr>
        <sz val="10"/>
        <color theme="1"/>
        <rFont val="Times New Roman"/>
        <charset val="134"/>
      </rPr>
      <t xml:space="preserve"> ARTREE HOTEL</t>
    </r>
  </si>
  <si>
    <t>2019/3/28</t>
  </si>
  <si>
    <t>2019/4/4</t>
  </si>
  <si>
    <t xml:space="preserve">1Double * 7Nights * HKD994  </t>
  </si>
  <si>
    <t>MS. GUO, YU / MR. CHEN, HAO</t>
  </si>
  <si>
    <r>
      <rPr>
        <sz val="10"/>
        <color theme="1"/>
        <rFont val="新細明體"/>
        <charset val="136"/>
      </rPr>
      <t>大倉久和大飯店</t>
    </r>
    <r>
      <rPr>
        <sz val="10"/>
        <color theme="1"/>
        <rFont val="Times New Roman"/>
        <charset val="134"/>
      </rPr>
      <t>(Non Japan) OKURA PRESTIGE TAIPEI</t>
    </r>
  </si>
  <si>
    <t>2019/4/5</t>
  </si>
  <si>
    <t>2019/4/6</t>
  </si>
  <si>
    <t xml:space="preserve">1Double * 1Night * HKD1,679  </t>
  </si>
  <si>
    <t>MR. KUANG, TZU WEI</t>
  </si>
  <si>
    <t>2019/4/12</t>
  </si>
  <si>
    <t>2019/4/16</t>
  </si>
  <si>
    <t xml:space="preserve">1Double * 4Nights * HKD1,470  </t>
  </si>
  <si>
    <t>ONG/YING SWEE / LIU/WEI</t>
  </si>
  <si>
    <r>
      <t>寒舍艾麗酒店</t>
    </r>
    <r>
      <rPr>
        <sz val="10"/>
        <color theme="1"/>
        <rFont val="Times New Roman"/>
        <charset val="134"/>
      </rPr>
      <t xml:space="preserve"> HUMBLE HOUSE TAIPEI</t>
    </r>
  </si>
  <si>
    <t>2019/4/14</t>
  </si>
  <si>
    <t xml:space="preserve">1Double * 2Nights * HKD1,525  </t>
  </si>
  <si>
    <t>MS. LIN, YIHONG</t>
  </si>
  <si>
    <t xml:space="preserve">1Double * 2Nights * HKD995  </t>
  </si>
  <si>
    <t>MS. DU, JIN</t>
  </si>
  <si>
    <r>
      <rPr>
        <sz val="10"/>
        <color theme="1"/>
        <rFont val="新細明體"/>
        <charset val="136"/>
      </rPr>
      <t>北投大地酒店</t>
    </r>
    <r>
      <rPr>
        <sz val="10"/>
        <color theme="1"/>
        <rFont val="Times New Roman"/>
        <charset val="134"/>
      </rPr>
      <t xml:space="preserve"> BEI TOU THE GAIA HOTEL TAIPEI</t>
    </r>
  </si>
  <si>
    <t>2019/4/17</t>
  </si>
  <si>
    <t>2019/4/18</t>
  </si>
  <si>
    <t xml:space="preserve">1Double * 1Night * HKD1,549  </t>
  </si>
  <si>
    <t>MS. LIU, CHIENHUI / MS. ZHANG, ZIYING</t>
  </si>
  <si>
    <t>2019/4/19</t>
  </si>
  <si>
    <t xml:space="preserve">1Twin * 1Night * HKD1,679  </t>
  </si>
  <si>
    <t>MS. CHEUNG, YUNNINGELAINE</t>
  </si>
  <si>
    <t>2019/4/21</t>
  </si>
  <si>
    <t xml:space="preserve">1Twin * 2Nights * HKD1,885  </t>
  </si>
  <si>
    <t>MS. LO, TINYUET</t>
  </si>
  <si>
    <t xml:space="preserve">1Twin * 1Night * HKD1,939  </t>
  </si>
  <si>
    <t>MS. JING, LIU</t>
  </si>
  <si>
    <t>2019/4/20</t>
  </si>
  <si>
    <t xml:space="preserve">1Twin * 1Night * HKD2,146  </t>
  </si>
  <si>
    <t xml:space="preserve">1Twin * 1Night * HKD1,525  </t>
  </si>
  <si>
    <t>MS. HAN, DAN / MS. ZHOU, ZHENZHEN</t>
  </si>
  <si>
    <t>MS. QIU, JIEHUA / MS. LU, YAOYAO</t>
  </si>
  <si>
    <t>2019/4/22</t>
  </si>
  <si>
    <t>2019/4/23</t>
  </si>
  <si>
    <t xml:space="preserve">1Twin * 1Night * HKD1,551  </t>
  </si>
  <si>
    <t>MS. ZHOU, YOUNENG / MS. CAI, XIUCHUAN</t>
  </si>
  <si>
    <r>
      <rPr>
        <sz val="10"/>
        <color theme="1"/>
        <rFont val="新細明體"/>
        <charset val="136"/>
      </rPr>
      <t>北投亞太飯店</t>
    </r>
    <r>
      <rPr>
        <sz val="10"/>
        <color theme="1"/>
        <rFont val="Times New Roman"/>
        <charset val="134"/>
      </rPr>
      <t xml:space="preserve"> BEI TOU ASIA PACIFIC HOTEL</t>
    </r>
  </si>
  <si>
    <t xml:space="preserve">1Double * 1Night * HKD1,599  </t>
  </si>
  <si>
    <t>MS. YANG, BINYU / MR. LIANG, JIANWEN</t>
  </si>
  <si>
    <t>2019/4/29</t>
  </si>
  <si>
    <t>2019/4/30</t>
  </si>
  <si>
    <t xml:space="preserve">1Double * 1Night * HKD1,562  </t>
  </si>
  <si>
    <t>MR. JIN, YUNQING / MS. ZHONG, XIAOZE</t>
  </si>
  <si>
    <t>TOTAL</t>
  </si>
  <si>
    <r>
      <t>确定应付：</t>
    </r>
    <r>
      <rPr>
        <b/>
        <sz val="12"/>
        <color theme="1"/>
        <rFont val="Times New Roman"/>
        <charset val="134"/>
      </rPr>
      <t xml:space="preserve">44265   </t>
    </r>
    <r>
      <rPr>
        <b/>
        <sz val="12"/>
        <color theme="1"/>
        <rFont val="宋体"/>
        <charset val="134"/>
      </rPr>
      <t>付款编号：P190507112827322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</si>
</sst>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sz val="9.75"/>
      <color rgb="FF337AB7"/>
      <name val="Helvetica"/>
      <charset val="136"/>
    </font>
    <font>
      <sz val="10"/>
      <color theme="1"/>
      <name val="新細明體"/>
      <charset val="134"/>
    </font>
    <font>
      <sz val="9.75"/>
      <color rgb="FF333333"/>
      <name val="Helvetica"/>
      <charset val="136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新細明體"/>
      <charset val="136"/>
    </font>
    <font>
      <b/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0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NumberFormat="1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40718;&#26989;050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1477826</v>
          </cell>
          <cell r="B2" t="str">
            <v>台北寒舍艾丽酒店</v>
          </cell>
          <cell r="C2" t="str">
            <v/>
          </cell>
          <cell r="D2" t="str">
            <v>429946</v>
          </cell>
          <cell r="E2" t="str">
            <v/>
          </cell>
          <cell r="F2" t="str">
            <v>1307.54</v>
          </cell>
          <cell r="G2" t="str">
            <v>RMB</v>
          </cell>
          <cell r="H2" t="str">
            <v>1</v>
          </cell>
          <cell r="I2">
            <v>1525</v>
          </cell>
        </row>
        <row r="3">
          <cell r="A3">
            <v>1439398</v>
          </cell>
          <cell r="B3" t="str">
            <v>台北大仓久和大饭店</v>
          </cell>
          <cell r="C3" t="str">
            <v/>
          </cell>
          <cell r="D3" t="str">
            <v>469006</v>
          </cell>
          <cell r="E3" t="str">
            <v/>
          </cell>
          <cell r="F3" t="str">
            <v>5047.98</v>
          </cell>
          <cell r="G3" t="str">
            <v>RMB</v>
          </cell>
          <cell r="H3" t="str">
            <v>1</v>
          </cell>
          <cell r="I3">
            <v>5880</v>
          </cell>
        </row>
        <row r="4">
          <cell r="A4">
            <v>1478744</v>
          </cell>
          <cell r="B4" t="str">
            <v>台北大仓久和大饭店</v>
          </cell>
          <cell r="C4" t="str">
            <v>1004092</v>
          </cell>
          <cell r="D4" t="str">
            <v>575597</v>
          </cell>
          <cell r="E4" t="str">
            <v/>
          </cell>
          <cell r="F4" t="str">
            <v>3504.11</v>
          </cell>
          <cell r="G4" t="str">
            <v>RMB</v>
          </cell>
          <cell r="H4" t="str">
            <v>1</v>
          </cell>
          <cell r="I4">
            <v>4085</v>
          </cell>
        </row>
        <row r="5">
          <cell r="A5">
            <v>1449012</v>
          </cell>
          <cell r="B5" t="str">
            <v>台北大仓久和大饭店</v>
          </cell>
          <cell r="C5" t="str">
            <v/>
          </cell>
          <cell r="D5" t="str">
            <v>564727</v>
          </cell>
          <cell r="E5" t="str">
            <v/>
          </cell>
          <cell r="F5" t="str">
            <v>1441.05</v>
          </cell>
          <cell r="G5" t="str">
            <v>RMB</v>
          </cell>
          <cell r="H5" t="str">
            <v>1</v>
          </cell>
          <cell r="I5">
            <v>1677</v>
          </cell>
        </row>
        <row r="6">
          <cell r="A6">
            <v>1485363</v>
          </cell>
          <cell r="B6" t="str">
            <v>台北君品酒店</v>
          </cell>
          <cell r="C6" t="str">
            <v>1004282</v>
          </cell>
          <cell r="D6" t="str">
            <v>1091261</v>
          </cell>
          <cell r="E6" t="str">
            <v/>
          </cell>
          <cell r="F6" t="str">
            <v>2122.92</v>
          </cell>
          <cell r="G6" t="str">
            <v>RMB</v>
          </cell>
          <cell r="H6" t="str">
            <v>1</v>
          </cell>
          <cell r="I6">
            <v>2476</v>
          </cell>
        </row>
        <row r="7">
          <cell r="A7">
            <v>1468682</v>
          </cell>
          <cell r="B7" t="str">
            <v>台北君品酒店</v>
          </cell>
          <cell r="C7" t="str">
            <v/>
          </cell>
          <cell r="D7" t="str">
            <v>1054458</v>
          </cell>
          <cell r="E7" t="str">
            <v/>
          </cell>
          <cell r="F7" t="str">
            <v>1142.46</v>
          </cell>
          <cell r="G7" t="str">
            <v>RMB</v>
          </cell>
          <cell r="H7" t="str">
            <v>1</v>
          </cell>
          <cell r="I7">
            <v>1332</v>
          </cell>
        </row>
        <row r="8">
          <cell r="A8">
            <v>1476353</v>
          </cell>
          <cell r="B8" t="str">
            <v>台北君品酒店</v>
          </cell>
          <cell r="C8" t="str">
            <v>1004035</v>
          </cell>
          <cell r="D8" t="str">
            <v>1070400</v>
          </cell>
          <cell r="E8" t="str">
            <v/>
          </cell>
          <cell r="F8" t="str">
            <v>2148.35</v>
          </cell>
          <cell r="G8" t="str">
            <v>RMB</v>
          </cell>
          <cell r="H8" t="str">
            <v>1</v>
          </cell>
          <cell r="I8">
            <v>2508</v>
          </cell>
        </row>
        <row r="9">
          <cell r="A9">
            <v>1458599</v>
          </cell>
          <cell r="B9" t="str">
            <v>台北市阿树国际旅店</v>
          </cell>
          <cell r="C9" t="str">
            <v>1003476</v>
          </cell>
          <cell r="D9" t="str">
            <v>58662</v>
          </cell>
          <cell r="E9" t="str">
            <v/>
          </cell>
          <cell r="F9" t="str">
            <v>5968.57</v>
          </cell>
          <cell r="G9" t="str">
            <v>RMB</v>
          </cell>
          <cell r="H9" t="str">
            <v>1</v>
          </cell>
          <cell r="I9">
            <v>6958</v>
          </cell>
        </row>
        <row r="10">
          <cell r="A10">
            <v>1475284</v>
          </cell>
          <cell r="B10" t="str">
            <v>台北市阿树国际旅店</v>
          </cell>
          <cell r="C10" t="str">
            <v/>
          </cell>
          <cell r="D10" t="str">
            <v>61154</v>
          </cell>
          <cell r="E10" t="str">
            <v/>
          </cell>
          <cell r="F10" t="str">
            <v>1707.82</v>
          </cell>
          <cell r="G10" t="str">
            <v>RMB</v>
          </cell>
          <cell r="H10" t="str">
            <v>1</v>
          </cell>
          <cell r="I10">
            <v>1990</v>
          </cell>
        </row>
        <row r="11">
          <cell r="A11">
            <v>1488935</v>
          </cell>
          <cell r="B11" t="str">
            <v>台北北投大地酒店(原台北大地北投奇岩温泉)</v>
          </cell>
          <cell r="C11" t="str">
            <v>1004306</v>
          </cell>
          <cell r="D11" t="str">
            <v>1004306</v>
          </cell>
          <cell r="E11" t="str">
            <v/>
          </cell>
          <cell r="F11" t="str">
            <v>1337.85</v>
          </cell>
          <cell r="G11" t="str">
            <v>RMB</v>
          </cell>
          <cell r="H11" t="str">
            <v>1</v>
          </cell>
          <cell r="I11">
            <v>1562</v>
          </cell>
        </row>
        <row r="12">
          <cell r="A12">
            <v>1474292</v>
          </cell>
          <cell r="B12" t="str">
            <v>台北北投大地酒店(原台北大地北投奇岩温泉)</v>
          </cell>
          <cell r="C12" t="str">
            <v/>
          </cell>
          <cell r="D12" t="str">
            <v>53109</v>
          </cell>
          <cell r="E12" t="str">
            <v/>
          </cell>
          <cell r="F12" t="str">
            <v>1661.14</v>
          </cell>
          <cell r="G12" t="str">
            <v>RMB</v>
          </cell>
          <cell r="H12" t="str">
            <v>1</v>
          </cell>
          <cell r="I12">
            <v>1939</v>
          </cell>
        </row>
        <row r="13">
          <cell r="A13">
            <v>1470206</v>
          </cell>
          <cell r="B13" t="str">
            <v>台北北投大地酒店(原台北大地北投奇岩温泉)</v>
          </cell>
          <cell r="C13" t="str">
            <v/>
          </cell>
          <cell r="D13" t="str">
            <v>52879</v>
          </cell>
          <cell r="E13" t="str">
            <v/>
          </cell>
          <cell r="F13" t="str">
            <v>1330.77</v>
          </cell>
          <cell r="G13" t="str">
            <v>RMB</v>
          </cell>
          <cell r="H13" t="str">
            <v>1</v>
          </cell>
          <cell r="I13">
            <v>1553</v>
          </cell>
        </row>
        <row r="14">
          <cell r="A14">
            <v>1466826</v>
          </cell>
          <cell r="B14" t="str">
            <v>Mandarin Oriental Taipei</v>
          </cell>
          <cell r="C14" t="str">
            <v/>
          </cell>
          <cell r="D14" t="str">
            <v>70H7YX</v>
          </cell>
          <cell r="E14" t="str">
            <v/>
          </cell>
          <cell r="F14" t="str">
            <v>6171.71</v>
          </cell>
          <cell r="G14" t="str">
            <v>RMB</v>
          </cell>
          <cell r="H14" t="str">
            <v>1</v>
          </cell>
          <cell r="I14">
            <v>7215</v>
          </cell>
        </row>
        <row r="15">
          <cell r="A15">
            <v>1491960</v>
          </cell>
          <cell r="B15" t="str">
            <v>北投亞太飯店</v>
          </cell>
          <cell r="C15" t="str">
            <v/>
          </cell>
          <cell r="D15" t="str">
            <v>1004396,1004395</v>
          </cell>
          <cell r="E15" t="str">
            <v/>
          </cell>
          <cell r="F15" t="str">
            <v>2755.4</v>
          </cell>
          <cell r="G15" t="str">
            <v>RMB</v>
          </cell>
          <cell r="H15" t="str">
            <v>1</v>
          </cell>
          <cell r="I15">
            <v>3198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pane ySplit="1" topLeftCell="A2" activePane="bottomLeft" state="frozen"/>
      <selection/>
      <selection pane="bottomLeft" activeCell="J30" sqref="J30"/>
    </sheetView>
  </sheetViews>
  <sheetFormatPr defaultColWidth="9" defaultRowHeight="12.75"/>
  <cols>
    <col min="1" max="1" width="8.5" style="2" customWidth="1"/>
    <col min="2" max="2" width="12.125" style="2" customWidth="1"/>
    <col min="3" max="3" width="39.375" style="2" customWidth="1"/>
    <col min="4" max="5" width="9.5" style="2" customWidth="1"/>
    <col min="6" max="6" width="21.125" style="2" customWidth="1"/>
    <col min="7" max="7" width="8.125" style="2" customWidth="1"/>
    <col min="8" max="8" width="4.625" style="2" customWidth="1"/>
    <col min="9" max="9" width="28.5" style="2" customWidth="1"/>
    <col min="10" max="16384" width="9" style="2"/>
  </cols>
  <sheetData>
    <row r="1" s="1" customForma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L1" s="10" t="s">
        <v>9</v>
      </c>
    </row>
    <row r="2" ht="14.25" spans="1:12">
      <c r="A2" s="4">
        <v>1003476</v>
      </c>
      <c r="B2" s="5">
        <v>1458599</v>
      </c>
      <c r="C2" s="4" t="s">
        <v>10</v>
      </c>
      <c r="D2" s="4" t="s">
        <v>11</v>
      </c>
      <c r="E2" s="4" t="s">
        <v>12</v>
      </c>
      <c r="F2" s="4" t="s">
        <v>13</v>
      </c>
      <c r="G2" s="4">
        <v>6958</v>
      </c>
      <c r="H2" s="4">
        <v>7</v>
      </c>
      <c r="I2" s="4" t="s">
        <v>14</v>
      </c>
      <c r="J2" s="2">
        <f>VLOOKUP(B2,[1]应付款管理!$A$1:$I$65536,9,0)</f>
        <v>6958</v>
      </c>
      <c r="K2" s="2">
        <f>G2-J2</f>
        <v>0</v>
      </c>
      <c r="L2" s="2" t="str">
        <f>$L$1&amp;B2</f>
        <v>，1458599</v>
      </c>
    </row>
    <row r="3" ht="14.25" spans="1:12">
      <c r="A3" s="4">
        <v>1002999</v>
      </c>
      <c r="B3" s="6">
        <v>1449012</v>
      </c>
      <c r="C3" s="4" t="s">
        <v>15</v>
      </c>
      <c r="D3" s="4" t="s">
        <v>16</v>
      </c>
      <c r="E3" s="4" t="s">
        <v>17</v>
      </c>
      <c r="F3" s="4" t="s">
        <v>18</v>
      </c>
      <c r="G3" s="4">
        <v>1679</v>
      </c>
      <c r="H3" s="4">
        <v>1</v>
      </c>
      <c r="I3" s="4" t="s">
        <v>19</v>
      </c>
      <c r="J3" s="2">
        <f>VLOOKUP(B3,[1]应付款管理!$A$1:$I$65536,9,0)</f>
        <v>1677</v>
      </c>
      <c r="K3" s="2">
        <f t="shared" ref="K3:K18" si="0">G3-J3</f>
        <v>2</v>
      </c>
      <c r="L3" s="2" t="str">
        <f t="shared" ref="L3:L18" si="1">$L$1&amp;B3</f>
        <v>，1449012</v>
      </c>
    </row>
    <row r="4" ht="14.25" spans="1:12">
      <c r="A4" s="4">
        <v>469006</v>
      </c>
      <c r="B4" s="5">
        <v>1439398</v>
      </c>
      <c r="C4" s="4" t="s">
        <v>15</v>
      </c>
      <c r="D4" s="4" t="s">
        <v>20</v>
      </c>
      <c r="E4" s="4" t="s">
        <v>21</v>
      </c>
      <c r="F4" s="4" t="s">
        <v>22</v>
      </c>
      <c r="G4" s="4">
        <v>5880</v>
      </c>
      <c r="H4" s="4">
        <v>4</v>
      </c>
      <c r="I4" s="4" t="s">
        <v>23</v>
      </c>
      <c r="J4" s="2">
        <f>VLOOKUP(B4,[1]应付款管理!$A$1:$I$65536,9,0)</f>
        <v>5880</v>
      </c>
      <c r="K4" s="2">
        <f t="shared" si="0"/>
        <v>0</v>
      </c>
      <c r="L4" s="2" t="str">
        <f t="shared" si="1"/>
        <v>，1439398</v>
      </c>
    </row>
    <row r="5" ht="14.25" spans="1:12">
      <c r="A5" s="4">
        <v>1004037</v>
      </c>
      <c r="B5" s="5">
        <v>1477101</v>
      </c>
      <c r="C5" s="7" t="s">
        <v>24</v>
      </c>
      <c r="D5" s="4" t="s">
        <v>20</v>
      </c>
      <c r="E5" s="4" t="s">
        <v>25</v>
      </c>
      <c r="F5" s="4" t="s">
        <v>26</v>
      </c>
      <c r="G5" s="4">
        <v>3050</v>
      </c>
      <c r="H5" s="4">
        <v>2</v>
      </c>
      <c r="I5" s="4" t="s">
        <v>27</v>
      </c>
      <c r="J5" s="2">
        <v>3058</v>
      </c>
      <c r="K5" s="2">
        <f t="shared" si="0"/>
        <v>-8</v>
      </c>
      <c r="L5" s="2" t="str">
        <f t="shared" si="1"/>
        <v>，1477101</v>
      </c>
    </row>
    <row r="6" ht="14.25" spans="1:12">
      <c r="A6" s="4">
        <v>1003978</v>
      </c>
      <c r="B6" s="5">
        <v>1475284</v>
      </c>
      <c r="C6" s="4" t="s">
        <v>10</v>
      </c>
      <c r="D6" s="4" t="s">
        <v>25</v>
      </c>
      <c r="E6" s="4" t="s">
        <v>21</v>
      </c>
      <c r="F6" s="4" t="s">
        <v>28</v>
      </c>
      <c r="G6" s="4">
        <v>1990</v>
      </c>
      <c r="H6" s="4">
        <v>2</v>
      </c>
      <c r="I6" s="4" t="s">
        <v>29</v>
      </c>
      <c r="J6" s="2">
        <f>VLOOKUP(B6,[1]应付款管理!$A$1:$I$65536,9,0)</f>
        <v>1990</v>
      </c>
      <c r="K6" s="2">
        <f t="shared" si="0"/>
        <v>0</v>
      </c>
      <c r="L6" s="2" t="str">
        <f t="shared" si="1"/>
        <v>，1475284</v>
      </c>
    </row>
    <row r="7" ht="14.25" spans="1:12">
      <c r="A7" s="4">
        <v>1003911</v>
      </c>
      <c r="B7" s="5">
        <v>1471861</v>
      </c>
      <c r="C7" s="4" t="s">
        <v>30</v>
      </c>
      <c r="D7" s="4" t="s">
        <v>31</v>
      </c>
      <c r="E7" s="4" t="s">
        <v>32</v>
      </c>
      <c r="F7" s="4" t="s">
        <v>33</v>
      </c>
      <c r="G7" s="4">
        <v>1549</v>
      </c>
      <c r="H7" s="4">
        <v>1</v>
      </c>
      <c r="I7" s="4" t="s">
        <v>34</v>
      </c>
      <c r="J7" s="2">
        <v>1549</v>
      </c>
      <c r="K7" s="2">
        <f t="shared" si="0"/>
        <v>0</v>
      </c>
      <c r="L7" s="2" t="str">
        <f t="shared" si="1"/>
        <v>，1471861</v>
      </c>
    </row>
    <row r="8" ht="14.25" spans="1:12">
      <c r="A8" s="4">
        <v>1003063</v>
      </c>
      <c r="B8" s="5">
        <v>1449896</v>
      </c>
      <c r="C8" s="4" t="s">
        <v>15</v>
      </c>
      <c r="D8" s="4" t="s">
        <v>32</v>
      </c>
      <c r="E8" s="4" t="s">
        <v>35</v>
      </c>
      <c r="F8" s="4" t="s">
        <v>36</v>
      </c>
      <c r="G8" s="4">
        <v>1679</v>
      </c>
      <c r="H8" s="4">
        <v>1</v>
      </c>
      <c r="I8" s="4" t="s">
        <v>37</v>
      </c>
      <c r="J8" s="2">
        <v>10898</v>
      </c>
      <c r="K8" s="2">
        <f t="shared" si="0"/>
        <v>-9219</v>
      </c>
      <c r="L8" s="2" t="str">
        <f t="shared" si="1"/>
        <v>，1449896</v>
      </c>
    </row>
    <row r="9" ht="14.25" spans="1:12">
      <c r="A9" s="4">
        <v>1003063</v>
      </c>
      <c r="B9" s="5">
        <v>1449896</v>
      </c>
      <c r="C9" s="4" t="s">
        <v>15</v>
      </c>
      <c r="D9" s="4" t="s">
        <v>35</v>
      </c>
      <c r="E9" s="4" t="s">
        <v>38</v>
      </c>
      <c r="F9" s="4" t="s">
        <v>39</v>
      </c>
      <c r="G9" s="4">
        <v>3770</v>
      </c>
      <c r="H9" s="4">
        <v>2</v>
      </c>
      <c r="I9" s="4" t="s">
        <v>37</v>
      </c>
      <c r="J9" s="2">
        <v>0</v>
      </c>
      <c r="K9" s="2">
        <f t="shared" si="0"/>
        <v>3770</v>
      </c>
      <c r="L9" s="2" t="str">
        <f t="shared" si="1"/>
        <v>，1449896</v>
      </c>
    </row>
    <row r="10" ht="14.25" spans="1:12">
      <c r="A10" s="4">
        <v>1003064</v>
      </c>
      <c r="B10" s="5">
        <v>1449896</v>
      </c>
      <c r="C10" s="4" t="s">
        <v>15</v>
      </c>
      <c r="D10" s="4" t="s">
        <v>32</v>
      </c>
      <c r="E10" s="4" t="s">
        <v>35</v>
      </c>
      <c r="F10" s="4" t="s">
        <v>36</v>
      </c>
      <c r="G10" s="4">
        <v>1679</v>
      </c>
      <c r="H10" s="4">
        <v>1</v>
      </c>
      <c r="I10" s="4" t="s">
        <v>40</v>
      </c>
      <c r="J10" s="2">
        <v>0</v>
      </c>
      <c r="K10" s="2">
        <f t="shared" si="0"/>
        <v>1679</v>
      </c>
      <c r="L10" s="2" t="str">
        <f t="shared" si="1"/>
        <v>，1449896</v>
      </c>
    </row>
    <row r="11" ht="14.25" spans="1:12">
      <c r="A11" s="4">
        <v>1003064</v>
      </c>
      <c r="B11" s="5">
        <v>1449896</v>
      </c>
      <c r="C11" s="4" t="s">
        <v>15</v>
      </c>
      <c r="D11" s="4" t="s">
        <v>35</v>
      </c>
      <c r="E11" s="4" t="s">
        <v>38</v>
      </c>
      <c r="F11" s="4" t="s">
        <v>39</v>
      </c>
      <c r="G11" s="4">
        <v>3770</v>
      </c>
      <c r="H11" s="4">
        <v>2</v>
      </c>
      <c r="I11" s="4" t="s">
        <v>40</v>
      </c>
      <c r="J11" s="2">
        <v>0</v>
      </c>
      <c r="K11" s="2">
        <f t="shared" si="0"/>
        <v>3770</v>
      </c>
      <c r="L11" s="2" t="str">
        <f t="shared" si="1"/>
        <v>，1449896</v>
      </c>
    </row>
    <row r="12" ht="14.25" spans="1:12">
      <c r="A12" s="4">
        <v>1004092</v>
      </c>
      <c r="B12" s="5">
        <v>1478744</v>
      </c>
      <c r="C12" s="4" t="s">
        <v>15</v>
      </c>
      <c r="D12" s="4" t="s">
        <v>32</v>
      </c>
      <c r="E12" s="4" t="s">
        <v>35</v>
      </c>
      <c r="F12" s="4" t="s">
        <v>41</v>
      </c>
      <c r="G12" s="4">
        <v>1939</v>
      </c>
      <c r="H12" s="4">
        <v>1</v>
      </c>
      <c r="I12" s="4" t="s">
        <v>42</v>
      </c>
      <c r="J12" s="2">
        <f>VLOOKUP(B12,[1]应付款管理!$A$1:$I$65536,9,0)</f>
        <v>4085</v>
      </c>
      <c r="K12" s="2">
        <f t="shared" si="0"/>
        <v>-2146</v>
      </c>
      <c r="L12" s="2" t="str">
        <f t="shared" si="1"/>
        <v>，1478744</v>
      </c>
    </row>
    <row r="13" ht="14.25" spans="1:12">
      <c r="A13" s="4">
        <v>1004092</v>
      </c>
      <c r="B13" s="5">
        <v>1478744</v>
      </c>
      <c r="C13" s="4" t="s">
        <v>15</v>
      </c>
      <c r="D13" s="4" t="s">
        <v>35</v>
      </c>
      <c r="E13" s="4" t="s">
        <v>43</v>
      </c>
      <c r="F13" s="4" t="s">
        <v>44</v>
      </c>
      <c r="G13" s="4">
        <v>2146</v>
      </c>
      <c r="H13" s="4">
        <v>1</v>
      </c>
      <c r="I13" s="4" t="s">
        <v>42</v>
      </c>
      <c r="J13" s="2">
        <v>0</v>
      </c>
      <c r="K13" s="2">
        <f t="shared" si="0"/>
        <v>2146</v>
      </c>
      <c r="L13" s="2" t="str">
        <f t="shared" si="1"/>
        <v>，1478744</v>
      </c>
    </row>
    <row r="14" ht="14.25" spans="1:12">
      <c r="A14" s="4">
        <v>1004049</v>
      </c>
      <c r="B14" s="8">
        <v>1477826</v>
      </c>
      <c r="C14" s="7" t="s">
        <v>24</v>
      </c>
      <c r="D14" s="4" t="s">
        <v>35</v>
      </c>
      <c r="E14" s="4" t="s">
        <v>43</v>
      </c>
      <c r="F14" s="4" t="s">
        <v>45</v>
      </c>
      <c r="G14" s="4">
        <v>1525</v>
      </c>
      <c r="H14" s="4">
        <v>1</v>
      </c>
      <c r="I14" s="4" t="s">
        <v>46</v>
      </c>
      <c r="J14" s="2">
        <f>VLOOKUP(B14,[1]应付款管理!$A$1:$I$65536,9,0)</f>
        <v>1525</v>
      </c>
      <c r="K14" s="2">
        <f t="shared" si="0"/>
        <v>0</v>
      </c>
      <c r="L14" s="2" t="str">
        <f t="shared" si="1"/>
        <v>，1477826</v>
      </c>
    </row>
    <row r="15" ht="14.25" spans="1:12">
      <c r="A15" s="4">
        <v>1003947</v>
      </c>
      <c r="B15" s="5">
        <v>1474292</v>
      </c>
      <c r="C15" s="4" t="s">
        <v>30</v>
      </c>
      <c r="D15" s="4" t="s">
        <v>43</v>
      </c>
      <c r="E15" s="4" t="s">
        <v>38</v>
      </c>
      <c r="F15" s="4" t="s">
        <v>41</v>
      </c>
      <c r="G15" s="4">
        <v>1939</v>
      </c>
      <c r="H15" s="4">
        <v>1</v>
      </c>
      <c r="I15" s="4" t="s">
        <v>47</v>
      </c>
      <c r="J15" s="2">
        <f>VLOOKUP(B15,[1]应付款管理!$A$1:$I$65536,9,0)</f>
        <v>1939</v>
      </c>
      <c r="K15" s="2">
        <f t="shared" si="0"/>
        <v>0</v>
      </c>
      <c r="L15" s="2" t="str">
        <f t="shared" si="1"/>
        <v>，1474292</v>
      </c>
    </row>
    <row r="16" ht="14.25" spans="1:12">
      <c r="A16" s="4">
        <v>1004019</v>
      </c>
      <c r="B16" s="5">
        <v>1475899</v>
      </c>
      <c r="C16" s="4" t="s">
        <v>30</v>
      </c>
      <c r="D16" s="4" t="s">
        <v>48</v>
      </c>
      <c r="E16" s="4" t="s">
        <v>49</v>
      </c>
      <c r="F16" s="4" t="s">
        <v>50</v>
      </c>
      <c r="G16" s="4">
        <v>1551</v>
      </c>
      <c r="H16" s="4">
        <v>1</v>
      </c>
      <c r="I16" s="4" t="s">
        <v>51</v>
      </c>
      <c r="J16" s="2">
        <v>1551</v>
      </c>
      <c r="K16" s="2">
        <f t="shared" si="0"/>
        <v>0</v>
      </c>
      <c r="L16" s="2" t="str">
        <f t="shared" si="1"/>
        <v>，1475899</v>
      </c>
    </row>
    <row r="17" ht="14.25" spans="1:12">
      <c r="A17" s="4">
        <v>1004207</v>
      </c>
      <c r="B17" s="5">
        <v>1483058</v>
      </c>
      <c r="C17" s="4" t="s">
        <v>52</v>
      </c>
      <c r="D17" s="4" t="s">
        <v>48</v>
      </c>
      <c r="E17" s="4" t="s">
        <v>49</v>
      </c>
      <c r="F17" s="4" t="s">
        <v>53</v>
      </c>
      <c r="G17" s="4">
        <v>1599</v>
      </c>
      <c r="H17" s="4">
        <v>1</v>
      </c>
      <c r="I17" s="4" t="s">
        <v>54</v>
      </c>
      <c r="J17" s="2">
        <v>1599</v>
      </c>
      <c r="K17" s="2">
        <f t="shared" si="0"/>
        <v>0</v>
      </c>
      <c r="L17" s="2" t="str">
        <f t="shared" si="1"/>
        <v>，1483058</v>
      </c>
    </row>
    <row r="18" ht="14.25" spans="1:12">
      <c r="A18" s="4">
        <v>1004306</v>
      </c>
      <c r="B18" s="5">
        <v>1488935</v>
      </c>
      <c r="C18" s="4" t="s">
        <v>30</v>
      </c>
      <c r="D18" s="4" t="s">
        <v>55</v>
      </c>
      <c r="E18" s="4" t="s">
        <v>56</v>
      </c>
      <c r="F18" s="4" t="s">
        <v>57</v>
      </c>
      <c r="G18" s="4">
        <v>1562</v>
      </c>
      <c r="H18" s="4">
        <v>1</v>
      </c>
      <c r="I18" s="4" t="s">
        <v>58</v>
      </c>
      <c r="J18" s="2">
        <f>VLOOKUP(B18,[1]应付款管理!$A$1:$I$65536,9,0)</f>
        <v>1562</v>
      </c>
      <c r="K18" s="2">
        <f t="shared" si="0"/>
        <v>0</v>
      </c>
      <c r="L18" s="2" t="str">
        <f t="shared" si="1"/>
        <v>，1488935</v>
      </c>
    </row>
    <row r="19" spans="6:11">
      <c r="F19" s="9" t="s">
        <v>59</v>
      </c>
      <c r="G19" s="9">
        <f>SUM(G2:G18)</f>
        <v>44265</v>
      </c>
      <c r="J19" s="2">
        <f>SUM(J2:J18)</f>
        <v>44271</v>
      </c>
      <c r="K19" s="2">
        <f>SUM(K2:K18)</f>
        <v>-6</v>
      </c>
    </row>
    <row r="23" spans="10:16">
      <c r="J23" s="9"/>
      <c r="K23" s="9"/>
      <c r="L23" s="9"/>
      <c r="M23" s="9"/>
      <c r="N23" s="9"/>
      <c r="O23" s="9"/>
      <c r="P23" s="9"/>
    </row>
    <row r="24" ht="15.75" spans="10:16">
      <c r="J24" s="9"/>
      <c r="K24" s="11" t="s">
        <v>60</v>
      </c>
      <c r="L24" s="9"/>
      <c r="M24" s="9"/>
      <c r="N24" s="9"/>
      <c r="O24" s="9"/>
      <c r="P24" s="9"/>
    </row>
    <row r="25" spans="10:16">
      <c r="J25" s="9"/>
      <c r="K25" s="9"/>
      <c r="L25" s="9"/>
      <c r="M25" s="9"/>
      <c r="N25" s="9"/>
      <c r="O25" s="9"/>
      <c r="P25" s="9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20190506-inv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2019-05-06T06:22:00Z</dcterms:created>
  <dcterms:modified xsi:type="dcterms:W3CDTF">2019-05-07T03:29:18Z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