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<sst xmlns="http://schemas.openxmlformats.org/spreadsheetml/2006/main" count="566" uniqueCount="248">
  <si>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</si>
  <si>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</si>
  <si>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</si>
  <si>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</si>
  <si>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</si>
  <si>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</si>
  <si>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</si>
  <si>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</si>
  <si>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</si>
  <si>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</si>
  <si>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</si>
  <si>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jasonngai_6_190516021211457_2019-05-16</t>
  </si>
  <si>
    <t>CNY</t>
  </si>
  <si>
    <t>60146.0000</t>
  </si>
  <si>
    <t>您的结算方式是预订每半月结算,账单中包括2019/05/01到2019/05/15的订单（含历史未结订单）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</si>
  <si>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</si>
  <si>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</si>
  <si>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</si>
  <si>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</si>
  <si>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</si>
  <si>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</si>
  <si>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</si>
  <si>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</si>
  <si>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</si>
  <si>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</si>
  <si>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</si>
  <si>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</si>
  <si>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</si>
  <si>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</si>
  <si>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</si>
  <si>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</si>
  <si>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</si>
  <si>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</si>
  <si>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</si>
  <si>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</si>
  <si>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</si>
  <si>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Koh Samui</t>
  </si>
  <si>
    <t>DHB190501202718889</t>
  </si>
  <si>
    <t>诺拉布里温泉度假酒店(Nora Buri Resort &amp; Spa)</t>
  </si>
  <si>
    <t>2019-05-06</t>
  </si>
  <si>
    <t>2019-05-09</t>
  </si>
  <si>
    <t>已确认</t>
  </si>
  <si>
    <t>CN</t>
  </si>
  <si>
    <t>2019/5/1 20:27:18</t>
  </si>
  <si>
    <t>1</t>
  </si>
  <si>
    <t>JIANG YUN|WU HAO|</t>
  </si>
  <si>
    <t>LiZhengHua</t>
  </si>
  <si>
    <t>Bangkok</t>
  </si>
  <si>
    <t>DHB190502142952202</t>
  </si>
  <si>
    <t>素坤逸2巷贝斯特韦斯特舒雅优质酒店(SureStay Plus by Best Western Sukhumvit 2)</t>
  </si>
  <si>
    <t>2019-05-07</t>
  </si>
  <si>
    <t>2019/5/2 14:29:52</t>
  </si>
  <si>
    <t>WANG KAI|LI ZHONGLONG|WANG RUIJIE|</t>
  </si>
  <si>
    <t>NgaiJason</t>
  </si>
  <si>
    <t>Guangzhou</t>
  </si>
  <si>
    <t>DHB190502183145167</t>
  </si>
  <si>
    <t>广州柏悦酒店(Park Hyatt Guangzhou)</t>
  </si>
  <si>
    <t>2019-05-08</t>
  </si>
  <si>
    <t>2019/5/2 18:31:45</t>
  </si>
  <si>
    <t>HE XIAOQIONG|</t>
  </si>
  <si>
    <t>Tokyo</t>
  </si>
  <si>
    <t>DHB190503112558488</t>
  </si>
  <si>
    <t>浅草法华俱乐部酒店(Hotel Hokke Club Asakusa)</t>
  </si>
  <si>
    <t>2019-06-02</t>
  </si>
  <si>
    <t>2019-06-05</t>
  </si>
  <si>
    <t>2019/5/3 11:25:58</t>
  </si>
  <si>
    <t>LI DAN|</t>
  </si>
  <si>
    <t>谢琳琳</t>
  </si>
  <si>
    <t>Pak Kret</t>
  </si>
  <si>
    <t>DHB190503132337965</t>
  </si>
  <si>
    <t>曼谷诺富特因帕特酒店(Novotel Bangkok Impact)</t>
  </si>
  <si>
    <t>2019-05-05</t>
  </si>
  <si>
    <t>2019/5/3 13:23:37</t>
  </si>
  <si>
    <t>ZHANG JING|</t>
  </si>
  <si>
    <t>Hong Kong</t>
  </si>
  <si>
    <t>DHB190504083941356</t>
  </si>
  <si>
    <t>香港城市花园酒店(City Garden Hotel)</t>
  </si>
  <si>
    <t>2019-05-04</t>
  </si>
  <si>
    <t>2019/5/4 8:39:41</t>
  </si>
  <si>
    <t>LI TING|WEN XUCHENG|</t>
  </si>
  <si>
    <t>DHB190504143042170</t>
  </si>
  <si>
    <t>曼谷水门伯克利酒店(The Berkeley Hotel Pratunam)</t>
  </si>
  <si>
    <t>2019-05-10</t>
  </si>
  <si>
    <t>2019-05-11</t>
  </si>
  <si>
    <t>2019/5/4 14:30:42</t>
  </si>
  <si>
    <t>li Li|xinjian Haixia|</t>
  </si>
  <si>
    <t>London</t>
  </si>
  <si>
    <t>DHB190505090407315</t>
  </si>
  <si>
    <t>凤凰酒店(Phoenix Hotel)</t>
  </si>
  <si>
    <t>2019-05-12</t>
  </si>
  <si>
    <t>2019-05-14</t>
  </si>
  <si>
    <t>2019/5/5 9:04:07</t>
  </si>
  <si>
    <t>SONG FUHUA|ZHANG ZIMO|ZHOU QUAN|</t>
  </si>
  <si>
    <t>Da Nang</t>
  </si>
  <si>
    <t>DHB190505111148233</t>
  </si>
  <si>
    <t>Balcona Hotel Da Nang(Balcona Hotel Da Nang)</t>
  </si>
  <si>
    <t>2019-05-29</t>
  </si>
  <si>
    <t>2019-05-30</t>
  </si>
  <si>
    <t>2019/5/5 11:11:48</t>
  </si>
  <si>
    <t>2</t>
  </si>
  <si>
    <t>FENG HSINCHI|Su YuShen|Chang YuCheng|Lin MingHsun|</t>
  </si>
  <si>
    <t>Kowloon</t>
  </si>
  <si>
    <t>DHB190505132700126</t>
  </si>
  <si>
    <t>香港旺角帝盛酒店(Dorsett Mongkok, Hong Kong)</t>
  </si>
  <si>
    <t>2019-05-15</t>
  </si>
  <si>
    <t>2019/5/5 13:27:00</t>
  </si>
  <si>
    <t>XIAO MENG|WANG HAOTIAN|XIAO JINGDONG|XIE YUMEI|</t>
  </si>
  <si>
    <t>DHB190506130105962</t>
  </si>
  <si>
    <t>香港红茶馆酒店(油麻地鸦打街店)(Bridal Tea House Hotel Yau Ma Tei Arthur Street)</t>
  </si>
  <si>
    <t>2019-05-27</t>
  </si>
  <si>
    <t>2019/5/6 13:01:05</t>
  </si>
  <si>
    <t>GUO FENGYING|SHI HUIMIN|</t>
  </si>
  <si>
    <t>Monterey</t>
  </si>
  <si>
    <t>DHB190506145316679</t>
  </si>
  <si>
    <t>蒙特里海湾旅客之家酒店(Travelodge by Wyndham Monterey Bay)</t>
  </si>
  <si>
    <t>2019-05-17</t>
  </si>
  <si>
    <t>2019-05-18</t>
  </si>
  <si>
    <t>2019/5/6 14:53:16</t>
  </si>
  <si>
    <t>Huang Jianming|Li Jun|</t>
  </si>
  <si>
    <t>Osaka</t>
  </si>
  <si>
    <t>DHB190506165740736</t>
  </si>
  <si>
    <t>MYSTAYS 堺筋本町酒店(Hotel MyStays Sakaisuji-Honmachi)</t>
  </si>
  <si>
    <t>2019-05-13</t>
  </si>
  <si>
    <t>2019/5/6 16:57:40</t>
  </si>
  <si>
    <t>li Jiayue|han Wanjun|</t>
  </si>
  <si>
    <t>DHB190507092217248</t>
  </si>
  <si>
    <t>WBF淀屋桥南酒店(Hotel WBF Yodoyabashi Minami)</t>
  </si>
  <si>
    <t>2019-05-25</t>
  </si>
  <si>
    <t>2019/5/7 9:22:17</t>
  </si>
  <si>
    <t>CAI ANQI|XU LEI|</t>
  </si>
  <si>
    <t>ZENGXIANLONG</t>
  </si>
  <si>
    <t>DHB190507094514767</t>
  </si>
  <si>
    <t>2019-05-31</t>
  </si>
  <si>
    <t>2019/5/7 9:45:14</t>
  </si>
  <si>
    <t>wen yaoxian|he huan|</t>
  </si>
  <si>
    <t>DHB190507095306474</t>
  </si>
  <si>
    <t>2019-06-04</t>
  </si>
  <si>
    <t>2019-06-08</t>
  </si>
  <si>
    <t>2019/5/7 9:53:06</t>
  </si>
  <si>
    <t>MA LUWEI|MAO JIANJUN|</t>
  </si>
  <si>
    <t>Cebu</t>
  </si>
  <si>
    <t>DHB190508084846298</t>
  </si>
  <si>
    <t>曼德闰普拉扎酒店(Mandarin Plaza Hotel)</t>
  </si>
  <si>
    <t>2019-08-09</t>
  </si>
  <si>
    <t>2019-08-11</t>
  </si>
  <si>
    <t>2019/5/8 8:48:46</t>
  </si>
  <si>
    <t>DENG YU|DENG LIN|</t>
  </si>
  <si>
    <t>DHB190508104818686</t>
  </si>
  <si>
    <t>香港伟晴轩(West Hotel)</t>
  </si>
  <si>
    <t>2019-05-20</t>
  </si>
  <si>
    <t>2019-05-21</t>
  </si>
  <si>
    <t>2019/5/8 10:48:18</t>
  </si>
  <si>
    <t>JIANG YANRU|</t>
  </si>
  <si>
    <t>邓伟龙</t>
  </si>
  <si>
    <t>Long Island City</t>
  </si>
  <si>
    <t>DHB190508133039669</t>
  </si>
  <si>
    <t>长岛市红狮套房酒店(Red Lion Inn &amp; Suites Long Island City)</t>
  </si>
  <si>
    <t>2019/5/8 13:30:39</t>
  </si>
  <si>
    <t>Lin Jingwen|Tu Kaizhou|</t>
  </si>
  <si>
    <t>Sydney</t>
  </si>
  <si>
    <t>DHB190509081650390</t>
  </si>
  <si>
    <t>悉尼凯悦酒店(Hyatt Regency Sydney)</t>
  </si>
  <si>
    <t>2019/5/9 8:16:50</t>
  </si>
  <si>
    <t>WU BING|WANG TIAN|</t>
  </si>
  <si>
    <t>DHB190509081857640</t>
  </si>
  <si>
    <t>2019-05-16</t>
  </si>
  <si>
    <t>2019/5/9 8:18:57</t>
  </si>
  <si>
    <t>zhu danxin|li beiyu|</t>
  </si>
  <si>
    <t>Ho Chi Minh City</t>
  </si>
  <si>
    <t>DHB190509083100816</t>
  </si>
  <si>
    <t>西贡机场宜必思酒店（2016 年底开业）(ibis Saigon Airport)</t>
  </si>
  <si>
    <t>2019/5/9 8:31:00</t>
  </si>
  <si>
    <t>CHEN WEI|</t>
  </si>
  <si>
    <t>Taipei</t>
  </si>
  <si>
    <t>DHB190509120031936</t>
  </si>
  <si>
    <t>台北大亚帝国H(Taipei H Imperial)</t>
  </si>
  <si>
    <t>2019/5/9 12:00:31</t>
  </si>
  <si>
    <t>HONG YONGYI|</t>
  </si>
  <si>
    <t>Singapore</t>
  </si>
  <si>
    <t>DHB190509164245178</t>
  </si>
  <si>
    <t>新加坡圣淘沙名胜世界节庆酒店(Resorts World Sentosa - Festive Hotel)</t>
  </si>
  <si>
    <t>2019-07-26</t>
  </si>
  <si>
    <t>2019-07-28</t>
  </si>
  <si>
    <t>2019/5/9 16:42:45</t>
  </si>
  <si>
    <t>SHEN CHENJIAN|CAI XIUCHAO|CAI YUE|CAI WEIYI|</t>
  </si>
  <si>
    <t>SeaTac</t>
  </si>
  <si>
    <t>DHB190510091009825</t>
  </si>
  <si>
    <t>锡塔克舒适酒店及套房(Comfort Inn &amp; Suites Sea-Tac Airport)</t>
  </si>
  <si>
    <t>2019/5/10 9:10:09</t>
  </si>
  <si>
    <t>Jiang Xudan|Zhu Minghua|</t>
  </si>
  <si>
    <t>Jeju</t>
  </si>
  <si>
    <t>DHB190510215459035</t>
  </si>
  <si>
    <t>济州维斯酒店(Hotel With Jeju)</t>
  </si>
  <si>
    <t>2019/5/10 21:54:59</t>
  </si>
  <si>
    <t>ren jiao|chen li|</t>
  </si>
  <si>
    <t>DHB190511161330511</t>
  </si>
  <si>
    <t>2019/5/11 16:13:30</t>
  </si>
  <si>
    <t>Xuan Tieshan|</t>
  </si>
  <si>
    <t>Barcelona</t>
  </si>
  <si>
    <t>DHB190512085201049</t>
  </si>
  <si>
    <t>桑特斯巴塞罗那酒店(Barceló Sants)</t>
  </si>
  <si>
    <t>2019-05-28</t>
  </si>
  <si>
    <t>2019/5/12 8:52:01</t>
  </si>
  <si>
    <t>He Yifei|Wong Kalai|</t>
  </si>
  <si>
    <t>Patong</t>
  </si>
  <si>
    <t>DHB190512201605939</t>
  </si>
  <si>
    <t>塔拉芭东海滩温泉度假酒店(Thara Patong Beach Resort &amp; Spa)</t>
  </si>
  <si>
    <t>2019/5/12 20:16:05</t>
  </si>
  <si>
    <t>XIAN ZISHAN|HU XUEYING|</t>
  </si>
  <si>
    <t>DHB190513144143150</t>
  </si>
  <si>
    <t>西铁心斋桥酒店(Nishitetsu Inn Shinsaibashi)</t>
  </si>
  <si>
    <t>2019-06-01</t>
  </si>
  <si>
    <t>2019/5/13 14:41:43</t>
  </si>
  <si>
    <t>Zhang Yan|Zhu Min|</t>
  </si>
  <si>
    <t>DHB190513150519018</t>
  </si>
  <si>
    <t>伦敦肯辛顿国敦酒店(Copthorne Tara Hotel London Kensington)</t>
  </si>
  <si>
    <t>2019-05-22</t>
  </si>
  <si>
    <t>2019/5/13 15:05:19</t>
  </si>
  <si>
    <t>Millward Philip|</t>
  </si>
  <si>
    <t>Edinburgh</t>
  </si>
  <si>
    <t>DHB190513164017030</t>
  </si>
  <si>
    <t>十丘广场贝斯特韦斯特高级精选酒店(Ten Hill Place, BW Premier Collection)</t>
  </si>
  <si>
    <t>2019-06-18</t>
  </si>
  <si>
    <t>2019-06-19</t>
  </si>
  <si>
    <t>2019/5/13 16:40:17</t>
  </si>
  <si>
    <t>WANG HONGFEI|WANG JINNA|</t>
  </si>
  <si>
    <t>Menlo Park</t>
  </si>
  <si>
    <t>DHB190514144848740</t>
  </si>
  <si>
    <t>朗讯酒店(Hotel Lucent)</t>
  </si>
  <si>
    <t>2019-05-23</t>
  </si>
  <si>
    <t>2019/5/14 14:48:48</t>
  </si>
  <si>
    <t>Qing Li|</t>
  </si>
  <si>
    <t>Tsing Yi</t>
  </si>
  <si>
    <t>DHB190515080807409</t>
  </si>
  <si>
    <t>香港华逸酒店(Rambler Garden Hotel)</t>
  </si>
  <si>
    <t>2019/5/15 8:08:07</t>
  </si>
  <si>
    <t>Lin Fengling|Chen Shaohui|</t>
  </si>
  <si>
    <t>Angeles City</t>
  </si>
  <si>
    <t>DHB190515133647617</t>
  </si>
  <si>
    <t>美多利賭場酒店(Midori Clark Hotel and Casino)</t>
  </si>
  <si>
    <t>2019/5/15 13:36:47</t>
  </si>
  <si>
    <t>Wu Zhijian|Xu Jianli|</t>
  </si>
  <si>
    <t>确定应付：</t>
  </si>
  <si>
    <t>道旅：</t>
  </si>
  <si>
    <t>付款编号：</t>
  </si>
  <si>
    <t>P190516115418322</t>
  </si>
  <si>
    <t>道旅直连：</t>
  </si>
  <si>
    <t>P190516115349322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</si>
</sst>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Calibri"/>
      <charset val="134"/>
    </font>
    <font>
      <sz val="9.75"/>
      <color rgb="FF337AB7"/>
      <name val="Helvetica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Font="1"/>
    <xf numFmtId="0" fontId="2" fillId="0" borderId="0" xfId="0" applyNumberFormat="1" applyFont="1"/>
    <xf numFmtId="0" fontId="0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/>
    <xf numFmtId="0" fontId="5" fillId="2" borderId="0" xfId="0" applyFont="1" applyFill="1"/>
    <xf numFmtId="0" fontId="5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5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1499855</v>
          </cell>
          <cell r="B2" t="str">
            <v>香港伟晴轩酒店</v>
          </cell>
          <cell r="C2" t="str">
            <v>DHB190508104818686</v>
          </cell>
          <cell r="D2" t="str">
            <v>521902</v>
          </cell>
          <cell r="E2" t="str">
            <v/>
          </cell>
          <cell r="F2" t="str">
            <v>329</v>
          </cell>
          <cell r="G2" t="str">
            <v>RMB</v>
          </cell>
          <cell r="H2" t="str">
            <v>1</v>
          </cell>
          <cell r="I2">
            <v>329</v>
          </cell>
        </row>
        <row r="3">
          <cell r="A3">
            <v>1504066</v>
          </cell>
          <cell r="B3" t="str">
            <v>香港华逸酒店</v>
          </cell>
          <cell r="C3" t="str">
            <v>DHB190515080807409</v>
          </cell>
          <cell r="D3" t="str">
            <v>1257149608</v>
          </cell>
          <cell r="E3" t="str">
            <v/>
          </cell>
          <cell r="F3" t="str">
            <v>281</v>
          </cell>
          <cell r="G3" t="str">
            <v>RMB</v>
          </cell>
          <cell r="H3" t="str">
            <v>1</v>
          </cell>
          <cell r="I3">
            <v>281</v>
          </cell>
        </row>
        <row r="4">
          <cell r="A4">
            <v>1494706</v>
          </cell>
          <cell r="B4" t="str">
            <v>苏梅岛诺拉布里温泉度假酒店</v>
          </cell>
          <cell r="C4" t="str">
            <v>DHB190501202718889</v>
          </cell>
          <cell r="D4" t="str">
            <v>39137</v>
          </cell>
          <cell r="E4" t="str">
            <v/>
          </cell>
          <cell r="F4" t="str">
            <v>4080</v>
          </cell>
          <cell r="G4" t="str">
            <v>RMB</v>
          </cell>
          <cell r="H4" t="str">
            <v>1</v>
          </cell>
          <cell r="I4">
            <v>4080</v>
          </cell>
        </row>
        <row r="5">
          <cell r="A5">
            <v>1501104</v>
          </cell>
          <cell r="B5" t="str">
            <v>新加坡圣淘沙名胜世界节庆酒店</v>
          </cell>
          <cell r="C5" t="str">
            <v>DHB190509164245178</v>
          </cell>
          <cell r="D5" t="str">
            <v/>
          </cell>
          <cell r="E5" t="str">
            <v/>
          </cell>
          <cell r="F5" t="str">
            <v>6692</v>
          </cell>
          <cell r="G5" t="str">
            <v>RMB</v>
          </cell>
          <cell r="H5" t="str">
            <v>1</v>
          </cell>
          <cell r="I5">
            <v>6692</v>
          </cell>
        </row>
        <row r="6">
          <cell r="A6">
            <v>1502452</v>
          </cell>
          <cell r="B6" t="str">
            <v>塔拉芭东海滩温泉度假酒店</v>
          </cell>
          <cell r="C6" t="str">
            <v>DHB190512201605939</v>
          </cell>
          <cell r="D6" t="str">
            <v>249500</v>
          </cell>
          <cell r="E6" t="str">
            <v/>
          </cell>
          <cell r="F6" t="str">
            <v>2661</v>
          </cell>
          <cell r="G6" t="str">
            <v>RMB</v>
          </cell>
          <cell r="H6" t="str">
            <v>1</v>
          </cell>
          <cell r="I6">
            <v>2661</v>
          </cell>
        </row>
        <row r="7">
          <cell r="A7">
            <v>1502002</v>
          </cell>
          <cell r="B7" t="str">
            <v>桑特斯巴塞罗那酒店</v>
          </cell>
          <cell r="C7" t="str">
            <v>DHB190512085201049</v>
          </cell>
          <cell r="D7" t="str">
            <v/>
          </cell>
          <cell r="E7" t="str">
            <v/>
          </cell>
          <cell r="F7" t="str">
            <v>1252</v>
          </cell>
          <cell r="G7" t="str">
            <v>RMB</v>
          </cell>
          <cell r="H7" t="str">
            <v>1</v>
          </cell>
          <cell r="I7">
            <v>1252</v>
          </cell>
        </row>
        <row r="8">
          <cell r="A8">
            <v>1495977</v>
          </cell>
          <cell r="B8" t="str">
            <v>香港城市花园酒店</v>
          </cell>
          <cell r="C8" t="str">
            <v>DHB190504083941356</v>
          </cell>
          <cell r="D8" t="str">
            <v>DHB190504083941356</v>
          </cell>
          <cell r="E8" t="str">
            <v/>
          </cell>
          <cell r="F8" t="str">
            <v>1084</v>
          </cell>
          <cell r="G8" t="str">
            <v>RMB</v>
          </cell>
          <cell r="H8" t="str">
            <v>1</v>
          </cell>
          <cell r="I8">
            <v>1084</v>
          </cell>
        </row>
        <row r="9">
          <cell r="A9">
            <v>1501678</v>
          </cell>
          <cell r="B9" t="str">
            <v>香港城市花园酒店</v>
          </cell>
          <cell r="C9" t="str">
            <v>DHB190511161330511</v>
          </cell>
          <cell r="D9" t="str">
            <v>1254837833</v>
          </cell>
          <cell r="E9" t="str">
            <v/>
          </cell>
          <cell r="F9" t="str">
            <v>517</v>
          </cell>
          <cell r="G9" t="str">
            <v>RMB</v>
          </cell>
          <cell r="H9" t="str">
            <v>1</v>
          </cell>
          <cell r="I9">
            <v>517</v>
          </cell>
        </row>
        <row r="10">
          <cell r="A10">
            <v>1499789</v>
          </cell>
          <cell r="B10" t="str">
            <v>香港旺角帝盛酒店</v>
          </cell>
          <cell r="C10" t="str">
            <v>DHB190509081857640</v>
          </cell>
          <cell r="D10" t="str">
            <v>1253286375</v>
          </cell>
          <cell r="E10" t="str">
            <v/>
          </cell>
          <cell r="F10" t="str">
            <v>1735</v>
          </cell>
          <cell r="G10" t="str">
            <v>RMB</v>
          </cell>
          <cell r="H10" t="str">
            <v>1</v>
          </cell>
          <cell r="I10">
            <v>1735</v>
          </cell>
        </row>
        <row r="11">
          <cell r="A11">
            <v>1496899</v>
          </cell>
          <cell r="B11" t="str">
            <v>香港旺角帝盛酒店</v>
          </cell>
          <cell r="C11" t="str">
            <v>DHB190505132700126</v>
          </cell>
          <cell r="D11" t="str">
            <v/>
          </cell>
          <cell r="E11" t="str">
            <v/>
          </cell>
          <cell r="F11" t="str">
            <v>860</v>
          </cell>
          <cell r="G11" t="str">
            <v>RMB</v>
          </cell>
          <cell r="H11" t="str">
            <v>1</v>
          </cell>
          <cell r="I11">
            <v>860</v>
          </cell>
        </row>
        <row r="12">
          <cell r="A12">
            <v>1495514</v>
          </cell>
          <cell r="B12" t="str">
            <v>浅草法华俱乐部酒店</v>
          </cell>
          <cell r="C12" t="str">
            <v>DHB190503112558488</v>
          </cell>
          <cell r="D12" t="str">
            <v/>
          </cell>
          <cell r="E12" t="str">
            <v/>
          </cell>
          <cell r="F12" t="str">
            <v>1194</v>
          </cell>
          <cell r="G12" t="str">
            <v>RMB</v>
          </cell>
          <cell r="H12" t="str">
            <v>1</v>
          </cell>
          <cell r="I12">
            <v>1194</v>
          </cell>
        </row>
        <row r="13">
          <cell r="A13">
            <v>1497513</v>
          </cell>
          <cell r="B13" t="str">
            <v>香港红茶馆酒店(油麻地鸦打街店)</v>
          </cell>
          <cell r="C13" t="str">
            <v>DHB190506130105962</v>
          </cell>
          <cell r="D13" t="str">
            <v/>
          </cell>
          <cell r="E13" t="str">
            <v/>
          </cell>
          <cell r="F13" t="str">
            <v>993</v>
          </cell>
          <cell r="G13" t="str">
            <v>RMB</v>
          </cell>
          <cell r="H13" t="str">
            <v>1</v>
          </cell>
          <cell r="I13">
            <v>993</v>
          </cell>
        </row>
        <row r="14">
          <cell r="A14">
            <v>1496604</v>
          </cell>
          <cell r="B14" t="str">
            <v>凤凰酒店</v>
          </cell>
          <cell r="C14" t="str">
            <v>DHB190505090407315</v>
          </cell>
          <cell r="D14" t="str">
            <v>1250642356</v>
          </cell>
          <cell r="E14" t="str">
            <v/>
          </cell>
          <cell r="F14" t="str">
            <v>1918</v>
          </cell>
          <cell r="G14" t="str">
            <v>RMB</v>
          </cell>
          <cell r="H14" t="str">
            <v>1</v>
          </cell>
          <cell r="I14">
            <v>1918</v>
          </cell>
        </row>
        <row r="15">
          <cell r="A15">
            <v>1449261</v>
          </cell>
          <cell r="B15" t="str">
            <v>东京新宿格拉斯丽酒店</v>
          </cell>
          <cell r="C15" t="str">
            <v>DHB190221084130932</v>
          </cell>
          <cell r="D15" t="str">
            <v>690857201</v>
          </cell>
          <cell r="E15" t="str">
            <v/>
          </cell>
          <cell r="F15" t="str">
            <v>7344</v>
          </cell>
          <cell r="G15" t="str">
            <v>RMB</v>
          </cell>
          <cell r="H15" t="str">
            <v>1</v>
          </cell>
          <cell r="I15">
            <v>7344</v>
          </cell>
        </row>
        <row r="16">
          <cell r="A16">
            <v>1495620</v>
          </cell>
          <cell r="B16" t="str">
            <v>曼谷诺富特因帕特酒店</v>
          </cell>
          <cell r="C16" t="str">
            <v>DHB190503132337965</v>
          </cell>
          <cell r="D16" t="str">
            <v>8059TE4504</v>
          </cell>
          <cell r="E16" t="str">
            <v/>
          </cell>
          <cell r="F16" t="str">
            <v>2564</v>
          </cell>
          <cell r="G16" t="str">
            <v>RMB</v>
          </cell>
          <cell r="H16" t="str">
            <v>1</v>
          </cell>
          <cell r="I16">
            <v>2564</v>
          </cell>
        </row>
        <row r="17">
          <cell r="A17">
            <v>1497733</v>
          </cell>
          <cell r="B17" t="str">
            <v>MYSTAYS 堺筋本町酒店</v>
          </cell>
          <cell r="C17" t="str">
            <v>DHB190506165740736</v>
          </cell>
          <cell r="D17" t="str">
            <v>1251347665</v>
          </cell>
          <cell r="E17" t="str">
            <v/>
          </cell>
          <cell r="F17" t="str">
            <v>1292</v>
          </cell>
          <cell r="G17" t="str">
            <v>RMB</v>
          </cell>
          <cell r="H17" t="str">
            <v>1</v>
          </cell>
          <cell r="I17">
            <v>1292</v>
          </cell>
        </row>
        <row r="18">
          <cell r="A18">
            <v>1502910</v>
          </cell>
          <cell r="B18" t="str">
            <v>西铁心斋桥酒店</v>
          </cell>
          <cell r="C18" t="str">
            <v>DHB190513144143150</v>
          </cell>
          <cell r="D18" t="str">
            <v/>
          </cell>
          <cell r="E18" t="str">
            <v/>
          </cell>
          <cell r="F18" t="str">
            <v>2390</v>
          </cell>
          <cell r="G18" t="str">
            <v>RMB</v>
          </cell>
          <cell r="H18" t="str">
            <v>1</v>
          </cell>
          <cell r="I18">
            <v>2390</v>
          </cell>
        </row>
        <row r="19">
          <cell r="A19">
            <v>1504387</v>
          </cell>
          <cell r="B19" t="str">
            <v>米多莉赌场酒店</v>
          </cell>
          <cell r="C19" t="str">
            <v>DHB190515133647617</v>
          </cell>
          <cell r="D19" t="str">
            <v>79683</v>
          </cell>
          <cell r="E19" t="str">
            <v/>
          </cell>
          <cell r="F19" t="str">
            <v>724</v>
          </cell>
          <cell r="G19" t="str">
            <v>RMB</v>
          </cell>
          <cell r="H19" t="str">
            <v>1</v>
          </cell>
          <cell r="I19">
            <v>724</v>
          </cell>
        </row>
        <row r="20">
          <cell r="A20">
            <v>1498845</v>
          </cell>
          <cell r="B20" t="str">
            <v>曼德闰普拉扎酒店</v>
          </cell>
          <cell r="C20" t="str">
            <v>DHB190508084846298</v>
          </cell>
          <cell r="D20" t="str">
            <v/>
          </cell>
          <cell r="E20" t="str">
            <v/>
          </cell>
          <cell r="F20" t="str">
            <v>624</v>
          </cell>
          <cell r="G20" t="str">
            <v>RMB</v>
          </cell>
          <cell r="H20" t="str">
            <v>1</v>
          </cell>
          <cell r="I20">
            <v>624</v>
          </cell>
        </row>
        <row r="21">
          <cell r="A21">
            <v>1499798</v>
          </cell>
          <cell r="B21" t="str">
            <v>西贡机场宜必思酒店</v>
          </cell>
          <cell r="C21" t="str">
            <v>DHB190509083100816</v>
          </cell>
          <cell r="D21" t="str">
            <v>358-353983</v>
          </cell>
          <cell r="E21" t="str">
            <v/>
          </cell>
          <cell r="F21" t="str">
            <v>1080</v>
          </cell>
          <cell r="G21" t="str">
            <v>RMB</v>
          </cell>
          <cell r="H21" t="str">
            <v>1</v>
          </cell>
          <cell r="I21">
            <v>1080</v>
          </cell>
        </row>
        <row r="22">
          <cell r="A22">
            <v>1499693</v>
          </cell>
          <cell r="B22" t="str">
            <v>悉尼凯悦酒店</v>
          </cell>
          <cell r="C22" t="str">
            <v>DHB190509081650390</v>
          </cell>
          <cell r="D22" t="str">
            <v>280-660514</v>
          </cell>
          <cell r="E22" t="str">
            <v/>
          </cell>
          <cell r="F22" t="str">
            <v>1049</v>
          </cell>
          <cell r="G22" t="str">
            <v>RMB</v>
          </cell>
          <cell r="H22" t="str">
            <v>1</v>
          </cell>
          <cell r="I22">
            <v>1049</v>
          </cell>
        </row>
        <row r="23">
          <cell r="A23">
            <v>1502740</v>
          </cell>
          <cell r="B23" t="str">
            <v>朗讯酒店</v>
          </cell>
          <cell r="C23" t="str">
            <v>DHB190514144848740</v>
          </cell>
          <cell r="D23" t="str">
            <v>66330168</v>
          </cell>
          <cell r="E23" t="str">
            <v/>
          </cell>
          <cell r="F23" t="str">
            <v>13044</v>
          </cell>
          <cell r="G23" t="str">
            <v>RMB</v>
          </cell>
          <cell r="H23" t="str">
            <v>1</v>
          </cell>
          <cell r="I23">
            <v>13044</v>
          </cell>
        </row>
        <row r="24">
          <cell r="A24">
            <v>1496193</v>
          </cell>
          <cell r="B24" t="str">
            <v>曼谷水门伯克利酒店</v>
          </cell>
          <cell r="C24" t="str">
            <v>DHB190504143042170</v>
          </cell>
          <cell r="D24" t="str">
            <v>101905000685</v>
          </cell>
          <cell r="E24" t="str">
            <v/>
          </cell>
          <cell r="F24" t="str">
            <v>546</v>
          </cell>
          <cell r="G24" t="str">
            <v>RMB</v>
          </cell>
          <cell r="H24" t="str">
            <v>1</v>
          </cell>
          <cell r="I24">
            <v>546</v>
          </cell>
        </row>
        <row r="25">
          <cell r="A25">
            <v>1501216</v>
          </cell>
          <cell r="B25" t="str">
            <v>济州岛WITH酒店</v>
          </cell>
          <cell r="C25" t="str">
            <v>DHB190510215459035</v>
          </cell>
          <cell r="D25" t="str">
            <v>19073133</v>
          </cell>
          <cell r="E25" t="str">
            <v/>
          </cell>
          <cell r="F25" t="str">
            <v>383</v>
          </cell>
          <cell r="G25" t="str">
            <v>RMB</v>
          </cell>
          <cell r="H25" t="str">
            <v>1</v>
          </cell>
          <cell r="I25">
            <v>383</v>
          </cell>
        </row>
        <row r="26">
          <cell r="A26">
            <v>1496725</v>
          </cell>
          <cell r="B26" t="str">
            <v>WBF淀屋桥南酒店</v>
          </cell>
          <cell r="C26" t="str">
            <v>DHB190507094514767</v>
          </cell>
          <cell r="D26" t="str">
            <v/>
          </cell>
          <cell r="E26" t="str">
            <v/>
          </cell>
          <cell r="F26" t="str">
            <v>374</v>
          </cell>
          <cell r="G26" t="str">
            <v>RMB</v>
          </cell>
          <cell r="H26" t="str">
            <v>1</v>
          </cell>
          <cell r="I26">
            <v>374</v>
          </cell>
        </row>
        <row r="27">
          <cell r="A27">
            <v>1495653</v>
          </cell>
          <cell r="B27" t="str">
            <v>WBF淀屋桥南酒店</v>
          </cell>
          <cell r="C27" t="str">
            <v>DHB190507092217248</v>
          </cell>
          <cell r="D27" t="str">
            <v>1251879165</v>
          </cell>
          <cell r="E27" t="str">
            <v/>
          </cell>
          <cell r="F27" t="str">
            <v>894</v>
          </cell>
          <cell r="G27" t="str">
            <v>RMB</v>
          </cell>
          <cell r="H27" t="str">
            <v>1</v>
          </cell>
          <cell r="I27">
            <v>894</v>
          </cell>
        </row>
        <row r="28">
          <cell r="A28">
            <v>1494211</v>
          </cell>
          <cell r="B28" t="str">
            <v>WBF淀屋桥南酒店</v>
          </cell>
          <cell r="C28" t="str">
            <v>DHB190507095306474</v>
          </cell>
          <cell r="D28" t="str">
            <v>20190430140938140</v>
          </cell>
          <cell r="E28" t="str">
            <v/>
          </cell>
          <cell r="F28" t="str">
            <v>1532</v>
          </cell>
          <cell r="G28" t="str">
            <v>RMB</v>
          </cell>
          <cell r="H28" t="str">
            <v>1</v>
          </cell>
          <cell r="I28">
            <v>1532</v>
          </cell>
        </row>
        <row r="29">
          <cell r="A29">
            <v>1500316</v>
          </cell>
          <cell r="B29" t="str">
            <v>伦敦肯辛顿国敦酒店</v>
          </cell>
          <cell r="C29" t="str">
            <v>DHB190513150519018</v>
          </cell>
          <cell r="D29" t="str">
            <v>273350844</v>
          </cell>
          <cell r="E29" t="str">
            <v/>
          </cell>
          <cell r="F29" t="str">
            <v>1973</v>
          </cell>
          <cell r="G29" t="str">
            <v>RMB</v>
          </cell>
          <cell r="H29" t="str">
            <v>1</v>
          </cell>
          <cell r="I29">
            <v>1973</v>
          </cell>
        </row>
        <row r="30">
          <cell r="A30">
            <v>1500658</v>
          </cell>
          <cell r="B30" t="str">
            <v>西泰克舒适酒店及套房</v>
          </cell>
          <cell r="C30" t="str">
            <v>DHB190510091009825</v>
          </cell>
          <cell r="D30" t="str">
            <v>72420135</v>
          </cell>
          <cell r="E30" t="str">
            <v/>
          </cell>
          <cell r="F30" t="str">
            <v>1138</v>
          </cell>
          <cell r="G30" t="str">
            <v>RMB</v>
          </cell>
          <cell r="H30" t="str">
            <v>1</v>
          </cell>
          <cell r="I30">
            <v>1138</v>
          </cell>
        </row>
        <row r="31">
          <cell r="A31">
            <v>1495033</v>
          </cell>
          <cell r="B31" t="str">
            <v>素坤逸2号贝斯特韦斯特舒雅优质酒店</v>
          </cell>
          <cell r="C31" t="str">
            <v>DHB190502142952202</v>
          </cell>
          <cell r="D31" t="str">
            <v>DEB190502142954381</v>
          </cell>
          <cell r="E31" t="str">
            <v/>
          </cell>
          <cell r="F31" t="str">
            <v>564</v>
          </cell>
          <cell r="G31" t="str">
            <v>RMB</v>
          </cell>
          <cell r="H31" t="str">
            <v>1</v>
          </cell>
          <cell r="I31">
            <v>564</v>
          </cell>
        </row>
        <row r="32">
          <cell r="A32">
            <v>1495204</v>
          </cell>
          <cell r="B32" t="str">
            <v>广州柏悦酒店</v>
          </cell>
          <cell r="C32" t="str">
            <v>DHB190502183145167</v>
          </cell>
          <cell r="D32" t="str">
            <v>439-1394382</v>
          </cell>
          <cell r="E32" t="str">
            <v/>
          </cell>
          <cell r="F32" t="str">
            <v>1679</v>
          </cell>
          <cell r="G32" t="str">
            <v>RMB</v>
          </cell>
          <cell r="H32" t="str">
            <v>1</v>
          </cell>
          <cell r="I32">
            <v>1679</v>
          </cell>
        </row>
        <row r="33">
          <cell r="A33">
            <v>1497568</v>
          </cell>
          <cell r="B33" t="str">
            <v>蒙特里海湾旅客之家酒店</v>
          </cell>
          <cell r="C33" t="str">
            <v>DHB190506145316679</v>
          </cell>
          <cell r="D33" t="str">
            <v/>
          </cell>
          <cell r="E33" t="str">
            <v/>
          </cell>
          <cell r="F33" t="str">
            <v>979</v>
          </cell>
          <cell r="G33" t="str">
            <v>RMB</v>
          </cell>
          <cell r="H33" t="str">
            <v>1</v>
          </cell>
          <cell r="I33">
            <v>979</v>
          </cell>
        </row>
        <row r="34">
          <cell r="A34">
            <v>1502969</v>
          </cell>
          <cell r="B34" t="str">
            <v>十丘广场贝斯特韦斯特高级精选酒店</v>
          </cell>
          <cell r="C34" t="str">
            <v>DHB190513164017030</v>
          </cell>
          <cell r="D34" t="str">
            <v/>
          </cell>
          <cell r="E34" t="str">
            <v/>
          </cell>
          <cell r="F34" t="str">
            <v>1249</v>
          </cell>
          <cell r="G34" t="str">
            <v>RMB</v>
          </cell>
          <cell r="H34" t="str">
            <v>1</v>
          </cell>
          <cell r="I34">
            <v>1249</v>
          </cell>
        </row>
        <row r="35">
          <cell r="A35">
            <v>1499134</v>
          </cell>
          <cell r="B35" t="str">
            <v>长岛市红狮套房酒店</v>
          </cell>
          <cell r="C35" t="str">
            <v>DHB190508133039669</v>
          </cell>
          <cell r="D35" t="str">
            <v>0G8Z438V6</v>
          </cell>
          <cell r="E35" t="str">
            <v/>
          </cell>
          <cell r="F35" t="str">
            <v>806</v>
          </cell>
          <cell r="G35" t="str">
            <v>RMB</v>
          </cell>
          <cell r="H35" t="str">
            <v>1</v>
          </cell>
          <cell r="I35">
            <v>806</v>
          </cell>
        </row>
        <row r="36">
          <cell r="A36">
            <v>1496769</v>
          </cell>
          <cell r="B36" t="str">
            <v>岘港巴尔科纳酒店</v>
          </cell>
          <cell r="C36" t="str">
            <v>DHB190505111148233</v>
          </cell>
          <cell r="D36" t="str">
            <v>1250690889,1250690890</v>
          </cell>
          <cell r="E36" t="str">
            <v/>
          </cell>
          <cell r="F36" t="str">
            <v>812</v>
          </cell>
          <cell r="G36" t="str">
            <v>RMB</v>
          </cell>
          <cell r="H36" t="str">
            <v>1</v>
          </cell>
          <cell r="I36">
            <v>812</v>
          </cell>
        </row>
        <row r="37">
          <cell r="A37">
            <v>1499954</v>
          </cell>
          <cell r="B37" t="str">
            <v>台北大亚帝国H饭店</v>
          </cell>
          <cell r="C37" t="str">
            <v>DHB190509120031936</v>
          </cell>
          <cell r="D37" t="str">
            <v>1253407565</v>
          </cell>
          <cell r="E37" t="str">
            <v/>
          </cell>
          <cell r="F37" t="str">
            <v>854</v>
          </cell>
          <cell r="G37" t="str">
            <v>RMB</v>
          </cell>
          <cell r="H37" t="str">
            <v>1</v>
          </cell>
          <cell r="I37">
            <v>854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37">
  <autoFilter ref="A1:T37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3"/>
  <sheetViews>
    <sheetView tabSelected="1" topLeftCell="A16" workbookViewId="0">
      <selection activeCell="R40" sqref="R40:U42"/>
    </sheetView>
  </sheetViews>
  <sheetFormatPr defaultColWidth="9" defaultRowHeight="15"/>
  <cols>
    <col min="18" max="18" width="12" customWidth="1"/>
    <col min="20" max="20" width="11.4285714285714" customWidth="1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2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4080</v>
      </c>
      <c r="K2" t="s">
        <v>42</v>
      </c>
      <c r="L2" t="s">
        <v>43</v>
      </c>
      <c r="M2" t="s">
        <v>44</v>
      </c>
      <c r="N2" t="s">
        <v>45</v>
      </c>
      <c r="O2">
        <v>1494706</v>
      </c>
      <c r="P2" t="s">
        <v>46</v>
      </c>
      <c r="R2">
        <f>VLOOKUP(O2,[1]应付款管理!$A$1:$I$65536,9,0)</f>
        <v>4080</v>
      </c>
      <c r="S2">
        <f>J2-R2</f>
        <v>0</v>
      </c>
      <c r="T2" t="str">
        <f>$T$1&amp;O2</f>
        <v>，1494706</v>
      </c>
    </row>
    <row r="3" spans="1:20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39</v>
      </c>
      <c r="G3" t="s">
        <v>50</v>
      </c>
      <c r="H3" t="s">
        <v>41</v>
      </c>
      <c r="I3" t="s">
        <v>12</v>
      </c>
      <c r="J3">
        <v>564</v>
      </c>
      <c r="K3" t="s">
        <v>42</v>
      </c>
      <c r="L3" t="s">
        <v>51</v>
      </c>
      <c r="M3" t="s">
        <v>44</v>
      </c>
      <c r="N3" t="s">
        <v>52</v>
      </c>
      <c r="O3">
        <v>1495033</v>
      </c>
      <c r="P3" t="s">
        <v>53</v>
      </c>
      <c r="Q3" t="s">
        <v>53</v>
      </c>
      <c r="R3">
        <f>VLOOKUP(O3,[1]应付款管理!$A$1:$I$65536,9,0)</f>
        <v>564</v>
      </c>
      <c r="S3">
        <f t="shared" ref="S3:S36" si="0">J3-R3</f>
        <v>0</v>
      </c>
      <c r="T3" t="str">
        <f t="shared" ref="T3:T36" si="1">$T$1&amp;O3</f>
        <v>，1495033</v>
      </c>
    </row>
    <row r="4" spans="1:20">
      <c r="A4" t="s">
        <v>54</v>
      </c>
      <c r="B4" t="s">
        <v>55</v>
      </c>
      <c r="C4" t="s">
        <v>10</v>
      </c>
      <c r="D4" t="s">
        <v>9</v>
      </c>
      <c r="E4" t="s">
        <v>56</v>
      </c>
      <c r="F4" t="s">
        <v>50</v>
      </c>
      <c r="G4" t="s">
        <v>57</v>
      </c>
      <c r="H4" t="s">
        <v>41</v>
      </c>
      <c r="I4" t="s">
        <v>12</v>
      </c>
      <c r="J4">
        <v>1679</v>
      </c>
      <c r="K4" t="s">
        <v>42</v>
      </c>
      <c r="L4" t="s">
        <v>58</v>
      </c>
      <c r="M4" t="s">
        <v>44</v>
      </c>
      <c r="N4" t="s">
        <v>59</v>
      </c>
      <c r="O4">
        <v>1495204</v>
      </c>
      <c r="P4" t="s">
        <v>53</v>
      </c>
      <c r="Q4" t="s">
        <v>53</v>
      </c>
      <c r="R4">
        <f>VLOOKUP(O4,[1]应付款管理!$A$1:$I$65536,9,0)</f>
        <v>1679</v>
      </c>
      <c r="S4">
        <f t="shared" si="0"/>
        <v>0</v>
      </c>
      <c r="T4" t="str">
        <f t="shared" si="1"/>
        <v>，1495204</v>
      </c>
    </row>
    <row r="5" spans="1:20">
      <c r="A5" t="s">
        <v>60</v>
      </c>
      <c r="B5" t="s">
        <v>61</v>
      </c>
      <c r="C5" t="s">
        <v>10</v>
      </c>
      <c r="D5" t="s">
        <v>9</v>
      </c>
      <c r="E5" t="s">
        <v>62</v>
      </c>
      <c r="F5" t="s">
        <v>63</v>
      </c>
      <c r="G5" t="s">
        <v>64</v>
      </c>
      <c r="H5" t="s">
        <v>41</v>
      </c>
      <c r="I5" t="s">
        <v>12</v>
      </c>
      <c r="J5">
        <v>1194</v>
      </c>
      <c r="K5" t="s">
        <v>42</v>
      </c>
      <c r="L5" t="s">
        <v>65</v>
      </c>
      <c r="M5" t="s">
        <v>44</v>
      </c>
      <c r="N5" t="s">
        <v>66</v>
      </c>
      <c r="O5">
        <v>1495514</v>
      </c>
      <c r="P5" t="s">
        <v>67</v>
      </c>
      <c r="Q5" t="s">
        <v>67</v>
      </c>
      <c r="R5">
        <f>VLOOKUP(O5,[1]应付款管理!$A$1:$I$65536,9,0)</f>
        <v>1194</v>
      </c>
      <c r="S5">
        <f t="shared" si="0"/>
        <v>0</v>
      </c>
      <c r="T5" t="str">
        <f t="shared" si="1"/>
        <v>，1495514</v>
      </c>
    </row>
    <row r="6" spans="1:20">
      <c r="A6" t="s">
        <v>68</v>
      </c>
      <c r="B6" t="s">
        <v>69</v>
      </c>
      <c r="C6" t="s">
        <v>10</v>
      </c>
      <c r="D6" t="s">
        <v>9</v>
      </c>
      <c r="E6" t="s">
        <v>70</v>
      </c>
      <c r="F6" t="s">
        <v>71</v>
      </c>
      <c r="G6" t="s">
        <v>40</v>
      </c>
      <c r="H6" t="s">
        <v>41</v>
      </c>
      <c r="I6" t="s">
        <v>12</v>
      </c>
      <c r="J6">
        <v>2564</v>
      </c>
      <c r="K6" t="s">
        <v>42</v>
      </c>
      <c r="L6" t="s">
        <v>72</v>
      </c>
      <c r="M6" t="s">
        <v>44</v>
      </c>
      <c r="N6" t="s">
        <v>73</v>
      </c>
      <c r="O6">
        <v>1495620</v>
      </c>
      <c r="P6" t="s">
        <v>53</v>
      </c>
      <c r="Q6" t="s">
        <v>53</v>
      </c>
      <c r="R6">
        <f>VLOOKUP(O6,[1]应付款管理!$A$1:$I$65536,9,0)</f>
        <v>2564</v>
      </c>
      <c r="S6">
        <f t="shared" si="0"/>
        <v>0</v>
      </c>
      <c r="T6" t="str">
        <f t="shared" si="1"/>
        <v>，1495620</v>
      </c>
    </row>
    <row r="7" spans="1:20">
      <c r="A7" t="s">
        <v>74</v>
      </c>
      <c r="B7" t="s">
        <v>75</v>
      </c>
      <c r="C7" t="s">
        <v>10</v>
      </c>
      <c r="D7" t="s">
        <v>9</v>
      </c>
      <c r="E7" t="s">
        <v>76</v>
      </c>
      <c r="F7" t="s">
        <v>77</v>
      </c>
      <c r="G7" t="s">
        <v>39</v>
      </c>
      <c r="H7" t="s">
        <v>41</v>
      </c>
      <c r="I7" t="s">
        <v>12</v>
      </c>
      <c r="J7">
        <v>1084</v>
      </c>
      <c r="K7" t="s">
        <v>42</v>
      </c>
      <c r="L7" t="s">
        <v>78</v>
      </c>
      <c r="M7" t="s">
        <v>44</v>
      </c>
      <c r="N7" t="s">
        <v>79</v>
      </c>
      <c r="O7">
        <v>1495977</v>
      </c>
      <c r="P7" t="s">
        <v>53</v>
      </c>
      <c r="Q7" t="s">
        <v>53</v>
      </c>
      <c r="R7">
        <f>VLOOKUP(O7,[1]应付款管理!$A$1:$I$65536,9,0)</f>
        <v>1084</v>
      </c>
      <c r="S7">
        <f t="shared" si="0"/>
        <v>0</v>
      </c>
      <c r="T7" t="str">
        <f t="shared" si="1"/>
        <v>，1495977</v>
      </c>
    </row>
    <row r="8" spans="1:20">
      <c r="A8" t="s">
        <v>47</v>
      </c>
      <c r="B8" t="s">
        <v>80</v>
      </c>
      <c r="C8" t="s">
        <v>10</v>
      </c>
      <c r="D8" t="s">
        <v>9</v>
      </c>
      <c r="E8" t="s">
        <v>81</v>
      </c>
      <c r="F8" t="s">
        <v>82</v>
      </c>
      <c r="G8" t="s">
        <v>83</v>
      </c>
      <c r="H8" t="s">
        <v>41</v>
      </c>
      <c r="I8" t="s">
        <v>12</v>
      </c>
      <c r="J8">
        <v>546</v>
      </c>
      <c r="K8" t="s">
        <v>42</v>
      </c>
      <c r="L8" t="s">
        <v>84</v>
      </c>
      <c r="M8" t="s">
        <v>44</v>
      </c>
      <c r="N8" t="s">
        <v>85</v>
      </c>
      <c r="O8">
        <v>1496193</v>
      </c>
      <c r="P8" t="s">
        <v>67</v>
      </c>
      <c r="Q8" t="s">
        <v>67</v>
      </c>
      <c r="R8">
        <f>VLOOKUP(O8,[1]应付款管理!$A$1:$I$65536,9,0)</f>
        <v>546</v>
      </c>
      <c r="S8">
        <f t="shared" si="0"/>
        <v>0</v>
      </c>
      <c r="T8" t="str">
        <f t="shared" si="1"/>
        <v>，1496193</v>
      </c>
    </row>
    <row r="9" spans="1:20">
      <c r="A9" t="s">
        <v>86</v>
      </c>
      <c r="B9" t="s">
        <v>87</v>
      </c>
      <c r="C9" t="s">
        <v>10</v>
      </c>
      <c r="D9" t="s">
        <v>9</v>
      </c>
      <c r="E9" t="s">
        <v>88</v>
      </c>
      <c r="F9" t="s">
        <v>89</v>
      </c>
      <c r="G9" t="s">
        <v>90</v>
      </c>
      <c r="H9" t="s">
        <v>41</v>
      </c>
      <c r="I9" t="s">
        <v>12</v>
      </c>
      <c r="J9">
        <v>1918</v>
      </c>
      <c r="K9" t="s">
        <v>42</v>
      </c>
      <c r="L9" t="s">
        <v>91</v>
      </c>
      <c r="M9" t="s">
        <v>44</v>
      </c>
      <c r="N9" t="s">
        <v>92</v>
      </c>
      <c r="O9">
        <v>1496604</v>
      </c>
      <c r="P9" t="s">
        <v>53</v>
      </c>
      <c r="Q9" t="s">
        <v>53</v>
      </c>
      <c r="R9">
        <f>VLOOKUP(O9,[1]应付款管理!$A$1:$I$65536,9,0)</f>
        <v>1918</v>
      </c>
      <c r="S9">
        <f t="shared" si="0"/>
        <v>0</v>
      </c>
      <c r="T9" t="str">
        <f t="shared" si="1"/>
        <v>，1496604</v>
      </c>
    </row>
    <row r="10" spans="1:20">
      <c r="A10" t="s">
        <v>93</v>
      </c>
      <c r="B10" t="s">
        <v>94</v>
      </c>
      <c r="C10" t="s">
        <v>10</v>
      </c>
      <c r="D10" t="s">
        <v>9</v>
      </c>
      <c r="E10" t="s">
        <v>95</v>
      </c>
      <c r="F10" t="s">
        <v>96</v>
      </c>
      <c r="G10" t="s">
        <v>97</v>
      </c>
      <c r="H10" t="s">
        <v>41</v>
      </c>
      <c r="I10" t="s">
        <v>12</v>
      </c>
      <c r="J10">
        <v>812</v>
      </c>
      <c r="K10" t="s">
        <v>42</v>
      </c>
      <c r="L10" t="s">
        <v>98</v>
      </c>
      <c r="M10" t="s">
        <v>99</v>
      </c>
      <c r="N10" t="s">
        <v>100</v>
      </c>
      <c r="O10">
        <v>1496769</v>
      </c>
      <c r="P10" t="s">
        <v>53</v>
      </c>
      <c r="Q10" t="s">
        <v>53</v>
      </c>
      <c r="R10">
        <f>VLOOKUP(O10,[1]应付款管理!$A$1:$I$65536,9,0)</f>
        <v>812</v>
      </c>
      <c r="S10">
        <f t="shared" si="0"/>
        <v>0</v>
      </c>
      <c r="T10" t="str">
        <f t="shared" si="1"/>
        <v>，1496769</v>
      </c>
    </row>
    <row r="11" spans="1:20">
      <c r="A11" t="s">
        <v>101</v>
      </c>
      <c r="B11" t="s">
        <v>102</v>
      </c>
      <c r="C11" t="s">
        <v>10</v>
      </c>
      <c r="D11" t="s">
        <v>9</v>
      </c>
      <c r="E11" t="s">
        <v>103</v>
      </c>
      <c r="F11" t="s">
        <v>90</v>
      </c>
      <c r="G11" t="s">
        <v>104</v>
      </c>
      <c r="H11" t="s">
        <v>41</v>
      </c>
      <c r="I11" t="s">
        <v>12</v>
      </c>
      <c r="J11">
        <v>860</v>
      </c>
      <c r="K11" t="s">
        <v>42</v>
      </c>
      <c r="L11" t="s">
        <v>105</v>
      </c>
      <c r="M11" t="s">
        <v>44</v>
      </c>
      <c r="N11" t="s">
        <v>106</v>
      </c>
      <c r="O11">
        <v>1496899</v>
      </c>
      <c r="P11" t="s">
        <v>53</v>
      </c>
      <c r="Q11" t="s">
        <v>53</v>
      </c>
      <c r="R11">
        <f>VLOOKUP(O11,[1]应付款管理!$A$1:$I$65536,9,0)</f>
        <v>860</v>
      </c>
      <c r="S11">
        <f t="shared" si="0"/>
        <v>0</v>
      </c>
      <c r="T11" t="str">
        <f t="shared" si="1"/>
        <v>，1496899</v>
      </c>
    </row>
    <row r="12" spans="1:20">
      <c r="A12" t="s">
        <v>101</v>
      </c>
      <c r="B12" t="s">
        <v>107</v>
      </c>
      <c r="C12" t="s">
        <v>10</v>
      </c>
      <c r="D12" t="s">
        <v>9</v>
      </c>
      <c r="E12" t="s">
        <v>108</v>
      </c>
      <c r="F12" t="s">
        <v>109</v>
      </c>
      <c r="G12" t="s">
        <v>97</v>
      </c>
      <c r="H12" t="s">
        <v>41</v>
      </c>
      <c r="I12" t="s">
        <v>12</v>
      </c>
      <c r="J12">
        <v>993</v>
      </c>
      <c r="K12" t="s">
        <v>42</v>
      </c>
      <c r="L12" t="s">
        <v>110</v>
      </c>
      <c r="M12" t="s">
        <v>44</v>
      </c>
      <c r="N12" t="s">
        <v>111</v>
      </c>
      <c r="O12">
        <v>1497513</v>
      </c>
      <c r="P12" t="s">
        <v>67</v>
      </c>
      <c r="Q12" t="s">
        <v>67</v>
      </c>
      <c r="R12">
        <f>VLOOKUP(O12,[1]应付款管理!$A$1:$I$65536,9,0)</f>
        <v>993</v>
      </c>
      <c r="S12">
        <f t="shared" si="0"/>
        <v>0</v>
      </c>
      <c r="T12" t="str">
        <f t="shared" si="1"/>
        <v>，1497513</v>
      </c>
    </row>
    <row r="13" spans="1:20">
      <c r="A13" t="s">
        <v>112</v>
      </c>
      <c r="B13" t="s">
        <v>113</v>
      </c>
      <c r="C13" t="s">
        <v>10</v>
      </c>
      <c r="D13" t="s">
        <v>9</v>
      </c>
      <c r="E13" t="s">
        <v>114</v>
      </c>
      <c r="F13" t="s">
        <v>115</v>
      </c>
      <c r="G13" t="s">
        <v>116</v>
      </c>
      <c r="H13" t="s">
        <v>41</v>
      </c>
      <c r="I13" t="s">
        <v>12</v>
      </c>
      <c r="J13">
        <v>979</v>
      </c>
      <c r="K13" t="s">
        <v>42</v>
      </c>
      <c r="L13" t="s">
        <v>117</v>
      </c>
      <c r="M13" t="s">
        <v>44</v>
      </c>
      <c r="N13" t="s">
        <v>118</v>
      </c>
      <c r="O13">
        <v>1497568</v>
      </c>
      <c r="P13" t="s">
        <v>67</v>
      </c>
      <c r="Q13" t="s">
        <v>67</v>
      </c>
      <c r="R13">
        <f>VLOOKUP(O13,[1]应付款管理!$A$1:$I$65536,9,0)</f>
        <v>979</v>
      </c>
      <c r="S13">
        <f t="shared" si="0"/>
        <v>0</v>
      </c>
      <c r="T13" t="str">
        <f t="shared" si="1"/>
        <v>，1497568</v>
      </c>
    </row>
    <row r="14" spans="1:20">
      <c r="A14" t="s">
        <v>119</v>
      </c>
      <c r="B14" t="s">
        <v>120</v>
      </c>
      <c r="C14" t="s">
        <v>10</v>
      </c>
      <c r="D14" t="s">
        <v>9</v>
      </c>
      <c r="E14" t="s">
        <v>121</v>
      </c>
      <c r="F14" t="s">
        <v>40</v>
      </c>
      <c r="G14" t="s">
        <v>122</v>
      </c>
      <c r="H14" t="s">
        <v>41</v>
      </c>
      <c r="I14" t="s">
        <v>12</v>
      </c>
      <c r="J14">
        <v>1292</v>
      </c>
      <c r="K14" t="s">
        <v>42</v>
      </c>
      <c r="L14" t="s">
        <v>123</v>
      </c>
      <c r="M14" t="s">
        <v>44</v>
      </c>
      <c r="N14" t="s">
        <v>124</v>
      </c>
      <c r="O14">
        <v>1497733</v>
      </c>
      <c r="P14" t="s">
        <v>46</v>
      </c>
      <c r="R14">
        <f>VLOOKUP(O14,[1]应付款管理!$A$1:$I$65536,9,0)</f>
        <v>1292</v>
      </c>
      <c r="S14">
        <f t="shared" si="0"/>
        <v>0</v>
      </c>
      <c r="T14" t="str">
        <f t="shared" si="1"/>
        <v>，1497733</v>
      </c>
    </row>
    <row r="15" spans="1:20">
      <c r="A15" t="s">
        <v>119</v>
      </c>
      <c r="B15" t="s">
        <v>125</v>
      </c>
      <c r="C15" t="s">
        <v>10</v>
      </c>
      <c r="D15" t="s">
        <v>9</v>
      </c>
      <c r="E15" t="s">
        <v>126</v>
      </c>
      <c r="F15" t="s">
        <v>127</v>
      </c>
      <c r="G15" t="s">
        <v>109</v>
      </c>
      <c r="H15" t="s">
        <v>41</v>
      </c>
      <c r="I15" t="s">
        <v>12</v>
      </c>
      <c r="J15">
        <v>894</v>
      </c>
      <c r="K15" t="s">
        <v>42</v>
      </c>
      <c r="L15" t="s">
        <v>128</v>
      </c>
      <c r="M15" t="s">
        <v>44</v>
      </c>
      <c r="N15" t="s">
        <v>129</v>
      </c>
      <c r="O15" s="1">
        <v>1495653</v>
      </c>
      <c r="P15" t="s">
        <v>130</v>
      </c>
      <c r="Q15" t="s">
        <v>130</v>
      </c>
      <c r="R15">
        <f>VLOOKUP(O15,[1]应付款管理!$A$1:$I$65536,9,0)</f>
        <v>894</v>
      </c>
      <c r="S15">
        <f t="shared" si="0"/>
        <v>0</v>
      </c>
      <c r="T15" t="str">
        <f t="shared" si="1"/>
        <v>，1495653</v>
      </c>
    </row>
    <row r="16" spans="1:20">
      <c r="A16" t="s">
        <v>119</v>
      </c>
      <c r="B16" t="s">
        <v>131</v>
      </c>
      <c r="C16" t="s">
        <v>10</v>
      </c>
      <c r="D16" t="s">
        <v>9</v>
      </c>
      <c r="E16" t="s">
        <v>126</v>
      </c>
      <c r="F16" t="s">
        <v>97</v>
      </c>
      <c r="G16" t="s">
        <v>132</v>
      </c>
      <c r="H16" t="s">
        <v>41</v>
      </c>
      <c r="I16" t="s">
        <v>12</v>
      </c>
      <c r="J16">
        <v>374</v>
      </c>
      <c r="K16" t="s">
        <v>42</v>
      </c>
      <c r="L16" t="s">
        <v>133</v>
      </c>
      <c r="M16" t="s">
        <v>44</v>
      </c>
      <c r="N16" t="s">
        <v>134</v>
      </c>
      <c r="O16">
        <v>1496725</v>
      </c>
      <c r="P16" t="s">
        <v>130</v>
      </c>
      <c r="Q16" t="s">
        <v>130</v>
      </c>
      <c r="R16">
        <f>VLOOKUP(O16,[1]应付款管理!$A$1:$I$65536,9,0)</f>
        <v>374</v>
      </c>
      <c r="S16">
        <f t="shared" si="0"/>
        <v>0</v>
      </c>
      <c r="T16" t="str">
        <f t="shared" si="1"/>
        <v>，1496725</v>
      </c>
    </row>
    <row r="17" spans="1:20">
      <c r="A17" t="s">
        <v>119</v>
      </c>
      <c r="B17" t="s">
        <v>135</v>
      </c>
      <c r="C17" t="s">
        <v>10</v>
      </c>
      <c r="D17" t="s">
        <v>9</v>
      </c>
      <c r="E17" t="s">
        <v>126</v>
      </c>
      <c r="F17" t="s">
        <v>136</v>
      </c>
      <c r="G17" t="s">
        <v>137</v>
      </c>
      <c r="H17" t="s">
        <v>41</v>
      </c>
      <c r="I17" t="s">
        <v>12</v>
      </c>
      <c r="J17">
        <v>1532</v>
      </c>
      <c r="K17" t="s">
        <v>42</v>
      </c>
      <c r="L17" t="s">
        <v>138</v>
      </c>
      <c r="M17" t="s">
        <v>44</v>
      </c>
      <c r="N17" t="s">
        <v>139</v>
      </c>
      <c r="O17">
        <v>1494211</v>
      </c>
      <c r="P17" t="s">
        <v>130</v>
      </c>
      <c r="Q17" t="s">
        <v>130</v>
      </c>
      <c r="R17">
        <f>VLOOKUP(O17,[1]应付款管理!$A$1:$I$65536,9,0)</f>
        <v>1532</v>
      </c>
      <c r="S17">
        <f t="shared" si="0"/>
        <v>0</v>
      </c>
      <c r="T17" t="str">
        <f t="shared" si="1"/>
        <v>，1494211</v>
      </c>
    </row>
    <row r="18" spans="1:20">
      <c r="A18" t="s">
        <v>140</v>
      </c>
      <c r="B18" t="s">
        <v>141</v>
      </c>
      <c r="C18" t="s">
        <v>10</v>
      </c>
      <c r="D18" t="s">
        <v>9</v>
      </c>
      <c r="E18" t="s">
        <v>142</v>
      </c>
      <c r="F18" t="s">
        <v>143</v>
      </c>
      <c r="G18" t="s">
        <v>144</v>
      </c>
      <c r="H18" t="s">
        <v>41</v>
      </c>
      <c r="I18" t="s">
        <v>12</v>
      </c>
      <c r="J18">
        <v>624</v>
      </c>
      <c r="K18" t="s">
        <v>42</v>
      </c>
      <c r="L18" t="s">
        <v>145</v>
      </c>
      <c r="M18" t="s">
        <v>44</v>
      </c>
      <c r="N18" t="s">
        <v>146</v>
      </c>
      <c r="O18">
        <v>1498845</v>
      </c>
      <c r="P18" t="s">
        <v>67</v>
      </c>
      <c r="Q18" t="s">
        <v>67</v>
      </c>
      <c r="R18">
        <f>VLOOKUP(O18,[1]应付款管理!$A$1:$I$65536,9,0)</f>
        <v>624</v>
      </c>
      <c r="S18">
        <f t="shared" si="0"/>
        <v>0</v>
      </c>
      <c r="T18" t="str">
        <f t="shared" si="1"/>
        <v>，1498845</v>
      </c>
    </row>
    <row r="19" spans="1:20">
      <c r="A19" t="s">
        <v>101</v>
      </c>
      <c r="B19" t="s">
        <v>147</v>
      </c>
      <c r="C19" t="s">
        <v>10</v>
      </c>
      <c r="D19" t="s">
        <v>9</v>
      </c>
      <c r="E19" t="s">
        <v>148</v>
      </c>
      <c r="F19" t="s">
        <v>149</v>
      </c>
      <c r="G19" t="s">
        <v>150</v>
      </c>
      <c r="H19" t="s">
        <v>41</v>
      </c>
      <c r="I19" t="s">
        <v>12</v>
      </c>
      <c r="J19">
        <v>329</v>
      </c>
      <c r="K19" t="s">
        <v>42</v>
      </c>
      <c r="L19" t="s">
        <v>151</v>
      </c>
      <c r="M19" t="s">
        <v>44</v>
      </c>
      <c r="N19" t="s">
        <v>152</v>
      </c>
      <c r="O19">
        <v>1499855</v>
      </c>
      <c r="P19" t="s">
        <v>153</v>
      </c>
      <c r="Q19" t="s">
        <v>153</v>
      </c>
      <c r="R19">
        <f>VLOOKUP(O19,[1]应付款管理!$A$1:$I$65536,9,0)</f>
        <v>329</v>
      </c>
      <c r="S19">
        <f t="shared" si="0"/>
        <v>0</v>
      </c>
      <c r="T19" t="str">
        <f t="shared" si="1"/>
        <v>，1499855</v>
      </c>
    </row>
    <row r="20" spans="1:20">
      <c r="A20" t="s">
        <v>154</v>
      </c>
      <c r="B20" t="s">
        <v>155</v>
      </c>
      <c r="C20" t="s">
        <v>10</v>
      </c>
      <c r="D20" t="s">
        <v>9</v>
      </c>
      <c r="E20" t="s">
        <v>156</v>
      </c>
      <c r="F20" t="s">
        <v>83</v>
      </c>
      <c r="G20" t="s">
        <v>89</v>
      </c>
      <c r="H20" t="s">
        <v>41</v>
      </c>
      <c r="I20" t="s">
        <v>12</v>
      </c>
      <c r="J20">
        <v>806</v>
      </c>
      <c r="K20" t="s">
        <v>42</v>
      </c>
      <c r="L20" t="s">
        <v>157</v>
      </c>
      <c r="M20" t="s">
        <v>44</v>
      </c>
      <c r="N20" t="s">
        <v>158</v>
      </c>
      <c r="O20">
        <v>1499134</v>
      </c>
      <c r="P20" t="s">
        <v>53</v>
      </c>
      <c r="Q20" t="s">
        <v>53</v>
      </c>
      <c r="R20">
        <f>VLOOKUP(O20,[1]应付款管理!$A$1:$I$65536,9,0)</f>
        <v>806</v>
      </c>
      <c r="S20">
        <f t="shared" si="0"/>
        <v>0</v>
      </c>
      <c r="T20" t="str">
        <f t="shared" si="1"/>
        <v>，1499134</v>
      </c>
    </row>
    <row r="21" spans="1:20">
      <c r="A21" t="s">
        <v>159</v>
      </c>
      <c r="B21" t="s">
        <v>160</v>
      </c>
      <c r="C21" t="s">
        <v>10</v>
      </c>
      <c r="D21" t="s">
        <v>9</v>
      </c>
      <c r="E21" t="s">
        <v>161</v>
      </c>
      <c r="F21" t="s">
        <v>83</v>
      </c>
      <c r="G21" t="s">
        <v>89</v>
      </c>
      <c r="H21" t="s">
        <v>41</v>
      </c>
      <c r="I21" t="s">
        <v>12</v>
      </c>
      <c r="J21">
        <v>1049</v>
      </c>
      <c r="K21" t="s">
        <v>42</v>
      </c>
      <c r="L21" t="s">
        <v>162</v>
      </c>
      <c r="M21" t="s">
        <v>44</v>
      </c>
      <c r="N21" t="s">
        <v>163</v>
      </c>
      <c r="O21">
        <v>1499693</v>
      </c>
      <c r="P21" t="s">
        <v>53</v>
      </c>
      <c r="Q21" t="s">
        <v>53</v>
      </c>
      <c r="R21">
        <f>VLOOKUP(O21,[1]应付款管理!$A$1:$I$65536,9,0)</f>
        <v>1049</v>
      </c>
      <c r="S21">
        <f t="shared" si="0"/>
        <v>0</v>
      </c>
      <c r="T21" t="str">
        <f t="shared" si="1"/>
        <v>，1499693</v>
      </c>
    </row>
    <row r="22" spans="1:20">
      <c r="A22" t="s">
        <v>101</v>
      </c>
      <c r="B22" t="s">
        <v>164</v>
      </c>
      <c r="C22" t="s">
        <v>10</v>
      </c>
      <c r="D22" t="s">
        <v>9</v>
      </c>
      <c r="E22" t="s">
        <v>103</v>
      </c>
      <c r="F22" t="s">
        <v>90</v>
      </c>
      <c r="G22" t="s">
        <v>165</v>
      </c>
      <c r="H22" t="s">
        <v>41</v>
      </c>
      <c r="I22" t="s">
        <v>12</v>
      </c>
      <c r="J22">
        <v>1735</v>
      </c>
      <c r="K22" t="s">
        <v>42</v>
      </c>
      <c r="L22" t="s">
        <v>166</v>
      </c>
      <c r="M22" t="s">
        <v>44</v>
      </c>
      <c r="N22" t="s">
        <v>167</v>
      </c>
      <c r="O22">
        <v>1499789</v>
      </c>
      <c r="P22" t="s">
        <v>53</v>
      </c>
      <c r="Q22" t="s">
        <v>53</v>
      </c>
      <c r="R22">
        <f>VLOOKUP(O22,[1]应付款管理!$A$1:$I$65536,9,0)</f>
        <v>1735</v>
      </c>
      <c r="S22">
        <f t="shared" si="0"/>
        <v>0</v>
      </c>
      <c r="T22" t="str">
        <f t="shared" si="1"/>
        <v>，1499789</v>
      </c>
    </row>
    <row r="23" spans="1:20">
      <c r="A23" t="s">
        <v>168</v>
      </c>
      <c r="B23" t="s">
        <v>169</v>
      </c>
      <c r="C23" t="s">
        <v>10</v>
      </c>
      <c r="D23" t="s">
        <v>9</v>
      </c>
      <c r="E23" t="s">
        <v>170</v>
      </c>
      <c r="F23" t="s">
        <v>89</v>
      </c>
      <c r="G23" t="s">
        <v>104</v>
      </c>
      <c r="H23" t="s">
        <v>41</v>
      </c>
      <c r="I23" t="s">
        <v>12</v>
      </c>
      <c r="J23">
        <v>1080</v>
      </c>
      <c r="K23" t="s">
        <v>42</v>
      </c>
      <c r="L23" t="s">
        <v>171</v>
      </c>
      <c r="M23" t="s">
        <v>44</v>
      </c>
      <c r="N23" t="s">
        <v>172</v>
      </c>
      <c r="O23">
        <v>1499798</v>
      </c>
      <c r="P23" t="s">
        <v>53</v>
      </c>
      <c r="Q23" t="s">
        <v>53</v>
      </c>
      <c r="R23">
        <f>VLOOKUP(O23,[1]应付款管理!$A$1:$I$65536,9,0)</f>
        <v>1080</v>
      </c>
      <c r="S23">
        <f t="shared" si="0"/>
        <v>0</v>
      </c>
      <c r="T23" t="str">
        <f t="shared" si="1"/>
        <v>，1499798</v>
      </c>
    </row>
    <row r="24" spans="1:20">
      <c r="A24" t="s">
        <v>173</v>
      </c>
      <c r="B24" t="s">
        <v>174</v>
      </c>
      <c r="C24" t="s">
        <v>10</v>
      </c>
      <c r="D24" t="s">
        <v>9</v>
      </c>
      <c r="E24" t="s">
        <v>175</v>
      </c>
      <c r="F24" t="s">
        <v>122</v>
      </c>
      <c r="G24" t="s">
        <v>104</v>
      </c>
      <c r="H24" t="s">
        <v>41</v>
      </c>
      <c r="I24" t="s">
        <v>12</v>
      </c>
      <c r="J24">
        <v>854</v>
      </c>
      <c r="K24" t="s">
        <v>42</v>
      </c>
      <c r="L24" t="s">
        <v>176</v>
      </c>
      <c r="M24" t="s">
        <v>44</v>
      </c>
      <c r="N24" t="s">
        <v>177</v>
      </c>
      <c r="O24">
        <v>1499954</v>
      </c>
      <c r="P24" t="s">
        <v>53</v>
      </c>
      <c r="Q24" t="s">
        <v>53</v>
      </c>
      <c r="R24">
        <f>VLOOKUP(O24,[1]应付款管理!$A$1:$I$65536,9,0)</f>
        <v>854</v>
      </c>
      <c r="S24">
        <f t="shared" si="0"/>
        <v>0</v>
      </c>
      <c r="T24" t="str">
        <f t="shared" si="1"/>
        <v>，1499954</v>
      </c>
    </row>
    <row r="25" spans="1:20">
      <c r="A25" t="s">
        <v>178</v>
      </c>
      <c r="B25" t="s">
        <v>179</v>
      </c>
      <c r="C25" t="s">
        <v>10</v>
      </c>
      <c r="D25" t="s">
        <v>9</v>
      </c>
      <c r="E25" t="s">
        <v>180</v>
      </c>
      <c r="F25" t="s">
        <v>181</v>
      </c>
      <c r="G25" t="s">
        <v>182</v>
      </c>
      <c r="H25" t="s">
        <v>41</v>
      </c>
      <c r="I25" t="s">
        <v>12</v>
      </c>
      <c r="J25">
        <v>6692</v>
      </c>
      <c r="K25" t="s">
        <v>42</v>
      </c>
      <c r="L25" t="s">
        <v>183</v>
      </c>
      <c r="M25" t="s">
        <v>99</v>
      </c>
      <c r="N25" t="s">
        <v>184</v>
      </c>
      <c r="O25">
        <v>1501104</v>
      </c>
      <c r="P25" t="s">
        <v>153</v>
      </c>
      <c r="Q25" t="s">
        <v>153</v>
      </c>
      <c r="R25">
        <f>VLOOKUP(O25,[1]应付款管理!$A$1:$I$65536,9,0)</f>
        <v>6692</v>
      </c>
      <c r="S25">
        <f t="shared" si="0"/>
        <v>0</v>
      </c>
      <c r="T25" t="str">
        <f t="shared" si="1"/>
        <v>，1501104</v>
      </c>
    </row>
    <row r="26" spans="1:20">
      <c r="A26" t="s">
        <v>185</v>
      </c>
      <c r="B26" t="s">
        <v>186</v>
      </c>
      <c r="C26" t="s">
        <v>10</v>
      </c>
      <c r="D26" t="s">
        <v>9</v>
      </c>
      <c r="E26" t="s">
        <v>187</v>
      </c>
      <c r="F26" t="s">
        <v>83</v>
      </c>
      <c r="G26" t="s">
        <v>122</v>
      </c>
      <c r="H26" t="s">
        <v>41</v>
      </c>
      <c r="I26" t="s">
        <v>12</v>
      </c>
      <c r="J26">
        <v>1138</v>
      </c>
      <c r="K26" t="s">
        <v>42</v>
      </c>
      <c r="L26" t="s">
        <v>188</v>
      </c>
      <c r="M26" t="s">
        <v>44</v>
      </c>
      <c r="N26" t="s">
        <v>189</v>
      </c>
      <c r="O26">
        <v>1500658</v>
      </c>
      <c r="P26" t="s">
        <v>67</v>
      </c>
      <c r="Q26" t="s">
        <v>67</v>
      </c>
      <c r="R26">
        <f>VLOOKUP(O26,[1]应付款管理!$A$1:$I$65536,9,0)</f>
        <v>1138</v>
      </c>
      <c r="S26">
        <f t="shared" si="0"/>
        <v>0</v>
      </c>
      <c r="T26" t="str">
        <f t="shared" si="1"/>
        <v>，1500658</v>
      </c>
    </row>
    <row r="27" spans="1:20">
      <c r="A27" t="s">
        <v>190</v>
      </c>
      <c r="B27" t="s">
        <v>191</v>
      </c>
      <c r="C27" t="s">
        <v>10</v>
      </c>
      <c r="D27" t="s">
        <v>9</v>
      </c>
      <c r="E27" t="s">
        <v>192</v>
      </c>
      <c r="F27" t="s">
        <v>115</v>
      </c>
      <c r="G27" t="s">
        <v>116</v>
      </c>
      <c r="H27" t="s">
        <v>41</v>
      </c>
      <c r="I27" t="s">
        <v>12</v>
      </c>
      <c r="J27">
        <v>383</v>
      </c>
      <c r="K27" t="s">
        <v>42</v>
      </c>
      <c r="L27" t="s">
        <v>193</v>
      </c>
      <c r="M27" t="s">
        <v>44</v>
      </c>
      <c r="N27" t="s">
        <v>194</v>
      </c>
      <c r="O27">
        <v>1501216</v>
      </c>
      <c r="P27" t="s">
        <v>67</v>
      </c>
      <c r="Q27" t="s">
        <v>67</v>
      </c>
      <c r="R27">
        <f>VLOOKUP(O27,[1]应付款管理!$A$1:$I$65536,9,0)</f>
        <v>383</v>
      </c>
      <c r="S27">
        <f t="shared" si="0"/>
        <v>0</v>
      </c>
      <c r="T27" t="str">
        <f t="shared" si="1"/>
        <v>，1501216</v>
      </c>
    </row>
    <row r="28" spans="1:20">
      <c r="A28" t="s">
        <v>74</v>
      </c>
      <c r="B28" t="s">
        <v>195</v>
      </c>
      <c r="C28" t="s">
        <v>10</v>
      </c>
      <c r="D28" t="s">
        <v>9</v>
      </c>
      <c r="E28" t="s">
        <v>76</v>
      </c>
      <c r="F28" t="s">
        <v>122</v>
      </c>
      <c r="G28" t="s">
        <v>90</v>
      </c>
      <c r="H28" t="s">
        <v>41</v>
      </c>
      <c r="I28" t="s">
        <v>12</v>
      </c>
      <c r="J28">
        <v>517</v>
      </c>
      <c r="K28" t="s">
        <v>42</v>
      </c>
      <c r="L28" t="s">
        <v>196</v>
      </c>
      <c r="M28" t="s">
        <v>44</v>
      </c>
      <c r="N28" t="s">
        <v>197</v>
      </c>
      <c r="O28">
        <v>1501678</v>
      </c>
      <c r="P28" t="s">
        <v>67</v>
      </c>
      <c r="Q28" t="s">
        <v>67</v>
      </c>
      <c r="R28">
        <f>VLOOKUP(O28,[1]应付款管理!$A$1:$I$65536,9,0)</f>
        <v>517</v>
      </c>
      <c r="S28">
        <f t="shared" si="0"/>
        <v>0</v>
      </c>
      <c r="T28" t="str">
        <f t="shared" si="1"/>
        <v>，1501678</v>
      </c>
    </row>
    <row r="29" spans="1:20">
      <c r="A29" t="s">
        <v>198</v>
      </c>
      <c r="B29" t="s">
        <v>199</v>
      </c>
      <c r="C29" t="s">
        <v>10</v>
      </c>
      <c r="D29" t="s">
        <v>9</v>
      </c>
      <c r="E29" t="s">
        <v>200</v>
      </c>
      <c r="F29" t="s">
        <v>201</v>
      </c>
      <c r="G29" t="s">
        <v>96</v>
      </c>
      <c r="H29" t="s">
        <v>41</v>
      </c>
      <c r="I29" t="s">
        <v>12</v>
      </c>
      <c r="J29">
        <v>1252</v>
      </c>
      <c r="K29" t="s">
        <v>42</v>
      </c>
      <c r="L29" t="s">
        <v>202</v>
      </c>
      <c r="M29" t="s">
        <v>44</v>
      </c>
      <c r="N29" t="s">
        <v>203</v>
      </c>
      <c r="O29">
        <v>1502002</v>
      </c>
      <c r="P29" t="s">
        <v>67</v>
      </c>
      <c r="Q29" t="s">
        <v>67</v>
      </c>
      <c r="R29">
        <f>VLOOKUP(O29,[1]应付款管理!$A$1:$I$65536,9,0)</f>
        <v>1252</v>
      </c>
      <c r="S29">
        <f t="shared" si="0"/>
        <v>0</v>
      </c>
      <c r="T29" t="str">
        <f t="shared" si="1"/>
        <v>，1502002</v>
      </c>
    </row>
    <row r="30" spans="1:20">
      <c r="A30" t="s">
        <v>204</v>
      </c>
      <c r="B30" t="s">
        <v>205</v>
      </c>
      <c r="C30" t="s">
        <v>10</v>
      </c>
      <c r="D30" t="s">
        <v>9</v>
      </c>
      <c r="E30" t="s">
        <v>206</v>
      </c>
      <c r="F30" t="s">
        <v>90</v>
      </c>
      <c r="G30" t="s">
        <v>115</v>
      </c>
      <c r="H30" t="s">
        <v>41</v>
      </c>
      <c r="I30" t="s">
        <v>12</v>
      </c>
      <c r="J30">
        <v>2661</v>
      </c>
      <c r="K30" t="s">
        <v>42</v>
      </c>
      <c r="L30" t="s">
        <v>207</v>
      </c>
      <c r="M30" t="s">
        <v>44</v>
      </c>
      <c r="N30" t="s">
        <v>208</v>
      </c>
      <c r="O30">
        <v>1502452</v>
      </c>
      <c r="P30" t="s">
        <v>53</v>
      </c>
      <c r="Q30" t="s">
        <v>53</v>
      </c>
      <c r="R30">
        <f>VLOOKUP(O30,[1]应付款管理!$A$1:$I$65536,9,0)</f>
        <v>2661</v>
      </c>
      <c r="S30">
        <f t="shared" si="0"/>
        <v>0</v>
      </c>
      <c r="T30" t="str">
        <f t="shared" si="1"/>
        <v>，1502452</v>
      </c>
    </row>
    <row r="31" spans="1:20">
      <c r="A31" t="s">
        <v>119</v>
      </c>
      <c r="B31" t="s">
        <v>209</v>
      </c>
      <c r="C31" t="s">
        <v>10</v>
      </c>
      <c r="D31" t="s">
        <v>9</v>
      </c>
      <c r="E31" t="s">
        <v>210</v>
      </c>
      <c r="F31" t="s">
        <v>201</v>
      </c>
      <c r="G31" t="s">
        <v>211</v>
      </c>
      <c r="H31" t="s">
        <v>41</v>
      </c>
      <c r="I31" t="s">
        <v>12</v>
      </c>
      <c r="J31">
        <v>2390</v>
      </c>
      <c r="K31" t="s">
        <v>42</v>
      </c>
      <c r="L31" t="s">
        <v>212</v>
      </c>
      <c r="M31" t="s">
        <v>44</v>
      </c>
      <c r="N31" t="s">
        <v>213</v>
      </c>
      <c r="O31">
        <v>1502910</v>
      </c>
      <c r="P31" t="s">
        <v>46</v>
      </c>
      <c r="R31">
        <f>VLOOKUP(O31,[1]应付款管理!$A$1:$I$65536,9,0)</f>
        <v>2390</v>
      </c>
      <c r="S31">
        <f t="shared" si="0"/>
        <v>0</v>
      </c>
      <c r="T31" t="str">
        <f t="shared" si="1"/>
        <v>，1502910</v>
      </c>
    </row>
    <row r="32" spans="1:20">
      <c r="A32" t="s">
        <v>86</v>
      </c>
      <c r="B32" t="s">
        <v>214</v>
      </c>
      <c r="C32" t="s">
        <v>10</v>
      </c>
      <c r="D32" t="s">
        <v>9</v>
      </c>
      <c r="E32" t="s">
        <v>215</v>
      </c>
      <c r="F32" t="s">
        <v>150</v>
      </c>
      <c r="G32" t="s">
        <v>216</v>
      </c>
      <c r="H32" t="s">
        <v>41</v>
      </c>
      <c r="I32" t="s">
        <v>12</v>
      </c>
      <c r="J32">
        <v>1973</v>
      </c>
      <c r="K32" t="s">
        <v>42</v>
      </c>
      <c r="L32" t="s">
        <v>217</v>
      </c>
      <c r="M32" t="s">
        <v>44</v>
      </c>
      <c r="N32" t="s">
        <v>218</v>
      </c>
      <c r="O32">
        <v>1500316</v>
      </c>
      <c r="P32" t="s">
        <v>67</v>
      </c>
      <c r="Q32" t="s">
        <v>67</v>
      </c>
      <c r="R32">
        <f>VLOOKUP(O32,[1]应付款管理!$A$1:$I$65536,9,0)</f>
        <v>1973</v>
      </c>
      <c r="S32">
        <f t="shared" si="0"/>
        <v>0</v>
      </c>
      <c r="T32" t="str">
        <f t="shared" si="1"/>
        <v>，1500316</v>
      </c>
    </row>
    <row r="33" spans="1:20">
      <c r="A33" t="s">
        <v>219</v>
      </c>
      <c r="B33" t="s">
        <v>220</v>
      </c>
      <c r="C33" t="s">
        <v>10</v>
      </c>
      <c r="D33" t="s">
        <v>9</v>
      </c>
      <c r="E33" t="s">
        <v>221</v>
      </c>
      <c r="F33" t="s">
        <v>222</v>
      </c>
      <c r="G33" t="s">
        <v>223</v>
      </c>
      <c r="H33" t="s">
        <v>41</v>
      </c>
      <c r="I33" t="s">
        <v>12</v>
      </c>
      <c r="J33">
        <v>1249</v>
      </c>
      <c r="K33" t="s">
        <v>42</v>
      </c>
      <c r="L33" t="s">
        <v>224</v>
      </c>
      <c r="M33" t="s">
        <v>44</v>
      </c>
      <c r="N33" t="s">
        <v>225</v>
      </c>
      <c r="O33">
        <v>1502969</v>
      </c>
      <c r="P33" t="s">
        <v>67</v>
      </c>
      <c r="Q33" t="s">
        <v>67</v>
      </c>
      <c r="R33">
        <f>VLOOKUP(O33,[1]应付款管理!$A$1:$I$65536,9,0)</f>
        <v>1249</v>
      </c>
      <c r="S33">
        <f t="shared" si="0"/>
        <v>0</v>
      </c>
      <c r="T33" t="str">
        <f t="shared" si="1"/>
        <v>，1502969</v>
      </c>
    </row>
    <row r="34" spans="1:20">
      <c r="A34" t="s">
        <v>226</v>
      </c>
      <c r="B34" t="s">
        <v>227</v>
      </c>
      <c r="C34" t="s">
        <v>10</v>
      </c>
      <c r="D34" t="s">
        <v>9</v>
      </c>
      <c r="E34" t="s">
        <v>228</v>
      </c>
      <c r="F34" t="s">
        <v>165</v>
      </c>
      <c r="G34" t="s">
        <v>229</v>
      </c>
      <c r="H34" t="s">
        <v>41</v>
      </c>
      <c r="I34" t="s">
        <v>12</v>
      </c>
      <c r="J34">
        <v>13044</v>
      </c>
      <c r="K34" t="s">
        <v>42</v>
      </c>
      <c r="L34" t="s">
        <v>230</v>
      </c>
      <c r="M34" t="s">
        <v>44</v>
      </c>
      <c r="N34" t="s">
        <v>231</v>
      </c>
      <c r="O34">
        <v>1502740</v>
      </c>
      <c r="P34" t="s">
        <v>53</v>
      </c>
      <c r="Q34" t="s">
        <v>53</v>
      </c>
      <c r="R34">
        <f>VLOOKUP(O34,[1]应付款管理!$A$1:$I$65536,9,0)</f>
        <v>13044</v>
      </c>
      <c r="S34">
        <f t="shared" si="0"/>
        <v>0</v>
      </c>
      <c r="T34" t="str">
        <f t="shared" si="1"/>
        <v>，1502740</v>
      </c>
    </row>
    <row r="35" spans="1:20">
      <c r="A35" t="s">
        <v>232</v>
      </c>
      <c r="B35" t="s">
        <v>233</v>
      </c>
      <c r="C35" t="s">
        <v>10</v>
      </c>
      <c r="D35" t="s">
        <v>9</v>
      </c>
      <c r="E35" t="s">
        <v>234</v>
      </c>
      <c r="F35" t="s">
        <v>104</v>
      </c>
      <c r="G35" t="s">
        <v>165</v>
      </c>
      <c r="H35" t="s">
        <v>41</v>
      </c>
      <c r="I35" t="s">
        <v>12</v>
      </c>
      <c r="J35">
        <v>281</v>
      </c>
      <c r="K35" t="s">
        <v>42</v>
      </c>
      <c r="L35" t="s">
        <v>235</v>
      </c>
      <c r="M35" t="s">
        <v>44</v>
      </c>
      <c r="N35" t="s">
        <v>236</v>
      </c>
      <c r="O35">
        <v>1504066</v>
      </c>
      <c r="P35" t="s">
        <v>53</v>
      </c>
      <c r="Q35" t="s">
        <v>53</v>
      </c>
      <c r="R35">
        <f>VLOOKUP(O35,[1]应付款管理!$A$1:$I$65536,9,0)</f>
        <v>281</v>
      </c>
      <c r="S35">
        <f t="shared" si="0"/>
        <v>0</v>
      </c>
      <c r="T35" t="str">
        <f t="shared" si="1"/>
        <v>，1504066</v>
      </c>
    </row>
    <row r="36" spans="1:20">
      <c r="A36" t="s">
        <v>237</v>
      </c>
      <c r="B36" t="s">
        <v>238</v>
      </c>
      <c r="C36" t="s">
        <v>10</v>
      </c>
      <c r="D36" t="s">
        <v>9</v>
      </c>
      <c r="E36" t="s">
        <v>239</v>
      </c>
      <c r="F36" t="s">
        <v>165</v>
      </c>
      <c r="G36" t="s">
        <v>115</v>
      </c>
      <c r="H36" t="s">
        <v>41</v>
      </c>
      <c r="I36" t="s">
        <v>12</v>
      </c>
      <c r="J36">
        <v>724</v>
      </c>
      <c r="K36" t="s">
        <v>42</v>
      </c>
      <c r="L36" t="s">
        <v>240</v>
      </c>
      <c r="M36" t="s">
        <v>44</v>
      </c>
      <c r="N36" t="s">
        <v>241</v>
      </c>
      <c r="O36">
        <v>1504387</v>
      </c>
      <c r="P36" t="s">
        <v>46</v>
      </c>
      <c r="R36">
        <f>VLOOKUP(O36,[1]应付款管理!$A$1:$I$65536,9,0)</f>
        <v>724</v>
      </c>
      <c r="S36">
        <f t="shared" si="0"/>
        <v>0</v>
      </c>
      <c r="T36" t="str">
        <f t="shared" si="1"/>
        <v>，1504387</v>
      </c>
    </row>
    <row r="37" spans="10:19">
      <c r="J37">
        <f>SUM(J2:J36)</f>
        <v>60146</v>
      </c>
      <c r="R37">
        <f>SUM(R2:R36)</f>
        <v>60146</v>
      </c>
      <c r="S37">
        <f>SUM(S2:S36)</f>
        <v>0</v>
      </c>
    </row>
    <row r="39" spans="17:23">
      <c r="Q39" s="3"/>
      <c r="R39" s="3"/>
      <c r="S39" s="3"/>
      <c r="T39" s="3"/>
      <c r="U39" s="3"/>
      <c r="V39" s="3"/>
      <c r="W39" s="3"/>
    </row>
    <row r="40" spans="17:23">
      <c r="Q40" s="3"/>
      <c r="R40" s="4" t="s">
        <v>242</v>
      </c>
      <c r="S40" s="5">
        <v>60146</v>
      </c>
      <c r="T40" s="5"/>
      <c r="U40" s="5"/>
      <c r="V40" s="3"/>
      <c r="W40" s="3"/>
    </row>
    <row r="41" ht="15.75" spans="17:23">
      <c r="Q41" s="3"/>
      <c r="R41" s="4" t="s">
        <v>243</v>
      </c>
      <c r="S41" s="5">
        <v>51660</v>
      </c>
      <c r="T41" s="4" t="s">
        <v>244</v>
      </c>
      <c r="U41" s="6" t="s">
        <v>245</v>
      </c>
      <c r="V41" s="3"/>
      <c r="W41" s="3"/>
    </row>
    <row r="42" ht="15.75" spans="17:23">
      <c r="Q42" s="3"/>
      <c r="R42" s="4" t="s">
        <v>246</v>
      </c>
      <c r="S42" s="5">
        <v>8486</v>
      </c>
      <c r="T42" s="4" t="s">
        <v>244</v>
      </c>
      <c r="U42" s="7" t="s">
        <v>247</v>
      </c>
      <c r="V42" s="3"/>
      <c r="W42" s="3"/>
    </row>
    <row r="43" spans="17:23">
      <c r="Q43" s="3"/>
      <c r="R43" s="3"/>
      <c r="S43" s="3"/>
      <c r="T43" s="3"/>
      <c r="U43" s="3"/>
      <c r="V43" s="3"/>
      <c r="W43" s="3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2019-05-16T03:51:01Z</dcterms:created>
  <dcterms:modified xsi:type="dcterms:W3CDTF">2019-05-16T03:55:39Z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