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Rooming List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<sst xmlns="http://schemas.openxmlformats.org/spreadsheetml/2006/main" count="491" uniqueCount="438">
  <si>
    <t>CIT Thai Floating Deposit Balance/Commitment Agreement</t>
  </si>
  <si>
    <t>Grand Total Actual + Forward Booking</t>
  </si>
  <si>
    <t xml:space="preserve">  Deposit Paid (THB)</t>
  </si>
  <si>
    <t>Outstanding Balance</t>
  </si>
  <si>
    <t>Total</t>
  </si>
  <si>
    <t>No.</t>
  </si>
  <si>
    <t>Hotel confirmation</t>
  </si>
  <si>
    <t>Agent Ref. No.</t>
  </si>
  <si>
    <t>Purchase Order</t>
  </si>
  <si>
    <t>In</t>
  </si>
  <si>
    <t>Out</t>
  </si>
  <si>
    <t>No. of Rooms</t>
  </si>
  <si>
    <t>Total Room Nights</t>
  </si>
  <si>
    <t>Total Invoice</t>
  </si>
  <si>
    <t>Booking name</t>
  </si>
  <si>
    <t>Remark</t>
  </si>
  <si>
    <t>1</t>
  </si>
  <si>
    <t>Goa, Liu Lin, Mr.</t>
  </si>
  <si>
    <t>2</t>
  </si>
  <si>
    <t>Liu,Chang</t>
  </si>
  <si>
    <t>3</t>
  </si>
  <si>
    <t>078479146</t>
  </si>
  <si>
    <t>Huang, Chao</t>
  </si>
  <si>
    <t>4</t>
  </si>
  <si>
    <t>Tu, Qidan</t>
  </si>
  <si>
    <t>5</t>
  </si>
  <si>
    <t>Liu, Junyi</t>
  </si>
  <si>
    <t>6</t>
  </si>
  <si>
    <t>Wang, Binghua</t>
  </si>
  <si>
    <t>7</t>
  </si>
  <si>
    <t>Kuang, Daili</t>
  </si>
  <si>
    <t>8</t>
  </si>
  <si>
    <t>Wu, Yuhan</t>
  </si>
  <si>
    <t>9</t>
  </si>
  <si>
    <t>Li, Xi</t>
  </si>
  <si>
    <t>10</t>
  </si>
  <si>
    <t>Lu, Chao Liang</t>
  </si>
  <si>
    <t>11</t>
  </si>
  <si>
    <t>Yuan, Jia</t>
  </si>
  <si>
    <t>12</t>
  </si>
  <si>
    <t>Jiang, Li</t>
  </si>
  <si>
    <t>13</t>
  </si>
  <si>
    <t>Gai, Benyang</t>
  </si>
  <si>
    <t>14</t>
  </si>
  <si>
    <t>Guo, Minli</t>
  </si>
  <si>
    <t>15</t>
  </si>
  <si>
    <t>Han, Chunli, Mr.</t>
  </si>
  <si>
    <t>16</t>
  </si>
  <si>
    <t>Wu, Shujun</t>
  </si>
  <si>
    <t>17</t>
  </si>
  <si>
    <t>Luo, Xin</t>
  </si>
  <si>
    <t>18</t>
  </si>
  <si>
    <t>Yang, Wenkang</t>
  </si>
  <si>
    <t>19</t>
  </si>
  <si>
    <t>Zhou, Sheng</t>
  </si>
  <si>
    <t>20</t>
  </si>
  <si>
    <t>Ji, Shengkai &amp; Wu, Feilin</t>
  </si>
  <si>
    <t>21</t>
  </si>
  <si>
    <t>Wang, Yongxiang</t>
  </si>
  <si>
    <t>22</t>
  </si>
  <si>
    <t>Hu, Yezi</t>
  </si>
  <si>
    <t>23</t>
  </si>
  <si>
    <t>Shou, Xiaobei</t>
  </si>
  <si>
    <t>24</t>
  </si>
  <si>
    <t>Sun, Xiaojie</t>
  </si>
  <si>
    <t>25</t>
  </si>
  <si>
    <t>18164, 18165, 18166</t>
  </si>
  <si>
    <t>Zhang, Gong</t>
  </si>
  <si>
    <t>26</t>
  </si>
  <si>
    <t>Zhang, Yi</t>
  </si>
  <si>
    <t>27</t>
  </si>
  <si>
    <t>Hu,Yan</t>
  </si>
  <si>
    <t>28</t>
  </si>
  <si>
    <t>Feng, Yan</t>
  </si>
  <si>
    <t>29</t>
  </si>
  <si>
    <t>Wang, Meihui &amp; Liu, Feng</t>
  </si>
  <si>
    <t>30</t>
  </si>
  <si>
    <t>Wingjin, Ho</t>
  </si>
  <si>
    <t>31</t>
  </si>
  <si>
    <t>Liu, Rong</t>
  </si>
  <si>
    <t>32</t>
  </si>
  <si>
    <t>33</t>
  </si>
  <si>
    <t>Duan, Fan &amp; Xu, Yibo</t>
  </si>
  <si>
    <t>34</t>
  </si>
  <si>
    <t>35</t>
  </si>
  <si>
    <t>Liu, Tingting</t>
  </si>
  <si>
    <t>36</t>
  </si>
  <si>
    <t>Qu, Deyang</t>
  </si>
  <si>
    <t>37</t>
  </si>
  <si>
    <t>Wu, Bo &amp; Tang Muqiu</t>
  </si>
  <si>
    <t>38</t>
  </si>
  <si>
    <t>Zhong, Kai &amp; Li, Yong Xia</t>
  </si>
  <si>
    <t>39</t>
  </si>
  <si>
    <t>Zhong, Hongchang &amp; Kang, Yan</t>
  </si>
  <si>
    <t>41</t>
  </si>
  <si>
    <t>Chen, Zhoulei</t>
  </si>
  <si>
    <t>42</t>
  </si>
  <si>
    <t>Zheng, Hemin</t>
  </si>
  <si>
    <t>43</t>
  </si>
  <si>
    <t>Cen, Xueyao &amp; Tse James Chiaming</t>
  </si>
  <si>
    <t>44</t>
  </si>
  <si>
    <t>Leng, Chuanfu</t>
  </si>
  <si>
    <t>Chen, Suwang &amp; Chen, Zhenhao</t>
  </si>
  <si>
    <t>45</t>
  </si>
  <si>
    <t>Shafiqbinhashim, Muhammad</t>
  </si>
  <si>
    <t>46</t>
  </si>
  <si>
    <t>Zhou, Meihua &amp; Yamaguchi, Shintaro</t>
  </si>
  <si>
    <t>47</t>
  </si>
  <si>
    <t>Sumikawa, Tatsuo &amp; Sumikawa Kazumi</t>
  </si>
  <si>
    <t>48</t>
  </si>
  <si>
    <t>Jin, Jinlan</t>
  </si>
  <si>
    <t>49</t>
  </si>
  <si>
    <t>Xu, Fanjie &amp; Shao, Xuyu</t>
  </si>
  <si>
    <t>Shilan, Liu</t>
  </si>
  <si>
    <t>He, Zhu</t>
  </si>
  <si>
    <t>50</t>
  </si>
  <si>
    <t>Tang, Yukuan</t>
  </si>
  <si>
    <t>51</t>
  </si>
  <si>
    <t>52</t>
  </si>
  <si>
    <t>Wang, Ning</t>
  </si>
  <si>
    <t>53</t>
  </si>
  <si>
    <t>Yu, Naiwen &amp; Zhai Shuo</t>
  </si>
  <si>
    <t>54</t>
  </si>
  <si>
    <t>Yang, Jicong</t>
  </si>
  <si>
    <t>55</t>
  </si>
  <si>
    <t>Yang, Qinghua</t>
  </si>
  <si>
    <t>56</t>
  </si>
  <si>
    <t>Yang, Yun</t>
  </si>
  <si>
    <t>57</t>
  </si>
  <si>
    <t>Zhou, Xiuping &amp; Zhu, Junni</t>
  </si>
  <si>
    <t>58</t>
  </si>
  <si>
    <t>Ma, Hong &amp; Deng, Xiao</t>
  </si>
  <si>
    <t>59</t>
  </si>
  <si>
    <t>Ma, Li &amp; Zhang, Zongshun</t>
  </si>
  <si>
    <t>60</t>
  </si>
  <si>
    <t>Lin, Chengcheng &amp; Zhang, Tian</t>
  </si>
  <si>
    <t>61</t>
  </si>
  <si>
    <t>Cong, Bo</t>
  </si>
  <si>
    <t>62</t>
  </si>
  <si>
    <t>Yan, Shili</t>
  </si>
  <si>
    <t>P190111143452489</t>
  </si>
  <si>
    <t>40</t>
  </si>
  <si>
    <t>Chuanfu, Leng</t>
  </si>
  <si>
    <t>P190109094559489</t>
  </si>
  <si>
    <t>Zhang, Hanru &amp; Gao, Jian</t>
  </si>
  <si>
    <t>Deng, Qin</t>
  </si>
  <si>
    <t>Elkarif, Amir &amp; Chiu, Li Ya &amp; Chiu, Yi Wei</t>
  </si>
  <si>
    <t>Chen, Dai</t>
  </si>
  <si>
    <t>Zhang, Han</t>
  </si>
  <si>
    <t>Liang, Jun</t>
  </si>
  <si>
    <t>Cheng, Haitao</t>
  </si>
  <si>
    <t>Jingwei, Fan</t>
  </si>
  <si>
    <t>Li, Jinxing</t>
  </si>
  <si>
    <t>Yang, Aihuan</t>
  </si>
  <si>
    <t>63</t>
  </si>
  <si>
    <t>Zhang, Kangkang</t>
  </si>
  <si>
    <t>64</t>
  </si>
  <si>
    <t>Dong, Yue</t>
  </si>
  <si>
    <t>65</t>
  </si>
  <si>
    <t>Guo, Hanhui</t>
  </si>
  <si>
    <t>66</t>
  </si>
  <si>
    <t>Que, Rongbin</t>
  </si>
  <si>
    <t>67</t>
  </si>
  <si>
    <t>Wei, Si</t>
  </si>
  <si>
    <t>69</t>
  </si>
  <si>
    <t>Liu, Leren</t>
  </si>
  <si>
    <t>71</t>
  </si>
  <si>
    <t>Qiao, Man</t>
  </si>
  <si>
    <t>72</t>
  </si>
  <si>
    <t>Bi, Xia</t>
  </si>
  <si>
    <t>73</t>
  </si>
  <si>
    <t>Yaodong, Zheng</t>
  </si>
  <si>
    <t>74</t>
  </si>
  <si>
    <t>Ping, Tan</t>
  </si>
  <si>
    <t>75</t>
  </si>
  <si>
    <t>Weng, Wuxiang</t>
  </si>
  <si>
    <t>80</t>
  </si>
  <si>
    <t>Lei, Sicheng+Zhang Xiaoqing</t>
  </si>
  <si>
    <t>81</t>
  </si>
  <si>
    <t>Ru, Xin+ Ma, Hongmei</t>
  </si>
  <si>
    <t>82</t>
  </si>
  <si>
    <t>Lan, Yunxia/ Lan, Jianchao</t>
  </si>
  <si>
    <t>TPP</t>
  </si>
  <si>
    <t>83</t>
  </si>
  <si>
    <t>Ye, Jingping &amp; Xia, Wei</t>
  </si>
  <si>
    <t>84</t>
  </si>
  <si>
    <t>Shao, Qiang</t>
  </si>
  <si>
    <t>85</t>
  </si>
  <si>
    <t>Ma, Ni</t>
  </si>
  <si>
    <t>86</t>
  </si>
  <si>
    <t>Tang, Lizhong</t>
  </si>
  <si>
    <t>87</t>
  </si>
  <si>
    <t>Gu, Jianqing+ Sun, Fengyan</t>
  </si>
  <si>
    <t>92</t>
  </si>
  <si>
    <t>Xia, Chenhao</t>
  </si>
  <si>
    <t>96</t>
  </si>
  <si>
    <t>Kang, Bofei</t>
  </si>
  <si>
    <t>97</t>
  </si>
  <si>
    <t>Wang, Senlin</t>
  </si>
  <si>
    <t>Last Minute Booking</t>
  </si>
  <si>
    <t>98</t>
  </si>
  <si>
    <t>Yang, Ranran</t>
  </si>
  <si>
    <t>99</t>
  </si>
  <si>
    <t>Chen, Yuanmeng</t>
  </si>
  <si>
    <t>100</t>
  </si>
  <si>
    <t>Wang, Yue</t>
  </si>
  <si>
    <t>101</t>
  </si>
  <si>
    <t>ZHEN QIN</t>
  </si>
  <si>
    <t>102</t>
  </si>
  <si>
    <t>LI, QIUHON</t>
  </si>
  <si>
    <t>103</t>
  </si>
  <si>
    <t>WANG, HANYAN</t>
  </si>
  <si>
    <t>104</t>
  </si>
  <si>
    <t>Xiong, Zhiji</t>
  </si>
  <si>
    <t>105</t>
  </si>
  <si>
    <t>Cheng, Zhiqiang</t>
  </si>
  <si>
    <t>106</t>
  </si>
  <si>
    <t>Tam, Kawai</t>
  </si>
  <si>
    <t>107</t>
  </si>
  <si>
    <t>Chen, Weiqing</t>
  </si>
  <si>
    <t>108</t>
  </si>
  <si>
    <t>37089, 37090</t>
  </si>
  <si>
    <t>Wu, Qian</t>
  </si>
  <si>
    <t>109</t>
  </si>
  <si>
    <t>Xie, Guanghua</t>
  </si>
  <si>
    <t>110</t>
  </si>
  <si>
    <t>Wei, Qirong</t>
  </si>
  <si>
    <t>111</t>
  </si>
  <si>
    <t>37454, 37455, 37456</t>
  </si>
  <si>
    <t>Deng, Yan &amp; party (3 villas)</t>
  </si>
  <si>
    <t>112</t>
  </si>
  <si>
    <t>Liu, Bo</t>
  </si>
  <si>
    <t>113</t>
  </si>
  <si>
    <t>Zheng Likun</t>
  </si>
  <si>
    <t>114</t>
  </si>
  <si>
    <t>Lu, Jiaye</t>
  </si>
  <si>
    <t>115</t>
  </si>
  <si>
    <t>Tsai, Chihchen</t>
  </si>
  <si>
    <t>116</t>
  </si>
  <si>
    <t>Pik, Chen</t>
  </si>
  <si>
    <t>117</t>
  </si>
  <si>
    <t>Hu, Yingyi</t>
  </si>
  <si>
    <t>118</t>
  </si>
  <si>
    <t>Kang, Zhujia</t>
  </si>
  <si>
    <t>119</t>
  </si>
  <si>
    <t>Ge, Sen</t>
  </si>
  <si>
    <t>120</t>
  </si>
  <si>
    <t>Jiang, Yifan</t>
  </si>
  <si>
    <t>121</t>
  </si>
  <si>
    <t>Pan, Fenling</t>
  </si>
  <si>
    <t>122</t>
  </si>
  <si>
    <t>Miao, Chengyu</t>
  </si>
  <si>
    <t>123</t>
  </si>
  <si>
    <t>Xu, Tian</t>
  </si>
  <si>
    <t>124</t>
  </si>
  <si>
    <t>Zhao, Fu</t>
  </si>
  <si>
    <t>125</t>
  </si>
  <si>
    <t>Barwick, Marc</t>
  </si>
  <si>
    <t>126</t>
  </si>
  <si>
    <t>Xu, Yiwei</t>
  </si>
  <si>
    <t>127</t>
  </si>
  <si>
    <t>Tang, Liping</t>
  </si>
  <si>
    <t>128</t>
  </si>
  <si>
    <t>Liu, Silei</t>
  </si>
  <si>
    <t>129</t>
  </si>
  <si>
    <t>Zhao, Chunming</t>
  </si>
  <si>
    <t>130</t>
  </si>
  <si>
    <t>An, Zhao</t>
  </si>
  <si>
    <t>131</t>
  </si>
  <si>
    <t>34080, 34081</t>
  </si>
  <si>
    <t>Deng, Xiaoou</t>
  </si>
  <si>
    <t>132</t>
  </si>
  <si>
    <t>Tam, Tsz Hung</t>
  </si>
  <si>
    <t>133</t>
  </si>
  <si>
    <t>Wu, Wei</t>
  </si>
  <si>
    <t>134</t>
  </si>
  <si>
    <t>Zhang, Yimin</t>
  </si>
  <si>
    <t>137</t>
  </si>
  <si>
    <t>Chen, Borru</t>
  </si>
  <si>
    <t>138</t>
  </si>
  <si>
    <t>Ni, Shanming &amp; Zhou, Wandi &amp; Ni, Yijing</t>
  </si>
  <si>
    <t>139</t>
  </si>
  <si>
    <t>Wang, Guannan</t>
  </si>
  <si>
    <t>P190326101006489</t>
  </si>
  <si>
    <t>Gao, Mengyu</t>
  </si>
  <si>
    <t>Wang, Yinchi</t>
  </si>
  <si>
    <t>135</t>
  </si>
  <si>
    <t>39406, 39407, 39408, 39409, 39410</t>
  </si>
  <si>
    <t>Zhu, Zhu</t>
  </si>
  <si>
    <t>136</t>
  </si>
  <si>
    <t>Li, Nan</t>
  </si>
  <si>
    <t>Wu, Jiao</t>
  </si>
  <si>
    <t>140</t>
  </si>
  <si>
    <t>Liu, Hao</t>
  </si>
  <si>
    <t>Zhu, Ganyu</t>
  </si>
  <si>
    <t>141</t>
  </si>
  <si>
    <t>Yang, Shuo</t>
  </si>
  <si>
    <t>144</t>
  </si>
  <si>
    <t>Zhao, Yun</t>
  </si>
  <si>
    <t>146</t>
  </si>
  <si>
    <t>Zheng, Jun</t>
  </si>
  <si>
    <t>DRNS</t>
  </si>
  <si>
    <t>P190326180202489</t>
  </si>
  <si>
    <t>39694, 39695</t>
  </si>
  <si>
    <t>Shen, Jun &amp; Shen, Bin</t>
  </si>
  <si>
    <t>Wang, Ziwei</t>
  </si>
  <si>
    <t>Yu, Wenpei</t>
  </si>
  <si>
    <t>Wang, Wei</t>
  </si>
  <si>
    <t>Xu, Xiaowen</t>
  </si>
  <si>
    <t>Wu, Yue</t>
  </si>
  <si>
    <t>Cheng, Lin &amp; Ma, Chao</t>
  </si>
  <si>
    <t>142</t>
  </si>
  <si>
    <t>Jia, Qiujin</t>
  </si>
  <si>
    <t>143</t>
  </si>
  <si>
    <t>Shen, Yan</t>
  </si>
  <si>
    <t>39849, 39850, 39851</t>
  </si>
  <si>
    <t>Chen, Huipeng &amp; pty 3 TPP</t>
  </si>
  <si>
    <t>Wei, Chia</t>
  </si>
  <si>
    <t>147</t>
  </si>
  <si>
    <t>Wong, Laiyan</t>
  </si>
  <si>
    <t>酒店少收6750</t>
  </si>
  <si>
    <t>149</t>
  </si>
  <si>
    <t>Zou, Hao</t>
  </si>
  <si>
    <t>150</t>
  </si>
  <si>
    <t>Li, Cheng</t>
  </si>
  <si>
    <t>151</t>
  </si>
  <si>
    <t>Lu, Yuzhen</t>
  </si>
  <si>
    <t>152</t>
  </si>
  <si>
    <t>He, Wenjing</t>
  </si>
  <si>
    <t>154</t>
  </si>
  <si>
    <t>Chen, Chuchuan</t>
  </si>
  <si>
    <t>155</t>
  </si>
  <si>
    <t>Xiao, Tiantain</t>
  </si>
  <si>
    <t>156</t>
  </si>
  <si>
    <t>Xiao, Bo</t>
  </si>
  <si>
    <t>159</t>
  </si>
  <si>
    <t>161</t>
  </si>
  <si>
    <t>Gao, Shan</t>
  </si>
  <si>
    <t>162</t>
  </si>
  <si>
    <t>Zheng, Zhuo</t>
  </si>
  <si>
    <t>163</t>
  </si>
  <si>
    <t>Wu, Fan</t>
  </si>
  <si>
    <t>165</t>
  </si>
  <si>
    <t>Feng, Yuan</t>
  </si>
  <si>
    <t>166</t>
  </si>
  <si>
    <t>Luo, Yushi &amp; Ma, Hongyao</t>
  </si>
  <si>
    <t>167</t>
  </si>
  <si>
    <t>Zhang, Miaoxi</t>
  </si>
  <si>
    <t>168</t>
  </si>
  <si>
    <t>Yang, Bo</t>
  </si>
  <si>
    <t>169</t>
  </si>
  <si>
    <t>Wu, Daying</t>
  </si>
  <si>
    <t>170</t>
  </si>
  <si>
    <t>Peng, Xiaoming</t>
  </si>
  <si>
    <t>171</t>
  </si>
  <si>
    <t>172</t>
  </si>
  <si>
    <t>174</t>
  </si>
  <si>
    <t>Qiu, Wangdan</t>
  </si>
  <si>
    <t>175</t>
  </si>
  <si>
    <t>Shao, Yuhua</t>
  </si>
  <si>
    <t>176</t>
  </si>
  <si>
    <t>Xue, Wa</t>
  </si>
  <si>
    <t>179</t>
  </si>
  <si>
    <t>Zhang, Lulu</t>
  </si>
  <si>
    <t>180</t>
  </si>
  <si>
    <t>Liu, Aixin</t>
  </si>
  <si>
    <t>181</t>
  </si>
  <si>
    <t>Wu, Tianlong</t>
  </si>
  <si>
    <t>182</t>
  </si>
  <si>
    <t>Lu, Chaoyi</t>
  </si>
  <si>
    <t>183</t>
  </si>
  <si>
    <t>Xia, Ji</t>
  </si>
  <si>
    <t>184</t>
  </si>
  <si>
    <t>Wang, Jing</t>
  </si>
  <si>
    <t>185</t>
  </si>
  <si>
    <t>186</t>
  </si>
  <si>
    <t>Sun, Zhen &amp; Feng, ZhengZheng</t>
  </si>
  <si>
    <t>187</t>
  </si>
  <si>
    <t>Zhao, Jin</t>
  </si>
  <si>
    <t>188</t>
  </si>
  <si>
    <t>Zhang, Yuchen &amp; Zhang,Jinxia</t>
  </si>
  <si>
    <t>189</t>
  </si>
  <si>
    <t>Hu, Yuxiang</t>
  </si>
  <si>
    <t>190</t>
  </si>
  <si>
    <t>Kong, Ciangchun</t>
  </si>
  <si>
    <t>191</t>
  </si>
  <si>
    <t>Gu, Dandong</t>
  </si>
  <si>
    <t>192</t>
  </si>
  <si>
    <t>Ren, Yanyan &amp; Ye, Pin</t>
  </si>
  <si>
    <t>193</t>
  </si>
  <si>
    <t>194</t>
  </si>
  <si>
    <t>Huang, Zal &amp; He, Pingting</t>
  </si>
  <si>
    <t>195</t>
  </si>
  <si>
    <t>Li, Nan &amp; Fu, Lingxi</t>
  </si>
  <si>
    <t>196</t>
  </si>
  <si>
    <t>Li, Yan</t>
  </si>
  <si>
    <t>198</t>
  </si>
  <si>
    <t>Shuyuan, Zhou</t>
  </si>
  <si>
    <t>199</t>
  </si>
  <si>
    <t>Zhang, Xiangyu &amp; Liu, Yeshu</t>
  </si>
  <si>
    <t>SVP</t>
  </si>
  <si>
    <t>201</t>
  </si>
  <si>
    <t>Li, Hui</t>
  </si>
  <si>
    <t>203</t>
  </si>
  <si>
    <t>Wu, Yong</t>
  </si>
  <si>
    <t>204</t>
  </si>
  <si>
    <t>Zhu, Pengxuan</t>
  </si>
  <si>
    <t>205</t>
  </si>
  <si>
    <t>Wang, Xin</t>
  </si>
  <si>
    <t>206</t>
  </si>
  <si>
    <t>Sun, Jiandong</t>
  </si>
  <si>
    <t>208</t>
  </si>
  <si>
    <t>Liu, Xinyu</t>
  </si>
  <si>
    <t>209</t>
  </si>
  <si>
    <t>Zhang, Yan</t>
  </si>
  <si>
    <t>210</t>
  </si>
  <si>
    <t>47660, 47667</t>
  </si>
  <si>
    <t>Li, Xinyu &amp; Chen, Qingli</t>
  </si>
  <si>
    <t>211</t>
  </si>
  <si>
    <t>Liang, Qiqi</t>
  </si>
  <si>
    <t>212</t>
  </si>
  <si>
    <t>Cao, Yongsen</t>
  </si>
  <si>
    <t>213</t>
  </si>
  <si>
    <t>Chan, Ho Ming</t>
  </si>
  <si>
    <t>214</t>
  </si>
  <si>
    <t>Zhou,  Hua</t>
  </si>
  <si>
    <t>216</t>
  </si>
  <si>
    <t>Xinxin, Ren</t>
  </si>
  <si>
    <t>217</t>
  </si>
  <si>
    <t>Shi, Jiawei</t>
  </si>
  <si>
    <t>218</t>
  </si>
  <si>
    <t>Wang, Zheng</t>
  </si>
  <si>
    <t>219</t>
  </si>
  <si>
    <t>Shi, Wen</t>
  </si>
  <si>
    <t>220</t>
  </si>
  <si>
    <t>Leng, Wenjuan</t>
  </si>
  <si>
    <t>total</t>
  </si>
  <si>
    <t>P190523175356489</t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</si>
</sst>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41" formatCode="_ * #,##0_ ;_ * \-#,##0_ ;_ * &quot;-&quot;_ ;_ @_ "/>
    <numFmt numFmtId="42" formatCode="_ &quot;￥&quot;* #,##0_ ;_ &quot;￥&quot;* \-#,##0_ ;_ &quot;￥&quot;* &quot;-&quot;_ ;_ @_ "/>
    <numFmt numFmtId="177" formatCode="[$-409]d\-mmm\-yy;@"/>
    <numFmt numFmtId="44" formatCode="_ &quot;￥&quot;* #,##0.00_ ;_ &quot;￥&quot;* \-#,##0.00_ ;_ &quot;￥&quot;* &quot;-&quot;??_ ;_ @_ "/>
    <numFmt numFmtId="178" formatCode="#,##0.00_ ;[Red]\-#,##0.00\ "/>
  </numFmts>
  <fonts count="3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00FF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.6"/>
      <color rgb="FF333333"/>
      <name val="Helvetica"/>
      <charset val="134"/>
    </font>
    <font>
      <sz val="10"/>
      <color rgb="FF000000"/>
      <name val="宋体"/>
      <charset val="134"/>
      <scheme val="minor"/>
    </font>
    <font>
      <sz val="11"/>
      <color theme="1" tint="0.149998474074526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1" fillId="24" borderId="10" applyNumberFormat="0" applyAlignment="0" applyProtection="0">
      <alignment vertical="center"/>
    </xf>
    <xf numFmtId="0" fontId="32" fillId="24" borderId="5" applyNumberFormat="0" applyAlignment="0" applyProtection="0">
      <alignment vertical="center"/>
    </xf>
    <xf numFmtId="0" fontId="33" fillId="25" borderId="11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146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176" fontId="0" fillId="2" borderId="1" xfId="8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176" fontId="2" fillId="2" borderId="1" xfId="8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176" fontId="2" fillId="2" borderId="1" xfId="8" applyFont="1" applyFill="1" applyBorder="1" applyAlignment="1">
      <alignment vertical="center"/>
    </xf>
    <xf numFmtId="2" fontId="2" fillId="2" borderId="1" xfId="8" applyNumberFormat="1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176" fontId="0" fillId="0" borderId="1" xfId="8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76" fontId="2" fillId="0" borderId="1" xfId="8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76" fontId="3" fillId="0" borderId="1" xfId="8" applyFont="1" applyFill="1" applyBorder="1" applyAlignment="1">
      <alignment horizontal="left" vertical="center" wrapText="1"/>
    </xf>
    <xf numFmtId="176" fontId="4" fillId="0" borderId="1" xfId="8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8" applyFont="1" applyFill="1" applyBorder="1" applyAlignment="1">
      <alignment horizontal="left" vertical="center"/>
    </xf>
    <xf numFmtId="1" fontId="1" fillId="0" borderId="4" xfId="0" applyNumberFormat="1" applyFont="1" applyFill="1" applyBorder="1" applyAlignment="1">
      <alignment horizontal="center" vertical="center"/>
    </xf>
    <xf numFmtId="176" fontId="0" fillId="0" borderId="2" xfId="8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2" fillId="0" borderId="1" xfId="8" applyFont="1" applyBorder="1" applyAlignment="1">
      <alignment horizontal="left" vertical="center"/>
    </xf>
    <xf numFmtId="1" fontId="6" fillId="0" borderId="3" xfId="0" applyNumberFormat="1" applyFont="1" applyFill="1" applyBorder="1" applyAlignment="1">
      <alignment horizontal="center" vertical="center"/>
    </xf>
    <xf numFmtId="176" fontId="6" fillId="0" borderId="1" xfId="8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8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76" fontId="4" fillId="2" borderId="1" xfId="8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76" fontId="6" fillId="2" borderId="1" xfId="8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176" fontId="7" fillId="2" borderId="1" xfId="8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176" fontId="7" fillId="2" borderId="1" xfId="8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76" fontId="5" fillId="0" borderId="1" xfId="8" applyFont="1" applyFill="1" applyBorder="1" applyAlignment="1">
      <alignment vertical="center"/>
    </xf>
    <xf numFmtId="1" fontId="0" fillId="0" borderId="2" xfId="0" applyNumberFormat="1" applyFont="1" applyFill="1" applyBorder="1" applyAlignment="1">
      <alignment horizontal="center" vertical="center"/>
    </xf>
    <xf numFmtId="176" fontId="0" fillId="0" borderId="2" xfId="8" applyFont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176" fontId="2" fillId="0" borderId="2" xfId="8" applyFont="1" applyBorder="1" applyAlignment="1">
      <alignment horizontal="left" vertical="center"/>
    </xf>
    <xf numFmtId="1" fontId="0" fillId="0" borderId="1" xfId="0" applyNumberFormat="1" applyFont="1" applyBorder="1" applyAlignment="1">
      <alignment horizontal="center"/>
    </xf>
    <xf numFmtId="176" fontId="0" fillId="0" borderId="1" xfId="8" applyFont="1" applyBorder="1" applyAlignment="1"/>
    <xf numFmtId="0" fontId="0" fillId="0" borderId="1" xfId="0" applyFont="1" applyBorder="1" applyAlignment="1">
      <alignment horizontal="left"/>
    </xf>
    <xf numFmtId="176" fontId="0" fillId="0" borderId="1" xfId="8" applyFont="1" applyBorder="1" applyAlignment="1">
      <alignment horizontal="left"/>
    </xf>
    <xf numFmtId="176" fontId="7" fillId="0" borderId="1" xfId="8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77" fontId="0" fillId="0" borderId="0" xfId="0" applyNumberFormat="1" applyFont="1" applyAlignment="1">
      <alignment horizontal="center"/>
    </xf>
    <xf numFmtId="176" fontId="0" fillId="0" borderId="0" xfId="8" applyFont="1" applyAlignment="1"/>
    <xf numFmtId="0" fontId="0" fillId="0" borderId="0" xfId="0" applyFont="1" applyAlignment="1">
      <alignment horizontal="left"/>
    </xf>
    <xf numFmtId="176" fontId="0" fillId="0" borderId="0" xfId="8" applyFont="1" applyAlignment="1">
      <alignment horizontal="left"/>
    </xf>
    <xf numFmtId="176" fontId="0" fillId="0" borderId="0" xfId="8" applyFont="1"/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77" fontId="9" fillId="0" borderId="0" xfId="0" applyNumberFormat="1" applyFont="1" applyBorder="1" applyAlignment="1">
      <alignment horizontal="center"/>
    </xf>
    <xf numFmtId="177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7" fontId="6" fillId="0" borderId="0" xfId="0" applyNumberFormat="1" applyFont="1" applyBorder="1" applyAlignment="1">
      <alignment horizontal="center"/>
    </xf>
    <xf numFmtId="0" fontId="9" fillId="0" borderId="0" xfId="0" applyFont="1" applyFill="1"/>
    <xf numFmtId="1" fontId="0" fillId="0" borderId="0" xfId="0" applyNumberFormat="1" applyFont="1" applyFill="1" applyAlignment="1">
      <alignment horizontal="center"/>
    </xf>
    <xf numFmtId="0" fontId="0" fillId="0" borderId="0" xfId="0" applyFont="1" applyFill="1"/>
    <xf numFmtId="0" fontId="8" fillId="0" borderId="0" xfId="0" applyFont="1" applyFill="1"/>
    <xf numFmtId="1" fontId="8" fillId="0" borderId="0" xfId="0" applyNumberFormat="1" applyFont="1" applyFill="1" applyAlignment="1">
      <alignment horizontal="center"/>
    </xf>
    <xf numFmtId="177" fontId="8" fillId="0" borderId="0" xfId="0" applyNumberFormat="1" applyFont="1" applyAlignment="1">
      <alignment horizontal="center"/>
    </xf>
    <xf numFmtId="177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8" fillId="0" borderId="1" xfId="8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176" fontId="8" fillId="0" borderId="1" xfId="8" applyFont="1" applyBorder="1" applyAlignment="1">
      <alignment horizontal="center" vertical="center"/>
    </xf>
    <xf numFmtId="176" fontId="9" fillId="3" borderId="1" xfId="8" applyFont="1" applyFill="1" applyBorder="1" applyAlignment="1"/>
    <xf numFmtId="176" fontId="9" fillId="3" borderId="1" xfId="8" applyFont="1" applyFill="1" applyBorder="1" applyAlignment="1">
      <alignment horizontal="center"/>
    </xf>
    <xf numFmtId="176" fontId="8" fillId="4" borderId="1" xfId="8" applyFont="1" applyFill="1" applyBorder="1" applyAlignment="1">
      <alignment horizontal="center" vertical="center" wrapText="1"/>
    </xf>
    <xf numFmtId="176" fontId="8" fillId="4" borderId="1" xfId="8" applyFont="1" applyFill="1" applyBorder="1" applyAlignment="1">
      <alignment horizontal="center" vertical="center"/>
    </xf>
    <xf numFmtId="176" fontId="8" fillId="0" borderId="1" xfId="8" applyFont="1" applyBorder="1" applyAlignment="1">
      <alignment horizontal="center"/>
    </xf>
    <xf numFmtId="176" fontId="0" fillId="2" borderId="1" xfId="8" applyFont="1" applyFill="1" applyBorder="1"/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176" fontId="0" fillId="0" borderId="1" xfId="8" applyFont="1" applyBorder="1"/>
    <xf numFmtId="0" fontId="5" fillId="0" borderId="1" xfId="0" applyFont="1" applyBorder="1"/>
    <xf numFmtId="0" fontId="0" fillId="5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0" fillId="2" borderId="1" xfId="8" applyNumberFormat="1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77" fontId="0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78" fontId="0" fillId="2" borderId="2" xfId="8" applyNumberFormat="1" applyFont="1" applyFill="1" applyBorder="1"/>
    <xf numFmtId="0" fontId="12" fillId="0" borderId="0" xfId="0" applyFont="1"/>
    <xf numFmtId="176" fontId="7" fillId="2" borderId="1" xfId="8" applyFont="1" applyFill="1" applyBorder="1" applyAlignment="1">
      <alignment horizontal="center" vertical="center"/>
    </xf>
    <xf numFmtId="176" fontId="2" fillId="2" borderId="1" xfId="8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176" fontId="2" fillId="0" borderId="1" xfId="8" applyFont="1" applyBorder="1" applyAlignment="1">
      <alignment horizontal="center" vertical="center"/>
    </xf>
    <xf numFmtId="176" fontId="14" fillId="0" borderId="1" xfId="8" applyFont="1" applyBorder="1" applyAlignment="1">
      <alignment horizontal="center" vertical="center"/>
    </xf>
    <xf numFmtId="176" fontId="0" fillId="0" borderId="1" xfId="8" applyFont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0" fillId="2" borderId="1" xfId="0" applyFont="1" applyFill="1" applyBorder="1" applyAlignment="1" quotePrefix="1">
      <alignment horizontal="center" vertical="center"/>
    </xf>
    <xf numFmtId="1" fontId="1" fillId="2" borderId="1" xfId="0" applyNumberFormat="1" applyFont="1" applyFill="1" applyBorder="1" applyAlignment="1" quotePrefix="1">
      <alignment horizontal="center" vertical="center"/>
    </xf>
    <xf numFmtId="1" fontId="1" fillId="0" borderId="1" xfId="0" applyNumberFormat="1" applyFont="1" applyFill="1" applyBorder="1" applyAlignment="1" quotePrefix="1">
      <alignment horizontal="center" vertical="center"/>
    </xf>
    <xf numFmtId="0" fontId="0" fillId="5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0" fillId="2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0"/>
  <sheetViews>
    <sheetView tabSelected="1" zoomScale="85" zoomScaleNormal="85" topLeftCell="A209" workbookViewId="0">
      <selection activeCell="F240" sqref="F240"/>
    </sheetView>
  </sheetViews>
  <sheetFormatPr defaultColWidth="9.125" defaultRowHeight="17.25" customHeight="1"/>
  <cols>
    <col min="1" max="1" width="4.75" style="58" customWidth="1"/>
    <col min="2" max="2" width="33.625" style="59" customWidth="1"/>
    <col min="3" max="3" width="14.875" style="59" customWidth="1"/>
    <col min="4" max="4" width="25.625" style="60" customWidth="1"/>
    <col min="5" max="5" width="12.125" style="61" customWidth="1"/>
    <col min="6" max="6" width="11.625" style="61" customWidth="1"/>
    <col min="7" max="7" width="15.375" style="60" customWidth="1"/>
    <col min="8" max="8" width="11.875" style="60" customWidth="1"/>
    <col min="9" max="9" width="18.875" style="62" customWidth="1"/>
    <col min="10" max="10" width="24.25" style="63" hidden="1" customWidth="1"/>
    <col min="11" max="11" width="20.875" style="64" customWidth="1"/>
    <col min="12" max="12" width="26.175" style="65" customWidth="1"/>
    <col min="13" max="16384" width="9.125" style="58"/>
  </cols>
  <sheetData>
    <row r="1" customHeight="1" spans="1:7">
      <c r="A1" s="66" t="s">
        <v>0</v>
      </c>
      <c r="B1" s="67"/>
      <c r="C1" s="67"/>
      <c r="D1" s="68"/>
      <c r="E1" s="69"/>
      <c r="F1" s="69"/>
      <c r="G1" s="70"/>
    </row>
    <row r="2" ht="25.5" customHeight="1" spans="1:7">
      <c r="A2" s="66"/>
      <c r="B2" s="67"/>
      <c r="C2" s="67"/>
      <c r="D2" s="71"/>
      <c r="E2" s="71"/>
      <c r="F2" s="71"/>
      <c r="G2" s="70"/>
    </row>
    <row r="3" ht="10.5" customHeight="1" spans="1:7">
      <c r="A3" s="72"/>
      <c r="B3" s="73"/>
      <c r="C3" s="73"/>
      <c r="D3" s="69"/>
      <c r="E3" s="69"/>
      <c r="F3" s="69"/>
      <c r="G3" s="70"/>
    </row>
    <row r="4" ht="30.75" customHeight="1" spans="1:12">
      <c r="A4" s="74"/>
      <c r="B4" s="73"/>
      <c r="C4" s="73"/>
      <c r="D4" s="69"/>
      <c r="E4" s="69"/>
      <c r="F4" s="69"/>
      <c r="G4" s="70"/>
      <c r="I4" s="98" t="s">
        <v>1</v>
      </c>
      <c r="J4" s="99"/>
      <c r="K4" s="100" t="s">
        <v>2</v>
      </c>
      <c r="L4" s="100" t="s">
        <v>3</v>
      </c>
    </row>
    <row r="5" s="55" customFormat="1" customHeight="1" spans="1:12">
      <c r="A5" s="75"/>
      <c r="B5" s="76"/>
      <c r="C5" s="76"/>
      <c r="D5" s="77"/>
      <c r="E5" s="77"/>
      <c r="F5" s="78" t="s">
        <v>4</v>
      </c>
      <c r="G5" s="79">
        <f>SUM(G7:G72)</f>
        <v>64</v>
      </c>
      <c r="H5" s="79">
        <f>SUM(H7:H72)</f>
        <v>159</v>
      </c>
      <c r="I5" s="101">
        <f>SUM(I7:I72)</f>
        <v>3703746.66</v>
      </c>
      <c r="J5" s="79">
        <v>0</v>
      </c>
      <c r="K5" s="102">
        <f>2000000</f>
        <v>2000000</v>
      </c>
      <c r="L5" s="102">
        <f>K5-I5</f>
        <v>-1703746.66</v>
      </c>
    </row>
    <row r="6" s="56" customFormat="1" ht="33" customHeight="1" spans="1:12">
      <c r="A6" s="80" t="s">
        <v>5</v>
      </c>
      <c r="B6" s="81" t="s">
        <v>6</v>
      </c>
      <c r="C6" s="81" t="s">
        <v>7</v>
      </c>
      <c r="D6" s="80" t="s">
        <v>8</v>
      </c>
      <c r="E6" s="82" t="s">
        <v>9</v>
      </c>
      <c r="F6" s="82" t="s">
        <v>10</v>
      </c>
      <c r="G6" s="80" t="s">
        <v>11</v>
      </c>
      <c r="H6" s="83" t="s">
        <v>12</v>
      </c>
      <c r="I6" s="103" t="s">
        <v>13</v>
      </c>
      <c r="J6" s="80" t="s">
        <v>14</v>
      </c>
      <c r="K6" s="104" t="s">
        <v>15</v>
      </c>
      <c r="L6" s="105"/>
    </row>
    <row r="7" customHeight="1" spans="1:12">
      <c r="A7" s="146" t="s">
        <v>16</v>
      </c>
      <c r="B7" s="1">
        <v>78479141</v>
      </c>
      <c r="C7" s="1">
        <v>1391509</v>
      </c>
      <c r="D7" s="84" t="s">
        <v>17</v>
      </c>
      <c r="E7" s="85">
        <v>43413</v>
      </c>
      <c r="F7" s="85">
        <v>43418</v>
      </c>
      <c r="G7" s="84">
        <v>1</v>
      </c>
      <c r="H7" s="84">
        <f>F7-E7</f>
        <v>5</v>
      </c>
      <c r="I7" s="2">
        <v>0</v>
      </c>
      <c r="J7" s="3"/>
      <c r="K7" s="4">
        <v>50000</v>
      </c>
      <c r="L7" s="106">
        <f>K5-I7</f>
        <v>2000000</v>
      </c>
    </row>
    <row r="8" customHeight="1" spans="1:12">
      <c r="A8" s="146" t="s">
        <v>18</v>
      </c>
      <c r="B8" s="1">
        <v>198479141</v>
      </c>
      <c r="C8" s="1">
        <v>1391592</v>
      </c>
      <c r="D8" s="84" t="s">
        <v>19</v>
      </c>
      <c r="E8" s="85">
        <v>43433</v>
      </c>
      <c r="F8" s="85">
        <v>43435</v>
      </c>
      <c r="G8" s="84">
        <v>1</v>
      </c>
      <c r="H8" s="84">
        <f t="shared" ref="H8:H91" si="0">F8-E8</f>
        <v>2</v>
      </c>
      <c r="I8" s="2">
        <v>0</v>
      </c>
      <c r="J8" s="3"/>
      <c r="K8" s="4">
        <v>12800</v>
      </c>
      <c r="L8" s="106">
        <f t="shared" ref="L8:L15" si="1">L7-I8</f>
        <v>2000000</v>
      </c>
    </row>
    <row r="9" customHeight="1" spans="1:12">
      <c r="A9" s="146" t="s">
        <v>20</v>
      </c>
      <c r="B9" s="147" t="s">
        <v>21</v>
      </c>
      <c r="C9" s="1">
        <v>1403841</v>
      </c>
      <c r="D9" s="84" t="s">
        <v>22</v>
      </c>
      <c r="E9" s="85">
        <v>43436</v>
      </c>
      <c r="F9" s="85">
        <v>43439</v>
      </c>
      <c r="G9" s="84">
        <v>1</v>
      </c>
      <c r="H9" s="84">
        <f t="shared" si="0"/>
        <v>3</v>
      </c>
      <c r="I9" s="2">
        <v>0</v>
      </c>
      <c r="J9" s="3"/>
      <c r="K9" s="4">
        <v>30000</v>
      </c>
      <c r="L9" s="106">
        <f t="shared" si="1"/>
        <v>2000000</v>
      </c>
    </row>
    <row r="10" ht="18" customHeight="1" spans="1:12">
      <c r="A10" s="146" t="s">
        <v>23</v>
      </c>
      <c r="B10" s="1">
        <v>848479141</v>
      </c>
      <c r="C10" s="1">
        <v>1393333</v>
      </c>
      <c r="D10" s="84" t="s">
        <v>24</v>
      </c>
      <c r="E10" s="85">
        <v>43439</v>
      </c>
      <c r="F10" s="85">
        <v>43442</v>
      </c>
      <c r="G10" s="84">
        <v>1</v>
      </c>
      <c r="H10" s="84">
        <f t="shared" si="0"/>
        <v>3</v>
      </c>
      <c r="I10" s="2">
        <v>0</v>
      </c>
      <c r="J10" s="3"/>
      <c r="K10" s="4">
        <v>30000</v>
      </c>
      <c r="L10" s="106">
        <f t="shared" si="1"/>
        <v>2000000</v>
      </c>
    </row>
    <row r="11" customHeight="1" spans="1:12">
      <c r="A11" s="146" t="s">
        <v>25</v>
      </c>
      <c r="B11" s="1">
        <v>168479146</v>
      </c>
      <c r="C11" s="1">
        <v>1404141</v>
      </c>
      <c r="D11" s="84" t="s">
        <v>26</v>
      </c>
      <c r="E11" s="85">
        <v>43440</v>
      </c>
      <c r="F11" s="85">
        <v>43443</v>
      </c>
      <c r="G11" s="84">
        <v>1</v>
      </c>
      <c r="H11" s="84">
        <f t="shared" si="0"/>
        <v>3</v>
      </c>
      <c r="I11" s="2">
        <v>0</v>
      </c>
      <c r="J11" s="3"/>
      <c r="K11" s="4">
        <v>40800</v>
      </c>
      <c r="L11" s="106">
        <f t="shared" si="1"/>
        <v>2000000</v>
      </c>
    </row>
    <row r="12" customHeight="1" spans="1:12">
      <c r="A12" s="146" t="s">
        <v>27</v>
      </c>
      <c r="B12" s="1">
        <v>378479147</v>
      </c>
      <c r="C12" s="1">
        <v>1406497</v>
      </c>
      <c r="D12" s="84" t="s">
        <v>28</v>
      </c>
      <c r="E12" s="85">
        <v>43442</v>
      </c>
      <c r="F12" s="85">
        <v>43444</v>
      </c>
      <c r="G12" s="84">
        <v>1</v>
      </c>
      <c r="H12" s="84">
        <f t="shared" si="0"/>
        <v>2</v>
      </c>
      <c r="I12" s="2">
        <v>0</v>
      </c>
      <c r="J12" s="3"/>
      <c r="K12" s="4">
        <v>25000</v>
      </c>
      <c r="L12" s="106">
        <f t="shared" si="1"/>
        <v>2000000</v>
      </c>
    </row>
    <row r="13" customHeight="1" spans="1:12">
      <c r="A13" s="146" t="s">
        <v>29</v>
      </c>
      <c r="B13" s="1">
        <v>118479148</v>
      </c>
      <c r="C13" s="1">
        <v>1408302</v>
      </c>
      <c r="D13" s="84" t="s">
        <v>30</v>
      </c>
      <c r="E13" s="85">
        <v>43446</v>
      </c>
      <c r="F13" s="85">
        <v>43448</v>
      </c>
      <c r="G13" s="84">
        <v>1</v>
      </c>
      <c r="H13" s="84">
        <f t="shared" si="0"/>
        <v>2</v>
      </c>
      <c r="I13" s="2">
        <v>20000</v>
      </c>
      <c r="J13" s="3"/>
      <c r="K13" s="4"/>
      <c r="L13" s="106">
        <f t="shared" si="1"/>
        <v>1980000</v>
      </c>
    </row>
    <row r="14" customHeight="1" spans="1:12">
      <c r="A14" s="146" t="s">
        <v>31</v>
      </c>
      <c r="B14" s="1">
        <v>178479148</v>
      </c>
      <c r="C14" s="1">
        <v>1408559</v>
      </c>
      <c r="D14" s="84" t="s">
        <v>32</v>
      </c>
      <c r="E14" s="85">
        <v>43448</v>
      </c>
      <c r="F14" s="85">
        <v>43450</v>
      </c>
      <c r="G14" s="84">
        <v>1</v>
      </c>
      <c r="H14" s="84">
        <f t="shared" ref="H14:H16" si="2">F14-E14</f>
        <v>2</v>
      </c>
      <c r="I14" s="2">
        <v>20000</v>
      </c>
      <c r="J14" s="3"/>
      <c r="K14" s="4"/>
      <c r="L14" s="106">
        <f t="shared" si="1"/>
        <v>1960000</v>
      </c>
    </row>
    <row r="15" customHeight="1" spans="1:12">
      <c r="A15" s="146" t="s">
        <v>33</v>
      </c>
      <c r="B15" s="1">
        <v>288479148</v>
      </c>
      <c r="C15" s="1">
        <v>1408855</v>
      </c>
      <c r="D15" s="84" t="s">
        <v>34</v>
      </c>
      <c r="E15" s="85">
        <v>43449</v>
      </c>
      <c r="F15" s="85">
        <v>43452</v>
      </c>
      <c r="G15" s="84">
        <v>1</v>
      </c>
      <c r="H15" s="84">
        <f t="shared" si="2"/>
        <v>3</v>
      </c>
      <c r="I15" s="2">
        <v>30000</v>
      </c>
      <c r="J15" s="3"/>
      <c r="K15" s="4"/>
      <c r="L15" s="106">
        <f t="shared" si="1"/>
        <v>1930000</v>
      </c>
    </row>
    <row r="16" customHeight="1" spans="1:12">
      <c r="A16" s="146" t="s">
        <v>35</v>
      </c>
      <c r="B16" s="1">
        <v>608479148</v>
      </c>
      <c r="C16" s="1">
        <v>1409780</v>
      </c>
      <c r="D16" s="84" t="s">
        <v>36</v>
      </c>
      <c r="E16" s="85">
        <v>43450</v>
      </c>
      <c r="F16" s="85">
        <v>43453</v>
      </c>
      <c r="G16" s="84">
        <v>1</v>
      </c>
      <c r="H16" s="84">
        <f t="shared" si="2"/>
        <v>3</v>
      </c>
      <c r="I16" s="2">
        <v>40800</v>
      </c>
      <c r="J16" s="3"/>
      <c r="K16" s="4"/>
      <c r="L16" s="106">
        <f t="shared" ref="L16:L47" si="3">L15-I16</f>
        <v>1889200</v>
      </c>
    </row>
    <row r="17" customHeight="1" spans="1:12">
      <c r="A17" s="146" t="s">
        <v>37</v>
      </c>
      <c r="B17" s="1">
        <v>388479147</v>
      </c>
      <c r="C17" s="1">
        <v>1406546</v>
      </c>
      <c r="D17" s="84" t="s">
        <v>38</v>
      </c>
      <c r="E17" s="85">
        <v>43453</v>
      </c>
      <c r="F17" s="85">
        <v>43455</v>
      </c>
      <c r="G17" s="84">
        <v>1</v>
      </c>
      <c r="H17" s="84">
        <f t="shared" si="0"/>
        <v>2</v>
      </c>
      <c r="I17" s="2">
        <v>0</v>
      </c>
      <c r="J17" s="3"/>
      <c r="K17" s="4">
        <v>20000</v>
      </c>
      <c r="L17" s="106">
        <f t="shared" si="3"/>
        <v>1889200</v>
      </c>
    </row>
    <row r="18" customHeight="1" spans="1:12">
      <c r="A18" s="146" t="s">
        <v>39</v>
      </c>
      <c r="B18" s="1">
        <v>688479146</v>
      </c>
      <c r="C18" s="1">
        <v>1404998</v>
      </c>
      <c r="D18" s="84" t="s">
        <v>40</v>
      </c>
      <c r="E18" s="85">
        <v>43456</v>
      </c>
      <c r="F18" s="85">
        <v>43458</v>
      </c>
      <c r="G18" s="84">
        <v>1</v>
      </c>
      <c r="H18" s="84">
        <f t="shared" si="0"/>
        <v>2</v>
      </c>
      <c r="I18" s="2">
        <v>20000</v>
      </c>
      <c r="J18" s="3"/>
      <c r="K18" s="4"/>
      <c r="L18" s="106">
        <f t="shared" si="3"/>
        <v>1869200</v>
      </c>
    </row>
    <row r="19" customHeight="1" spans="1:12">
      <c r="A19" s="146" t="s">
        <v>41</v>
      </c>
      <c r="B19" s="1">
        <v>568479144</v>
      </c>
      <c r="C19" s="1">
        <v>1399672</v>
      </c>
      <c r="D19" s="84" t="s">
        <v>42</v>
      </c>
      <c r="E19" s="85">
        <v>43457</v>
      </c>
      <c r="F19" s="85">
        <v>43460</v>
      </c>
      <c r="G19" s="84">
        <v>1</v>
      </c>
      <c r="H19" s="84">
        <f t="shared" si="0"/>
        <v>3</v>
      </c>
      <c r="I19" s="2">
        <v>52500</v>
      </c>
      <c r="J19" s="3"/>
      <c r="K19" s="4"/>
      <c r="L19" s="106">
        <f t="shared" si="3"/>
        <v>1816700</v>
      </c>
    </row>
    <row r="20" customHeight="1" spans="1:12">
      <c r="A20" s="146" t="s">
        <v>43</v>
      </c>
      <c r="B20" s="1">
        <v>268479145</v>
      </c>
      <c r="C20" s="1">
        <v>1401091</v>
      </c>
      <c r="D20" s="84" t="s">
        <v>44</v>
      </c>
      <c r="E20" s="85">
        <v>43457</v>
      </c>
      <c r="F20" s="85">
        <v>43459</v>
      </c>
      <c r="G20" s="84">
        <v>1</v>
      </c>
      <c r="H20" s="84">
        <f t="shared" si="0"/>
        <v>2</v>
      </c>
      <c r="I20" s="2">
        <v>35000</v>
      </c>
      <c r="J20" s="3"/>
      <c r="K20" s="4"/>
      <c r="L20" s="106">
        <f t="shared" si="3"/>
        <v>1781700</v>
      </c>
    </row>
    <row r="21" customHeight="1" spans="1:12">
      <c r="A21" s="146" t="s">
        <v>45</v>
      </c>
      <c r="B21" s="1">
        <v>158479143</v>
      </c>
      <c r="C21" s="1">
        <v>1396066</v>
      </c>
      <c r="D21" s="84" t="s">
        <v>46</v>
      </c>
      <c r="E21" s="85">
        <v>43457</v>
      </c>
      <c r="F21" s="85">
        <v>43460</v>
      </c>
      <c r="G21" s="84">
        <v>1</v>
      </c>
      <c r="H21" s="84">
        <f t="shared" si="0"/>
        <v>3</v>
      </c>
      <c r="I21" s="2">
        <f>10000*H21*G21</f>
        <v>30000</v>
      </c>
      <c r="J21" s="3"/>
      <c r="K21" s="4"/>
      <c r="L21" s="106">
        <f t="shared" si="3"/>
        <v>1751700</v>
      </c>
    </row>
    <row r="22" customHeight="1" spans="1:12">
      <c r="A22" s="146" t="s">
        <v>47</v>
      </c>
      <c r="B22" s="1">
        <v>278479145</v>
      </c>
      <c r="C22" s="1">
        <v>1401167</v>
      </c>
      <c r="D22" s="84" t="s">
        <v>48</v>
      </c>
      <c r="E22" s="85">
        <v>43457</v>
      </c>
      <c r="F22" s="85">
        <v>43459</v>
      </c>
      <c r="G22" s="84">
        <v>1</v>
      </c>
      <c r="H22" s="84">
        <f t="shared" si="0"/>
        <v>2</v>
      </c>
      <c r="I22" s="2">
        <v>30000</v>
      </c>
      <c r="J22" s="3"/>
      <c r="K22" s="4"/>
      <c r="L22" s="106">
        <f t="shared" si="3"/>
        <v>1721700</v>
      </c>
    </row>
    <row r="23" customHeight="1" spans="1:12">
      <c r="A23" s="146" t="s">
        <v>49</v>
      </c>
      <c r="B23" s="1">
        <v>288479145</v>
      </c>
      <c r="C23" s="1">
        <v>1401204</v>
      </c>
      <c r="D23" s="84" t="s">
        <v>50</v>
      </c>
      <c r="E23" s="85">
        <v>43457</v>
      </c>
      <c r="F23" s="85">
        <v>43459</v>
      </c>
      <c r="G23" s="84">
        <v>1</v>
      </c>
      <c r="H23" s="84">
        <f t="shared" si="0"/>
        <v>2</v>
      </c>
      <c r="I23" s="2">
        <v>20000</v>
      </c>
      <c r="J23" s="3"/>
      <c r="K23" s="4"/>
      <c r="L23" s="106">
        <f t="shared" si="3"/>
        <v>1701700</v>
      </c>
    </row>
    <row r="24" customHeight="1" spans="1:12">
      <c r="A24" s="146" t="s">
        <v>51</v>
      </c>
      <c r="B24" s="1">
        <v>568479148</v>
      </c>
      <c r="C24" s="1">
        <v>1409463</v>
      </c>
      <c r="D24" s="84" t="s">
        <v>52</v>
      </c>
      <c r="E24" s="85">
        <v>43457</v>
      </c>
      <c r="F24" s="85">
        <v>43459</v>
      </c>
      <c r="G24" s="84">
        <v>1</v>
      </c>
      <c r="H24" s="84">
        <f t="shared" si="0"/>
        <v>2</v>
      </c>
      <c r="I24" s="2">
        <f>10000*H24*G24</f>
        <v>20000</v>
      </c>
      <c r="J24" s="3"/>
      <c r="K24" s="4"/>
      <c r="L24" s="106">
        <f t="shared" si="3"/>
        <v>1681700</v>
      </c>
    </row>
    <row r="25" customHeight="1" spans="1:12">
      <c r="A25" s="146" t="s">
        <v>53</v>
      </c>
      <c r="B25" s="1">
        <v>20901</v>
      </c>
      <c r="C25" s="1">
        <v>1412530</v>
      </c>
      <c r="D25" s="84" t="s">
        <v>54</v>
      </c>
      <c r="E25" s="85">
        <v>43457</v>
      </c>
      <c r="F25" s="85">
        <v>43462</v>
      </c>
      <c r="G25" s="84">
        <v>1</v>
      </c>
      <c r="H25" s="84">
        <f t="shared" si="0"/>
        <v>5</v>
      </c>
      <c r="I25" s="2">
        <v>82000</v>
      </c>
      <c r="J25" s="3"/>
      <c r="K25" s="4"/>
      <c r="L25" s="106">
        <f t="shared" si="3"/>
        <v>1599700</v>
      </c>
    </row>
    <row r="26" customHeight="1" spans="1:12">
      <c r="A26" s="146" t="s">
        <v>55</v>
      </c>
      <c r="B26" s="1">
        <v>21444</v>
      </c>
      <c r="C26" s="1">
        <v>1415840</v>
      </c>
      <c r="D26" s="84" t="s">
        <v>56</v>
      </c>
      <c r="E26" s="85">
        <v>43457</v>
      </c>
      <c r="F26" s="85">
        <v>43459</v>
      </c>
      <c r="G26" s="84">
        <v>1</v>
      </c>
      <c r="H26" s="84">
        <v>3</v>
      </c>
      <c r="I26" s="2">
        <v>20000</v>
      </c>
      <c r="J26" s="3"/>
      <c r="K26" s="4"/>
      <c r="L26" s="106">
        <f t="shared" si="3"/>
        <v>1579700</v>
      </c>
    </row>
    <row r="27" customHeight="1" spans="1:12">
      <c r="A27" s="146" t="s">
        <v>57</v>
      </c>
      <c r="B27" s="1">
        <v>348479142</v>
      </c>
      <c r="C27" s="1">
        <v>1394531</v>
      </c>
      <c r="D27" s="84" t="s">
        <v>58</v>
      </c>
      <c r="E27" s="85">
        <v>43458</v>
      </c>
      <c r="F27" s="85">
        <v>43460</v>
      </c>
      <c r="G27" s="84">
        <v>1</v>
      </c>
      <c r="H27" s="84">
        <f t="shared" si="0"/>
        <v>2</v>
      </c>
      <c r="I27" s="2">
        <f>10000*H27*G27</f>
        <v>20000</v>
      </c>
      <c r="J27" s="3"/>
      <c r="K27" s="4"/>
      <c r="L27" s="106">
        <f t="shared" si="3"/>
        <v>1559700</v>
      </c>
    </row>
    <row r="28" customHeight="1" spans="1:12">
      <c r="A28" s="146" t="s">
        <v>59</v>
      </c>
      <c r="B28" s="1">
        <v>12339</v>
      </c>
      <c r="C28" s="1">
        <v>1371254</v>
      </c>
      <c r="D28" s="84" t="s">
        <v>60</v>
      </c>
      <c r="E28" s="85">
        <v>43458</v>
      </c>
      <c r="F28" s="85">
        <v>43460</v>
      </c>
      <c r="G28" s="84">
        <v>1</v>
      </c>
      <c r="H28" s="84">
        <f t="shared" si="0"/>
        <v>2</v>
      </c>
      <c r="I28" s="2">
        <v>23800</v>
      </c>
      <c r="J28" s="3"/>
      <c r="K28" s="4"/>
      <c r="L28" s="106">
        <f t="shared" si="3"/>
        <v>1535900</v>
      </c>
    </row>
    <row r="29" customHeight="1" spans="1:12">
      <c r="A29" s="146" t="s">
        <v>61</v>
      </c>
      <c r="B29" s="1">
        <v>25661</v>
      </c>
      <c r="C29" s="1">
        <v>1423114</v>
      </c>
      <c r="D29" s="84" t="s">
        <v>62</v>
      </c>
      <c r="E29" s="85">
        <v>43466</v>
      </c>
      <c r="F29" s="85">
        <v>43468</v>
      </c>
      <c r="G29" s="84">
        <v>1</v>
      </c>
      <c r="H29" s="84">
        <f t="shared" si="0"/>
        <v>2</v>
      </c>
      <c r="I29" s="2">
        <v>52000</v>
      </c>
      <c r="J29" s="3"/>
      <c r="K29" s="4"/>
      <c r="L29" s="106">
        <f t="shared" si="3"/>
        <v>1483900</v>
      </c>
    </row>
    <row r="30" customHeight="1" spans="1:12">
      <c r="A30" s="146" t="s">
        <v>63</v>
      </c>
      <c r="B30" s="5">
        <v>24700</v>
      </c>
      <c r="C30" s="5">
        <v>1421138</v>
      </c>
      <c r="D30" s="86" t="s">
        <v>64</v>
      </c>
      <c r="E30" s="87">
        <v>43469</v>
      </c>
      <c r="F30" s="87">
        <v>43471</v>
      </c>
      <c r="G30" s="86">
        <v>0</v>
      </c>
      <c r="H30" s="86">
        <v>0</v>
      </c>
      <c r="I30" s="6">
        <v>0</v>
      </c>
      <c r="J30" s="7">
        <v>10546.66</v>
      </c>
      <c r="K30" s="6">
        <v>10546.66</v>
      </c>
      <c r="L30" s="106">
        <f t="shared" si="3"/>
        <v>1483900</v>
      </c>
    </row>
    <row r="31" customHeight="1" spans="1:12">
      <c r="A31" s="146" t="s">
        <v>65</v>
      </c>
      <c r="B31" s="148" t="s">
        <v>66</v>
      </c>
      <c r="C31" s="8">
        <v>1410708</v>
      </c>
      <c r="D31" s="88" t="s">
        <v>67</v>
      </c>
      <c r="E31" s="89">
        <v>43477</v>
      </c>
      <c r="F31" s="89">
        <v>43480</v>
      </c>
      <c r="G31" s="88">
        <v>3</v>
      </c>
      <c r="H31" s="88">
        <f t="shared" si="0"/>
        <v>3</v>
      </c>
      <c r="I31" s="9">
        <f>12500*3*3</f>
        <v>112500</v>
      </c>
      <c r="J31" s="10"/>
      <c r="K31" s="11"/>
      <c r="L31" s="106">
        <f t="shared" si="3"/>
        <v>1371400</v>
      </c>
    </row>
    <row r="32" customHeight="1" spans="1:12">
      <c r="A32" s="146" t="s">
        <v>68</v>
      </c>
      <c r="B32" s="8">
        <v>18163</v>
      </c>
      <c r="C32" s="8">
        <v>1410712</v>
      </c>
      <c r="D32" s="88" t="s">
        <v>69</v>
      </c>
      <c r="E32" s="89">
        <v>43477</v>
      </c>
      <c r="F32" s="89">
        <v>43480</v>
      </c>
      <c r="G32" s="88">
        <v>1</v>
      </c>
      <c r="H32" s="88">
        <f t="shared" si="0"/>
        <v>3</v>
      </c>
      <c r="I32" s="9">
        <v>37500</v>
      </c>
      <c r="J32" s="10"/>
      <c r="K32" s="11"/>
      <c r="L32" s="106">
        <f t="shared" si="3"/>
        <v>1333900</v>
      </c>
    </row>
    <row r="33" customHeight="1" spans="1:12">
      <c r="A33" s="146" t="s">
        <v>70</v>
      </c>
      <c r="B33" s="12">
        <v>18161</v>
      </c>
      <c r="C33" s="12">
        <v>1411050</v>
      </c>
      <c r="D33" s="90" t="s">
        <v>71</v>
      </c>
      <c r="E33" s="91">
        <v>43477</v>
      </c>
      <c r="F33" s="91">
        <v>43480</v>
      </c>
      <c r="G33" s="90">
        <v>0</v>
      </c>
      <c r="H33" s="90">
        <v>0</v>
      </c>
      <c r="I33" s="9">
        <v>0</v>
      </c>
      <c r="J33" s="10"/>
      <c r="K33" s="11"/>
      <c r="L33" s="106">
        <f t="shared" si="3"/>
        <v>1333900</v>
      </c>
    </row>
    <row r="34" customHeight="1" spans="1:12">
      <c r="A34" s="146" t="s">
        <v>72</v>
      </c>
      <c r="B34" s="12">
        <v>18162</v>
      </c>
      <c r="C34" s="12">
        <v>1411037</v>
      </c>
      <c r="D34" s="90" t="s">
        <v>73</v>
      </c>
      <c r="E34" s="91">
        <v>43477</v>
      </c>
      <c r="F34" s="91">
        <v>43480</v>
      </c>
      <c r="G34" s="90">
        <v>0</v>
      </c>
      <c r="H34" s="90">
        <v>0</v>
      </c>
      <c r="I34" s="9">
        <v>0</v>
      </c>
      <c r="J34" s="10"/>
      <c r="K34" s="11"/>
      <c r="L34" s="106">
        <f t="shared" si="3"/>
        <v>1333900</v>
      </c>
    </row>
    <row r="35" customHeight="1" spans="1:12">
      <c r="A35" s="146" t="s">
        <v>74</v>
      </c>
      <c r="B35" s="8">
        <v>21445</v>
      </c>
      <c r="C35" s="13">
        <v>1416044</v>
      </c>
      <c r="D35" s="92" t="s">
        <v>75</v>
      </c>
      <c r="E35" s="89">
        <v>43478</v>
      </c>
      <c r="F35" s="89">
        <v>43482</v>
      </c>
      <c r="G35" s="88">
        <v>1</v>
      </c>
      <c r="H35" s="88">
        <v>4</v>
      </c>
      <c r="I35" s="9">
        <v>50000</v>
      </c>
      <c r="J35" s="10"/>
      <c r="K35" s="11"/>
      <c r="L35" s="106">
        <f t="shared" si="3"/>
        <v>1283900</v>
      </c>
    </row>
    <row r="36" customHeight="1" spans="1:12">
      <c r="A36" s="146" t="s">
        <v>76</v>
      </c>
      <c r="B36" s="8">
        <v>988479143</v>
      </c>
      <c r="C36" s="8">
        <v>1398713</v>
      </c>
      <c r="D36" s="88" t="s">
        <v>77</v>
      </c>
      <c r="E36" s="89">
        <v>43478</v>
      </c>
      <c r="F36" s="89">
        <v>43480</v>
      </c>
      <c r="G36" s="88">
        <v>1</v>
      </c>
      <c r="H36" s="88">
        <f t="shared" si="0"/>
        <v>2</v>
      </c>
      <c r="I36" s="9">
        <f>12500*H36*G36</f>
        <v>25000</v>
      </c>
      <c r="J36" s="10"/>
      <c r="K36" s="11"/>
      <c r="L36" s="106">
        <f t="shared" si="3"/>
        <v>1258900</v>
      </c>
    </row>
    <row r="37" s="57" customFormat="1" customHeight="1" spans="1:12">
      <c r="A37" s="146" t="s">
        <v>78</v>
      </c>
      <c r="B37" s="8">
        <v>388479148</v>
      </c>
      <c r="C37" s="13">
        <v>1409176</v>
      </c>
      <c r="D37" s="92" t="s">
        <v>79</v>
      </c>
      <c r="E37" s="89">
        <v>43480</v>
      </c>
      <c r="F37" s="89">
        <v>43483</v>
      </c>
      <c r="G37" s="88">
        <v>1</v>
      </c>
      <c r="H37" s="88">
        <f t="shared" si="0"/>
        <v>3</v>
      </c>
      <c r="I37" s="9">
        <f>17000*3</f>
        <v>51000</v>
      </c>
      <c r="J37" s="10"/>
      <c r="K37" s="11"/>
      <c r="L37" s="106">
        <f t="shared" si="3"/>
        <v>1207900</v>
      </c>
    </row>
    <row r="38" customHeight="1" spans="1:12">
      <c r="A38" s="146" t="s">
        <v>80</v>
      </c>
      <c r="B38" s="8">
        <v>398479148</v>
      </c>
      <c r="C38" s="14"/>
      <c r="D38" s="93"/>
      <c r="E38" s="89">
        <v>43480</v>
      </c>
      <c r="F38" s="89">
        <v>43483</v>
      </c>
      <c r="G38" s="88">
        <v>1</v>
      </c>
      <c r="H38" s="88">
        <f t="shared" si="0"/>
        <v>3</v>
      </c>
      <c r="I38" s="9">
        <f>17000*3</f>
        <v>51000</v>
      </c>
      <c r="J38" s="10"/>
      <c r="K38" s="11"/>
      <c r="L38" s="106">
        <f t="shared" si="3"/>
        <v>1156900</v>
      </c>
    </row>
    <row r="39" customHeight="1" spans="1:12">
      <c r="A39" s="146" t="s">
        <v>81</v>
      </c>
      <c r="B39" s="8">
        <v>20931</v>
      </c>
      <c r="C39" s="8">
        <v>1413364</v>
      </c>
      <c r="D39" s="92" t="s">
        <v>82</v>
      </c>
      <c r="E39" s="89">
        <v>43480</v>
      </c>
      <c r="F39" s="89">
        <v>43482</v>
      </c>
      <c r="G39" s="88">
        <v>1</v>
      </c>
      <c r="H39" s="88">
        <f t="shared" si="0"/>
        <v>2</v>
      </c>
      <c r="I39" s="9">
        <v>17000</v>
      </c>
      <c r="J39" s="10"/>
      <c r="K39" s="11"/>
      <c r="L39" s="106">
        <f t="shared" si="3"/>
        <v>1139900</v>
      </c>
    </row>
    <row r="40" customHeight="1" spans="1:12">
      <c r="A40" s="146" t="s">
        <v>83</v>
      </c>
      <c r="B40" s="8">
        <v>20932</v>
      </c>
      <c r="C40" s="8">
        <v>1413369</v>
      </c>
      <c r="D40" s="93"/>
      <c r="E40" s="89">
        <v>43482</v>
      </c>
      <c r="F40" s="89">
        <v>43484</v>
      </c>
      <c r="G40" s="88">
        <v>1</v>
      </c>
      <c r="H40" s="88">
        <f t="shared" si="0"/>
        <v>2</v>
      </c>
      <c r="I40" s="9">
        <v>25000</v>
      </c>
      <c r="J40" s="10"/>
      <c r="K40" s="11"/>
      <c r="L40" s="106">
        <f t="shared" si="3"/>
        <v>1114900</v>
      </c>
    </row>
    <row r="41" customHeight="1" spans="1:12">
      <c r="A41" s="146" t="s">
        <v>84</v>
      </c>
      <c r="B41" s="8">
        <v>748479142</v>
      </c>
      <c r="C41" s="8">
        <v>1395277</v>
      </c>
      <c r="D41" s="88" t="s">
        <v>85</v>
      </c>
      <c r="E41" s="89">
        <v>43482</v>
      </c>
      <c r="F41" s="89">
        <v>43484</v>
      </c>
      <c r="G41" s="88">
        <v>1</v>
      </c>
      <c r="H41" s="88">
        <f t="shared" si="0"/>
        <v>2</v>
      </c>
      <c r="I41" s="9">
        <v>25000</v>
      </c>
      <c r="J41" s="10"/>
      <c r="K41" s="11"/>
      <c r="L41" s="106">
        <f t="shared" si="3"/>
        <v>1089900</v>
      </c>
    </row>
    <row r="42" customHeight="1" spans="1:12">
      <c r="A42" s="146" t="s">
        <v>86</v>
      </c>
      <c r="B42" s="8">
        <v>658479142</v>
      </c>
      <c r="C42" s="8">
        <v>1395275</v>
      </c>
      <c r="D42" s="88" t="s">
        <v>87</v>
      </c>
      <c r="E42" s="89">
        <v>43482</v>
      </c>
      <c r="F42" s="89">
        <v>43484</v>
      </c>
      <c r="G42" s="88">
        <v>1</v>
      </c>
      <c r="H42" s="88">
        <f t="shared" si="0"/>
        <v>2</v>
      </c>
      <c r="I42" s="9">
        <f>8500*H42*G42</f>
        <v>17000</v>
      </c>
      <c r="J42" s="10"/>
      <c r="K42" s="11"/>
      <c r="L42" s="106">
        <f t="shared" si="3"/>
        <v>1072900</v>
      </c>
    </row>
    <row r="43" customHeight="1" spans="1:12">
      <c r="A43" s="146" t="s">
        <v>88</v>
      </c>
      <c r="B43" s="8">
        <v>20903</v>
      </c>
      <c r="C43" s="8">
        <v>1412588</v>
      </c>
      <c r="D43" s="88" t="s">
        <v>89</v>
      </c>
      <c r="E43" s="89">
        <v>43489</v>
      </c>
      <c r="F43" s="89">
        <v>43493</v>
      </c>
      <c r="G43" s="88">
        <v>1</v>
      </c>
      <c r="H43" s="88">
        <f t="shared" si="0"/>
        <v>4</v>
      </c>
      <c r="I43" s="9">
        <v>78000</v>
      </c>
      <c r="J43" s="10"/>
      <c r="K43" s="11"/>
      <c r="L43" s="106">
        <f t="shared" si="3"/>
        <v>994900</v>
      </c>
    </row>
    <row r="44" customHeight="1" spans="1:12">
      <c r="A44" s="146" t="s">
        <v>90</v>
      </c>
      <c r="B44" s="8">
        <v>26701</v>
      </c>
      <c r="C44" s="13">
        <v>1424000</v>
      </c>
      <c r="D44" s="88" t="s">
        <v>91</v>
      </c>
      <c r="E44" s="89">
        <v>43489</v>
      </c>
      <c r="F44" s="89">
        <v>43493</v>
      </c>
      <c r="G44" s="88">
        <v>1</v>
      </c>
      <c r="H44" s="88">
        <f t="shared" si="0"/>
        <v>4</v>
      </c>
      <c r="I44" s="9">
        <v>50000</v>
      </c>
      <c r="J44" s="10"/>
      <c r="K44" s="11"/>
      <c r="L44" s="106">
        <f t="shared" si="3"/>
        <v>944900</v>
      </c>
    </row>
    <row r="45" customHeight="1" spans="1:12">
      <c r="A45" s="146" t="s">
        <v>92</v>
      </c>
      <c r="B45" s="8">
        <v>26709</v>
      </c>
      <c r="C45" s="14"/>
      <c r="D45" s="88" t="s">
        <v>93</v>
      </c>
      <c r="E45" s="89">
        <v>43489</v>
      </c>
      <c r="F45" s="89">
        <v>43493</v>
      </c>
      <c r="G45" s="88">
        <v>1</v>
      </c>
      <c r="H45" s="88">
        <f t="shared" si="0"/>
        <v>4</v>
      </c>
      <c r="I45" s="9">
        <v>50000</v>
      </c>
      <c r="J45" s="10"/>
      <c r="K45" s="11"/>
      <c r="L45" s="106">
        <f t="shared" si="3"/>
        <v>894900</v>
      </c>
    </row>
    <row r="46" ht="25.5" customHeight="1" spans="1:12">
      <c r="A46" s="146" t="s">
        <v>94</v>
      </c>
      <c r="B46" s="8">
        <v>21446</v>
      </c>
      <c r="C46" s="8">
        <v>1416176</v>
      </c>
      <c r="D46" s="88" t="s">
        <v>95</v>
      </c>
      <c r="E46" s="89">
        <v>43496</v>
      </c>
      <c r="F46" s="89">
        <v>43498</v>
      </c>
      <c r="G46" s="88">
        <v>1</v>
      </c>
      <c r="H46" s="88">
        <f t="shared" si="0"/>
        <v>2</v>
      </c>
      <c r="I46" s="9">
        <v>37000</v>
      </c>
      <c r="J46" s="10"/>
      <c r="K46" s="11"/>
      <c r="L46" s="106">
        <f t="shared" si="3"/>
        <v>857900</v>
      </c>
    </row>
    <row r="47" ht="25.5" customHeight="1" spans="1:12">
      <c r="A47" s="146" t="s">
        <v>96</v>
      </c>
      <c r="B47" s="8">
        <v>538479146</v>
      </c>
      <c r="C47" s="8">
        <v>1404473</v>
      </c>
      <c r="D47" s="88" t="s">
        <v>97</v>
      </c>
      <c r="E47" s="89">
        <v>43497</v>
      </c>
      <c r="F47" s="89">
        <v>43501</v>
      </c>
      <c r="G47" s="88">
        <v>1</v>
      </c>
      <c r="H47" s="88">
        <f t="shared" si="0"/>
        <v>4</v>
      </c>
      <c r="I47" s="9">
        <v>62000</v>
      </c>
      <c r="J47" s="10"/>
      <c r="K47" s="11"/>
      <c r="L47" s="106">
        <f t="shared" si="3"/>
        <v>795900</v>
      </c>
    </row>
    <row r="48" ht="27" customHeight="1" spans="1:12">
      <c r="A48" s="146" t="s">
        <v>98</v>
      </c>
      <c r="B48" s="8">
        <v>21949</v>
      </c>
      <c r="C48" s="8">
        <v>1417044</v>
      </c>
      <c r="D48" s="94" t="s">
        <v>99</v>
      </c>
      <c r="E48" s="89">
        <v>43497</v>
      </c>
      <c r="F48" s="89">
        <v>43500</v>
      </c>
      <c r="G48" s="88">
        <v>1</v>
      </c>
      <c r="H48" s="88">
        <f t="shared" si="0"/>
        <v>3</v>
      </c>
      <c r="I48" s="9">
        <v>60000</v>
      </c>
      <c r="J48" s="10"/>
      <c r="K48" s="11"/>
      <c r="L48" s="106">
        <f t="shared" ref="L48:L70" si="4">L47-I48</f>
        <v>735900</v>
      </c>
    </row>
    <row r="49" ht="27" customHeight="1" spans="1:12">
      <c r="A49" s="146" t="s">
        <v>100</v>
      </c>
      <c r="B49" s="8">
        <v>27167</v>
      </c>
      <c r="C49" s="8">
        <v>1427368</v>
      </c>
      <c r="D49" s="94" t="s">
        <v>101</v>
      </c>
      <c r="E49" s="89">
        <v>43497</v>
      </c>
      <c r="F49" s="89">
        <v>43499</v>
      </c>
      <c r="G49" s="88">
        <v>1</v>
      </c>
      <c r="H49" s="88">
        <f t="shared" si="0"/>
        <v>2</v>
      </c>
      <c r="I49" s="9">
        <v>20000</v>
      </c>
      <c r="J49" s="10"/>
      <c r="K49" s="11"/>
      <c r="L49" s="106">
        <f t="shared" si="4"/>
        <v>715900</v>
      </c>
    </row>
    <row r="50" ht="27" customHeight="1" spans="1:12">
      <c r="A50" s="84"/>
      <c r="B50" s="8">
        <v>27202</v>
      </c>
      <c r="C50" s="8">
        <v>1427190</v>
      </c>
      <c r="D50" s="94" t="s">
        <v>102</v>
      </c>
      <c r="E50" s="89">
        <v>43497</v>
      </c>
      <c r="F50" s="89">
        <v>43501</v>
      </c>
      <c r="G50" s="88">
        <v>1</v>
      </c>
      <c r="H50" s="88">
        <f t="shared" si="0"/>
        <v>4</v>
      </c>
      <c r="I50" s="9">
        <v>40000</v>
      </c>
      <c r="J50" s="10"/>
      <c r="K50" s="11"/>
      <c r="L50" s="106">
        <f t="shared" si="4"/>
        <v>675900</v>
      </c>
    </row>
    <row r="51" ht="29.25" customHeight="1" spans="1:12">
      <c r="A51" s="146" t="s">
        <v>103</v>
      </c>
      <c r="B51" s="8">
        <v>678479146</v>
      </c>
      <c r="C51" s="8">
        <v>1404704</v>
      </c>
      <c r="D51" s="88" t="s">
        <v>104</v>
      </c>
      <c r="E51" s="89">
        <v>43498</v>
      </c>
      <c r="F51" s="89">
        <v>43501</v>
      </c>
      <c r="G51" s="88">
        <v>1</v>
      </c>
      <c r="H51" s="88">
        <f t="shared" si="0"/>
        <v>3</v>
      </c>
      <c r="I51" s="9">
        <v>46500</v>
      </c>
      <c r="J51" s="10"/>
      <c r="K51" s="11"/>
      <c r="L51" s="106">
        <f t="shared" si="4"/>
        <v>629400</v>
      </c>
    </row>
    <row r="52" ht="30.75" customHeight="1" spans="1:12">
      <c r="A52" s="146" t="s">
        <v>105</v>
      </c>
      <c r="B52" s="8">
        <v>21950</v>
      </c>
      <c r="C52" s="8">
        <v>1417415</v>
      </c>
      <c r="D52" s="95" t="s">
        <v>106</v>
      </c>
      <c r="E52" s="89">
        <v>43499</v>
      </c>
      <c r="F52" s="89">
        <v>43501</v>
      </c>
      <c r="G52" s="88">
        <v>1</v>
      </c>
      <c r="H52" s="88">
        <f t="shared" si="0"/>
        <v>2</v>
      </c>
      <c r="I52" s="9">
        <v>31000</v>
      </c>
      <c r="J52" s="10"/>
      <c r="K52" s="11"/>
      <c r="L52" s="106">
        <f t="shared" si="4"/>
        <v>598400</v>
      </c>
    </row>
    <row r="53" ht="36" customHeight="1" spans="1:12">
      <c r="A53" s="146" t="s">
        <v>107</v>
      </c>
      <c r="B53" s="8">
        <v>25161</v>
      </c>
      <c r="C53" s="8">
        <v>1421994</v>
      </c>
      <c r="D53" s="95" t="s">
        <v>108</v>
      </c>
      <c r="E53" s="89">
        <v>43499</v>
      </c>
      <c r="F53" s="89">
        <v>43501</v>
      </c>
      <c r="G53" s="88">
        <v>1</v>
      </c>
      <c r="H53" s="88">
        <f t="shared" si="0"/>
        <v>2</v>
      </c>
      <c r="I53" s="9">
        <v>31000</v>
      </c>
      <c r="J53" s="10"/>
      <c r="K53" s="15"/>
      <c r="L53" s="106">
        <f t="shared" si="4"/>
        <v>567400</v>
      </c>
    </row>
    <row r="54" customHeight="1" spans="1:12">
      <c r="A54" s="146" t="s">
        <v>109</v>
      </c>
      <c r="B54" s="8">
        <v>21150</v>
      </c>
      <c r="C54" s="8">
        <v>1414347</v>
      </c>
      <c r="D54" s="88" t="s">
        <v>110</v>
      </c>
      <c r="E54" s="89">
        <v>43501</v>
      </c>
      <c r="F54" s="89">
        <v>43503</v>
      </c>
      <c r="G54" s="88">
        <v>1</v>
      </c>
      <c r="H54" s="88">
        <f t="shared" ref="H54:H70" si="5">F54-E54</f>
        <v>2</v>
      </c>
      <c r="I54" s="9">
        <v>31000</v>
      </c>
      <c r="J54" s="10"/>
      <c r="K54" s="11"/>
      <c r="L54" s="106">
        <f t="shared" si="4"/>
        <v>536400</v>
      </c>
    </row>
    <row r="55" customHeight="1" spans="1:12">
      <c r="A55" s="146" t="s">
        <v>111</v>
      </c>
      <c r="B55" s="8">
        <v>25909</v>
      </c>
      <c r="C55" s="13">
        <v>1423244</v>
      </c>
      <c r="D55" s="92" t="s">
        <v>112</v>
      </c>
      <c r="E55" s="89">
        <v>43501</v>
      </c>
      <c r="F55" s="89">
        <v>43503</v>
      </c>
      <c r="G55" s="88">
        <v>1</v>
      </c>
      <c r="H55" s="88">
        <f t="shared" si="5"/>
        <v>2</v>
      </c>
      <c r="I55" s="9">
        <v>31000</v>
      </c>
      <c r="J55" s="10"/>
      <c r="K55" s="11"/>
      <c r="L55" s="106">
        <f t="shared" si="4"/>
        <v>505400</v>
      </c>
    </row>
    <row r="56" customHeight="1" spans="1:12">
      <c r="A56" s="84"/>
      <c r="B56" s="8">
        <v>83907082</v>
      </c>
      <c r="C56" s="13">
        <v>1428812</v>
      </c>
      <c r="D56" s="92" t="s">
        <v>113</v>
      </c>
      <c r="E56" s="89">
        <v>43506</v>
      </c>
      <c r="F56" s="89">
        <v>43508</v>
      </c>
      <c r="G56" s="88">
        <v>1</v>
      </c>
      <c r="H56" s="88">
        <f t="shared" si="5"/>
        <v>2</v>
      </c>
      <c r="I56" s="9">
        <v>42000</v>
      </c>
      <c r="J56" s="10"/>
      <c r="K56" s="11"/>
      <c r="L56" s="106">
        <f t="shared" si="4"/>
        <v>463400</v>
      </c>
    </row>
    <row r="57" customHeight="1" spans="1:12">
      <c r="A57" s="84"/>
      <c r="B57" s="8">
        <v>83908719</v>
      </c>
      <c r="C57" s="13">
        <v>1428728</v>
      </c>
      <c r="D57" s="92" t="s">
        <v>114</v>
      </c>
      <c r="E57" s="89">
        <v>43507</v>
      </c>
      <c r="F57" s="89">
        <v>43509</v>
      </c>
      <c r="G57" s="88">
        <v>1</v>
      </c>
      <c r="H57" s="88">
        <f t="shared" si="5"/>
        <v>2</v>
      </c>
      <c r="I57" s="9">
        <v>34000</v>
      </c>
      <c r="J57" s="10"/>
      <c r="K57" s="11"/>
      <c r="L57" s="106">
        <f t="shared" si="4"/>
        <v>429400</v>
      </c>
    </row>
    <row r="58" s="57" customFormat="1" customHeight="1" spans="1:12">
      <c r="A58" s="146" t="s">
        <v>115</v>
      </c>
      <c r="B58" s="8">
        <v>20944</v>
      </c>
      <c r="C58" s="13">
        <v>1411926</v>
      </c>
      <c r="D58" s="92" t="s">
        <v>116</v>
      </c>
      <c r="E58" s="89">
        <v>43509</v>
      </c>
      <c r="F58" s="89">
        <v>43512</v>
      </c>
      <c r="G58" s="88">
        <v>1</v>
      </c>
      <c r="H58" s="88">
        <f t="shared" si="5"/>
        <v>3</v>
      </c>
      <c r="I58" s="9">
        <v>51000</v>
      </c>
      <c r="J58" s="10"/>
      <c r="K58" s="11"/>
      <c r="L58" s="106">
        <f t="shared" si="4"/>
        <v>378400</v>
      </c>
    </row>
    <row r="59" customHeight="1" spans="1:12">
      <c r="A59" s="146" t="s">
        <v>117</v>
      </c>
      <c r="B59" s="43">
        <v>20945</v>
      </c>
      <c r="C59" s="14"/>
      <c r="D59" s="93"/>
      <c r="E59" s="96">
        <v>43509</v>
      </c>
      <c r="F59" s="96">
        <v>43512</v>
      </c>
      <c r="G59" s="97">
        <v>1</v>
      </c>
      <c r="H59" s="88">
        <f t="shared" si="5"/>
        <v>3</v>
      </c>
      <c r="I59" s="16">
        <v>51000</v>
      </c>
      <c r="J59" s="17"/>
      <c r="K59" s="18"/>
      <c r="L59" s="106">
        <f t="shared" si="4"/>
        <v>327400</v>
      </c>
    </row>
    <row r="60" customHeight="1" spans="1:12">
      <c r="A60" s="146" t="s">
        <v>118</v>
      </c>
      <c r="B60" s="8">
        <v>21946</v>
      </c>
      <c r="C60" s="8">
        <v>1416689</v>
      </c>
      <c r="D60" s="88" t="s">
        <v>119</v>
      </c>
      <c r="E60" s="89">
        <v>43509</v>
      </c>
      <c r="F60" s="89">
        <v>43511</v>
      </c>
      <c r="G60" s="88">
        <v>1</v>
      </c>
      <c r="H60" s="88">
        <f t="shared" si="5"/>
        <v>2</v>
      </c>
      <c r="I60" s="9">
        <v>17000</v>
      </c>
      <c r="J60" s="10"/>
      <c r="K60" s="11"/>
      <c r="L60" s="106">
        <f t="shared" si="4"/>
        <v>310400</v>
      </c>
    </row>
    <row r="61" customHeight="1" spans="1:12">
      <c r="A61" s="146" t="s">
        <v>120</v>
      </c>
      <c r="B61" s="8">
        <v>21948</v>
      </c>
      <c r="C61" s="8">
        <v>1416691</v>
      </c>
      <c r="D61" s="88" t="s">
        <v>121</v>
      </c>
      <c r="E61" s="89">
        <v>43509</v>
      </c>
      <c r="F61" s="89">
        <v>43511</v>
      </c>
      <c r="G61" s="88">
        <v>1</v>
      </c>
      <c r="H61" s="88">
        <f t="shared" si="5"/>
        <v>2</v>
      </c>
      <c r="I61" s="9">
        <v>17000</v>
      </c>
      <c r="J61" s="10"/>
      <c r="K61" s="11"/>
      <c r="L61" s="106">
        <f t="shared" si="4"/>
        <v>293400</v>
      </c>
    </row>
    <row r="62" customHeight="1" spans="1:12">
      <c r="A62" s="146" t="s">
        <v>122</v>
      </c>
      <c r="B62" s="8">
        <v>27168</v>
      </c>
      <c r="C62" s="13">
        <v>1427298</v>
      </c>
      <c r="D62" s="88" t="s">
        <v>123</v>
      </c>
      <c r="E62" s="89">
        <v>43514</v>
      </c>
      <c r="F62" s="89">
        <v>43516</v>
      </c>
      <c r="G62" s="88">
        <v>1</v>
      </c>
      <c r="H62" s="88">
        <f t="shared" si="5"/>
        <v>2</v>
      </c>
      <c r="I62" s="9">
        <v>17000</v>
      </c>
      <c r="J62" s="10"/>
      <c r="K62" s="11"/>
      <c r="L62" s="106">
        <f t="shared" si="4"/>
        <v>276400</v>
      </c>
    </row>
    <row r="63" customHeight="1" spans="1:12">
      <c r="A63" s="146" t="s">
        <v>124</v>
      </c>
      <c r="B63" s="8">
        <v>27169</v>
      </c>
      <c r="C63" s="19"/>
      <c r="D63" s="88" t="s">
        <v>125</v>
      </c>
      <c r="E63" s="89">
        <v>43514</v>
      </c>
      <c r="F63" s="89">
        <v>43516</v>
      </c>
      <c r="G63" s="88">
        <v>1</v>
      </c>
      <c r="H63" s="88">
        <f t="shared" si="5"/>
        <v>2</v>
      </c>
      <c r="I63" s="9">
        <v>17000</v>
      </c>
      <c r="J63" s="10"/>
      <c r="K63" s="11"/>
      <c r="L63" s="106">
        <f t="shared" si="4"/>
        <v>259400</v>
      </c>
    </row>
    <row r="64" customHeight="1" spans="1:12">
      <c r="A64" s="146" t="s">
        <v>126</v>
      </c>
      <c r="B64" s="8">
        <v>27170</v>
      </c>
      <c r="C64" s="14"/>
      <c r="D64" s="88" t="s">
        <v>127</v>
      </c>
      <c r="E64" s="89">
        <v>43514</v>
      </c>
      <c r="F64" s="89">
        <v>43516</v>
      </c>
      <c r="G64" s="88">
        <v>1</v>
      </c>
      <c r="H64" s="88">
        <f t="shared" si="5"/>
        <v>2</v>
      </c>
      <c r="I64" s="9">
        <v>17000</v>
      </c>
      <c r="J64" s="17"/>
      <c r="K64" s="18"/>
      <c r="L64" s="106">
        <f t="shared" si="4"/>
        <v>242400</v>
      </c>
    </row>
    <row r="65" customHeight="1" spans="1:12">
      <c r="A65" s="146" t="s">
        <v>128</v>
      </c>
      <c r="B65" s="8">
        <v>26700</v>
      </c>
      <c r="C65" s="13">
        <v>1426719</v>
      </c>
      <c r="D65" s="88" t="s">
        <v>129</v>
      </c>
      <c r="E65" s="89">
        <v>43515</v>
      </c>
      <c r="F65" s="89">
        <v>43517</v>
      </c>
      <c r="G65" s="88">
        <v>1</v>
      </c>
      <c r="H65" s="88">
        <f t="shared" si="5"/>
        <v>2</v>
      </c>
      <c r="I65" s="20">
        <v>17000</v>
      </c>
      <c r="J65" s="10"/>
      <c r="K65" s="11"/>
      <c r="L65" s="106">
        <f t="shared" si="4"/>
        <v>225400</v>
      </c>
    </row>
    <row r="66" customHeight="1" spans="1:12">
      <c r="A66" s="146" t="s">
        <v>130</v>
      </c>
      <c r="B66" s="43">
        <v>26703</v>
      </c>
      <c r="C66" s="21">
        <v>1424682</v>
      </c>
      <c r="D66" s="97" t="s">
        <v>131</v>
      </c>
      <c r="E66" s="96">
        <v>43516</v>
      </c>
      <c r="F66" s="96">
        <v>43518</v>
      </c>
      <c r="G66" s="88">
        <v>1</v>
      </c>
      <c r="H66" s="88">
        <f t="shared" si="5"/>
        <v>2</v>
      </c>
      <c r="I66" s="16">
        <v>17000</v>
      </c>
      <c r="J66" s="10"/>
      <c r="K66" s="11"/>
      <c r="L66" s="106">
        <f t="shared" si="4"/>
        <v>208400</v>
      </c>
    </row>
    <row r="67" s="57" customFormat="1" customHeight="1" spans="1:12">
      <c r="A67" s="146" t="s">
        <v>132</v>
      </c>
      <c r="B67" s="8">
        <v>26704</v>
      </c>
      <c r="C67" s="22"/>
      <c r="D67" s="88" t="s">
        <v>133</v>
      </c>
      <c r="E67" s="96">
        <v>43516</v>
      </c>
      <c r="F67" s="96">
        <v>43518</v>
      </c>
      <c r="G67" s="88">
        <v>1</v>
      </c>
      <c r="H67" s="88">
        <f t="shared" si="5"/>
        <v>2</v>
      </c>
      <c r="I67" s="16">
        <v>17000</v>
      </c>
      <c r="J67" s="23"/>
      <c r="K67" s="11"/>
      <c r="L67" s="106">
        <f t="shared" si="4"/>
        <v>191400</v>
      </c>
    </row>
    <row r="68" customHeight="1" spans="1:12">
      <c r="A68" s="146" t="s">
        <v>134</v>
      </c>
      <c r="B68" s="8">
        <v>26705</v>
      </c>
      <c r="C68" s="24"/>
      <c r="D68" s="88" t="s">
        <v>135</v>
      </c>
      <c r="E68" s="96">
        <v>43516</v>
      </c>
      <c r="F68" s="96">
        <v>43518</v>
      </c>
      <c r="G68" s="88">
        <v>1</v>
      </c>
      <c r="H68" s="88">
        <f t="shared" si="5"/>
        <v>2</v>
      </c>
      <c r="I68" s="16">
        <v>17000</v>
      </c>
      <c r="J68" s="23"/>
      <c r="K68" s="11"/>
      <c r="L68" s="106">
        <f t="shared" si="4"/>
        <v>174400</v>
      </c>
    </row>
    <row r="69" customHeight="1" spans="1:12">
      <c r="A69" s="146" t="s">
        <v>136</v>
      </c>
      <c r="B69" s="8">
        <v>27171</v>
      </c>
      <c r="C69" s="13">
        <v>1427501</v>
      </c>
      <c r="D69" s="107" t="s">
        <v>137</v>
      </c>
      <c r="E69" s="108">
        <v>43594</v>
      </c>
      <c r="F69" s="108">
        <v>43596</v>
      </c>
      <c r="G69" s="88">
        <v>1</v>
      </c>
      <c r="H69" s="88">
        <f t="shared" si="5"/>
        <v>2</v>
      </c>
      <c r="I69" s="9">
        <v>9500</v>
      </c>
      <c r="J69" s="25"/>
      <c r="K69" s="26"/>
      <c r="L69" s="106">
        <f t="shared" si="4"/>
        <v>164900</v>
      </c>
    </row>
    <row r="70" customHeight="1" spans="1:12">
      <c r="A70" s="146" t="s">
        <v>138</v>
      </c>
      <c r="B70" s="8">
        <v>27172</v>
      </c>
      <c r="C70" s="14"/>
      <c r="D70" s="107" t="s">
        <v>139</v>
      </c>
      <c r="E70" s="108">
        <v>43594</v>
      </c>
      <c r="F70" s="108">
        <v>43596</v>
      </c>
      <c r="G70" s="88">
        <v>1</v>
      </c>
      <c r="H70" s="88">
        <f t="shared" si="5"/>
        <v>2</v>
      </c>
      <c r="I70" s="9">
        <v>9500</v>
      </c>
      <c r="J70" s="25"/>
      <c r="K70" s="26"/>
      <c r="L70" s="106">
        <f t="shared" si="4"/>
        <v>155400</v>
      </c>
    </row>
    <row r="71" customHeight="1" spans="1:12">
      <c r="A71" s="84"/>
      <c r="B71" s="8"/>
      <c r="C71" s="14"/>
      <c r="D71" s="107"/>
      <c r="E71" s="108"/>
      <c r="F71" s="108"/>
      <c r="G71" s="88"/>
      <c r="H71" s="88"/>
      <c r="I71" s="9">
        <f>SUM(I7:I70)</f>
        <v>1844600</v>
      </c>
      <c r="J71" s="25"/>
      <c r="K71" s="26" t="s">
        <v>140</v>
      </c>
      <c r="L71" s="106"/>
    </row>
    <row r="72" customHeight="1" spans="1:12">
      <c r="A72" s="146" t="s">
        <v>141</v>
      </c>
      <c r="B72" s="109">
        <v>27167</v>
      </c>
      <c r="C72" s="27">
        <v>1427355</v>
      </c>
      <c r="D72" s="110" t="s">
        <v>142</v>
      </c>
      <c r="E72" s="111">
        <v>43493</v>
      </c>
      <c r="F72" s="111">
        <v>43496</v>
      </c>
      <c r="G72" s="110">
        <v>1</v>
      </c>
      <c r="H72" s="110">
        <f>F72-E72</f>
        <v>3</v>
      </c>
      <c r="I72" s="28">
        <f>51000-36453.34</f>
        <v>14546.66</v>
      </c>
      <c r="J72" s="29"/>
      <c r="K72" s="30" t="s">
        <v>143</v>
      </c>
      <c r="L72" s="106">
        <f>L70-I72</f>
        <v>140853.34</v>
      </c>
    </row>
    <row r="73" customHeight="1" spans="2:12">
      <c r="B73" s="58"/>
      <c r="C73" s="65"/>
      <c r="D73" s="65"/>
      <c r="E73" s="57"/>
      <c r="F73" s="58"/>
      <c r="G73" s="58"/>
      <c r="H73" s="58"/>
      <c r="I73" s="58"/>
      <c r="J73" s="58"/>
      <c r="K73" s="58"/>
      <c r="L73" s="58"/>
    </row>
    <row r="74" customHeight="1" spans="1:12">
      <c r="A74" s="112"/>
      <c r="B74" s="112"/>
      <c r="C74" s="113"/>
      <c r="D74" s="113"/>
      <c r="E74" s="114"/>
      <c r="F74" s="112"/>
      <c r="G74" s="112"/>
      <c r="H74" s="112"/>
      <c r="I74" s="100" t="s">
        <v>2</v>
      </c>
      <c r="J74" s="112"/>
      <c r="K74" s="102">
        <v>2000000</v>
      </c>
      <c r="L74" s="112"/>
    </row>
    <row r="75" customHeight="1" spans="1:12">
      <c r="A75" s="149" t="s">
        <v>81</v>
      </c>
      <c r="B75" s="1">
        <v>22732</v>
      </c>
      <c r="C75" s="31">
        <v>1431384</v>
      </c>
      <c r="D75" s="116" t="s">
        <v>144</v>
      </c>
      <c r="E75" s="85">
        <v>43479</v>
      </c>
      <c r="F75" s="85">
        <v>43481</v>
      </c>
      <c r="G75" s="84">
        <v>1</v>
      </c>
      <c r="H75" s="84">
        <v>2</v>
      </c>
      <c r="I75" s="2">
        <v>25000</v>
      </c>
      <c r="J75" s="3"/>
      <c r="K75" s="4"/>
      <c r="L75" s="123">
        <f>L72-I75+K74</f>
        <v>2115853.34</v>
      </c>
    </row>
    <row r="76" customHeight="1" spans="1:12">
      <c r="A76" s="149" t="s">
        <v>98</v>
      </c>
      <c r="B76" s="1">
        <v>28577</v>
      </c>
      <c r="C76" s="32">
        <v>1435752</v>
      </c>
      <c r="D76" s="84" t="s">
        <v>145</v>
      </c>
      <c r="E76" s="85">
        <v>43490</v>
      </c>
      <c r="F76" s="85">
        <v>43492</v>
      </c>
      <c r="G76" s="84">
        <v>1</v>
      </c>
      <c r="H76" s="84">
        <v>2</v>
      </c>
      <c r="I76" s="2">
        <v>17000</v>
      </c>
      <c r="J76" s="3"/>
      <c r="K76" s="4"/>
      <c r="L76" s="123">
        <f>L75-I76</f>
        <v>2098853.34</v>
      </c>
    </row>
    <row r="77" customHeight="1" spans="1:12">
      <c r="A77" s="149" t="s">
        <v>100</v>
      </c>
      <c r="B77" s="1">
        <v>27409</v>
      </c>
      <c r="C77" s="32">
        <v>1429520</v>
      </c>
      <c r="D77" s="84" t="s">
        <v>146</v>
      </c>
      <c r="E77" s="85">
        <v>43495</v>
      </c>
      <c r="F77" s="85">
        <v>43498</v>
      </c>
      <c r="G77" s="84">
        <v>1</v>
      </c>
      <c r="H77" s="84">
        <v>3</v>
      </c>
      <c r="I77" s="2">
        <v>61500</v>
      </c>
      <c r="J77" s="3"/>
      <c r="K77" s="4"/>
      <c r="L77" s="123">
        <f t="shared" ref="L76:L107" si="6">L76-I77</f>
        <v>2037353.34</v>
      </c>
    </row>
    <row r="78" customHeight="1" spans="1:12">
      <c r="A78" s="149" t="s">
        <v>118</v>
      </c>
      <c r="B78" s="1">
        <v>30656</v>
      </c>
      <c r="C78" s="1">
        <v>1441144</v>
      </c>
      <c r="D78" s="147" t="s">
        <v>147</v>
      </c>
      <c r="E78" s="85">
        <v>43498</v>
      </c>
      <c r="F78" s="85">
        <v>43500</v>
      </c>
      <c r="G78" s="1">
        <v>1</v>
      </c>
      <c r="H78" s="1">
        <v>2</v>
      </c>
      <c r="I78" s="2">
        <v>36000</v>
      </c>
      <c r="J78" s="1"/>
      <c r="K78" s="1"/>
      <c r="L78" s="123">
        <f t="shared" si="6"/>
        <v>2001353.34</v>
      </c>
    </row>
    <row r="79" customHeight="1" spans="1:12">
      <c r="A79" s="149" t="s">
        <v>124</v>
      </c>
      <c r="B79" s="1">
        <v>27974</v>
      </c>
      <c r="C79" s="1">
        <v>1432715</v>
      </c>
      <c r="D79" s="147" t="s">
        <v>148</v>
      </c>
      <c r="E79" s="85">
        <v>43499</v>
      </c>
      <c r="F79" s="85">
        <v>43501</v>
      </c>
      <c r="G79" s="1">
        <v>1</v>
      </c>
      <c r="H79" s="1">
        <v>2</v>
      </c>
      <c r="I79" s="2">
        <v>31000</v>
      </c>
      <c r="J79" s="1"/>
      <c r="K79" s="1"/>
      <c r="L79" s="123">
        <f t="shared" si="6"/>
        <v>1970353.34</v>
      </c>
    </row>
    <row r="80" customHeight="1" spans="1:12">
      <c r="A80" s="149" t="s">
        <v>130</v>
      </c>
      <c r="B80" s="1">
        <v>86452682</v>
      </c>
      <c r="C80" s="1">
        <v>1429597</v>
      </c>
      <c r="D80" s="147" t="s">
        <v>149</v>
      </c>
      <c r="E80" s="85">
        <v>43502</v>
      </c>
      <c r="F80" s="85">
        <v>43505</v>
      </c>
      <c r="G80" s="1">
        <v>1</v>
      </c>
      <c r="H80" s="1">
        <v>3</v>
      </c>
      <c r="I80" s="2">
        <v>54000</v>
      </c>
      <c r="J80" s="1"/>
      <c r="K80" s="1"/>
      <c r="L80" s="123">
        <f t="shared" si="6"/>
        <v>1916353.34</v>
      </c>
    </row>
    <row r="81" customHeight="1" spans="1:12">
      <c r="A81" s="149" t="s">
        <v>132</v>
      </c>
      <c r="B81" s="1">
        <v>27921</v>
      </c>
      <c r="C81" s="1">
        <v>1431879</v>
      </c>
      <c r="D81" s="147" t="s">
        <v>150</v>
      </c>
      <c r="E81" s="85">
        <v>43502</v>
      </c>
      <c r="F81" s="85">
        <v>43505</v>
      </c>
      <c r="G81" s="1">
        <v>1</v>
      </c>
      <c r="H81" s="1">
        <v>3</v>
      </c>
      <c r="I81" s="2">
        <v>60000</v>
      </c>
      <c r="J81" s="1"/>
      <c r="K81" s="1"/>
      <c r="L81" s="123">
        <f t="shared" si="6"/>
        <v>1856353.34</v>
      </c>
    </row>
    <row r="82" customHeight="1" spans="1:12">
      <c r="A82" s="149" t="s">
        <v>134</v>
      </c>
      <c r="B82" s="1">
        <v>28410</v>
      </c>
      <c r="C82" s="1">
        <v>1432813</v>
      </c>
      <c r="D82" s="147" t="s">
        <v>151</v>
      </c>
      <c r="E82" s="85">
        <v>43503</v>
      </c>
      <c r="F82" s="85">
        <v>43506</v>
      </c>
      <c r="G82" s="1">
        <v>1</v>
      </c>
      <c r="H82" s="1">
        <v>3</v>
      </c>
      <c r="I82" s="2">
        <v>30000</v>
      </c>
      <c r="J82" s="1"/>
      <c r="K82" s="1"/>
      <c r="L82" s="123">
        <f t="shared" si="6"/>
        <v>1826353.34</v>
      </c>
    </row>
    <row r="83" customHeight="1" spans="1:12">
      <c r="A83" s="149" t="s">
        <v>136</v>
      </c>
      <c r="B83" s="1">
        <v>28411</v>
      </c>
      <c r="C83" s="1">
        <v>1432573</v>
      </c>
      <c r="D83" s="147" t="s">
        <v>152</v>
      </c>
      <c r="E83" s="85">
        <v>43503</v>
      </c>
      <c r="F83" s="85">
        <v>43506</v>
      </c>
      <c r="G83" s="1">
        <v>1</v>
      </c>
      <c r="H83" s="1">
        <v>3</v>
      </c>
      <c r="I83" s="2">
        <v>60000</v>
      </c>
      <c r="J83" s="1"/>
      <c r="K83" s="1"/>
      <c r="L83" s="123">
        <f t="shared" si="6"/>
        <v>1766353.34</v>
      </c>
    </row>
    <row r="84" customHeight="1" spans="1:12">
      <c r="A84" s="149" t="s">
        <v>138</v>
      </c>
      <c r="B84" s="1">
        <v>27697</v>
      </c>
      <c r="C84" s="1">
        <v>1430915</v>
      </c>
      <c r="D84" s="147" t="s">
        <v>153</v>
      </c>
      <c r="E84" s="85">
        <v>43503</v>
      </c>
      <c r="F84" s="85">
        <v>43507</v>
      </c>
      <c r="G84" s="1">
        <v>1</v>
      </c>
      <c r="H84" s="1">
        <v>4</v>
      </c>
      <c r="I84" s="2">
        <v>90000</v>
      </c>
      <c r="J84" s="1"/>
      <c r="K84" s="1"/>
      <c r="L84" s="123">
        <f t="shared" si="6"/>
        <v>1676353.34</v>
      </c>
    </row>
    <row r="85" customHeight="1" spans="1:12">
      <c r="A85" s="149" t="s">
        <v>154</v>
      </c>
      <c r="B85" s="1">
        <v>27699</v>
      </c>
      <c r="C85" s="1">
        <v>1430895</v>
      </c>
      <c r="D85" s="147" t="s">
        <v>155</v>
      </c>
      <c r="E85" s="85">
        <v>43503</v>
      </c>
      <c r="F85" s="85">
        <v>43507</v>
      </c>
      <c r="G85" s="1">
        <v>1</v>
      </c>
      <c r="H85" s="1">
        <v>4</v>
      </c>
      <c r="I85" s="2">
        <v>90000</v>
      </c>
      <c r="J85" s="1"/>
      <c r="K85" s="1"/>
      <c r="L85" s="123">
        <f t="shared" si="6"/>
        <v>1586353.34</v>
      </c>
    </row>
    <row r="86" customHeight="1" spans="1:12">
      <c r="A86" s="149" t="s">
        <v>156</v>
      </c>
      <c r="B86" s="1">
        <v>28537</v>
      </c>
      <c r="C86" s="1">
        <v>1435157</v>
      </c>
      <c r="D86" s="147" t="s">
        <v>157</v>
      </c>
      <c r="E86" s="85">
        <v>43503</v>
      </c>
      <c r="F86" s="85">
        <v>43507</v>
      </c>
      <c r="G86" s="1">
        <v>1</v>
      </c>
      <c r="H86" s="1">
        <v>4</v>
      </c>
      <c r="I86" s="2">
        <v>80000</v>
      </c>
      <c r="J86" s="1"/>
      <c r="K86" s="1"/>
      <c r="L86" s="123">
        <f t="shared" si="6"/>
        <v>1506353.34</v>
      </c>
    </row>
    <row r="87" customHeight="1" spans="1:12">
      <c r="A87" s="149" t="s">
        <v>158</v>
      </c>
      <c r="B87" s="1">
        <v>28536</v>
      </c>
      <c r="C87" s="1">
        <v>1434382</v>
      </c>
      <c r="D87" s="147" t="s">
        <v>159</v>
      </c>
      <c r="E87" s="85">
        <v>43503</v>
      </c>
      <c r="F87" s="85">
        <v>43507</v>
      </c>
      <c r="G87" s="1">
        <v>1</v>
      </c>
      <c r="H87" s="1">
        <v>4</v>
      </c>
      <c r="I87" s="2">
        <v>62000</v>
      </c>
      <c r="J87" s="1"/>
      <c r="K87" s="1"/>
      <c r="L87" s="123">
        <f t="shared" si="6"/>
        <v>1444353.34</v>
      </c>
    </row>
    <row r="88" customHeight="1" spans="1:12">
      <c r="A88" s="149" t="s">
        <v>160</v>
      </c>
      <c r="B88" s="1">
        <v>27962</v>
      </c>
      <c r="C88" s="1">
        <v>1432185</v>
      </c>
      <c r="D88" s="147" t="s">
        <v>161</v>
      </c>
      <c r="E88" s="85">
        <v>43504</v>
      </c>
      <c r="F88" s="85">
        <v>43510</v>
      </c>
      <c r="G88" s="1">
        <v>1</v>
      </c>
      <c r="H88" s="1">
        <v>6</v>
      </c>
      <c r="I88" s="2">
        <v>84000</v>
      </c>
      <c r="J88" s="1"/>
      <c r="K88" s="1"/>
      <c r="L88" s="123">
        <f t="shared" si="6"/>
        <v>1360353.34</v>
      </c>
    </row>
    <row r="89" customHeight="1" spans="1:12">
      <c r="A89" s="149" t="s">
        <v>162</v>
      </c>
      <c r="B89" s="1">
        <v>83933398</v>
      </c>
      <c r="C89" s="1">
        <v>1428918</v>
      </c>
      <c r="D89" s="147" t="s">
        <v>163</v>
      </c>
      <c r="E89" s="85">
        <v>43505</v>
      </c>
      <c r="F89" s="85">
        <v>43508</v>
      </c>
      <c r="G89" s="1">
        <v>1</v>
      </c>
      <c r="H89" s="1">
        <v>3</v>
      </c>
      <c r="I89" s="2">
        <v>43500</v>
      </c>
      <c r="J89" s="1"/>
      <c r="K89" s="1"/>
      <c r="L89" s="123">
        <f t="shared" si="6"/>
        <v>1316853.34</v>
      </c>
    </row>
    <row r="90" customHeight="1" spans="1:12">
      <c r="A90" s="146" t="s">
        <v>164</v>
      </c>
      <c r="B90" s="1">
        <v>27916</v>
      </c>
      <c r="C90" s="1">
        <v>1431773</v>
      </c>
      <c r="D90" s="147" t="s">
        <v>165</v>
      </c>
      <c r="E90" s="85">
        <v>43506</v>
      </c>
      <c r="F90" s="85">
        <v>43508</v>
      </c>
      <c r="G90" s="1">
        <v>1</v>
      </c>
      <c r="H90" s="1">
        <v>2</v>
      </c>
      <c r="I90" s="2">
        <v>28000</v>
      </c>
      <c r="J90" s="1"/>
      <c r="K90" s="1"/>
      <c r="L90" s="123">
        <f t="shared" si="6"/>
        <v>1288853.34</v>
      </c>
    </row>
    <row r="91" customHeight="1" spans="1:12">
      <c r="A91" s="146" t="s">
        <v>166</v>
      </c>
      <c r="B91" s="1">
        <v>31163</v>
      </c>
      <c r="C91" s="31">
        <v>1442498</v>
      </c>
      <c r="D91" s="147" t="s">
        <v>167</v>
      </c>
      <c r="E91" s="85">
        <v>43507</v>
      </c>
      <c r="F91" s="85">
        <v>43509</v>
      </c>
      <c r="G91" s="1">
        <v>1</v>
      </c>
      <c r="H91" s="1">
        <v>2</v>
      </c>
      <c r="I91" s="2">
        <v>25000</v>
      </c>
      <c r="J91" s="1"/>
      <c r="K91" s="1"/>
      <c r="L91" s="123">
        <f t="shared" si="6"/>
        <v>1263853.34</v>
      </c>
    </row>
    <row r="92" customHeight="1" spans="1:12">
      <c r="A92" s="146" t="s">
        <v>168</v>
      </c>
      <c r="B92" s="1">
        <v>31169</v>
      </c>
      <c r="C92" s="32"/>
      <c r="D92" s="147" t="s">
        <v>169</v>
      </c>
      <c r="E92" s="85">
        <v>43507</v>
      </c>
      <c r="F92" s="85">
        <v>43509</v>
      </c>
      <c r="G92" s="1">
        <v>1</v>
      </c>
      <c r="H92" s="1">
        <v>2</v>
      </c>
      <c r="I92" s="2">
        <v>25000</v>
      </c>
      <c r="J92" s="1"/>
      <c r="K92" s="1"/>
      <c r="L92" s="123">
        <f t="shared" si="6"/>
        <v>1238853.34</v>
      </c>
    </row>
    <row r="93" customHeight="1" spans="1:12">
      <c r="A93" s="146" t="s">
        <v>170</v>
      </c>
      <c r="B93" s="1">
        <v>84125276</v>
      </c>
      <c r="C93" s="1">
        <v>1428333</v>
      </c>
      <c r="D93" s="147" t="s">
        <v>171</v>
      </c>
      <c r="E93" s="85">
        <v>43508</v>
      </c>
      <c r="F93" s="85">
        <v>43510</v>
      </c>
      <c r="G93" s="1">
        <v>1</v>
      </c>
      <c r="H93" s="1">
        <v>2</v>
      </c>
      <c r="I93" s="2">
        <v>17000</v>
      </c>
      <c r="J93" s="1"/>
      <c r="K93" s="1"/>
      <c r="L93" s="123">
        <f t="shared" si="6"/>
        <v>1221853.34</v>
      </c>
    </row>
    <row r="94" customHeight="1" spans="1:12">
      <c r="A94" s="146" t="s">
        <v>172</v>
      </c>
      <c r="B94" s="1">
        <v>84125935</v>
      </c>
      <c r="C94" s="1">
        <v>1428334</v>
      </c>
      <c r="D94" s="147" t="s">
        <v>173</v>
      </c>
      <c r="E94" s="85">
        <v>43508</v>
      </c>
      <c r="F94" s="85">
        <v>43510</v>
      </c>
      <c r="G94" s="1">
        <v>1</v>
      </c>
      <c r="H94" s="1">
        <v>2</v>
      </c>
      <c r="I94" s="2">
        <v>17000</v>
      </c>
      <c r="J94" s="1"/>
      <c r="K94" s="1"/>
      <c r="L94" s="123">
        <f t="shared" si="6"/>
        <v>1204853.34</v>
      </c>
    </row>
    <row r="95" customHeight="1" spans="1:12">
      <c r="A95" s="146" t="s">
        <v>174</v>
      </c>
      <c r="B95" s="1">
        <v>31156</v>
      </c>
      <c r="C95" s="1">
        <v>1442459</v>
      </c>
      <c r="D95" s="147" t="s">
        <v>175</v>
      </c>
      <c r="E95" s="85">
        <v>43509</v>
      </c>
      <c r="F95" s="85">
        <v>43511</v>
      </c>
      <c r="G95" s="1">
        <v>1</v>
      </c>
      <c r="H95" s="1">
        <v>2</v>
      </c>
      <c r="I95" s="2">
        <v>25000</v>
      </c>
      <c r="J95" s="1"/>
      <c r="K95" s="1"/>
      <c r="L95" s="123">
        <f t="shared" si="6"/>
        <v>1179853.34</v>
      </c>
    </row>
    <row r="96" s="58" customFormat="1" customHeight="1" spans="1:12">
      <c r="A96" s="146" t="s">
        <v>176</v>
      </c>
      <c r="B96" s="1">
        <v>33051</v>
      </c>
      <c r="C96" s="1">
        <v>1445240</v>
      </c>
      <c r="D96" s="147" t="s">
        <v>177</v>
      </c>
      <c r="E96" s="85">
        <v>43509</v>
      </c>
      <c r="F96" s="85">
        <v>43512</v>
      </c>
      <c r="G96" s="1">
        <v>1</v>
      </c>
      <c r="H96" s="1">
        <v>3</v>
      </c>
      <c r="I96" s="2">
        <v>37500</v>
      </c>
      <c r="J96" s="1"/>
      <c r="K96" s="1"/>
      <c r="L96" s="123">
        <f t="shared" si="6"/>
        <v>1142353.34</v>
      </c>
    </row>
    <row r="97" s="58" customFormat="1" customHeight="1" spans="1:12">
      <c r="A97" s="146" t="s">
        <v>178</v>
      </c>
      <c r="B97" s="1">
        <v>33052</v>
      </c>
      <c r="C97" s="1">
        <v>1445236</v>
      </c>
      <c r="D97" s="147" t="s">
        <v>179</v>
      </c>
      <c r="E97" s="85">
        <v>43509</v>
      </c>
      <c r="F97" s="85">
        <v>43511</v>
      </c>
      <c r="G97" s="1">
        <v>1</v>
      </c>
      <c r="H97" s="1">
        <v>2</v>
      </c>
      <c r="I97" s="2">
        <v>34000</v>
      </c>
      <c r="J97" s="1"/>
      <c r="K97" s="1"/>
      <c r="L97" s="123">
        <f t="shared" si="6"/>
        <v>1108353.34</v>
      </c>
    </row>
    <row r="98" s="58" customFormat="1" customHeight="1" spans="1:12">
      <c r="A98" s="146" t="s">
        <v>180</v>
      </c>
      <c r="B98" s="1">
        <v>33155</v>
      </c>
      <c r="C98" s="1">
        <v>1445439</v>
      </c>
      <c r="D98" s="147" t="s">
        <v>181</v>
      </c>
      <c r="E98" s="85">
        <v>43509</v>
      </c>
      <c r="F98" s="85">
        <v>43511</v>
      </c>
      <c r="G98" s="1">
        <v>1</v>
      </c>
      <c r="H98" s="1">
        <v>2</v>
      </c>
      <c r="I98" s="2">
        <v>25000</v>
      </c>
      <c r="J98" s="1"/>
      <c r="K98" s="147" t="s">
        <v>182</v>
      </c>
      <c r="L98" s="123">
        <f t="shared" si="6"/>
        <v>1083353.34</v>
      </c>
    </row>
    <row r="99" s="58" customFormat="1" customHeight="1" spans="1:12">
      <c r="A99" s="146" t="s">
        <v>183</v>
      </c>
      <c r="B99" s="1">
        <v>29001</v>
      </c>
      <c r="C99" s="1">
        <v>1438283</v>
      </c>
      <c r="D99" s="147" t="s">
        <v>184</v>
      </c>
      <c r="E99" s="85">
        <v>43511</v>
      </c>
      <c r="F99" s="85">
        <v>43513</v>
      </c>
      <c r="G99" s="1">
        <v>1</v>
      </c>
      <c r="H99" s="1">
        <v>2</v>
      </c>
      <c r="I99" s="2">
        <v>25000</v>
      </c>
      <c r="J99" s="1"/>
      <c r="K99" s="147" t="s">
        <v>182</v>
      </c>
      <c r="L99" s="123">
        <f t="shared" si="6"/>
        <v>1058353.34</v>
      </c>
    </row>
    <row r="100" s="58" customFormat="1" customHeight="1" spans="1:12">
      <c r="A100" s="146" t="s">
        <v>185</v>
      </c>
      <c r="B100" s="1">
        <v>30936</v>
      </c>
      <c r="C100" s="1">
        <v>1441527</v>
      </c>
      <c r="D100" s="1" t="s">
        <v>186</v>
      </c>
      <c r="E100" s="85">
        <v>43511</v>
      </c>
      <c r="F100" s="85">
        <v>43516</v>
      </c>
      <c r="G100" s="1">
        <v>1</v>
      </c>
      <c r="H100" s="1">
        <v>5</v>
      </c>
      <c r="I100" s="2">
        <v>62500</v>
      </c>
      <c r="J100" s="1"/>
      <c r="K100" s="1"/>
      <c r="L100" s="123">
        <f t="shared" si="6"/>
        <v>995853.34</v>
      </c>
    </row>
    <row r="101" s="58" customFormat="1" customHeight="1" spans="1:12">
      <c r="A101" s="146" t="s">
        <v>187</v>
      </c>
      <c r="B101" s="1">
        <v>33423</v>
      </c>
      <c r="C101" s="1">
        <v>1445785</v>
      </c>
      <c r="D101" s="1" t="s">
        <v>188</v>
      </c>
      <c r="E101" s="85">
        <v>43511</v>
      </c>
      <c r="F101" s="85">
        <v>43513</v>
      </c>
      <c r="G101" s="1">
        <v>1</v>
      </c>
      <c r="H101" s="1">
        <v>2</v>
      </c>
      <c r="I101" s="2">
        <v>25000</v>
      </c>
      <c r="J101" s="1"/>
      <c r="K101" s="1"/>
      <c r="L101" s="123">
        <f t="shared" si="6"/>
        <v>970853.34</v>
      </c>
    </row>
    <row r="102" s="58" customFormat="1" customHeight="1" spans="1:12">
      <c r="A102" s="146" t="s">
        <v>189</v>
      </c>
      <c r="B102" s="1">
        <v>28552</v>
      </c>
      <c r="C102" s="1">
        <v>1434320</v>
      </c>
      <c r="D102" s="1" t="s">
        <v>190</v>
      </c>
      <c r="E102" s="85">
        <v>43512</v>
      </c>
      <c r="F102" s="85">
        <v>43514</v>
      </c>
      <c r="G102" s="1">
        <v>1</v>
      </c>
      <c r="H102" s="1">
        <v>2</v>
      </c>
      <c r="I102" s="2">
        <v>34000</v>
      </c>
      <c r="J102" s="1"/>
      <c r="K102" s="1"/>
      <c r="L102" s="123">
        <f t="shared" si="6"/>
        <v>936853.34</v>
      </c>
    </row>
    <row r="103" s="58" customFormat="1" customHeight="1" spans="1:12">
      <c r="A103" s="146" t="s">
        <v>191</v>
      </c>
      <c r="B103" s="1">
        <v>33057</v>
      </c>
      <c r="C103" s="1">
        <v>1445208</v>
      </c>
      <c r="D103" s="1" t="s">
        <v>192</v>
      </c>
      <c r="E103" s="85">
        <v>43513</v>
      </c>
      <c r="F103" s="85">
        <v>43515</v>
      </c>
      <c r="G103" s="1">
        <v>1</v>
      </c>
      <c r="H103" s="1">
        <v>2</v>
      </c>
      <c r="I103" s="2">
        <v>25000</v>
      </c>
      <c r="J103" s="1"/>
      <c r="K103" s="1"/>
      <c r="L103" s="123">
        <f t="shared" si="6"/>
        <v>911853.34</v>
      </c>
    </row>
    <row r="104" s="58" customFormat="1" customHeight="1" spans="1:12">
      <c r="A104" s="146" t="s">
        <v>193</v>
      </c>
      <c r="B104" s="1">
        <v>33995</v>
      </c>
      <c r="C104" s="1">
        <v>1447513</v>
      </c>
      <c r="D104" s="1" t="s">
        <v>194</v>
      </c>
      <c r="E104" s="85">
        <v>43515</v>
      </c>
      <c r="F104" s="85">
        <v>43518</v>
      </c>
      <c r="G104" s="1">
        <v>1</v>
      </c>
      <c r="H104" s="1">
        <v>3</v>
      </c>
      <c r="I104" s="2">
        <v>37500</v>
      </c>
      <c r="J104" s="1"/>
      <c r="K104" s="1"/>
      <c r="L104" s="123">
        <f t="shared" si="6"/>
        <v>874353.34</v>
      </c>
    </row>
    <row r="105" customHeight="1" spans="1:12">
      <c r="A105" s="146" t="s">
        <v>195</v>
      </c>
      <c r="B105" s="1">
        <v>34036</v>
      </c>
      <c r="C105" s="33">
        <v>1447941</v>
      </c>
      <c r="D105" s="84" t="s">
        <v>196</v>
      </c>
      <c r="E105" s="117">
        <v>43518</v>
      </c>
      <c r="F105" s="117">
        <v>43519</v>
      </c>
      <c r="G105" s="84">
        <v>1</v>
      </c>
      <c r="H105" s="84">
        <v>1</v>
      </c>
      <c r="I105" s="34">
        <v>12500</v>
      </c>
      <c r="J105" s="35"/>
      <c r="K105" s="4"/>
      <c r="L105" s="123">
        <f t="shared" si="6"/>
        <v>861853.34</v>
      </c>
    </row>
    <row r="106" customHeight="1" spans="1:12">
      <c r="A106" s="146" t="s">
        <v>197</v>
      </c>
      <c r="B106" s="1">
        <v>34230</v>
      </c>
      <c r="C106" s="33">
        <v>1449678</v>
      </c>
      <c r="D106" s="84" t="s">
        <v>198</v>
      </c>
      <c r="E106" s="117">
        <v>43518</v>
      </c>
      <c r="F106" s="117">
        <v>43519</v>
      </c>
      <c r="G106" s="84">
        <v>1</v>
      </c>
      <c r="H106" s="84">
        <v>1</v>
      </c>
      <c r="I106" s="34">
        <v>12500</v>
      </c>
      <c r="J106" s="35"/>
      <c r="K106" s="36" t="s">
        <v>199</v>
      </c>
      <c r="L106" s="123">
        <f t="shared" si="6"/>
        <v>849353.34</v>
      </c>
    </row>
    <row r="107" customHeight="1" spans="1:12">
      <c r="A107" s="146" t="s">
        <v>200</v>
      </c>
      <c r="B107" s="1">
        <v>30202</v>
      </c>
      <c r="C107" s="37">
        <v>1439686</v>
      </c>
      <c r="D107" s="84" t="s">
        <v>201</v>
      </c>
      <c r="E107" s="117">
        <v>43519</v>
      </c>
      <c r="F107" s="117">
        <v>43523</v>
      </c>
      <c r="G107" s="84">
        <v>1</v>
      </c>
      <c r="H107" s="84">
        <v>4</v>
      </c>
      <c r="I107" s="34">
        <v>50000</v>
      </c>
      <c r="J107" s="35"/>
      <c r="K107" s="4"/>
      <c r="L107" s="123">
        <f t="shared" si="6"/>
        <v>799353.34</v>
      </c>
    </row>
    <row r="108" customHeight="1" spans="1:12">
      <c r="A108" s="146" t="s">
        <v>202</v>
      </c>
      <c r="B108" s="1">
        <v>31157</v>
      </c>
      <c r="C108" s="37">
        <v>1442353</v>
      </c>
      <c r="D108" s="84" t="s">
        <v>203</v>
      </c>
      <c r="E108" s="117">
        <v>43521</v>
      </c>
      <c r="F108" s="117">
        <v>43523</v>
      </c>
      <c r="G108" s="84">
        <v>1</v>
      </c>
      <c r="H108" s="84">
        <v>2</v>
      </c>
      <c r="I108" s="34">
        <v>12800</v>
      </c>
      <c r="J108" s="35"/>
      <c r="K108" s="4"/>
      <c r="L108" s="123">
        <f t="shared" ref="L108:L146" si="7">L107-I108</f>
        <v>786553.34</v>
      </c>
    </row>
    <row r="109" customHeight="1" spans="1:12">
      <c r="A109" s="146" t="s">
        <v>204</v>
      </c>
      <c r="B109" s="1">
        <v>34903</v>
      </c>
      <c r="C109" s="37">
        <v>1451239</v>
      </c>
      <c r="D109" s="84" t="s">
        <v>205</v>
      </c>
      <c r="E109" s="117">
        <v>43525</v>
      </c>
      <c r="F109" s="117">
        <v>43527</v>
      </c>
      <c r="G109" s="84">
        <v>1</v>
      </c>
      <c r="H109" s="84">
        <v>2</v>
      </c>
      <c r="I109" s="34">
        <v>12800</v>
      </c>
      <c r="J109" s="35"/>
      <c r="K109" s="4"/>
      <c r="L109" s="123">
        <f t="shared" si="7"/>
        <v>773753.34</v>
      </c>
    </row>
    <row r="110" customHeight="1" spans="1:12">
      <c r="A110" s="146" t="s">
        <v>206</v>
      </c>
      <c r="B110" s="1">
        <v>34038</v>
      </c>
      <c r="C110" s="38">
        <v>1447905</v>
      </c>
      <c r="D110" s="84" t="s">
        <v>207</v>
      </c>
      <c r="E110" s="117">
        <v>43527</v>
      </c>
      <c r="F110" s="117">
        <v>43529</v>
      </c>
      <c r="G110" s="84">
        <v>1</v>
      </c>
      <c r="H110" s="84">
        <v>2</v>
      </c>
      <c r="I110" s="34">
        <v>20000</v>
      </c>
      <c r="J110" s="35"/>
      <c r="K110" s="4"/>
      <c r="L110" s="123">
        <f t="shared" si="7"/>
        <v>753753.34</v>
      </c>
    </row>
    <row r="111" customHeight="1" spans="1:12">
      <c r="A111" s="146" t="s">
        <v>208</v>
      </c>
      <c r="B111" s="1">
        <v>34037</v>
      </c>
      <c r="C111" s="33"/>
      <c r="D111" s="84" t="s">
        <v>209</v>
      </c>
      <c r="E111" s="117">
        <v>43527</v>
      </c>
      <c r="F111" s="117">
        <v>43529</v>
      </c>
      <c r="G111" s="84">
        <v>1</v>
      </c>
      <c r="H111" s="84">
        <v>2</v>
      </c>
      <c r="I111" s="34">
        <v>20000</v>
      </c>
      <c r="J111" s="35"/>
      <c r="K111" s="4"/>
      <c r="L111" s="123">
        <f t="shared" si="7"/>
        <v>733753.34</v>
      </c>
    </row>
    <row r="112" customHeight="1" spans="1:12">
      <c r="A112" s="146" t="s">
        <v>210</v>
      </c>
      <c r="B112" s="1">
        <v>36658</v>
      </c>
      <c r="C112" s="33">
        <v>1456651</v>
      </c>
      <c r="D112" s="84" t="s">
        <v>211</v>
      </c>
      <c r="E112" s="117">
        <v>43531</v>
      </c>
      <c r="F112" s="117">
        <v>43533</v>
      </c>
      <c r="G112" s="84">
        <v>1</v>
      </c>
      <c r="H112" s="84">
        <v>2</v>
      </c>
      <c r="I112" s="34">
        <v>35000</v>
      </c>
      <c r="J112" s="35"/>
      <c r="K112" s="4"/>
      <c r="L112" s="123">
        <f t="shared" si="7"/>
        <v>698753.34</v>
      </c>
    </row>
    <row r="113" customHeight="1" spans="1:12">
      <c r="A113" s="150" t="s">
        <v>212</v>
      </c>
      <c r="B113" s="119">
        <v>36927</v>
      </c>
      <c r="C113" s="39">
        <v>1457177</v>
      </c>
      <c r="D113" s="118" t="s">
        <v>213</v>
      </c>
      <c r="E113" s="120">
        <v>43534</v>
      </c>
      <c r="F113" s="120">
        <v>43536</v>
      </c>
      <c r="G113" s="118">
        <v>1</v>
      </c>
      <c r="H113" s="118">
        <v>2</v>
      </c>
      <c r="I113" s="40">
        <v>20000</v>
      </c>
      <c r="J113" s="41"/>
      <c r="K113" s="42"/>
      <c r="L113" s="123">
        <f t="shared" si="7"/>
        <v>678753.34</v>
      </c>
    </row>
    <row r="114" customHeight="1" spans="1:12">
      <c r="A114" s="146" t="s">
        <v>214</v>
      </c>
      <c r="B114" s="1">
        <v>35410</v>
      </c>
      <c r="C114" s="33">
        <v>1452575</v>
      </c>
      <c r="D114" s="84" t="s">
        <v>215</v>
      </c>
      <c r="E114" s="117">
        <v>43535</v>
      </c>
      <c r="F114" s="117">
        <v>43537</v>
      </c>
      <c r="G114" s="84">
        <v>1</v>
      </c>
      <c r="H114" s="84">
        <v>2</v>
      </c>
      <c r="I114" s="34">
        <v>20000</v>
      </c>
      <c r="J114" s="35"/>
      <c r="K114" s="4"/>
      <c r="L114" s="123">
        <f t="shared" si="7"/>
        <v>658753.34</v>
      </c>
    </row>
    <row r="115" customHeight="1" spans="1:12">
      <c r="A115" s="146" t="s">
        <v>216</v>
      </c>
      <c r="B115" s="1">
        <v>37039</v>
      </c>
      <c r="C115" s="33">
        <v>1458943</v>
      </c>
      <c r="D115" s="84" t="s">
        <v>217</v>
      </c>
      <c r="E115" s="117">
        <v>43538</v>
      </c>
      <c r="F115" s="117">
        <v>43539</v>
      </c>
      <c r="G115" s="84">
        <v>1</v>
      </c>
      <c r="H115" s="84">
        <v>1</v>
      </c>
      <c r="I115" s="34">
        <v>15000</v>
      </c>
      <c r="J115" s="35"/>
      <c r="K115" s="4"/>
      <c r="L115" s="123">
        <f t="shared" si="7"/>
        <v>643753.34</v>
      </c>
    </row>
    <row r="116" customHeight="1" spans="1:12">
      <c r="A116" s="146" t="s">
        <v>218</v>
      </c>
      <c r="B116" s="1">
        <v>37041</v>
      </c>
      <c r="C116" s="33">
        <v>1458945</v>
      </c>
      <c r="D116" s="84" t="s">
        <v>219</v>
      </c>
      <c r="E116" s="117">
        <v>43538</v>
      </c>
      <c r="F116" s="117">
        <v>43539</v>
      </c>
      <c r="G116" s="84">
        <v>1</v>
      </c>
      <c r="H116" s="84">
        <v>1</v>
      </c>
      <c r="I116" s="34">
        <v>10000</v>
      </c>
      <c r="J116" s="35"/>
      <c r="K116" s="4"/>
      <c r="L116" s="123">
        <f t="shared" si="7"/>
        <v>633753.34</v>
      </c>
    </row>
    <row r="117" customHeight="1" spans="1:12">
      <c r="A117" s="146" t="s">
        <v>220</v>
      </c>
      <c r="B117" s="1" t="s">
        <v>221</v>
      </c>
      <c r="C117" s="33">
        <v>1459547</v>
      </c>
      <c r="D117" s="84" t="s">
        <v>222</v>
      </c>
      <c r="E117" s="117">
        <v>43540</v>
      </c>
      <c r="F117" s="117">
        <v>43541</v>
      </c>
      <c r="G117" s="84">
        <v>2</v>
      </c>
      <c r="H117" s="84">
        <v>1</v>
      </c>
      <c r="I117" s="34">
        <v>12800</v>
      </c>
      <c r="J117" s="35"/>
      <c r="K117" s="4"/>
      <c r="L117" s="123">
        <f t="shared" si="7"/>
        <v>620953.34</v>
      </c>
    </row>
    <row r="118" customHeight="1" spans="1:12">
      <c r="A118" s="146" t="s">
        <v>223</v>
      </c>
      <c r="B118" s="1">
        <v>35189</v>
      </c>
      <c r="C118" s="33">
        <v>1452146</v>
      </c>
      <c r="D118" s="84" t="s">
        <v>224</v>
      </c>
      <c r="E118" s="117">
        <v>43541</v>
      </c>
      <c r="F118" s="117">
        <v>43543</v>
      </c>
      <c r="G118" s="84">
        <v>1</v>
      </c>
      <c r="H118" s="84">
        <v>2</v>
      </c>
      <c r="I118" s="34">
        <v>30000</v>
      </c>
      <c r="J118" s="35"/>
      <c r="K118" s="4"/>
      <c r="L118" s="123">
        <f t="shared" si="7"/>
        <v>590953.34</v>
      </c>
    </row>
    <row r="119" customHeight="1" spans="1:12">
      <c r="A119" s="146" t="s">
        <v>225</v>
      </c>
      <c r="B119" s="1">
        <v>35481</v>
      </c>
      <c r="C119" s="33">
        <v>1453697</v>
      </c>
      <c r="D119" s="84" t="s">
        <v>226</v>
      </c>
      <c r="E119" s="117">
        <v>43541</v>
      </c>
      <c r="F119" s="117">
        <v>43543</v>
      </c>
      <c r="G119" s="84">
        <v>1</v>
      </c>
      <c r="H119" s="84">
        <v>2</v>
      </c>
      <c r="I119" s="34">
        <v>12800</v>
      </c>
      <c r="J119" s="35"/>
      <c r="K119" s="4"/>
      <c r="L119" s="123">
        <f t="shared" si="7"/>
        <v>578153.34</v>
      </c>
    </row>
    <row r="120" customHeight="1" spans="1:12">
      <c r="A120" s="146" t="s">
        <v>227</v>
      </c>
      <c r="B120" s="1" t="s">
        <v>228</v>
      </c>
      <c r="C120" s="33">
        <v>1461068</v>
      </c>
      <c r="D120" s="84" t="s">
        <v>229</v>
      </c>
      <c r="E120" s="117">
        <v>43543</v>
      </c>
      <c r="F120" s="117">
        <v>43545</v>
      </c>
      <c r="G120" s="84">
        <v>3</v>
      </c>
      <c r="H120" s="84">
        <v>2</v>
      </c>
      <c r="I120" s="34">
        <v>60000</v>
      </c>
      <c r="J120" s="35"/>
      <c r="K120" s="4"/>
      <c r="L120" s="123">
        <f t="shared" si="7"/>
        <v>518153.34</v>
      </c>
    </row>
    <row r="121" customHeight="1" spans="1:12">
      <c r="A121" s="146" t="s">
        <v>230</v>
      </c>
      <c r="B121" s="8">
        <v>35663</v>
      </c>
      <c r="C121" s="24">
        <v>1454697</v>
      </c>
      <c r="D121" s="88" t="s">
        <v>231</v>
      </c>
      <c r="E121" s="96">
        <v>43545</v>
      </c>
      <c r="F121" s="96">
        <v>43547</v>
      </c>
      <c r="G121" s="88">
        <v>1</v>
      </c>
      <c r="H121" s="88">
        <v>2</v>
      </c>
      <c r="I121" s="16">
        <v>20000</v>
      </c>
      <c r="J121" s="23"/>
      <c r="K121" s="11"/>
      <c r="L121" s="123">
        <f t="shared" si="7"/>
        <v>498153.34</v>
      </c>
    </row>
    <row r="122" customHeight="1" spans="1:12">
      <c r="A122" s="146" t="s">
        <v>232</v>
      </c>
      <c r="B122" s="8">
        <v>33003</v>
      </c>
      <c r="C122" s="43">
        <v>1444683</v>
      </c>
      <c r="D122" s="88" t="s">
        <v>233</v>
      </c>
      <c r="E122" s="96">
        <v>43545</v>
      </c>
      <c r="F122" s="96">
        <v>43547</v>
      </c>
      <c r="G122" s="88">
        <v>1</v>
      </c>
      <c r="H122" s="88">
        <v>2</v>
      </c>
      <c r="I122" s="16">
        <v>20000</v>
      </c>
      <c r="J122" s="23"/>
      <c r="K122" s="11"/>
      <c r="L122" s="123">
        <f t="shared" si="7"/>
        <v>478153.34</v>
      </c>
    </row>
    <row r="123" customHeight="1" spans="1:12">
      <c r="A123" s="146" t="s">
        <v>234</v>
      </c>
      <c r="B123" s="8">
        <v>33975</v>
      </c>
      <c r="C123" s="43">
        <v>1447296</v>
      </c>
      <c r="D123" s="88" t="s">
        <v>235</v>
      </c>
      <c r="E123" s="96">
        <v>43548</v>
      </c>
      <c r="F123" s="96">
        <v>43550</v>
      </c>
      <c r="G123" s="88">
        <v>1</v>
      </c>
      <c r="H123" s="88">
        <v>2</v>
      </c>
      <c r="I123" s="16">
        <v>20000</v>
      </c>
      <c r="J123" s="23"/>
      <c r="K123" s="11"/>
      <c r="L123" s="123">
        <f t="shared" si="7"/>
        <v>458153.34</v>
      </c>
    </row>
    <row r="124" customHeight="1" spans="1:12">
      <c r="A124" s="146" t="s">
        <v>236</v>
      </c>
      <c r="B124" s="8">
        <v>38277</v>
      </c>
      <c r="C124" s="43">
        <v>1465562</v>
      </c>
      <c r="D124" s="88" t="s">
        <v>237</v>
      </c>
      <c r="E124" s="96">
        <v>43548</v>
      </c>
      <c r="F124" s="96">
        <v>43551</v>
      </c>
      <c r="G124" s="88">
        <v>1</v>
      </c>
      <c r="H124" s="88">
        <v>3</v>
      </c>
      <c r="I124" s="16">
        <v>19200</v>
      </c>
      <c r="J124" s="23"/>
      <c r="K124" s="11"/>
      <c r="L124" s="123">
        <f t="shared" si="7"/>
        <v>438953.34</v>
      </c>
    </row>
    <row r="125" customHeight="1" spans="1:12">
      <c r="A125" s="150" t="s">
        <v>238</v>
      </c>
      <c r="B125" s="44">
        <v>37453</v>
      </c>
      <c r="C125" s="44">
        <v>1460782</v>
      </c>
      <c r="D125" s="121" t="s">
        <v>239</v>
      </c>
      <c r="E125" s="122">
        <v>43550</v>
      </c>
      <c r="F125" s="122">
        <v>43551</v>
      </c>
      <c r="G125" s="121">
        <v>0</v>
      </c>
      <c r="H125" s="121">
        <v>0</v>
      </c>
      <c r="I125" s="45">
        <v>0</v>
      </c>
      <c r="J125" s="17"/>
      <c r="K125" s="18"/>
      <c r="L125" s="123">
        <f t="shared" si="7"/>
        <v>438953.34</v>
      </c>
    </row>
    <row r="126" customHeight="1" spans="1:12">
      <c r="A126" s="146" t="s">
        <v>240</v>
      </c>
      <c r="B126" s="8">
        <v>37457</v>
      </c>
      <c r="C126" s="43">
        <v>1461487</v>
      </c>
      <c r="D126" s="88" t="s">
        <v>241</v>
      </c>
      <c r="E126" s="96">
        <v>43550</v>
      </c>
      <c r="F126" s="96">
        <v>43554</v>
      </c>
      <c r="G126" s="88">
        <v>1</v>
      </c>
      <c r="H126" s="88">
        <v>4</v>
      </c>
      <c r="I126" s="16">
        <v>40000</v>
      </c>
      <c r="J126" s="23"/>
      <c r="K126" s="11"/>
      <c r="L126" s="123">
        <f t="shared" si="7"/>
        <v>398953.34</v>
      </c>
    </row>
    <row r="127" customHeight="1" spans="1:12">
      <c r="A127" s="146" t="s">
        <v>242</v>
      </c>
      <c r="B127" s="8">
        <v>37521</v>
      </c>
      <c r="C127" s="43">
        <v>1462005</v>
      </c>
      <c r="D127" s="88" t="s">
        <v>243</v>
      </c>
      <c r="E127" s="96">
        <v>43551</v>
      </c>
      <c r="F127" s="96">
        <v>43556</v>
      </c>
      <c r="G127" s="88">
        <v>1</v>
      </c>
      <c r="H127" s="88">
        <v>5</v>
      </c>
      <c r="I127" s="16">
        <v>32000</v>
      </c>
      <c r="J127" s="23"/>
      <c r="K127" s="11"/>
      <c r="L127" s="123">
        <f t="shared" si="7"/>
        <v>366953.34</v>
      </c>
    </row>
    <row r="128" customHeight="1" spans="1:12">
      <c r="A128" s="146" t="s">
        <v>244</v>
      </c>
      <c r="B128" s="8">
        <v>37076</v>
      </c>
      <c r="C128" s="43">
        <v>1459057</v>
      </c>
      <c r="D128" s="88" t="s">
        <v>245</v>
      </c>
      <c r="E128" s="96">
        <v>43551</v>
      </c>
      <c r="F128" s="96">
        <v>43553</v>
      </c>
      <c r="G128" s="88">
        <v>1</v>
      </c>
      <c r="H128" s="88">
        <v>2</v>
      </c>
      <c r="I128" s="16">
        <v>12800</v>
      </c>
      <c r="J128" s="23"/>
      <c r="K128" s="11"/>
      <c r="L128" s="123">
        <f t="shared" si="7"/>
        <v>354153.34</v>
      </c>
    </row>
    <row r="129" customHeight="1" spans="1:12">
      <c r="A129" s="146" t="s">
        <v>246</v>
      </c>
      <c r="B129" s="8">
        <v>33668</v>
      </c>
      <c r="C129" s="43">
        <v>1446212</v>
      </c>
      <c r="D129" s="88" t="s">
        <v>247</v>
      </c>
      <c r="E129" s="96">
        <v>43553</v>
      </c>
      <c r="F129" s="96">
        <v>43555</v>
      </c>
      <c r="G129" s="88">
        <v>1</v>
      </c>
      <c r="H129" s="88">
        <v>2</v>
      </c>
      <c r="I129" s="16">
        <v>12800</v>
      </c>
      <c r="J129" s="10"/>
      <c r="K129" s="26"/>
      <c r="L129" s="123">
        <f t="shared" si="7"/>
        <v>341353.34</v>
      </c>
    </row>
    <row r="130" customHeight="1" spans="1:12">
      <c r="A130" s="146" t="s">
        <v>248</v>
      </c>
      <c r="B130" s="8">
        <v>36972</v>
      </c>
      <c r="C130" s="21">
        <v>1459350</v>
      </c>
      <c r="D130" s="88" t="s">
        <v>249</v>
      </c>
      <c r="E130" s="96">
        <v>43554</v>
      </c>
      <c r="F130" s="96">
        <v>43555</v>
      </c>
      <c r="G130" s="88">
        <v>1</v>
      </c>
      <c r="H130" s="88">
        <v>1</v>
      </c>
      <c r="I130" s="16">
        <v>6400</v>
      </c>
      <c r="J130" s="10"/>
      <c r="K130" s="26"/>
      <c r="L130" s="123">
        <f t="shared" si="7"/>
        <v>334953.34</v>
      </c>
    </row>
    <row r="131" customHeight="1" spans="1:12">
      <c r="A131" s="146" t="s">
        <v>250</v>
      </c>
      <c r="B131" s="8">
        <v>37108</v>
      </c>
      <c r="C131" s="21">
        <v>1459838</v>
      </c>
      <c r="D131" s="88" t="s">
        <v>251</v>
      </c>
      <c r="E131" s="96">
        <v>43554</v>
      </c>
      <c r="F131" s="96">
        <v>43555</v>
      </c>
      <c r="G131" s="88">
        <v>1</v>
      </c>
      <c r="H131" s="88">
        <v>1</v>
      </c>
      <c r="I131" s="16">
        <v>10000</v>
      </c>
      <c r="J131" s="10"/>
      <c r="K131" s="26"/>
      <c r="L131" s="123">
        <f t="shared" si="7"/>
        <v>324953.34</v>
      </c>
    </row>
    <row r="132" customHeight="1" spans="1:12">
      <c r="A132" s="146" t="s">
        <v>252</v>
      </c>
      <c r="B132" s="8">
        <v>36957</v>
      </c>
      <c r="C132" s="21">
        <v>1456906</v>
      </c>
      <c r="D132" s="88" t="s">
        <v>253</v>
      </c>
      <c r="E132" s="96">
        <v>43555</v>
      </c>
      <c r="F132" s="96">
        <v>43557</v>
      </c>
      <c r="G132" s="88">
        <v>1</v>
      </c>
      <c r="H132" s="88">
        <v>2</v>
      </c>
      <c r="I132" s="16">
        <v>11150</v>
      </c>
      <c r="J132" s="10"/>
      <c r="K132" s="26"/>
      <c r="L132" s="123">
        <f t="shared" si="7"/>
        <v>313803.34</v>
      </c>
    </row>
    <row r="133" customHeight="1" spans="1:12">
      <c r="A133" s="146" t="s">
        <v>254</v>
      </c>
      <c r="B133" s="8">
        <v>35154</v>
      </c>
      <c r="C133" s="21">
        <v>1451623</v>
      </c>
      <c r="D133" s="88" t="s">
        <v>255</v>
      </c>
      <c r="E133" s="96">
        <v>43556</v>
      </c>
      <c r="F133" s="96">
        <v>43559</v>
      </c>
      <c r="G133" s="88">
        <v>1</v>
      </c>
      <c r="H133" s="88">
        <v>3</v>
      </c>
      <c r="I133" s="16">
        <v>20250</v>
      </c>
      <c r="J133" s="10"/>
      <c r="K133" s="26"/>
      <c r="L133" s="123">
        <f t="shared" si="7"/>
        <v>293553.34</v>
      </c>
    </row>
    <row r="134" customHeight="1" spans="1:12">
      <c r="A134" s="146" t="s">
        <v>256</v>
      </c>
      <c r="B134" s="8">
        <v>34901</v>
      </c>
      <c r="C134" s="21">
        <v>1451044</v>
      </c>
      <c r="D134" s="88" t="s">
        <v>257</v>
      </c>
      <c r="E134" s="96">
        <v>43557</v>
      </c>
      <c r="F134" s="96">
        <v>43560</v>
      </c>
      <c r="G134" s="88">
        <v>1</v>
      </c>
      <c r="H134" s="88">
        <v>3</v>
      </c>
      <c r="I134" s="16">
        <v>29250</v>
      </c>
      <c r="J134" s="10"/>
      <c r="K134" s="26"/>
      <c r="L134" s="123">
        <f t="shared" si="7"/>
        <v>264303.34</v>
      </c>
    </row>
    <row r="135" customHeight="1" spans="1:12">
      <c r="A135" s="146" t="s">
        <v>258</v>
      </c>
      <c r="B135" s="8">
        <v>36954</v>
      </c>
      <c r="C135" s="21">
        <v>1457090</v>
      </c>
      <c r="D135" s="88" t="s">
        <v>259</v>
      </c>
      <c r="E135" s="96">
        <v>43558</v>
      </c>
      <c r="F135" s="96">
        <v>43559</v>
      </c>
      <c r="G135" s="88">
        <v>1</v>
      </c>
      <c r="H135" s="88">
        <v>1</v>
      </c>
      <c r="I135" s="16">
        <v>4750</v>
      </c>
      <c r="J135" s="10"/>
      <c r="K135" s="26"/>
      <c r="L135" s="123">
        <f t="shared" si="7"/>
        <v>259553.34</v>
      </c>
    </row>
    <row r="136" customHeight="1" spans="1:12">
      <c r="A136" s="146" t="s">
        <v>260</v>
      </c>
      <c r="B136" s="8">
        <v>36955</v>
      </c>
      <c r="C136" s="21">
        <v>1457089</v>
      </c>
      <c r="D136" s="88" t="s">
        <v>261</v>
      </c>
      <c r="E136" s="96">
        <v>43558</v>
      </c>
      <c r="F136" s="96">
        <v>43559</v>
      </c>
      <c r="G136" s="88">
        <v>1</v>
      </c>
      <c r="H136" s="88">
        <v>1</v>
      </c>
      <c r="I136" s="16">
        <v>4750</v>
      </c>
      <c r="J136" s="10"/>
      <c r="K136" s="26"/>
      <c r="L136" s="123">
        <f t="shared" si="7"/>
        <v>254803.34</v>
      </c>
    </row>
    <row r="137" customHeight="1" spans="1:12">
      <c r="A137" s="150" t="s">
        <v>262</v>
      </c>
      <c r="B137" s="8">
        <v>34109</v>
      </c>
      <c r="C137" s="21">
        <v>1448665</v>
      </c>
      <c r="D137" s="88" t="s">
        <v>263</v>
      </c>
      <c r="E137" s="96">
        <v>43558</v>
      </c>
      <c r="F137" s="96">
        <v>43560</v>
      </c>
      <c r="G137" s="88">
        <v>1</v>
      </c>
      <c r="H137" s="88">
        <v>2</v>
      </c>
      <c r="I137" s="16">
        <v>13500</v>
      </c>
      <c r="J137" s="10"/>
      <c r="K137" s="26"/>
      <c r="L137" s="123">
        <f t="shared" si="7"/>
        <v>241303.34</v>
      </c>
    </row>
    <row r="138" customHeight="1" spans="1:12">
      <c r="A138" s="146" t="s">
        <v>264</v>
      </c>
      <c r="B138" s="8">
        <v>37036</v>
      </c>
      <c r="C138" s="21">
        <v>1458880</v>
      </c>
      <c r="D138" s="88" t="s">
        <v>265</v>
      </c>
      <c r="E138" s="96">
        <v>43562</v>
      </c>
      <c r="F138" s="96">
        <v>43563</v>
      </c>
      <c r="G138" s="88">
        <v>1</v>
      </c>
      <c r="H138" s="88">
        <v>1</v>
      </c>
      <c r="I138" s="16">
        <v>9750</v>
      </c>
      <c r="J138" s="10"/>
      <c r="K138" s="26"/>
      <c r="L138" s="123">
        <f t="shared" si="7"/>
        <v>231553.34</v>
      </c>
    </row>
    <row r="139" customHeight="1" spans="1:12">
      <c r="A139" s="146" t="s">
        <v>266</v>
      </c>
      <c r="B139" s="8">
        <v>37035</v>
      </c>
      <c r="C139" s="21">
        <v>1458865</v>
      </c>
      <c r="D139" s="88" t="s">
        <v>267</v>
      </c>
      <c r="E139" s="96">
        <v>43562</v>
      </c>
      <c r="F139" s="96">
        <v>43563</v>
      </c>
      <c r="G139" s="88">
        <v>1</v>
      </c>
      <c r="H139" s="88">
        <v>1</v>
      </c>
      <c r="I139" s="16">
        <v>9750</v>
      </c>
      <c r="J139" s="10"/>
      <c r="K139" s="26"/>
      <c r="L139" s="123">
        <f t="shared" si="7"/>
        <v>221803.34</v>
      </c>
    </row>
    <row r="140" customHeight="1" spans="1:12">
      <c r="A140" s="146" t="s">
        <v>268</v>
      </c>
      <c r="B140" s="8" t="s">
        <v>269</v>
      </c>
      <c r="C140" s="21">
        <v>1448221</v>
      </c>
      <c r="D140" s="88" t="s">
        <v>270</v>
      </c>
      <c r="E140" s="96">
        <v>43562</v>
      </c>
      <c r="F140" s="96">
        <v>43564</v>
      </c>
      <c r="G140" s="88">
        <v>2</v>
      </c>
      <c r="H140" s="88">
        <v>2</v>
      </c>
      <c r="I140" s="16">
        <v>27000</v>
      </c>
      <c r="J140" s="10"/>
      <c r="K140" s="26"/>
      <c r="L140" s="123">
        <f t="shared" si="7"/>
        <v>194803.34</v>
      </c>
    </row>
    <row r="141" customHeight="1" spans="1:12">
      <c r="A141" s="146" t="s">
        <v>271</v>
      </c>
      <c r="B141" s="8">
        <v>36956</v>
      </c>
      <c r="C141" s="21">
        <v>1457464</v>
      </c>
      <c r="D141" s="88" t="s">
        <v>272</v>
      </c>
      <c r="E141" s="96">
        <v>43562</v>
      </c>
      <c r="F141" s="96">
        <v>43565</v>
      </c>
      <c r="G141" s="88">
        <v>1</v>
      </c>
      <c r="H141" s="88">
        <v>3</v>
      </c>
      <c r="I141" s="16">
        <v>29250</v>
      </c>
      <c r="J141" s="10"/>
      <c r="K141" s="26"/>
      <c r="L141" s="123">
        <f t="shared" si="7"/>
        <v>165553.34</v>
      </c>
    </row>
    <row r="142" customHeight="1" spans="1:12">
      <c r="A142" s="146" t="s">
        <v>273</v>
      </c>
      <c r="B142" s="8">
        <v>34902</v>
      </c>
      <c r="C142" s="21">
        <v>1450859</v>
      </c>
      <c r="D142" s="88" t="s">
        <v>274</v>
      </c>
      <c r="E142" s="96">
        <v>43584</v>
      </c>
      <c r="F142" s="96">
        <v>43587</v>
      </c>
      <c r="G142" s="88">
        <v>1</v>
      </c>
      <c r="H142" s="88">
        <v>3</v>
      </c>
      <c r="I142" s="16">
        <v>20250</v>
      </c>
      <c r="J142" s="10"/>
      <c r="K142" s="26"/>
      <c r="L142" s="123">
        <f t="shared" si="7"/>
        <v>145303.34</v>
      </c>
    </row>
    <row r="143" customHeight="1" spans="1:12">
      <c r="A143" s="146" t="s">
        <v>275</v>
      </c>
      <c r="B143" s="8">
        <v>34400</v>
      </c>
      <c r="C143" s="21">
        <v>1449920</v>
      </c>
      <c r="D143" s="88" t="s">
        <v>276</v>
      </c>
      <c r="E143" s="96">
        <v>43585</v>
      </c>
      <c r="F143" s="96">
        <v>43587</v>
      </c>
      <c r="G143" s="88">
        <v>1</v>
      </c>
      <c r="H143" s="88">
        <v>2</v>
      </c>
      <c r="I143" s="16">
        <v>13500</v>
      </c>
      <c r="J143" s="10"/>
      <c r="K143" s="26"/>
      <c r="L143" s="123">
        <f t="shared" si="7"/>
        <v>131803.34</v>
      </c>
    </row>
    <row r="144" customHeight="1" spans="1:12">
      <c r="A144" s="146" t="s">
        <v>277</v>
      </c>
      <c r="B144" s="8">
        <v>35952</v>
      </c>
      <c r="C144" s="14">
        <v>1455240</v>
      </c>
      <c r="D144" s="107" t="s">
        <v>278</v>
      </c>
      <c r="E144" s="108">
        <v>43618</v>
      </c>
      <c r="F144" s="108">
        <v>43620</v>
      </c>
      <c r="G144" s="88">
        <v>1</v>
      </c>
      <c r="H144" s="88">
        <v>2</v>
      </c>
      <c r="I144" s="9">
        <v>13500</v>
      </c>
      <c r="J144" s="10"/>
      <c r="K144" s="26"/>
      <c r="L144" s="123">
        <f t="shared" si="7"/>
        <v>118303.34</v>
      </c>
    </row>
    <row r="145" customHeight="1" spans="1:12">
      <c r="A145" s="146" t="s">
        <v>279</v>
      </c>
      <c r="B145" s="8">
        <v>30672</v>
      </c>
      <c r="C145" s="14">
        <v>1441219</v>
      </c>
      <c r="D145" s="124" t="s">
        <v>280</v>
      </c>
      <c r="E145" s="108">
        <v>43626</v>
      </c>
      <c r="F145" s="108">
        <v>43628</v>
      </c>
      <c r="G145" s="88">
        <v>1</v>
      </c>
      <c r="H145" s="88">
        <v>2</v>
      </c>
      <c r="I145" s="9">
        <v>18500</v>
      </c>
      <c r="J145" s="10"/>
      <c r="K145" s="26"/>
      <c r="L145" s="123">
        <f t="shared" si="7"/>
        <v>99803.34</v>
      </c>
    </row>
    <row r="146" customHeight="1" spans="1:12">
      <c r="A146" s="151" t="s">
        <v>281</v>
      </c>
      <c r="B146" s="46">
        <v>30203</v>
      </c>
      <c r="C146" s="46">
        <v>1439820</v>
      </c>
      <c r="D146" s="125" t="s">
        <v>282</v>
      </c>
      <c r="E146" s="126">
        <v>43682</v>
      </c>
      <c r="F146" s="126">
        <v>43685</v>
      </c>
      <c r="G146" s="92">
        <v>1</v>
      </c>
      <c r="H146" s="92">
        <v>3</v>
      </c>
      <c r="I146" s="47">
        <v>20250</v>
      </c>
      <c r="J146" s="48"/>
      <c r="K146" s="49"/>
      <c r="L146" s="131">
        <f t="shared" si="7"/>
        <v>79553.34</v>
      </c>
    </row>
    <row r="147" customHeight="1" spans="1:12">
      <c r="A147" s="112"/>
      <c r="B147" s="50"/>
      <c r="C147" s="50">
        <v>1421986</v>
      </c>
      <c r="D147" s="127"/>
      <c r="E147" s="128"/>
      <c r="F147" s="128"/>
      <c r="G147" s="127"/>
      <c r="H147" s="127"/>
      <c r="I147" s="51"/>
      <c r="J147" s="52"/>
      <c r="K147" s="53">
        <v>30000</v>
      </c>
      <c r="L147" s="113"/>
    </row>
    <row r="148" customHeight="1" spans="9:11">
      <c r="I148" s="62">
        <f>SUM(I75:I147)</f>
        <v>2061300</v>
      </c>
      <c r="K148" s="64" t="s">
        <v>283</v>
      </c>
    </row>
    <row r="150" customHeight="1" spans="1:12">
      <c r="A150" s="146" t="s">
        <v>242</v>
      </c>
      <c r="B150" s="8">
        <v>39432</v>
      </c>
      <c r="C150" s="43">
        <v>1469112</v>
      </c>
      <c r="D150" s="88" t="s">
        <v>284</v>
      </c>
      <c r="E150" s="96">
        <v>43550</v>
      </c>
      <c r="F150" s="96">
        <v>43551</v>
      </c>
      <c r="G150" s="88">
        <v>1</v>
      </c>
      <c r="H150" s="88">
        <v>1</v>
      </c>
      <c r="I150" s="16">
        <v>10000</v>
      </c>
      <c r="J150" s="23"/>
      <c r="K150" s="11"/>
      <c r="L150" s="123">
        <f>L146-I150</f>
        <v>69553.34</v>
      </c>
    </row>
    <row r="151" customHeight="1" spans="1:12">
      <c r="A151" s="146" t="s">
        <v>250</v>
      </c>
      <c r="B151" s="8">
        <v>38671</v>
      </c>
      <c r="C151" s="21">
        <v>1467775</v>
      </c>
      <c r="D151" s="88" t="s">
        <v>285</v>
      </c>
      <c r="E151" s="96">
        <v>43553</v>
      </c>
      <c r="F151" s="96">
        <v>43554</v>
      </c>
      <c r="G151" s="88">
        <v>1</v>
      </c>
      <c r="H151" s="88">
        <v>1</v>
      </c>
      <c r="I151" s="16">
        <v>10000</v>
      </c>
      <c r="J151" s="10"/>
      <c r="K151" s="26"/>
      <c r="L151" s="123">
        <f>L150-I151</f>
        <v>59553.34</v>
      </c>
    </row>
    <row r="152" customHeight="1" spans="1:12">
      <c r="A152" s="146" t="s">
        <v>286</v>
      </c>
      <c r="B152" s="129" t="s">
        <v>287</v>
      </c>
      <c r="C152" s="21">
        <v>1467545</v>
      </c>
      <c r="D152" s="88" t="s">
        <v>288</v>
      </c>
      <c r="E152" s="96">
        <v>43569</v>
      </c>
      <c r="F152" s="96">
        <v>43572</v>
      </c>
      <c r="G152" s="88">
        <v>5</v>
      </c>
      <c r="H152" s="88">
        <v>3</v>
      </c>
      <c r="I152" s="16">
        <v>114480</v>
      </c>
      <c r="J152" s="10"/>
      <c r="K152" s="26"/>
      <c r="L152" s="123">
        <f t="shared" ref="L152:L160" si="8">L151-I152</f>
        <v>-54926.66</v>
      </c>
    </row>
    <row r="153" customHeight="1" spans="1:12">
      <c r="A153" s="146" t="s">
        <v>289</v>
      </c>
      <c r="B153" s="8">
        <v>38918</v>
      </c>
      <c r="C153" s="21">
        <v>1468114</v>
      </c>
      <c r="D153" s="88" t="s">
        <v>290</v>
      </c>
      <c r="E153" s="96">
        <v>43580</v>
      </c>
      <c r="F153" s="96">
        <v>43582</v>
      </c>
      <c r="G153" s="88">
        <v>1</v>
      </c>
      <c r="H153" s="88">
        <v>2</v>
      </c>
      <c r="I153" s="16">
        <v>9500</v>
      </c>
      <c r="J153" s="10"/>
      <c r="K153" s="26"/>
      <c r="L153" s="123">
        <f t="shared" si="8"/>
        <v>-64426.66</v>
      </c>
    </row>
    <row r="154" customHeight="1" spans="1:12">
      <c r="A154" s="146" t="s">
        <v>281</v>
      </c>
      <c r="B154" s="8">
        <v>39411</v>
      </c>
      <c r="C154" s="21">
        <v>1468893</v>
      </c>
      <c r="D154" s="88" t="s">
        <v>291</v>
      </c>
      <c r="E154" s="96">
        <v>43585</v>
      </c>
      <c r="F154" s="96">
        <v>43586</v>
      </c>
      <c r="G154" s="88">
        <v>1</v>
      </c>
      <c r="H154" s="88">
        <v>1</v>
      </c>
      <c r="I154" s="16">
        <v>6750</v>
      </c>
      <c r="J154" s="10"/>
      <c r="K154" s="26"/>
      <c r="L154" s="123">
        <f t="shared" si="8"/>
        <v>-71176.66</v>
      </c>
    </row>
    <row r="155" customHeight="1" spans="1:12">
      <c r="A155" s="146" t="s">
        <v>292</v>
      </c>
      <c r="B155" s="8">
        <v>39142</v>
      </c>
      <c r="C155" s="21">
        <v>1468903</v>
      </c>
      <c r="D155" s="88" t="s">
        <v>293</v>
      </c>
      <c r="E155" s="96">
        <v>43585</v>
      </c>
      <c r="F155" s="96">
        <v>43588</v>
      </c>
      <c r="G155" s="88">
        <v>1</v>
      </c>
      <c r="H155" s="88">
        <v>3</v>
      </c>
      <c r="I155" s="16">
        <v>14250</v>
      </c>
      <c r="J155" s="10"/>
      <c r="K155" s="26"/>
      <c r="L155" s="123">
        <f t="shared" si="8"/>
        <v>-85426.66</v>
      </c>
    </row>
    <row r="156" customHeight="1" spans="1:12">
      <c r="A156" s="84"/>
      <c r="B156" s="8">
        <v>39436</v>
      </c>
      <c r="C156" s="21">
        <v>1469075</v>
      </c>
      <c r="D156" s="88" t="s">
        <v>294</v>
      </c>
      <c r="E156" s="96">
        <v>43586</v>
      </c>
      <c r="F156" s="96">
        <v>43590</v>
      </c>
      <c r="G156" s="88">
        <v>1</v>
      </c>
      <c r="H156" s="88">
        <v>4</v>
      </c>
      <c r="I156" s="16">
        <v>27000</v>
      </c>
      <c r="J156" s="10"/>
      <c r="K156" s="26"/>
      <c r="L156" s="123">
        <f t="shared" si="8"/>
        <v>-112426.66</v>
      </c>
    </row>
    <row r="157" customHeight="1" spans="1:12">
      <c r="A157" s="146" t="s">
        <v>295</v>
      </c>
      <c r="B157" s="8">
        <v>38917</v>
      </c>
      <c r="C157" s="21">
        <v>1467902</v>
      </c>
      <c r="D157" s="88" t="s">
        <v>296</v>
      </c>
      <c r="E157" s="96">
        <v>43589</v>
      </c>
      <c r="F157" s="96">
        <v>43590</v>
      </c>
      <c r="G157" s="88">
        <v>1</v>
      </c>
      <c r="H157" s="88">
        <v>1</v>
      </c>
      <c r="I157" s="16">
        <v>6750</v>
      </c>
      <c r="J157" s="10"/>
      <c r="K157" s="26"/>
      <c r="L157" s="123">
        <f t="shared" si="8"/>
        <v>-119176.66</v>
      </c>
    </row>
    <row r="158" customHeight="1" spans="1:12">
      <c r="A158" s="150" t="s">
        <v>297</v>
      </c>
      <c r="B158" s="8">
        <v>38936</v>
      </c>
      <c r="C158" s="14">
        <v>1468153</v>
      </c>
      <c r="D158" s="107" t="s">
        <v>298</v>
      </c>
      <c r="E158" s="108">
        <v>43612</v>
      </c>
      <c r="F158" s="108">
        <v>43614</v>
      </c>
      <c r="G158" s="88">
        <v>1</v>
      </c>
      <c r="H158" s="88">
        <v>2</v>
      </c>
      <c r="I158" s="9">
        <v>19500</v>
      </c>
      <c r="J158" s="10"/>
      <c r="K158" s="26"/>
      <c r="L158" s="123">
        <f t="shared" si="8"/>
        <v>-138676.66</v>
      </c>
    </row>
    <row r="159" customHeight="1" spans="1:12">
      <c r="A159" s="146" t="s">
        <v>299</v>
      </c>
      <c r="B159" s="8">
        <v>38664</v>
      </c>
      <c r="C159" s="14">
        <v>1466811</v>
      </c>
      <c r="D159" s="107" t="s">
        <v>300</v>
      </c>
      <c r="E159" s="108">
        <v>43620</v>
      </c>
      <c r="F159" s="108">
        <v>43621</v>
      </c>
      <c r="G159" s="88">
        <v>1</v>
      </c>
      <c r="H159" s="88">
        <v>1</v>
      </c>
      <c r="I159" s="9">
        <v>4750</v>
      </c>
      <c r="J159" s="10"/>
      <c r="K159" s="54" t="s">
        <v>301</v>
      </c>
      <c r="L159" s="123">
        <f t="shared" si="8"/>
        <v>-143426.66</v>
      </c>
    </row>
    <row r="160" customHeight="1" spans="9:11">
      <c r="I160" s="62">
        <f>SUM(I150:I159)</f>
        <v>222980</v>
      </c>
      <c r="K160" s="132" t="s">
        <v>302</v>
      </c>
    </row>
    <row r="162" customHeight="1" spans="1:13">
      <c r="A162" s="80" t="s">
        <v>5</v>
      </c>
      <c r="B162" s="81" t="s">
        <v>6</v>
      </c>
      <c r="C162" s="81" t="s">
        <v>7</v>
      </c>
      <c r="D162" s="80" t="s">
        <v>8</v>
      </c>
      <c r="E162" s="82" t="s">
        <v>9</v>
      </c>
      <c r="F162" s="82" t="s">
        <v>10</v>
      </c>
      <c r="G162" s="80" t="s">
        <v>11</v>
      </c>
      <c r="H162" s="83" t="s">
        <v>12</v>
      </c>
      <c r="I162" s="103" t="s">
        <v>13</v>
      </c>
      <c r="J162" s="104" t="s">
        <v>15</v>
      </c>
      <c r="K162" s="104"/>
      <c r="L162" s="105"/>
      <c r="M162" s="65"/>
    </row>
    <row r="163" s="58" customFormat="1" customHeight="1" spans="1:12">
      <c r="A163" s="112"/>
      <c r="B163" s="112"/>
      <c r="C163" s="113"/>
      <c r="D163" s="113"/>
      <c r="E163" s="114"/>
      <c r="F163" s="112"/>
      <c r="G163" s="112"/>
      <c r="H163" s="112"/>
      <c r="I163" s="100" t="s">
        <v>2</v>
      </c>
      <c r="J163" s="112"/>
      <c r="K163" s="102">
        <v>2000000</v>
      </c>
      <c r="L163" s="112"/>
    </row>
    <row r="164" customHeight="1" spans="1:13">
      <c r="A164" s="146" t="s">
        <v>248</v>
      </c>
      <c r="B164" s="1" t="s">
        <v>303</v>
      </c>
      <c r="C164" s="37">
        <v>1470772</v>
      </c>
      <c r="D164" s="84" t="s">
        <v>304</v>
      </c>
      <c r="E164" s="117">
        <v>43552</v>
      </c>
      <c r="F164" s="117">
        <v>43553</v>
      </c>
      <c r="G164" s="84">
        <v>2</v>
      </c>
      <c r="H164" s="84">
        <v>1</v>
      </c>
      <c r="I164" s="34">
        <v>20000</v>
      </c>
      <c r="J164" s="133" t="s">
        <v>182</v>
      </c>
      <c r="K164" s="133"/>
      <c r="L164" s="123">
        <f>L159-I164+K163</f>
        <v>1836573.34</v>
      </c>
      <c r="M164" s="65"/>
    </row>
    <row r="165" customHeight="1" spans="1:13">
      <c r="A165" s="146" t="s">
        <v>262</v>
      </c>
      <c r="B165" s="1">
        <v>39836</v>
      </c>
      <c r="C165" s="38">
        <v>1472615</v>
      </c>
      <c r="D165" s="84" t="s">
        <v>305</v>
      </c>
      <c r="E165" s="117">
        <v>43557</v>
      </c>
      <c r="F165" s="117">
        <v>43559</v>
      </c>
      <c r="G165" s="84">
        <v>1</v>
      </c>
      <c r="H165" s="84">
        <v>2</v>
      </c>
      <c r="I165" s="34">
        <v>13500</v>
      </c>
      <c r="J165" s="134"/>
      <c r="K165" s="134"/>
      <c r="L165" s="123">
        <f>L164-I165</f>
        <v>1823073.34</v>
      </c>
      <c r="M165" s="65"/>
    </row>
    <row r="166" customHeight="1" spans="1:13">
      <c r="A166" s="146" t="s">
        <v>273</v>
      </c>
      <c r="B166" s="1">
        <v>40151</v>
      </c>
      <c r="C166" s="38">
        <v>1474249</v>
      </c>
      <c r="D166" s="84" t="s">
        <v>306</v>
      </c>
      <c r="E166" s="117">
        <v>43558</v>
      </c>
      <c r="F166" s="117">
        <v>43560</v>
      </c>
      <c r="G166" s="84">
        <v>1</v>
      </c>
      <c r="H166" s="84">
        <v>2</v>
      </c>
      <c r="I166" s="34">
        <v>13500</v>
      </c>
      <c r="J166" s="133" t="s">
        <v>182</v>
      </c>
      <c r="K166" s="133"/>
      <c r="L166" s="123">
        <f t="shared" ref="L166:L197" si="9">L165-I166</f>
        <v>1809573.34</v>
      </c>
      <c r="M166" s="65"/>
    </row>
    <row r="167" customHeight="1" spans="1:13">
      <c r="A167" s="146" t="s">
        <v>275</v>
      </c>
      <c r="B167" s="1">
        <v>39682</v>
      </c>
      <c r="C167" s="38">
        <v>1470320</v>
      </c>
      <c r="D167" s="84" t="s">
        <v>307</v>
      </c>
      <c r="E167" s="117">
        <v>43559</v>
      </c>
      <c r="F167" s="117">
        <v>43561</v>
      </c>
      <c r="G167" s="84">
        <v>1</v>
      </c>
      <c r="H167" s="84">
        <v>2</v>
      </c>
      <c r="I167" s="34">
        <v>13500</v>
      </c>
      <c r="J167" s="133" t="s">
        <v>182</v>
      </c>
      <c r="K167" s="133"/>
      <c r="L167" s="123">
        <f t="shared" si="9"/>
        <v>1796073.34</v>
      </c>
      <c r="M167" s="65"/>
    </row>
    <row r="168" customHeight="1" spans="1:13">
      <c r="A168" s="146" t="s">
        <v>286</v>
      </c>
      <c r="B168" s="1">
        <v>39728</v>
      </c>
      <c r="C168" s="38">
        <v>1470676</v>
      </c>
      <c r="D168" s="84" t="s">
        <v>308</v>
      </c>
      <c r="E168" s="117">
        <v>43559</v>
      </c>
      <c r="F168" s="117">
        <v>43562</v>
      </c>
      <c r="G168" s="84">
        <v>1</v>
      </c>
      <c r="H168" s="84">
        <v>3</v>
      </c>
      <c r="I168" s="34">
        <v>20250</v>
      </c>
      <c r="J168" s="133"/>
      <c r="K168" s="133"/>
      <c r="L168" s="123">
        <f t="shared" si="9"/>
        <v>1775823.34</v>
      </c>
      <c r="M168" s="65"/>
    </row>
    <row r="169" customHeight="1" spans="1:13">
      <c r="A169" s="146" t="s">
        <v>289</v>
      </c>
      <c r="B169" s="1">
        <v>39778</v>
      </c>
      <c r="C169" s="38">
        <v>1471927</v>
      </c>
      <c r="D169" s="84" t="s">
        <v>309</v>
      </c>
      <c r="E169" s="117">
        <v>43560</v>
      </c>
      <c r="F169" s="117">
        <v>43563</v>
      </c>
      <c r="G169" s="84">
        <v>1</v>
      </c>
      <c r="H169" s="84">
        <v>3</v>
      </c>
      <c r="I169" s="34">
        <v>20250</v>
      </c>
      <c r="J169" s="133"/>
      <c r="K169" s="133"/>
      <c r="L169" s="123">
        <f t="shared" si="9"/>
        <v>1755573.34</v>
      </c>
      <c r="M169" s="65"/>
    </row>
    <row r="170" customHeight="1" spans="1:13">
      <c r="A170" s="146" t="s">
        <v>277</v>
      </c>
      <c r="B170" s="1">
        <v>40405</v>
      </c>
      <c r="C170" s="38">
        <v>1475411</v>
      </c>
      <c r="D170" s="84" t="s">
        <v>310</v>
      </c>
      <c r="E170" s="117">
        <v>43561</v>
      </c>
      <c r="F170" s="117">
        <v>43563</v>
      </c>
      <c r="G170" s="84">
        <v>1</v>
      </c>
      <c r="H170" s="84">
        <v>2</v>
      </c>
      <c r="I170" s="34">
        <v>13500</v>
      </c>
      <c r="J170" s="133"/>
      <c r="K170" s="133"/>
      <c r="L170" s="123">
        <f t="shared" si="9"/>
        <v>1742073.34</v>
      </c>
      <c r="M170" s="65"/>
    </row>
    <row r="171" customHeight="1" spans="1:13">
      <c r="A171" s="146" t="s">
        <v>311</v>
      </c>
      <c r="B171" s="1">
        <v>22717</v>
      </c>
      <c r="C171" s="38">
        <v>1418352</v>
      </c>
      <c r="D171" s="84" t="s">
        <v>312</v>
      </c>
      <c r="E171" s="117">
        <v>43563</v>
      </c>
      <c r="F171" s="117">
        <v>43567</v>
      </c>
      <c r="G171" s="84">
        <v>1</v>
      </c>
      <c r="H171" s="84">
        <v>4</v>
      </c>
      <c r="I171" s="34">
        <v>27000</v>
      </c>
      <c r="J171" s="134"/>
      <c r="K171" s="134"/>
      <c r="L171" s="123">
        <f t="shared" si="9"/>
        <v>1715073.34</v>
      </c>
      <c r="M171" s="65"/>
    </row>
    <row r="172" customHeight="1" spans="1:13">
      <c r="A172" s="146" t="s">
        <v>313</v>
      </c>
      <c r="B172" s="1">
        <v>41411</v>
      </c>
      <c r="C172" s="38">
        <v>1478399</v>
      </c>
      <c r="D172" s="84" t="s">
        <v>314</v>
      </c>
      <c r="E172" s="117">
        <v>43565</v>
      </c>
      <c r="F172" s="117">
        <v>43566</v>
      </c>
      <c r="G172" s="84">
        <v>1</v>
      </c>
      <c r="H172" s="84">
        <v>1</v>
      </c>
      <c r="I172" s="34">
        <v>6750</v>
      </c>
      <c r="J172" s="134"/>
      <c r="K172" s="134"/>
      <c r="L172" s="123">
        <f t="shared" si="9"/>
        <v>1708323.34</v>
      </c>
      <c r="M172" s="65"/>
    </row>
    <row r="173" customHeight="1" spans="1:13">
      <c r="A173" s="146" t="s">
        <v>297</v>
      </c>
      <c r="B173" s="1" t="s">
        <v>315</v>
      </c>
      <c r="C173" s="38">
        <v>1472813</v>
      </c>
      <c r="D173" s="84" t="s">
        <v>316</v>
      </c>
      <c r="E173" s="117">
        <v>43565</v>
      </c>
      <c r="F173" s="117">
        <v>43567</v>
      </c>
      <c r="G173" s="84">
        <v>3</v>
      </c>
      <c r="H173" s="84">
        <v>2</v>
      </c>
      <c r="I173" s="34">
        <v>40500</v>
      </c>
      <c r="J173" s="134"/>
      <c r="K173" s="134"/>
      <c r="L173" s="123">
        <f t="shared" si="9"/>
        <v>1667823.34</v>
      </c>
      <c r="M173" s="65"/>
    </row>
    <row r="174" customHeight="1" spans="1:13">
      <c r="A174" s="146" t="s">
        <v>299</v>
      </c>
      <c r="B174" s="130">
        <v>40653</v>
      </c>
      <c r="C174" s="38">
        <v>1475788</v>
      </c>
      <c r="D174" s="84" t="s">
        <v>317</v>
      </c>
      <c r="E174" s="117">
        <v>43576</v>
      </c>
      <c r="F174" s="117">
        <v>43577</v>
      </c>
      <c r="G174" s="84">
        <v>1</v>
      </c>
      <c r="H174" s="84">
        <v>1</v>
      </c>
      <c r="I174" s="34">
        <v>9750</v>
      </c>
      <c r="J174" s="134"/>
      <c r="K174" s="134"/>
      <c r="L174" s="123">
        <f t="shared" si="9"/>
        <v>1658073.34</v>
      </c>
      <c r="M174" s="65"/>
    </row>
    <row r="175" customHeight="1" spans="1:13">
      <c r="A175" s="146" t="s">
        <v>318</v>
      </c>
      <c r="B175" s="130">
        <v>43742</v>
      </c>
      <c r="C175" s="38">
        <v>1486207</v>
      </c>
      <c r="D175" s="84" t="s">
        <v>319</v>
      </c>
      <c r="E175" s="117">
        <v>43580</v>
      </c>
      <c r="F175" s="117">
        <v>43582</v>
      </c>
      <c r="G175" s="84">
        <v>1</v>
      </c>
      <c r="H175" s="84">
        <v>2</v>
      </c>
      <c r="I175" s="34">
        <v>6750</v>
      </c>
      <c r="J175" s="134"/>
      <c r="K175" s="134"/>
      <c r="L175" s="123">
        <f t="shared" si="9"/>
        <v>1651323.34</v>
      </c>
      <c r="M175" s="65" t="s">
        <v>320</v>
      </c>
    </row>
    <row r="176" customHeight="1" spans="1:13">
      <c r="A176" s="146" t="s">
        <v>321</v>
      </c>
      <c r="B176" s="1">
        <v>44411</v>
      </c>
      <c r="C176" s="38">
        <v>1491613</v>
      </c>
      <c r="D176" s="84" t="s">
        <v>322</v>
      </c>
      <c r="E176" s="117">
        <v>43583</v>
      </c>
      <c r="F176" s="117">
        <v>43584</v>
      </c>
      <c r="G176" s="84">
        <v>1</v>
      </c>
      <c r="H176" s="84">
        <v>1</v>
      </c>
      <c r="I176" s="34">
        <v>9750</v>
      </c>
      <c r="J176" s="134"/>
      <c r="K176" s="134"/>
      <c r="L176" s="123">
        <f t="shared" si="9"/>
        <v>1641573.34</v>
      </c>
      <c r="M176" s="65"/>
    </row>
    <row r="177" customHeight="1" spans="1:13">
      <c r="A177" s="146" t="s">
        <v>323</v>
      </c>
      <c r="B177" s="1">
        <v>43912</v>
      </c>
      <c r="C177" s="38">
        <v>1488872</v>
      </c>
      <c r="D177" s="84" t="s">
        <v>324</v>
      </c>
      <c r="E177" s="117">
        <v>43583</v>
      </c>
      <c r="F177" s="117">
        <v>43584</v>
      </c>
      <c r="G177" s="84">
        <v>1</v>
      </c>
      <c r="H177" s="84">
        <v>1</v>
      </c>
      <c r="I177" s="34">
        <v>6750</v>
      </c>
      <c r="J177" s="134"/>
      <c r="K177" s="134"/>
      <c r="L177" s="123">
        <f t="shared" si="9"/>
        <v>1634823.34</v>
      </c>
      <c r="M177" s="65"/>
    </row>
    <row r="178" customHeight="1" spans="1:13">
      <c r="A178" s="146" t="s">
        <v>325</v>
      </c>
      <c r="B178" s="1">
        <v>43651</v>
      </c>
      <c r="C178" s="38">
        <v>1484744</v>
      </c>
      <c r="D178" s="84" t="s">
        <v>326</v>
      </c>
      <c r="E178" s="117">
        <v>43583</v>
      </c>
      <c r="F178" s="117">
        <v>43585</v>
      </c>
      <c r="G178" s="84">
        <v>1</v>
      </c>
      <c r="H178" s="84">
        <v>2</v>
      </c>
      <c r="I178" s="34">
        <v>13500</v>
      </c>
      <c r="J178" s="134"/>
      <c r="K178" s="134"/>
      <c r="L178" s="123">
        <f t="shared" si="9"/>
        <v>1621323.34</v>
      </c>
      <c r="M178" s="65"/>
    </row>
    <row r="179" customHeight="1" spans="1:13">
      <c r="A179" s="146" t="s">
        <v>327</v>
      </c>
      <c r="B179" s="1">
        <v>44151</v>
      </c>
      <c r="C179" s="38">
        <v>1490710</v>
      </c>
      <c r="D179" s="84" t="s">
        <v>328</v>
      </c>
      <c r="E179" s="117">
        <v>43584</v>
      </c>
      <c r="F179" s="117">
        <v>43585</v>
      </c>
      <c r="G179" s="84">
        <v>1</v>
      </c>
      <c r="H179" s="84">
        <v>1</v>
      </c>
      <c r="I179" s="34">
        <v>6750</v>
      </c>
      <c r="J179" s="134"/>
      <c r="K179" s="134"/>
      <c r="L179" s="123">
        <f t="shared" si="9"/>
        <v>1614573.34</v>
      </c>
      <c r="M179" s="65"/>
    </row>
    <row r="180" customHeight="1" spans="1:13">
      <c r="A180" s="146" t="s">
        <v>329</v>
      </c>
      <c r="B180" s="1">
        <v>44150</v>
      </c>
      <c r="C180" s="38">
        <v>1490785</v>
      </c>
      <c r="D180" s="84" t="s">
        <v>330</v>
      </c>
      <c r="E180" s="117">
        <v>43584</v>
      </c>
      <c r="F180" s="117">
        <v>43586</v>
      </c>
      <c r="G180" s="84">
        <v>1</v>
      </c>
      <c r="H180" s="84">
        <v>2</v>
      </c>
      <c r="I180" s="34">
        <v>13500</v>
      </c>
      <c r="J180" s="134"/>
      <c r="K180" s="134"/>
      <c r="L180" s="123">
        <f t="shared" si="9"/>
        <v>1601073.34</v>
      </c>
      <c r="M180" s="65"/>
    </row>
    <row r="181" customHeight="1" spans="1:13">
      <c r="A181" s="146" t="s">
        <v>331</v>
      </c>
      <c r="B181" s="1">
        <v>39670</v>
      </c>
      <c r="C181" s="38">
        <v>1470146</v>
      </c>
      <c r="D181" s="84" t="s">
        <v>332</v>
      </c>
      <c r="E181" s="117">
        <v>43584</v>
      </c>
      <c r="F181" s="117">
        <v>43586</v>
      </c>
      <c r="G181" s="84">
        <v>1</v>
      </c>
      <c r="H181" s="84">
        <v>2</v>
      </c>
      <c r="I181" s="34">
        <v>9500</v>
      </c>
      <c r="J181" s="133" t="s">
        <v>301</v>
      </c>
      <c r="K181" s="133"/>
      <c r="L181" s="123">
        <f t="shared" si="9"/>
        <v>1591573.34</v>
      </c>
      <c r="M181" s="65"/>
    </row>
    <row r="182" customHeight="1" spans="1:13">
      <c r="A182" s="146" t="s">
        <v>333</v>
      </c>
      <c r="B182" s="1">
        <v>39681</v>
      </c>
      <c r="C182" s="38">
        <v>1470145</v>
      </c>
      <c r="D182" s="84" t="s">
        <v>334</v>
      </c>
      <c r="E182" s="117">
        <v>43584</v>
      </c>
      <c r="F182" s="117">
        <v>43586</v>
      </c>
      <c r="G182" s="84">
        <v>1</v>
      </c>
      <c r="H182" s="84">
        <v>2</v>
      </c>
      <c r="I182" s="34">
        <v>13500</v>
      </c>
      <c r="J182" s="133" t="s">
        <v>182</v>
      </c>
      <c r="K182" s="133"/>
      <c r="L182" s="123">
        <f t="shared" si="9"/>
        <v>1578073.34</v>
      </c>
      <c r="M182" s="65"/>
    </row>
    <row r="183" customHeight="1" spans="1:13">
      <c r="A183" s="146" t="s">
        <v>335</v>
      </c>
      <c r="B183" s="1">
        <v>44152</v>
      </c>
      <c r="C183" s="38">
        <v>1490711</v>
      </c>
      <c r="D183" s="84" t="s">
        <v>328</v>
      </c>
      <c r="E183" s="117">
        <v>43585</v>
      </c>
      <c r="F183" s="117">
        <v>43586</v>
      </c>
      <c r="G183" s="84">
        <v>1</v>
      </c>
      <c r="H183" s="84">
        <v>1</v>
      </c>
      <c r="I183" s="34">
        <v>6750</v>
      </c>
      <c r="J183" s="134"/>
      <c r="K183" s="134"/>
      <c r="L183" s="123">
        <f t="shared" si="9"/>
        <v>1571323.34</v>
      </c>
      <c r="M183" s="65"/>
    </row>
    <row r="184" customHeight="1" spans="1:13">
      <c r="A184" s="146" t="s">
        <v>336</v>
      </c>
      <c r="B184" s="1">
        <v>39981</v>
      </c>
      <c r="C184" s="38">
        <v>1473903</v>
      </c>
      <c r="D184" s="84" t="s">
        <v>337</v>
      </c>
      <c r="E184" s="117">
        <v>43586</v>
      </c>
      <c r="F184" s="117">
        <v>43587</v>
      </c>
      <c r="G184" s="84">
        <v>1</v>
      </c>
      <c r="H184" s="84">
        <v>1</v>
      </c>
      <c r="I184" s="34">
        <v>6750</v>
      </c>
      <c r="J184" s="134"/>
      <c r="K184" s="134"/>
      <c r="L184" s="123">
        <f t="shared" si="9"/>
        <v>1564573.34</v>
      </c>
      <c r="M184" s="65"/>
    </row>
    <row r="185" customHeight="1" spans="1:13">
      <c r="A185" s="146" t="s">
        <v>338</v>
      </c>
      <c r="B185" s="1">
        <v>39982</v>
      </c>
      <c r="C185" s="38">
        <v>1473904</v>
      </c>
      <c r="D185" s="84" t="s">
        <v>339</v>
      </c>
      <c r="E185" s="117">
        <v>43586</v>
      </c>
      <c r="F185" s="117">
        <v>43587</v>
      </c>
      <c r="G185" s="84">
        <v>1</v>
      </c>
      <c r="H185" s="84">
        <v>1</v>
      </c>
      <c r="I185" s="34">
        <v>4750</v>
      </c>
      <c r="J185" s="134"/>
      <c r="K185" s="134"/>
      <c r="L185" s="123">
        <f t="shared" si="9"/>
        <v>1559823.34</v>
      </c>
      <c r="M185" s="65"/>
    </row>
    <row r="186" customHeight="1" spans="1:13">
      <c r="A186" s="146" t="s">
        <v>340</v>
      </c>
      <c r="B186" s="1">
        <v>39838</v>
      </c>
      <c r="C186" s="38">
        <v>1472348</v>
      </c>
      <c r="D186" s="84" t="s">
        <v>341</v>
      </c>
      <c r="E186" s="117">
        <v>43586</v>
      </c>
      <c r="F186" s="117">
        <v>43588</v>
      </c>
      <c r="G186" s="84">
        <v>1</v>
      </c>
      <c r="H186" s="84">
        <v>2</v>
      </c>
      <c r="I186" s="34">
        <v>13500</v>
      </c>
      <c r="J186" s="134"/>
      <c r="K186" s="134"/>
      <c r="L186" s="123">
        <f t="shared" si="9"/>
        <v>1546323.34</v>
      </c>
      <c r="M186" s="65"/>
    </row>
    <row r="187" customHeight="1" spans="1:13">
      <c r="A187" s="146" t="s">
        <v>342</v>
      </c>
      <c r="B187" s="1">
        <v>40722</v>
      </c>
      <c r="C187" s="38">
        <v>1476680</v>
      </c>
      <c r="D187" s="84" t="s">
        <v>343</v>
      </c>
      <c r="E187" s="117">
        <v>43587</v>
      </c>
      <c r="F187" s="117">
        <v>43588</v>
      </c>
      <c r="G187" s="84">
        <v>1</v>
      </c>
      <c r="H187" s="84">
        <v>1</v>
      </c>
      <c r="I187" s="34">
        <v>6750</v>
      </c>
      <c r="J187" s="134"/>
      <c r="K187" s="134"/>
      <c r="L187" s="123">
        <f t="shared" si="9"/>
        <v>1539573.34</v>
      </c>
      <c r="M187" s="65"/>
    </row>
    <row r="188" customHeight="1" spans="1:13">
      <c r="A188" s="146" t="s">
        <v>344</v>
      </c>
      <c r="B188" s="1">
        <v>39711</v>
      </c>
      <c r="C188" s="38">
        <v>1470586</v>
      </c>
      <c r="D188" s="84" t="s">
        <v>345</v>
      </c>
      <c r="E188" s="117">
        <v>43587</v>
      </c>
      <c r="F188" s="117">
        <v>43588</v>
      </c>
      <c r="G188" s="84">
        <v>1</v>
      </c>
      <c r="H188" s="84">
        <v>1</v>
      </c>
      <c r="I188" s="34">
        <v>4750</v>
      </c>
      <c r="J188" s="133" t="s">
        <v>301</v>
      </c>
      <c r="K188" s="133"/>
      <c r="L188" s="123">
        <f t="shared" si="9"/>
        <v>1534823.34</v>
      </c>
      <c r="M188" s="65"/>
    </row>
    <row r="189" customHeight="1" spans="1:13">
      <c r="A189" s="146" t="s">
        <v>346</v>
      </c>
      <c r="B189" s="1">
        <v>43776</v>
      </c>
      <c r="C189" s="38">
        <v>1487199</v>
      </c>
      <c r="D189" s="84" t="s">
        <v>347</v>
      </c>
      <c r="E189" s="117">
        <v>43588</v>
      </c>
      <c r="F189" s="117">
        <v>43589</v>
      </c>
      <c r="G189" s="84">
        <v>1</v>
      </c>
      <c r="H189" s="84">
        <v>1</v>
      </c>
      <c r="I189" s="34">
        <v>6750</v>
      </c>
      <c r="J189" s="133"/>
      <c r="K189" s="133"/>
      <c r="L189" s="123">
        <f t="shared" si="9"/>
        <v>1528073.34</v>
      </c>
      <c r="M189" s="65"/>
    </row>
    <row r="190" customHeight="1" spans="1:13">
      <c r="A190" s="146" t="s">
        <v>348</v>
      </c>
      <c r="B190" s="1">
        <v>41151</v>
      </c>
      <c r="C190" s="38">
        <v>1477932</v>
      </c>
      <c r="D190" s="84" t="s">
        <v>349</v>
      </c>
      <c r="E190" s="117">
        <v>43588</v>
      </c>
      <c r="F190" s="117">
        <v>43589</v>
      </c>
      <c r="G190" s="84">
        <v>1</v>
      </c>
      <c r="H190" s="84">
        <v>1</v>
      </c>
      <c r="I190" s="34">
        <v>4750</v>
      </c>
      <c r="J190" s="133"/>
      <c r="K190" s="133"/>
      <c r="L190" s="123">
        <f t="shared" si="9"/>
        <v>1523323.34</v>
      </c>
      <c r="M190" s="65"/>
    </row>
    <row r="191" customHeight="1" spans="1:13">
      <c r="A191" s="146" t="s">
        <v>350</v>
      </c>
      <c r="B191" s="1">
        <v>44768</v>
      </c>
      <c r="C191" s="38">
        <v>1492678</v>
      </c>
      <c r="D191" s="84" t="s">
        <v>351</v>
      </c>
      <c r="E191" s="117">
        <v>43588</v>
      </c>
      <c r="F191" s="117">
        <v>43590</v>
      </c>
      <c r="G191" s="84">
        <v>1</v>
      </c>
      <c r="H191" s="84">
        <v>2</v>
      </c>
      <c r="I191" s="34">
        <v>13500</v>
      </c>
      <c r="J191" s="133"/>
      <c r="K191" s="133"/>
      <c r="L191" s="123">
        <f t="shared" si="9"/>
        <v>1509823.34</v>
      </c>
      <c r="M191" s="65"/>
    </row>
    <row r="192" customHeight="1" spans="1:13">
      <c r="A192" s="146" t="s">
        <v>352</v>
      </c>
      <c r="B192" s="1">
        <v>39957</v>
      </c>
      <c r="C192" s="38">
        <v>1473591</v>
      </c>
      <c r="D192" s="84" t="s">
        <v>353</v>
      </c>
      <c r="E192" s="117">
        <v>43588</v>
      </c>
      <c r="F192" s="87">
        <v>43589</v>
      </c>
      <c r="G192" s="86">
        <v>1</v>
      </c>
      <c r="H192" s="86">
        <v>1</v>
      </c>
      <c r="I192" s="6">
        <v>6750</v>
      </c>
      <c r="J192" s="134"/>
      <c r="K192" s="134"/>
      <c r="L192" s="123">
        <f t="shared" si="9"/>
        <v>1503073.34</v>
      </c>
      <c r="M192" s="65"/>
    </row>
    <row r="193" customHeight="1" spans="1:13">
      <c r="A193" s="146" t="s">
        <v>354</v>
      </c>
      <c r="B193" s="1">
        <v>39712</v>
      </c>
      <c r="C193" s="38">
        <v>1470587</v>
      </c>
      <c r="D193" s="84" t="s">
        <v>345</v>
      </c>
      <c r="E193" s="117">
        <v>43588</v>
      </c>
      <c r="F193" s="117">
        <v>43593</v>
      </c>
      <c r="G193" s="84">
        <v>1</v>
      </c>
      <c r="H193" s="84">
        <v>5</v>
      </c>
      <c r="I193" s="34">
        <v>33750</v>
      </c>
      <c r="J193" s="133" t="s">
        <v>182</v>
      </c>
      <c r="K193" s="133"/>
      <c r="L193" s="123">
        <f t="shared" si="9"/>
        <v>1469323.34</v>
      </c>
      <c r="M193" s="65"/>
    </row>
    <row r="194" customHeight="1" spans="1:13">
      <c r="A194" s="146" t="s">
        <v>355</v>
      </c>
      <c r="B194" s="1">
        <v>41152</v>
      </c>
      <c r="C194" s="38">
        <v>1477935</v>
      </c>
      <c r="D194" s="84" t="s">
        <v>349</v>
      </c>
      <c r="E194" s="117">
        <v>43589</v>
      </c>
      <c r="F194" s="117">
        <v>43590</v>
      </c>
      <c r="G194" s="84">
        <v>1</v>
      </c>
      <c r="H194" s="84">
        <v>1</v>
      </c>
      <c r="I194" s="34">
        <v>6750</v>
      </c>
      <c r="J194" s="133"/>
      <c r="K194" s="133"/>
      <c r="L194" s="123">
        <f t="shared" si="9"/>
        <v>1462573.34</v>
      </c>
      <c r="M194" s="65"/>
    </row>
    <row r="195" customHeight="1" spans="1:13">
      <c r="A195" s="146" t="s">
        <v>356</v>
      </c>
      <c r="B195" s="1">
        <v>42717</v>
      </c>
      <c r="C195" s="38">
        <v>1481446</v>
      </c>
      <c r="D195" s="84" t="s">
        <v>357</v>
      </c>
      <c r="E195" s="117">
        <v>43592</v>
      </c>
      <c r="F195" s="117">
        <v>43595</v>
      </c>
      <c r="G195" s="84">
        <v>1</v>
      </c>
      <c r="H195" s="84">
        <v>3</v>
      </c>
      <c r="I195" s="34">
        <v>20250</v>
      </c>
      <c r="J195" s="133"/>
      <c r="K195" s="133"/>
      <c r="L195" s="123">
        <f t="shared" si="9"/>
        <v>1442323.34</v>
      </c>
      <c r="M195" s="65"/>
    </row>
    <row r="196" customHeight="1" spans="1:13">
      <c r="A196" s="146" t="s">
        <v>358</v>
      </c>
      <c r="B196" s="1">
        <v>45833</v>
      </c>
      <c r="C196" s="38">
        <v>1498256</v>
      </c>
      <c r="D196" s="84" t="s">
        <v>359</v>
      </c>
      <c r="E196" s="117">
        <v>43593</v>
      </c>
      <c r="F196" s="117">
        <v>43595</v>
      </c>
      <c r="G196" s="84">
        <v>1</v>
      </c>
      <c r="H196" s="84">
        <v>2</v>
      </c>
      <c r="I196" s="34">
        <v>19500</v>
      </c>
      <c r="J196" s="133"/>
      <c r="K196" s="133"/>
      <c r="L196" s="123">
        <f t="shared" si="9"/>
        <v>1422823.34</v>
      </c>
      <c r="M196" s="65"/>
    </row>
    <row r="197" customHeight="1" spans="1:13">
      <c r="A197" s="146" t="s">
        <v>360</v>
      </c>
      <c r="B197" s="1">
        <v>41150</v>
      </c>
      <c r="C197" s="38">
        <v>1478074</v>
      </c>
      <c r="D197" s="84" t="s">
        <v>361</v>
      </c>
      <c r="E197" s="117">
        <v>43593</v>
      </c>
      <c r="F197" s="117">
        <v>43597</v>
      </c>
      <c r="G197" s="84">
        <v>1</v>
      </c>
      <c r="H197" s="84">
        <v>4</v>
      </c>
      <c r="I197" s="34">
        <v>39000</v>
      </c>
      <c r="J197" s="134"/>
      <c r="K197" s="134"/>
      <c r="L197" s="123">
        <f t="shared" si="9"/>
        <v>1383823.34</v>
      </c>
      <c r="M197" s="65"/>
    </row>
    <row r="198" customHeight="1" spans="1:13">
      <c r="A198" s="146" t="s">
        <v>362</v>
      </c>
      <c r="B198" s="1">
        <v>45828</v>
      </c>
      <c r="C198" s="32">
        <v>1498124</v>
      </c>
      <c r="D198" s="135" t="s">
        <v>363</v>
      </c>
      <c r="E198" s="136">
        <v>43595</v>
      </c>
      <c r="F198" s="136">
        <v>43596</v>
      </c>
      <c r="G198" s="84">
        <v>1</v>
      </c>
      <c r="H198" s="84">
        <v>1</v>
      </c>
      <c r="I198" s="2">
        <v>4750</v>
      </c>
      <c r="J198" s="134"/>
      <c r="K198" s="134"/>
      <c r="L198" s="123">
        <f t="shared" ref="L198:L229" si="10">L197-I198</f>
        <v>1379073.34</v>
      </c>
      <c r="M198" s="65"/>
    </row>
    <row r="199" customHeight="1" spans="1:13">
      <c r="A199" s="146" t="s">
        <v>364</v>
      </c>
      <c r="B199" s="1">
        <v>44417</v>
      </c>
      <c r="C199" s="32">
        <v>1491033</v>
      </c>
      <c r="D199" s="135" t="s">
        <v>365</v>
      </c>
      <c r="E199" s="136">
        <v>43596</v>
      </c>
      <c r="F199" s="136">
        <v>43601</v>
      </c>
      <c r="G199" s="84">
        <v>1</v>
      </c>
      <c r="H199" s="84">
        <v>5</v>
      </c>
      <c r="I199" s="2">
        <v>33750</v>
      </c>
      <c r="J199" s="134"/>
      <c r="K199" s="134"/>
      <c r="L199" s="123">
        <f t="shared" si="10"/>
        <v>1345323.34</v>
      </c>
      <c r="M199" s="65"/>
    </row>
    <row r="200" customHeight="1" spans="1:13">
      <c r="A200" s="146" t="s">
        <v>366</v>
      </c>
      <c r="B200" s="1">
        <v>46087</v>
      </c>
      <c r="C200" s="32">
        <v>1500986</v>
      </c>
      <c r="D200" s="135" t="s">
        <v>367</v>
      </c>
      <c r="E200" s="136">
        <v>43596</v>
      </c>
      <c r="F200" s="136">
        <v>43597</v>
      </c>
      <c r="G200" s="84">
        <v>1</v>
      </c>
      <c r="H200" s="84">
        <v>1</v>
      </c>
      <c r="I200" s="2">
        <v>9750</v>
      </c>
      <c r="J200" s="134"/>
      <c r="K200" s="134"/>
      <c r="L200" s="123">
        <f t="shared" si="10"/>
        <v>1335573.34</v>
      </c>
      <c r="M200" s="65"/>
    </row>
    <row r="201" customHeight="1" spans="1:13">
      <c r="A201" s="146" t="s">
        <v>368</v>
      </c>
      <c r="B201" s="1">
        <v>44769</v>
      </c>
      <c r="C201" s="32">
        <v>1492233</v>
      </c>
      <c r="D201" s="135" t="s">
        <v>369</v>
      </c>
      <c r="E201" s="136">
        <v>43598</v>
      </c>
      <c r="F201" s="136">
        <v>43600</v>
      </c>
      <c r="G201" s="84">
        <v>1</v>
      </c>
      <c r="H201" s="84">
        <v>2</v>
      </c>
      <c r="I201" s="2">
        <v>9500</v>
      </c>
      <c r="J201" s="134"/>
      <c r="K201" s="134"/>
      <c r="L201" s="123">
        <f t="shared" si="10"/>
        <v>1326073.34</v>
      </c>
      <c r="M201" s="65"/>
    </row>
    <row r="202" customHeight="1" spans="1:13">
      <c r="A202" s="146" t="s">
        <v>370</v>
      </c>
      <c r="B202" s="1">
        <v>43916</v>
      </c>
      <c r="C202" s="32">
        <v>1488915</v>
      </c>
      <c r="D202" s="135" t="s">
        <v>371</v>
      </c>
      <c r="E202" s="136">
        <v>43599</v>
      </c>
      <c r="F202" s="136">
        <v>43601</v>
      </c>
      <c r="G202" s="84">
        <v>1</v>
      </c>
      <c r="H202" s="84">
        <v>2</v>
      </c>
      <c r="I202" s="2">
        <v>13500</v>
      </c>
      <c r="J202" s="134"/>
      <c r="K202" s="134"/>
      <c r="L202" s="123">
        <f t="shared" si="10"/>
        <v>1312573.34</v>
      </c>
      <c r="M202" s="65"/>
    </row>
    <row r="203" customHeight="1" spans="1:13">
      <c r="A203" s="146" t="s">
        <v>372</v>
      </c>
      <c r="B203" s="1">
        <v>45760</v>
      </c>
      <c r="C203" s="32">
        <v>1496982</v>
      </c>
      <c r="D203" s="135" t="s">
        <v>373</v>
      </c>
      <c r="E203" s="136">
        <v>43600</v>
      </c>
      <c r="F203" s="136">
        <v>43603</v>
      </c>
      <c r="G203" s="84">
        <v>1</v>
      </c>
      <c r="H203" s="84">
        <v>3</v>
      </c>
      <c r="I203" s="2">
        <v>36750</v>
      </c>
      <c r="J203" s="134"/>
      <c r="K203" s="134"/>
      <c r="L203" s="123">
        <f t="shared" si="10"/>
        <v>1275823.34</v>
      </c>
      <c r="M203" s="65"/>
    </row>
    <row r="204" customHeight="1" spans="1:13">
      <c r="A204" s="146" t="s">
        <v>374</v>
      </c>
      <c r="B204" s="1">
        <v>43919</v>
      </c>
      <c r="C204" s="32">
        <v>1488914</v>
      </c>
      <c r="D204" s="135" t="s">
        <v>371</v>
      </c>
      <c r="E204" s="136">
        <v>43601</v>
      </c>
      <c r="F204" s="136">
        <v>43603</v>
      </c>
      <c r="G204" s="84">
        <v>1</v>
      </c>
      <c r="H204" s="84">
        <v>2</v>
      </c>
      <c r="I204" s="2">
        <v>13500</v>
      </c>
      <c r="J204" s="134"/>
      <c r="K204" s="134"/>
      <c r="L204" s="123">
        <f t="shared" si="10"/>
        <v>1262323.34</v>
      </c>
      <c r="M204" s="65"/>
    </row>
    <row r="205" customHeight="1" spans="1:13">
      <c r="A205" s="146" t="s">
        <v>375</v>
      </c>
      <c r="B205" s="1">
        <v>43964</v>
      </c>
      <c r="C205" s="32">
        <v>1489718</v>
      </c>
      <c r="D205" s="137" t="s">
        <v>376</v>
      </c>
      <c r="E205" s="136">
        <v>43601</v>
      </c>
      <c r="F205" s="136">
        <v>43604</v>
      </c>
      <c r="G205" s="84">
        <v>1</v>
      </c>
      <c r="H205" s="84">
        <v>3</v>
      </c>
      <c r="I205" s="2">
        <v>20250</v>
      </c>
      <c r="J205" s="134"/>
      <c r="K205" s="134"/>
      <c r="L205" s="123">
        <f t="shared" si="10"/>
        <v>1242073.34</v>
      </c>
      <c r="M205" s="65"/>
    </row>
    <row r="206" customHeight="1" spans="1:13">
      <c r="A206" s="146" t="s">
        <v>377</v>
      </c>
      <c r="B206" s="1">
        <v>45738</v>
      </c>
      <c r="C206" s="32">
        <v>1496778</v>
      </c>
      <c r="D206" s="137" t="s">
        <v>378</v>
      </c>
      <c r="E206" s="136">
        <v>43602</v>
      </c>
      <c r="F206" s="136">
        <v>43604</v>
      </c>
      <c r="G206" s="84">
        <v>1</v>
      </c>
      <c r="H206" s="84">
        <v>2</v>
      </c>
      <c r="I206" s="2">
        <v>13500</v>
      </c>
      <c r="J206" s="134"/>
      <c r="K206" s="134"/>
      <c r="L206" s="123">
        <f t="shared" si="10"/>
        <v>1228573.34</v>
      </c>
      <c r="M206" s="65"/>
    </row>
    <row r="207" customHeight="1" spans="1:13">
      <c r="A207" s="146" t="s">
        <v>379</v>
      </c>
      <c r="B207" s="1">
        <v>43965</v>
      </c>
      <c r="C207" s="32">
        <v>1489383</v>
      </c>
      <c r="D207" s="137" t="s">
        <v>380</v>
      </c>
      <c r="E207" s="136">
        <v>43603</v>
      </c>
      <c r="F207" s="136">
        <v>43605</v>
      </c>
      <c r="G207" s="84">
        <v>1</v>
      </c>
      <c r="H207" s="84">
        <v>2</v>
      </c>
      <c r="I207" s="2">
        <v>19500</v>
      </c>
      <c r="J207" s="134"/>
      <c r="K207" s="134"/>
      <c r="L207" s="123">
        <f t="shared" si="10"/>
        <v>1209073.34</v>
      </c>
      <c r="M207" s="65"/>
    </row>
    <row r="208" customHeight="1" spans="1:13">
      <c r="A208" s="146" t="s">
        <v>381</v>
      </c>
      <c r="B208" s="1">
        <v>45756</v>
      </c>
      <c r="C208" s="32">
        <v>1496836</v>
      </c>
      <c r="D208" s="135" t="s">
        <v>382</v>
      </c>
      <c r="E208" s="136">
        <v>43604</v>
      </c>
      <c r="F208" s="136">
        <v>43607</v>
      </c>
      <c r="G208" s="84">
        <v>1</v>
      </c>
      <c r="H208" s="84">
        <v>3</v>
      </c>
      <c r="I208" s="2">
        <v>29250</v>
      </c>
      <c r="J208" s="134"/>
      <c r="K208" s="134"/>
      <c r="L208" s="123">
        <f t="shared" si="10"/>
        <v>1179823.34</v>
      </c>
      <c r="M208" s="65"/>
    </row>
    <row r="209" customHeight="1" spans="1:13">
      <c r="A209" s="146" t="s">
        <v>383</v>
      </c>
      <c r="B209" s="1">
        <v>45758</v>
      </c>
      <c r="C209" s="32">
        <v>1496845</v>
      </c>
      <c r="D209" s="135" t="s">
        <v>384</v>
      </c>
      <c r="E209" s="136">
        <v>43604</v>
      </c>
      <c r="F209" s="136">
        <v>43607</v>
      </c>
      <c r="G209" s="84">
        <v>1</v>
      </c>
      <c r="H209" s="84">
        <v>3</v>
      </c>
      <c r="I209" s="2">
        <v>29250</v>
      </c>
      <c r="J209" s="134"/>
      <c r="K209" s="134"/>
      <c r="L209" s="123">
        <f t="shared" si="10"/>
        <v>1150573.34</v>
      </c>
      <c r="M209" s="65"/>
    </row>
    <row r="210" customHeight="1" spans="1:13">
      <c r="A210" s="146" t="s">
        <v>385</v>
      </c>
      <c r="B210" s="8">
        <v>39837</v>
      </c>
      <c r="C210" s="14">
        <v>1472469</v>
      </c>
      <c r="D210" s="107" t="s">
        <v>386</v>
      </c>
      <c r="E210" s="108">
        <v>43607</v>
      </c>
      <c r="F210" s="108">
        <v>43609</v>
      </c>
      <c r="G210" s="88">
        <v>1</v>
      </c>
      <c r="H210" s="88">
        <v>2</v>
      </c>
      <c r="I210" s="9">
        <v>13500</v>
      </c>
      <c r="J210" s="142"/>
      <c r="K210" s="142"/>
      <c r="L210" s="123">
        <f t="shared" si="10"/>
        <v>1137073.34</v>
      </c>
      <c r="M210" s="65"/>
    </row>
    <row r="211" customHeight="1" spans="1:13">
      <c r="A211" s="146" t="s">
        <v>387</v>
      </c>
      <c r="B211" s="138">
        <v>45920</v>
      </c>
      <c r="C211" s="138">
        <v>1499647</v>
      </c>
      <c r="D211" s="107" t="s">
        <v>388</v>
      </c>
      <c r="E211" s="108">
        <v>43607</v>
      </c>
      <c r="F211" s="108">
        <v>43608</v>
      </c>
      <c r="G211" s="88">
        <v>1</v>
      </c>
      <c r="H211" s="88">
        <v>1</v>
      </c>
      <c r="I211" s="9">
        <v>4750</v>
      </c>
      <c r="J211" s="143" t="s">
        <v>301</v>
      </c>
      <c r="K211" s="143"/>
      <c r="L211" s="123">
        <f t="shared" si="10"/>
        <v>1132323.34</v>
      </c>
      <c r="M211" s="65"/>
    </row>
    <row r="212" customHeight="1" spans="1:13">
      <c r="A212" s="146" t="s">
        <v>389</v>
      </c>
      <c r="B212" s="138">
        <v>45921</v>
      </c>
      <c r="C212" s="138">
        <v>1499655</v>
      </c>
      <c r="D212" s="107" t="s">
        <v>388</v>
      </c>
      <c r="E212" s="108">
        <v>43608</v>
      </c>
      <c r="F212" s="108">
        <v>43609</v>
      </c>
      <c r="G212" s="88">
        <v>1</v>
      </c>
      <c r="H212" s="88">
        <v>1</v>
      </c>
      <c r="I212" s="9">
        <v>6750</v>
      </c>
      <c r="J212" s="143" t="s">
        <v>182</v>
      </c>
      <c r="K212" s="143"/>
      <c r="L212" s="123">
        <f t="shared" si="10"/>
        <v>1125573.34</v>
      </c>
      <c r="M212" s="65"/>
    </row>
    <row r="213" customHeight="1" spans="1:13">
      <c r="A213" s="146" t="s">
        <v>390</v>
      </c>
      <c r="B213" s="138">
        <v>47853</v>
      </c>
      <c r="C213" s="139">
        <v>1509178</v>
      </c>
      <c r="D213" s="107" t="s">
        <v>391</v>
      </c>
      <c r="E213" s="108">
        <v>43608</v>
      </c>
      <c r="F213" s="108">
        <v>43609</v>
      </c>
      <c r="G213" s="88">
        <v>1</v>
      </c>
      <c r="H213" s="88">
        <v>1</v>
      </c>
      <c r="I213" s="9">
        <v>4750</v>
      </c>
      <c r="J213" s="143" t="s">
        <v>301</v>
      </c>
      <c r="K213" s="143"/>
      <c r="L213" s="123">
        <f t="shared" si="10"/>
        <v>1120823.34</v>
      </c>
      <c r="M213" s="65"/>
    </row>
    <row r="214" customHeight="1" spans="1:13">
      <c r="A214" s="146" t="s">
        <v>392</v>
      </c>
      <c r="B214" s="138">
        <v>47854</v>
      </c>
      <c r="C214" s="139">
        <v>1509175</v>
      </c>
      <c r="D214" s="107" t="s">
        <v>393</v>
      </c>
      <c r="E214" s="108">
        <v>43608</v>
      </c>
      <c r="F214" s="108">
        <v>43609</v>
      </c>
      <c r="G214" s="88">
        <v>1</v>
      </c>
      <c r="H214" s="88">
        <v>1</v>
      </c>
      <c r="I214" s="9">
        <v>4750</v>
      </c>
      <c r="J214" s="143" t="s">
        <v>301</v>
      </c>
      <c r="K214" s="143"/>
      <c r="L214" s="123">
        <f t="shared" si="10"/>
        <v>1116073.34</v>
      </c>
      <c r="M214" s="65"/>
    </row>
    <row r="215" customHeight="1" spans="1:13">
      <c r="A215" s="146" t="s">
        <v>394</v>
      </c>
      <c r="B215" s="138">
        <v>93783360</v>
      </c>
      <c r="C215" s="139">
        <v>1502862</v>
      </c>
      <c r="D215" s="107" t="s">
        <v>395</v>
      </c>
      <c r="E215" s="108">
        <v>43611</v>
      </c>
      <c r="F215" s="108">
        <v>43612</v>
      </c>
      <c r="G215" s="88">
        <v>1</v>
      </c>
      <c r="H215" s="88">
        <v>1</v>
      </c>
      <c r="I215" s="9">
        <v>6750</v>
      </c>
      <c r="J215" s="143"/>
      <c r="K215" s="143"/>
      <c r="L215" s="123">
        <f t="shared" si="10"/>
        <v>1109323.34</v>
      </c>
      <c r="M215" s="65"/>
    </row>
    <row r="216" customHeight="1" spans="1:13">
      <c r="A216" s="146" t="s">
        <v>396</v>
      </c>
      <c r="B216" s="8">
        <v>46078</v>
      </c>
      <c r="C216" s="14">
        <v>1500404</v>
      </c>
      <c r="D216" s="107" t="s">
        <v>397</v>
      </c>
      <c r="E216" s="108">
        <v>43612</v>
      </c>
      <c r="F216" s="108">
        <v>43614</v>
      </c>
      <c r="G216" s="88">
        <v>1</v>
      </c>
      <c r="H216" s="88">
        <v>2</v>
      </c>
      <c r="I216" s="9">
        <v>18500</v>
      </c>
      <c r="J216" s="142"/>
      <c r="K216" s="142"/>
      <c r="L216" s="123">
        <f t="shared" si="10"/>
        <v>1090823.34</v>
      </c>
      <c r="M216" s="65"/>
    </row>
    <row r="217" customHeight="1" spans="1:13">
      <c r="A217" s="146" t="s">
        <v>398</v>
      </c>
      <c r="B217" s="8">
        <v>45922</v>
      </c>
      <c r="C217" s="14">
        <v>1499987</v>
      </c>
      <c r="D217" s="107" t="s">
        <v>399</v>
      </c>
      <c r="E217" s="108">
        <v>43617</v>
      </c>
      <c r="F217" s="108">
        <v>43620</v>
      </c>
      <c r="G217" s="88">
        <v>1</v>
      </c>
      <c r="H217" s="88">
        <v>3</v>
      </c>
      <c r="I217" s="9">
        <v>29250</v>
      </c>
      <c r="J217" s="143" t="s">
        <v>400</v>
      </c>
      <c r="K217" s="143"/>
      <c r="L217" s="123">
        <f t="shared" si="10"/>
        <v>1061573.34</v>
      </c>
      <c r="M217" s="65"/>
    </row>
    <row r="218" customHeight="1" spans="1:13">
      <c r="A218" s="146" t="s">
        <v>401</v>
      </c>
      <c r="B218" s="8">
        <v>92713541</v>
      </c>
      <c r="C218" s="14">
        <v>1502225</v>
      </c>
      <c r="D218" s="107" t="s">
        <v>402</v>
      </c>
      <c r="E218" s="108">
        <v>43619</v>
      </c>
      <c r="F218" s="108">
        <v>43622</v>
      </c>
      <c r="G218" s="88">
        <v>1</v>
      </c>
      <c r="H218" s="88">
        <v>3</v>
      </c>
      <c r="I218" s="9">
        <v>20250</v>
      </c>
      <c r="J218" s="142"/>
      <c r="K218" s="142"/>
      <c r="L218" s="123">
        <f t="shared" si="10"/>
        <v>1041323.34</v>
      </c>
      <c r="M218" s="65"/>
    </row>
    <row r="219" customHeight="1" spans="1:13">
      <c r="A219" s="146" t="s">
        <v>403</v>
      </c>
      <c r="B219" s="8">
        <v>43910</v>
      </c>
      <c r="C219" s="14">
        <v>1489053</v>
      </c>
      <c r="D219" s="107" t="s">
        <v>404</v>
      </c>
      <c r="E219" s="108">
        <v>43619</v>
      </c>
      <c r="F219" s="108">
        <v>43621</v>
      </c>
      <c r="G219" s="88">
        <v>1</v>
      </c>
      <c r="H219" s="88">
        <v>2</v>
      </c>
      <c r="I219" s="9">
        <v>19500</v>
      </c>
      <c r="J219" s="54"/>
      <c r="K219" s="54"/>
      <c r="L219" s="123">
        <f t="shared" si="10"/>
        <v>1021823.34</v>
      </c>
      <c r="M219" s="65"/>
    </row>
    <row r="220" customHeight="1" spans="1:13">
      <c r="A220" s="146" t="s">
        <v>405</v>
      </c>
      <c r="B220" s="8">
        <v>45807</v>
      </c>
      <c r="C220" s="14">
        <v>1497310</v>
      </c>
      <c r="D220" s="107" t="s">
        <v>406</v>
      </c>
      <c r="E220" s="108">
        <v>43620</v>
      </c>
      <c r="F220" s="108">
        <v>43622</v>
      </c>
      <c r="G220" s="88">
        <v>1</v>
      </c>
      <c r="H220" s="88">
        <v>2</v>
      </c>
      <c r="I220" s="9">
        <v>13500</v>
      </c>
      <c r="J220" s="54"/>
      <c r="K220" s="54"/>
      <c r="L220" s="123">
        <f t="shared" si="10"/>
        <v>1008323.34</v>
      </c>
      <c r="M220" s="65"/>
    </row>
    <row r="221" customHeight="1" spans="1:13">
      <c r="A221" s="146" t="s">
        <v>407</v>
      </c>
      <c r="B221" s="8">
        <v>47709</v>
      </c>
      <c r="C221" s="14">
        <v>1508035</v>
      </c>
      <c r="D221" s="107" t="s">
        <v>408</v>
      </c>
      <c r="E221" s="108">
        <v>43621</v>
      </c>
      <c r="F221" s="108">
        <v>43623</v>
      </c>
      <c r="G221" s="88">
        <v>1</v>
      </c>
      <c r="H221" s="88">
        <v>2</v>
      </c>
      <c r="I221" s="9">
        <v>19500</v>
      </c>
      <c r="J221" s="54"/>
      <c r="K221" s="54"/>
      <c r="L221" s="123">
        <f t="shared" si="10"/>
        <v>988823.34</v>
      </c>
      <c r="M221" s="65"/>
    </row>
    <row r="222" customHeight="1" spans="1:13">
      <c r="A222" s="146" t="s">
        <v>409</v>
      </c>
      <c r="B222" s="8">
        <v>47578</v>
      </c>
      <c r="C222" s="14">
        <v>1506039</v>
      </c>
      <c r="D222" s="107" t="s">
        <v>410</v>
      </c>
      <c r="E222" s="108">
        <v>43624</v>
      </c>
      <c r="F222" s="108">
        <v>43626</v>
      </c>
      <c r="G222" s="88">
        <v>1</v>
      </c>
      <c r="H222" s="88">
        <v>2</v>
      </c>
      <c r="I222" s="9">
        <v>13500</v>
      </c>
      <c r="J222" s="54"/>
      <c r="K222" s="54"/>
      <c r="L222" s="123">
        <f t="shared" si="10"/>
        <v>975323.34</v>
      </c>
      <c r="M222" s="65"/>
    </row>
    <row r="223" customHeight="1" spans="1:13">
      <c r="A223" s="146" t="s">
        <v>411</v>
      </c>
      <c r="B223" s="8">
        <v>47708</v>
      </c>
      <c r="C223" s="14">
        <v>1507812</v>
      </c>
      <c r="D223" s="140" t="s">
        <v>412</v>
      </c>
      <c r="E223" s="108">
        <v>43628</v>
      </c>
      <c r="F223" s="108">
        <v>43629</v>
      </c>
      <c r="G223" s="88">
        <v>1</v>
      </c>
      <c r="H223" s="88">
        <v>1</v>
      </c>
      <c r="I223" s="9">
        <v>6750</v>
      </c>
      <c r="J223" s="142"/>
      <c r="K223" s="142"/>
      <c r="L223" s="123">
        <f t="shared" si="10"/>
        <v>968573.34</v>
      </c>
      <c r="M223" s="65"/>
    </row>
    <row r="224" customHeight="1" spans="1:13">
      <c r="A224" s="146" t="s">
        <v>413</v>
      </c>
      <c r="B224" s="8">
        <v>93594331</v>
      </c>
      <c r="C224" s="14">
        <v>1502478</v>
      </c>
      <c r="D224" s="140" t="s">
        <v>414</v>
      </c>
      <c r="E224" s="108">
        <v>43629</v>
      </c>
      <c r="F224" s="108">
        <v>43630</v>
      </c>
      <c r="G224" s="88">
        <v>1</v>
      </c>
      <c r="H224" s="88">
        <v>1</v>
      </c>
      <c r="I224" s="9">
        <v>6750</v>
      </c>
      <c r="J224" s="142"/>
      <c r="K224" s="142"/>
      <c r="L224" s="123">
        <f t="shared" si="10"/>
        <v>961823.34</v>
      </c>
      <c r="M224" s="65"/>
    </row>
    <row r="225" customHeight="1" spans="1:13">
      <c r="A225" s="146" t="s">
        <v>415</v>
      </c>
      <c r="B225" s="8" t="s">
        <v>416</v>
      </c>
      <c r="C225" s="14">
        <v>1507127</v>
      </c>
      <c r="D225" s="140" t="s">
        <v>417</v>
      </c>
      <c r="E225" s="108">
        <v>43634</v>
      </c>
      <c r="F225" s="108">
        <v>43636</v>
      </c>
      <c r="G225" s="88">
        <v>2</v>
      </c>
      <c r="H225" s="88">
        <v>2</v>
      </c>
      <c r="I225" s="9">
        <v>19000</v>
      </c>
      <c r="J225" s="142"/>
      <c r="K225" s="142"/>
      <c r="L225" s="123">
        <f t="shared" si="10"/>
        <v>942823.34</v>
      </c>
      <c r="M225" s="65"/>
    </row>
    <row r="226" customHeight="1" spans="1:13">
      <c r="A226" s="146" t="s">
        <v>418</v>
      </c>
      <c r="B226" s="8">
        <v>92583291</v>
      </c>
      <c r="C226" s="14">
        <v>1502043</v>
      </c>
      <c r="D226" s="140" t="s">
        <v>419</v>
      </c>
      <c r="E226" s="108">
        <v>43641</v>
      </c>
      <c r="F226" s="108">
        <v>43643</v>
      </c>
      <c r="G226" s="88">
        <v>1</v>
      </c>
      <c r="H226" s="88">
        <v>2</v>
      </c>
      <c r="I226" s="9">
        <v>13500</v>
      </c>
      <c r="J226" s="142"/>
      <c r="K226" s="142"/>
      <c r="L226" s="123">
        <f t="shared" si="10"/>
        <v>929323.34</v>
      </c>
      <c r="M226" s="65"/>
    </row>
    <row r="227" customHeight="1" spans="1:13">
      <c r="A227" s="146" t="s">
        <v>420</v>
      </c>
      <c r="B227" s="8">
        <v>92817787</v>
      </c>
      <c r="C227" s="14">
        <v>1502283</v>
      </c>
      <c r="D227" s="140" t="s">
        <v>421</v>
      </c>
      <c r="E227" s="108">
        <v>43642</v>
      </c>
      <c r="F227" s="108">
        <v>43644</v>
      </c>
      <c r="G227" s="88">
        <v>1</v>
      </c>
      <c r="H227" s="88">
        <v>2</v>
      </c>
      <c r="I227" s="9">
        <v>19500</v>
      </c>
      <c r="J227" s="142"/>
      <c r="K227" s="142"/>
      <c r="L227" s="123">
        <f t="shared" si="10"/>
        <v>909823.34</v>
      </c>
      <c r="M227" s="65"/>
    </row>
    <row r="228" customHeight="1" spans="1:13">
      <c r="A228" s="146" t="s">
        <v>422</v>
      </c>
      <c r="B228" s="8">
        <v>39853</v>
      </c>
      <c r="C228" s="14">
        <v>1472762</v>
      </c>
      <c r="D228" s="140" t="s">
        <v>423</v>
      </c>
      <c r="E228" s="108">
        <v>43645</v>
      </c>
      <c r="F228" s="108">
        <v>43649</v>
      </c>
      <c r="G228" s="88">
        <v>1</v>
      </c>
      <c r="H228" s="88">
        <v>4</v>
      </c>
      <c r="I228" s="9">
        <v>27000</v>
      </c>
      <c r="J228" s="142"/>
      <c r="K228" s="142"/>
      <c r="L228" s="123">
        <f t="shared" si="10"/>
        <v>882823.34</v>
      </c>
      <c r="M228" s="65"/>
    </row>
    <row r="229" customHeight="1" spans="1:13">
      <c r="A229" s="146" t="s">
        <v>424</v>
      </c>
      <c r="B229" s="8">
        <v>47140</v>
      </c>
      <c r="C229" s="14">
        <v>1503915</v>
      </c>
      <c r="D229" s="140" t="s">
        <v>425</v>
      </c>
      <c r="E229" s="108">
        <v>43650</v>
      </c>
      <c r="F229" s="108">
        <v>43652</v>
      </c>
      <c r="G229" s="88">
        <v>1</v>
      </c>
      <c r="H229" s="88">
        <v>2</v>
      </c>
      <c r="I229" s="9">
        <v>13500</v>
      </c>
      <c r="J229" s="142"/>
      <c r="K229" s="142"/>
      <c r="L229" s="123">
        <f t="shared" si="10"/>
        <v>869323.34</v>
      </c>
      <c r="M229" s="65"/>
    </row>
    <row r="230" customHeight="1" spans="1:13">
      <c r="A230" s="146" t="s">
        <v>426</v>
      </c>
      <c r="B230" s="138">
        <v>46077</v>
      </c>
      <c r="C230" s="138">
        <v>1500405</v>
      </c>
      <c r="D230" s="107" t="s">
        <v>427</v>
      </c>
      <c r="E230" s="141">
        <v>43697</v>
      </c>
      <c r="F230" s="141">
        <v>43699</v>
      </c>
      <c r="G230" s="88">
        <v>1</v>
      </c>
      <c r="H230" s="88">
        <v>2</v>
      </c>
      <c r="I230" s="144">
        <v>9500</v>
      </c>
      <c r="J230" s="142"/>
      <c r="K230" s="142"/>
      <c r="L230" s="123">
        <f>L229-I230</f>
        <v>859823.34</v>
      </c>
      <c r="M230" s="65"/>
    </row>
    <row r="231" customHeight="1" spans="1:13">
      <c r="A231" s="146" t="s">
        <v>428</v>
      </c>
      <c r="B231" s="138">
        <v>93592918</v>
      </c>
      <c r="C231" s="138">
        <v>1502509</v>
      </c>
      <c r="D231" s="107" t="s">
        <v>429</v>
      </c>
      <c r="E231" s="141">
        <v>43723</v>
      </c>
      <c r="F231" s="141">
        <v>43724</v>
      </c>
      <c r="G231" s="88">
        <v>1</v>
      </c>
      <c r="H231" s="88">
        <v>1</v>
      </c>
      <c r="I231" s="144">
        <v>6750</v>
      </c>
      <c r="J231" s="142"/>
      <c r="K231" s="142"/>
      <c r="L231" s="123">
        <f>L230-I231</f>
        <v>853073.34</v>
      </c>
      <c r="M231" s="65"/>
    </row>
    <row r="232" customHeight="1" spans="1:13">
      <c r="A232" s="146" t="s">
        <v>430</v>
      </c>
      <c r="B232" s="138">
        <v>93725459</v>
      </c>
      <c r="C232" s="138">
        <v>1502818</v>
      </c>
      <c r="D232" s="107" t="s">
        <v>431</v>
      </c>
      <c r="E232" s="141">
        <v>43736</v>
      </c>
      <c r="F232" s="141">
        <v>43739</v>
      </c>
      <c r="G232" s="88">
        <v>1</v>
      </c>
      <c r="H232" s="88">
        <v>3</v>
      </c>
      <c r="I232" s="144">
        <v>20400</v>
      </c>
      <c r="J232" s="142"/>
      <c r="K232" s="142"/>
      <c r="L232" s="123">
        <f>L231-I232</f>
        <v>832673.34</v>
      </c>
      <c r="M232" s="65"/>
    </row>
    <row r="233" customHeight="1" spans="1:13">
      <c r="A233" s="146" t="s">
        <v>432</v>
      </c>
      <c r="B233" s="138">
        <v>42907</v>
      </c>
      <c r="C233" s="138">
        <v>1482916</v>
      </c>
      <c r="D233" s="107" t="s">
        <v>433</v>
      </c>
      <c r="E233" s="141">
        <v>43742</v>
      </c>
      <c r="F233" s="141">
        <v>43744</v>
      </c>
      <c r="G233" s="88">
        <v>1</v>
      </c>
      <c r="H233" s="88">
        <v>2</v>
      </c>
      <c r="I233" s="144">
        <v>13800</v>
      </c>
      <c r="J233" s="54" t="s">
        <v>182</v>
      </c>
      <c r="K233" s="54"/>
      <c r="L233" s="123">
        <f>L232-I233</f>
        <v>818873.34</v>
      </c>
      <c r="M233" s="65"/>
    </row>
    <row r="234" customHeight="1" spans="1:13">
      <c r="A234" s="146" t="s">
        <v>434</v>
      </c>
      <c r="B234" s="138">
        <v>43405</v>
      </c>
      <c r="C234" s="138">
        <v>1483737</v>
      </c>
      <c r="D234" s="107" t="s">
        <v>435</v>
      </c>
      <c r="E234" s="141">
        <v>43742</v>
      </c>
      <c r="F234" s="141">
        <v>43744</v>
      </c>
      <c r="G234" s="88">
        <v>1</v>
      </c>
      <c r="H234" s="88">
        <v>2</v>
      </c>
      <c r="I234" s="144">
        <v>13800</v>
      </c>
      <c r="J234" s="54" t="s">
        <v>182</v>
      </c>
      <c r="K234" s="54"/>
      <c r="L234" s="123">
        <f>L233-I234</f>
        <v>805073.34</v>
      </c>
      <c r="M234" s="65"/>
    </row>
    <row r="235" customHeight="1" spans="8:13">
      <c r="H235" s="60" t="s">
        <v>436</v>
      </c>
      <c r="I235" s="62">
        <f>SUM(I164:I234)</f>
        <v>1051500</v>
      </c>
      <c r="K235" s="145" t="s">
        <v>437</v>
      </c>
      <c r="L235" s="64"/>
      <c r="M235" s="65"/>
    </row>
    <row r="236" customHeight="1" spans="11:13">
      <c r="K236" s="63"/>
      <c r="L236" s="64"/>
      <c r="M236" s="65"/>
    </row>
    <row r="237" customHeight="1" spans="11:13">
      <c r="K237" s="63"/>
      <c r="L237" s="64"/>
      <c r="M237" s="65"/>
    </row>
    <row r="238" customHeight="1" spans="11:13">
      <c r="K238" s="63"/>
      <c r="L238" s="64"/>
      <c r="M238" s="65"/>
    </row>
    <row r="239" customHeight="1" spans="11:13">
      <c r="K239" s="63"/>
      <c r="L239" s="64"/>
      <c r="M239" s="65"/>
    </row>
    <row r="240" customHeight="1" spans="11:13">
      <c r="K240" s="63"/>
      <c r="L240" s="64"/>
      <c r="M240" s="65"/>
    </row>
  </sheetData>
  <mergeCells count="12">
    <mergeCell ref="C37:C38"/>
    <mergeCell ref="C44:C45"/>
    <mergeCell ref="C58:C59"/>
    <mergeCell ref="C62:C64"/>
    <mergeCell ref="C66:C68"/>
    <mergeCell ref="C69:C70"/>
    <mergeCell ref="C91:C92"/>
    <mergeCell ref="C110:C111"/>
    <mergeCell ref="D37:D38"/>
    <mergeCell ref="D39:D40"/>
    <mergeCell ref="D58:D59"/>
    <mergeCell ref="A1:B2"/>
  </mergeCells>
  <conditionalFormatting sqref="C96">
    <cfRule type="duplicateValues" dxfId="0" priority="10"/>
  </conditionalFormatting>
  <conditionalFormatting sqref="C97">
    <cfRule type="duplicateValues" dxfId="0" priority="9"/>
  </conditionalFormatting>
  <conditionalFormatting sqref="C98">
    <cfRule type="duplicateValues" dxfId="0" priority="8"/>
  </conditionalFormatting>
  <conditionalFormatting sqref="C99">
    <cfRule type="duplicateValues" dxfId="0" priority="7"/>
  </conditionalFormatting>
  <conditionalFormatting sqref="C100">
    <cfRule type="duplicateValues" dxfId="0" priority="6"/>
  </conditionalFormatting>
  <conditionalFormatting sqref="C101">
    <cfRule type="duplicateValues" dxfId="0" priority="5"/>
  </conditionalFormatting>
  <conditionalFormatting sqref="C102">
    <cfRule type="duplicateValues" dxfId="0" priority="4"/>
  </conditionalFormatting>
  <conditionalFormatting sqref="C103">
    <cfRule type="duplicateValues" dxfId="0" priority="3"/>
  </conditionalFormatting>
  <conditionalFormatting sqref="C104">
    <cfRule type="duplicateValues" dxfId="0" priority="2"/>
  </conditionalFormatting>
  <conditionalFormatting sqref="C164:C234">
    <cfRule type="duplicateValues" dxfId="1" priority="1"/>
  </conditionalFormatting>
  <conditionalFormatting sqref="C75:C95 C105:C146">
    <cfRule type="duplicateValues" dxfId="0" priority="11"/>
  </conditionalFormatting>
  <pageMargins left="0.699305555555556" right="0.699305555555556" top="0.75" bottom="0.75" header="0.3" footer="0.3"/>
  <pageSetup paperSize="1" scale="4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9"/>
  <sheetViews>
    <sheetView topLeftCell="A49" workbookViewId="0">
      <selection activeCell="J27" sqref="J27"/>
    </sheetView>
  </sheetViews>
  <sheetFormatPr defaultColWidth="9" defaultRowHeight="13.5" outlineLevelCol="3"/>
  <cols>
    <col min="1" max="1" width="9.25" customWidth="1"/>
    <col min="2" max="2" width="27.875" customWidth="1"/>
    <col min="3" max="3" width="9.375" customWidth="1"/>
    <col min="4" max="4" width="23.75" customWidth="1"/>
  </cols>
  <sheetData>
    <row r="1" spans="1:4">
      <c r="A1" s="1">
        <v>1391509</v>
      </c>
      <c r="B1" s="2">
        <v>0</v>
      </c>
      <c r="C1" s="3"/>
      <c r="D1" s="4">
        <v>50000</v>
      </c>
    </row>
    <row r="2" spans="1:4">
      <c r="A2" s="1">
        <v>1391592</v>
      </c>
      <c r="B2" s="2">
        <v>0</v>
      </c>
      <c r="C2" s="3"/>
      <c r="D2" s="4">
        <v>12800</v>
      </c>
    </row>
    <row r="3" spans="1:4">
      <c r="A3" s="1">
        <v>1403841</v>
      </c>
      <c r="B3" s="2">
        <v>0</v>
      </c>
      <c r="C3" s="3"/>
      <c r="D3" s="4">
        <v>30000</v>
      </c>
    </row>
    <row r="4" spans="1:4">
      <c r="A4" s="1">
        <v>1393333</v>
      </c>
      <c r="B4" s="2">
        <v>0</v>
      </c>
      <c r="C4" s="3"/>
      <c r="D4" s="4">
        <v>30000</v>
      </c>
    </row>
    <row r="5" spans="1:4">
      <c r="A5" s="1">
        <v>1404141</v>
      </c>
      <c r="B5" s="2">
        <v>0</v>
      </c>
      <c r="C5" s="3"/>
      <c r="D5" s="4">
        <v>40800</v>
      </c>
    </row>
    <row r="6" spans="1:4">
      <c r="A6" s="1">
        <v>1406497</v>
      </c>
      <c r="B6" s="2">
        <v>0</v>
      </c>
      <c r="C6" s="3"/>
      <c r="D6" s="4">
        <v>25000</v>
      </c>
    </row>
    <row r="7" spans="1:4">
      <c r="A7" s="1">
        <v>1408302</v>
      </c>
      <c r="B7" s="2">
        <v>20000</v>
      </c>
      <c r="C7" s="3"/>
      <c r="D7" s="4"/>
    </row>
    <row r="8" spans="1:4">
      <c r="A8" s="1">
        <v>1408559</v>
      </c>
      <c r="B8" s="2">
        <v>20000</v>
      </c>
      <c r="C8" s="3"/>
      <c r="D8" s="4"/>
    </row>
    <row r="9" spans="1:4">
      <c r="A9" s="1">
        <v>1408855</v>
      </c>
      <c r="B9" s="2">
        <v>30000</v>
      </c>
      <c r="C9" s="3"/>
      <c r="D9" s="4"/>
    </row>
    <row r="10" spans="1:4">
      <c r="A10" s="1">
        <v>1409780</v>
      </c>
      <c r="B10" s="2">
        <v>40800</v>
      </c>
      <c r="C10" s="3"/>
      <c r="D10" s="4"/>
    </row>
    <row r="11" spans="1:4">
      <c r="A11" s="1">
        <v>1406546</v>
      </c>
      <c r="B11" s="2">
        <v>0</v>
      </c>
      <c r="C11" s="3"/>
      <c r="D11" s="4">
        <v>20000</v>
      </c>
    </row>
    <row r="12" spans="1:4">
      <c r="A12" s="1">
        <v>1404998</v>
      </c>
      <c r="B12" s="2">
        <v>20000</v>
      </c>
      <c r="C12" s="3"/>
      <c r="D12" s="4"/>
    </row>
    <row r="13" spans="1:4">
      <c r="A13" s="1">
        <v>1399672</v>
      </c>
      <c r="B13" s="2">
        <v>52500</v>
      </c>
      <c r="C13" s="3"/>
      <c r="D13" s="4"/>
    </row>
    <row r="14" spans="1:4">
      <c r="A14" s="1">
        <v>1401091</v>
      </c>
      <c r="B14" s="2">
        <v>35000</v>
      </c>
      <c r="C14" s="3"/>
      <c r="D14" s="4"/>
    </row>
    <row r="15" spans="1:4">
      <c r="A15" s="1">
        <v>1396066</v>
      </c>
      <c r="B15" s="2">
        <v>30000</v>
      </c>
      <c r="C15" s="3"/>
      <c r="D15" s="4"/>
    </row>
    <row r="16" spans="1:4">
      <c r="A16" s="1">
        <v>1401167</v>
      </c>
      <c r="B16" s="2">
        <v>30000</v>
      </c>
      <c r="C16" s="3"/>
      <c r="D16" s="4"/>
    </row>
    <row r="17" spans="1:4">
      <c r="A17" s="1">
        <v>1401204</v>
      </c>
      <c r="B17" s="2">
        <v>20000</v>
      </c>
      <c r="C17" s="3"/>
      <c r="D17" s="4"/>
    </row>
    <row r="18" spans="1:4">
      <c r="A18" s="1">
        <v>1409463</v>
      </c>
      <c r="B18" s="2">
        <v>20000</v>
      </c>
      <c r="C18" s="3"/>
      <c r="D18" s="4"/>
    </row>
    <row r="19" spans="1:4">
      <c r="A19" s="1">
        <v>1412530</v>
      </c>
      <c r="B19" s="2">
        <v>82000</v>
      </c>
      <c r="C19" s="3"/>
      <c r="D19" s="4"/>
    </row>
    <row r="20" spans="1:4">
      <c r="A20" s="1">
        <v>1415840</v>
      </c>
      <c r="B20" s="2">
        <v>20000</v>
      </c>
      <c r="C20" s="3"/>
      <c r="D20" s="4"/>
    </row>
    <row r="21" spans="1:4">
      <c r="A21" s="1">
        <v>1394531</v>
      </c>
      <c r="B21" s="2">
        <v>20000</v>
      </c>
      <c r="C21" s="3"/>
      <c r="D21" s="4"/>
    </row>
    <row r="22" spans="1:4">
      <c r="A22" s="1">
        <v>1371254</v>
      </c>
      <c r="B22" s="2">
        <v>23800</v>
      </c>
      <c r="C22" s="3"/>
      <c r="D22" s="4"/>
    </row>
    <row r="23" spans="1:4">
      <c r="A23" s="1">
        <v>1423114</v>
      </c>
      <c r="B23" s="2">
        <v>52000</v>
      </c>
      <c r="C23" s="3"/>
      <c r="D23" s="4"/>
    </row>
    <row r="24" spans="1:4">
      <c r="A24" s="5">
        <v>1421138</v>
      </c>
      <c r="B24" s="6">
        <v>0</v>
      </c>
      <c r="C24" s="7"/>
      <c r="D24" s="6">
        <v>10546.66</v>
      </c>
    </row>
    <row r="25" spans="1:4">
      <c r="A25" s="8">
        <v>1410708</v>
      </c>
      <c r="B25" s="9">
        <v>112500</v>
      </c>
      <c r="C25" s="10"/>
      <c r="D25" s="11"/>
    </row>
    <row r="26" spans="1:4">
      <c r="A26" s="8">
        <v>1410712</v>
      </c>
      <c r="B26" s="9">
        <v>37500</v>
      </c>
      <c r="C26" s="10"/>
      <c r="D26" s="11"/>
    </row>
    <row r="27" spans="1:4">
      <c r="A27" s="12">
        <v>1411050</v>
      </c>
      <c r="B27" s="9">
        <v>0</v>
      </c>
      <c r="C27" s="10"/>
      <c r="D27" s="11"/>
    </row>
    <row r="28" spans="1:4">
      <c r="A28" s="12">
        <v>1411037</v>
      </c>
      <c r="B28" s="9">
        <v>0</v>
      </c>
      <c r="C28" s="10"/>
      <c r="D28" s="11"/>
    </row>
    <row r="29" spans="1:4">
      <c r="A29" s="13">
        <v>1416044</v>
      </c>
      <c r="B29" s="9">
        <v>50000</v>
      </c>
      <c r="C29" s="10"/>
      <c r="D29" s="11"/>
    </row>
    <row r="30" spans="1:4">
      <c r="A30" s="8">
        <v>1398713</v>
      </c>
      <c r="B30" s="9">
        <v>25000</v>
      </c>
      <c r="C30" s="10"/>
      <c r="D30" s="11"/>
    </row>
    <row r="31" spans="1:4">
      <c r="A31" s="13">
        <v>1409176</v>
      </c>
      <c r="B31" s="9">
        <v>51000</v>
      </c>
      <c r="C31" s="10"/>
      <c r="D31" s="11"/>
    </row>
    <row r="32" spans="1:4">
      <c r="A32" s="14"/>
      <c r="B32" s="9">
        <v>51000</v>
      </c>
      <c r="C32" s="10"/>
      <c r="D32" s="11"/>
    </row>
    <row r="33" spans="1:4">
      <c r="A33" s="8">
        <v>1413364</v>
      </c>
      <c r="B33" s="9">
        <v>17000</v>
      </c>
      <c r="C33" s="10"/>
      <c r="D33" s="11"/>
    </row>
    <row r="34" spans="1:4">
      <c r="A34" s="8">
        <v>1413369</v>
      </c>
      <c r="B34" s="9">
        <v>25000</v>
      </c>
      <c r="C34" s="10"/>
      <c r="D34" s="11"/>
    </row>
    <row r="35" spans="1:4">
      <c r="A35" s="8">
        <v>1395277</v>
      </c>
      <c r="B35" s="9">
        <v>25000</v>
      </c>
      <c r="C35" s="10"/>
      <c r="D35" s="11"/>
    </row>
    <row r="36" spans="1:4">
      <c r="A36" s="8">
        <v>1395275</v>
      </c>
      <c r="B36" s="9">
        <v>17000</v>
      </c>
      <c r="C36" s="10"/>
      <c r="D36" s="11"/>
    </row>
    <row r="37" spans="1:4">
      <c r="A37" s="8">
        <v>1412588</v>
      </c>
      <c r="B37" s="9">
        <v>78000</v>
      </c>
      <c r="C37" s="10"/>
      <c r="D37" s="11"/>
    </row>
    <row r="38" spans="1:4">
      <c r="A38" s="13">
        <v>1424000</v>
      </c>
      <c r="B38" s="9">
        <v>50000</v>
      </c>
      <c r="C38" s="10"/>
      <c r="D38" s="11"/>
    </row>
    <row r="39" spans="1:4">
      <c r="A39" s="14"/>
      <c r="B39" s="9">
        <v>50000</v>
      </c>
      <c r="C39" s="10"/>
      <c r="D39" s="11"/>
    </row>
    <row r="40" spans="1:4">
      <c r="A40" s="8">
        <v>1416176</v>
      </c>
      <c r="B40" s="9">
        <v>37000</v>
      </c>
      <c r="C40" s="10"/>
      <c r="D40" s="11"/>
    </row>
    <row r="41" spans="1:4">
      <c r="A41" s="8">
        <v>1404473</v>
      </c>
      <c r="B41" s="9">
        <v>62000</v>
      </c>
      <c r="C41" s="10"/>
      <c r="D41" s="11"/>
    </row>
    <row r="42" spans="1:4">
      <c r="A42" s="8">
        <v>1417044</v>
      </c>
      <c r="B42" s="9">
        <v>60000</v>
      </c>
      <c r="C42" s="10"/>
      <c r="D42" s="11"/>
    </row>
    <row r="43" spans="1:4">
      <c r="A43" s="8">
        <v>1427368</v>
      </c>
      <c r="B43" s="9">
        <v>20000</v>
      </c>
      <c r="C43" s="10"/>
      <c r="D43" s="11"/>
    </row>
    <row r="44" spans="1:4">
      <c r="A44" s="8">
        <v>1427190</v>
      </c>
      <c r="B44" s="9">
        <v>40000</v>
      </c>
      <c r="C44" s="10"/>
      <c r="D44" s="11"/>
    </row>
    <row r="45" spans="1:4">
      <c r="A45" s="8">
        <v>1404704</v>
      </c>
      <c r="B45" s="9">
        <v>46500</v>
      </c>
      <c r="C45" s="10"/>
      <c r="D45" s="11"/>
    </row>
    <row r="46" spans="1:4">
      <c r="A46" s="8">
        <v>1417415</v>
      </c>
      <c r="B46" s="9">
        <v>31000</v>
      </c>
      <c r="C46" s="10"/>
      <c r="D46" s="11"/>
    </row>
    <row r="47" spans="1:4">
      <c r="A47" s="8">
        <v>1421994</v>
      </c>
      <c r="B47" s="9">
        <v>31000</v>
      </c>
      <c r="C47" s="10"/>
      <c r="D47" s="15"/>
    </row>
    <row r="48" spans="1:4">
      <c r="A48" s="8">
        <v>1414347</v>
      </c>
      <c r="B48" s="9">
        <v>31000</v>
      </c>
      <c r="C48" s="10"/>
      <c r="D48" s="11"/>
    </row>
    <row r="49" spans="1:4">
      <c r="A49" s="13">
        <v>1423244</v>
      </c>
      <c r="B49" s="9">
        <v>31000</v>
      </c>
      <c r="C49" s="10"/>
      <c r="D49" s="11"/>
    </row>
    <row r="50" spans="1:4">
      <c r="A50" s="13">
        <v>1428812</v>
      </c>
      <c r="B50" s="9">
        <v>42000</v>
      </c>
      <c r="C50" s="10"/>
      <c r="D50" s="11"/>
    </row>
    <row r="51" spans="1:4">
      <c r="A51" s="13">
        <v>1428728</v>
      </c>
      <c r="B51" s="9">
        <v>34000</v>
      </c>
      <c r="C51" s="10"/>
      <c r="D51" s="11"/>
    </row>
    <row r="52" spans="1:4">
      <c r="A52" s="13">
        <v>1411926</v>
      </c>
      <c r="B52" s="9">
        <v>51000</v>
      </c>
      <c r="C52" s="10"/>
      <c r="D52" s="11"/>
    </row>
    <row r="53" spans="1:4">
      <c r="A53" s="14"/>
      <c r="B53" s="16">
        <v>51000</v>
      </c>
      <c r="C53" s="17"/>
      <c r="D53" s="18"/>
    </row>
    <row r="54" spans="1:4">
      <c r="A54" s="8">
        <v>1416689</v>
      </c>
      <c r="B54" s="9">
        <v>17000</v>
      </c>
      <c r="C54" s="10"/>
      <c r="D54" s="11"/>
    </row>
    <row r="55" spans="1:4">
      <c r="A55" s="8">
        <v>1416691</v>
      </c>
      <c r="B55" s="9">
        <v>17000</v>
      </c>
      <c r="C55" s="10"/>
      <c r="D55" s="11"/>
    </row>
    <row r="56" spans="1:4">
      <c r="A56" s="13">
        <v>1427298</v>
      </c>
      <c r="B56" s="9">
        <v>17000</v>
      </c>
      <c r="C56" s="10"/>
      <c r="D56" s="11"/>
    </row>
    <row r="57" spans="1:4">
      <c r="A57" s="19"/>
      <c r="B57" s="9">
        <v>17000</v>
      </c>
      <c r="C57" s="10"/>
      <c r="D57" s="11"/>
    </row>
    <row r="58" spans="1:4">
      <c r="A58" s="14"/>
      <c r="B58" s="9">
        <v>17000</v>
      </c>
      <c r="C58" s="17"/>
      <c r="D58" s="18"/>
    </row>
    <row r="59" spans="1:4">
      <c r="A59" s="13">
        <v>1426719</v>
      </c>
      <c r="B59" s="20">
        <v>17000</v>
      </c>
      <c r="C59" s="10"/>
      <c r="D59" s="11"/>
    </row>
    <row r="60" spans="1:4">
      <c r="A60" s="21">
        <v>1424682</v>
      </c>
      <c r="B60" s="16">
        <v>17000</v>
      </c>
      <c r="C60" s="10"/>
      <c r="D60" s="11"/>
    </row>
    <row r="61" spans="1:4">
      <c r="A61" s="22"/>
      <c r="B61" s="16">
        <v>17000</v>
      </c>
      <c r="C61" s="23"/>
      <c r="D61" s="11"/>
    </row>
    <row r="62" spans="1:4">
      <c r="A62" s="24"/>
      <c r="B62" s="16">
        <v>17000</v>
      </c>
      <c r="C62" s="23"/>
      <c r="D62" s="11"/>
    </row>
    <row r="63" spans="1:4">
      <c r="A63" s="13">
        <v>1427501</v>
      </c>
      <c r="B63" s="9">
        <v>9500</v>
      </c>
      <c r="C63" s="25"/>
      <c r="D63" s="26"/>
    </row>
    <row r="64" spans="1:4">
      <c r="A64" s="14"/>
      <c r="B64" s="9">
        <v>9500</v>
      </c>
      <c r="C64" s="25"/>
      <c r="D64" s="26"/>
    </row>
    <row r="65" spans="1:4">
      <c r="A65" s="27">
        <v>1427355</v>
      </c>
      <c r="B65" s="28">
        <v>14546.66</v>
      </c>
      <c r="C65" s="29"/>
      <c r="D65" s="30"/>
    </row>
    <row r="66" spans="1:4">
      <c r="A66" s="31">
        <v>1431384</v>
      </c>
      <c r="B66" s="2">
        <v>25000</v>
      </c>
      <c r="C66" s="3"/>
      <c r="D66" s="4"/>
    </row>
    <row r="67" spans="1:4">
      <c r="A67" s="32">
        <v>1435752</v>
      </c>
      <c r="B67" s="2">
        <v>17000</v>
      </c>
      <c r="C67" s="3"/>
      <c r="D67" s="4"/>
    </row>
    <row r="68" spans="1:4">
      <c r="A68" s="32">
        <v>1429520</v>
      </c>
      <c r="B68" s="2">
        <v>61500</v>
      </c>
      <c r="C68" s="3"/>
      <c r="D68" s="4"/>
    </row>
    <row r="69" spans="1:4">
      <c r="A69" s="1">
        <v>1441144</v>
      </c>
      <c r="B69" s="2">
        <v>36000</v>
      </c>
      <c r="C69" s="1"/>
      <c r="D69" s="1"/>
    </row>
    <row r="70" spans="1:4">
      <c r="A70" s="1">
        <v>1432715</v>
      </c>
      <c r="B70" s="2">
        <v>31000</v>
      </c>
      <c r="C70" s="1"/>
      <c r="D70" s="1"/>
    </row>
    <row r="71" spans="1:4">
      <c r="A71" s="1">
        <v>1429597</v>
      </c>
      <c r="B71" s="2">
        <v>54000</v>
      </c>
      <c r="C71" s="1"/>
      <c r="D71" s="1"/>
    </row>
    <row r="72" spans="1:4">
      <c r="A72" s="1">
        <v>1431879</v>
      </c>
      <c r="B72" s="2">
        <v>60000</v>
      </c>
      <c r="C72" s="1"/>
      <c r="D72" s="1"/>
    </row>
    <row r="73" spans="1:4">
      <c r="A73" s="1">
        <v>1432813</v>
      </c>
      <c r="B73" s="2">
        <v>30000</v>
      </c>
      <c r="C73" s="1"/>
      <c r="D73" s="1"/>
    </row>
    <row r="74" spans="1:4">
      <c r="A74" s="1">
        <v>1432573</v>
      </c>
      <c r="B74" s="2">
        <v>60000</v>
      </c>
      <c r="C74" s="1"/>
      <c r="D74" s="1"/>
    </row>
    <row r="75" spans="1:4">
      <c r="A75" s="1">
        <v>1430915</v>
      </c>
      <c r="B75" s="2">
        <v>90000</v>
      </c>
      <c r="C75" s="1"/>
      <c r="D75" s="1"/>
    </row>
    <row r="76" spans="1:4">
      <c r="A76" s="1">
        <v>1430895</v>
      </c>
      <c r="B76" s="2">
        <v>90000</v>
      </c>
      <c r="C76" s="1"/>
      <c r="D76" s="1"/>
    </row>
    <row r="77" spans="1:4">
      <c r="A77" s="1">
        <v>1435157</v>
      </c>
      <c r="B77" s="2">
        <v>80000</v>
      </c>
      <c r="C77" s="1"/>
      <c r="D77" s="1"/>
    </row>
    <row r="78" spans="1:4">
      <c r="A78" s="1">
        <v>1434382</v>
      </c>
      <c r="B78" s="2">
        <v>62000</v>
      </c>
      <c r="C78" s="1"/>
      <c r="D78" s="1"/>
    </row>
    <row r="79" spans="1:4">
      <c r="A79" s="1">
        <v>1432185</v>
      </c>
      <c r="B79" s="2">
        <v>84000</v>
      </c>
      <c r="C79" s="1"/>
      <c r="D79" s="1"/>
    </row>
    <row r="80" spans="1:4">
      <c r="A80" s="1">
        <v>1428918</v>
      </c>
      <c r="B80" s="2">
        <v>43500</v>
      </c>
      <c r="C80" s="1"/>
      <c r="D80" s="1"/>
    </row>
    <row r="81" spans="1:4">
      <c r="A81" s="1">
        <v>1431773</v>
      </c>
      <c r="B81" s="2">
        <v>28000</v>
      </c>
      <c r="C81" s="1"/>
      <c r="D81" s="1"/>
    </row>
    <row r="82" spans="1:4">
      <c r="A82" s="31">
        <v>1442498</v>
      </c>
      <c r="B82" s="2">
        <v>25000</v>
      </c>
      <c r="C82" s="1"/>
      <c r="D82" s="1"/>
    </row>
    <row r="83" spans="1:4">
      <c r="A83" s="32"/>
      <c r="B83" s="2">
        <v>25000</v>
      </c>
      <c r="C83" s="1"/>
      <c r="D83" s="1"/>
    </row>
    <row r="84" spans="1:4">
      <c r="A84" s="1">
        <v>1428333</v>
      </c>
      <c r="B84" s="2">
        <v>17000</v>
      </c>
      <c r="C84" s="1"/>
      <c r="D84" s="1"/>
    </row>
    <row r="85" spans="1:4">
      <c r="A85" s="1">
        <v>1428334</v>
      </c>
      <c r="B85" s="2">
        <v>17000</v>
      </c>
      <c r="C85" s="1"/>
      <c r="D85" s="1"/>
    </row>
    <row r="86" spans="1:4">
      <c r="A86" s="1">
        <v>1442459</v>
      </c>
      <c r="B86" s="2">
        <v>25000</v>
      </c>
      <c r="C86" s="1"/>
      <c r="D86" s="1"/>
    </row>
    <row r="87" spans="1:4">
      <c r="A87" s="1">
        <v>1445240</v>
      </c>
      <c r="B87" s="2">
        <v>37500</v>
      </c>
      <c r="C87" s="1"/>
      <c r="D87" s="1"/>
    </row>
    <row r="88" spans="1:4">
      <c r="A88" s="1">
        <v>1445236</v>
      </c>
      <c r="B88" s="2">
        <v>34000</v>
      </c>
      <c r="C88" s="1"/>
      <c r="D88" s="1"/>
    </row>
    <row r="89" spans="1:4">
      <c r="A89" s="1">
        <v>1445439</v>
      </c>
      <c r="B89" s="2">
        <v>25000</v>
      </c>
      <c r="C89" s="1"/>
      <c r="D89" s="1"/>
    </row>
    <row r="90" spans="1:4">
      <c r="A90" s="1">
        <v>1438283</v>
      </c>
      <c r="B90" s="2">
        <v>25000</v>
      </c>
      <c r="C90" s="1"/>
      <c r="D90" s="1"/>
    </row>
    <row r="91" spans="1:4">
      <c r="A91" s="1">
        <v>1441527</v>
      </c>
      <c r="B91" s="2">
        <v>62500</v>
      </c>
      <c r="C91" s="1"/>
      <c r="D91" s="1"/>
    </row>
    <row r="92" spans="1:4">
      <c r="A92" s="1">
        <v>1445785</v>
      </c>
      <c r="B92" s="2">
        <v>25000</v>
      </c>
      <c r="C92" s="1"/>
      <c r="D92" s="1"/>
    </row>
    <row r="93" spans="1:4">
      <c r="A93" s="1">
        <v>1434320</v>
      </c>
      <c r="B93" s="2">
        <v>34000</v>
      </c>
      <c r="C93" s="1"/>
      <c r="D93" s="1"/>
    </row>
    <row r="94" spans="1:4">
      <c r="A94" s="1">
        <v>1445208</v>
      </c>
      <c r="B94" s="2">
        <v>25000</v>
      </c>
      <c r="C94" s="1"/>
      <c r="D94" s="1"/>
    </row>
    <row r="95" spans="1:4">
      <c r="A95" s="1">
        <v>1447513</v>
      </c>
      <c r="B95" s="2">
        <v>37500</v>
      </c>
      <c r="C95" s="1"/>
      <c r="D95" s="1"/>
    </row>
    <row r="96" spans="1:4">
      <c r="A96" s="33">
        <v>1447941</v>
      </c>
      <c r="B96" s="34">
        <v>12500</v>
      </c>
      <c r="C96" s="35"/>
      <c r="D96" s="4"/>
    </row>
    <row r="97" spans="1:4">
      <c r="A97" s="33">
        <v>1449678</v>
      </c>
      <c r="B97" s="34">
        <v>12500</v>
      </c>
      <c r="C97" s="35"/>
      <c r="D97" s="36"/>
    </row>
    <row r="98" spans="1:4">
      <c r="A98" s="37">
        <v>1439686</v>
      </c>
      <c r="B98" s="34">
        <v>50000</v>
      </c>
      <c r="C98" s="35"/>
      <c r="D98" s="4"/>
    </row>
    <row r="99" spans="1:4">
      <c r="A99" s="37">
        <v>1442353</v>
      </c>
      <c r="B99" s="34">
        <v>12800</v>
      </c>
      <c r="C99" s="35"/>
      <c r="D99" s="4"/>
    </row>
    <row r="100" spans="1:4">
      <c r="A100" s="37">
        <v>1451239</v>
      </c>
      <c r="B100" s="34">
        <v>12800</v>
      </c>
      <c r="C100" s="35"/>
      <c r="D100" s="4"/>
    </row>
    <row r="101" spans="1:4">
      <c r="A101" s="38">
        <v>1447905</v>
      </c>
      <c r="B101" s="34">
        <v>20000</v>
      </c>
      <c r="C101" s="35"/>
      <c r="D101" s="4"/>
    </row>
    <row r="102" spans="1:4">
      <c r="A102" s="33"/>
      <c r="B102" s="34">
        <v>20000</v>
      </c>
      <c r="C102" s="35"/>
      <c r="D102" s="4"/>
    </row>
    <row r="103" spans="1:4">
      <c r="A103" s="33">
        <v>1456651</v>
      </c>
      <c r="B103" s="34">
        <v>35000</v>
      </c>
      <c r="C103" s="35"/>
      <c r="D103" s="4"/>
    </row>
    <row r="104" spans="1:4">
      <c r="A104" s="39">
        <v>1457177</v>
      </c>
      <c r="B104" s="40">
        <v>20000</v>
      </c>
      <c r="C104" s="41"/>
      <c r="D104" s="42"/>
    </row>
    <row r="105" spans="1:4">
      <c r="A105" s="33">
        <v>1452575</v>
      </c>
      <c r="B105" s="34">
        <v>20000</v>
      </c>
      <c r="C105" s="35"/>
      <c r="D105" s="4"/>
    </row>
    <row r="106" spans="1:4">
      <c r="A106" s="33">
        <v>1458943</v>
      </c>
      <c r="B106" s="34">
        <v>15000</v>
      </c>
      <c r="C106" s="35"/>
      <c r="D106" s="4"/>
    </row>
    <row r="107" spans="1:4">
      <c r="A107" s="33">
        <v>1458945</v>
      </c>
      <c r="B107" s="34">
        <v>10000</v>
      </c>
      <c r="C107" s="35"/>
      <c r="D107" s="4"/>
    </row>
    <row r="108" spans="1:4">
      <c r="A108" s="33">
        <v>1459547</v>
      </c>
      <c r="B108" s="34">
        <v>12800</v>
      </c>
      <c r="C108" s="35"/>
      <c r="D108" s="4"/>
    </row>
    <row r="109" spans="1:4">
      <c r="A109" s="33">
        <v>1452146</v>
      </c>
      <c r="B109" s="34">
        <v>30000</v>
      </c>
      <c r="C109" s="35"/>
      <c r="D109" s="4"/>
    </row>
    <row r="110" spans="1:4">
      <c r="A110" s="33">
        <v>1453697</v>
      </c>
      <c r="B110" s="34">
        <v>12800</v>
      </c>
      <c r="C110" s="35"/>
      <c r="D110" s="4"/>
    </row>
    <row r="111" spans="1:4">
      <c r="A111" s="33">
        <v>1461068</v>
      </c>
      <c r="B111" s="34">
        <v>60000</v>
      </c>
      <c r="C111" s="35"/>
      <c r="D111" s="4"/>
    </row>
    <row r="112" spans="1:4">
      <c r="A112" s="24">
        <v>1454697</v>
      </c>
      <c r="B112" s="16">
        <v>20000</v>
      </c>
      <c r="C112" s="23"/>
      <c r="D112" s="11"/>
    </row>
    <row r="113" spans="1:4">
      <c r="A113" s="43">
        <v>1444683</v>
      </c>
      <c r="B113" s="16">
        <v>20000</v>
      </c>
      <c r="C113" s="23"/>
      <c r="D113" s="11"/>
    </row>
    <row r="114" spans="1:4">
      <c r="A114" s="43">
        <v>1447296</v>
      </c>
      <c r="B114" s="16">
        <v>20000</v>
      </c>
      <c r="C114" s="23"/>
      <c r="D114" s="11"/>
    </row>
    <row r="115" spans="1:4">
      <c r="A115" s="43">
        <v>1465562</v>
      </c>
      <c r="B115" s="16">
        <v>19200</v>
      </c>
      <c r="C115" s="23"/>
      <c r="D115" s="11"/>
    </row>
    <row r="116" spans="1:4">
      <c r="A116" s="44">
        <v>1460782</v>
      </c>
      <c r="B116" s="45">
        <v>0</v>
      </c>
      <c r="C116" s="17"/>
      <c r="D116" s="18"/>
    </row>
    <row r="117" spans="1:4">
      <c r="A117" s="43">
        <v>1461487</v>
      </c>
      <c r="B117" s="16">
        <v>40000</v>
      </c>
      <c r="C117" s="23"/>
      <c r="D117" s="11"/>
    </row>
    <row r="118" spans="1:4">
      <c r="A118" s="43">
        <v>1462005</v>
      </c>
      <c r="B118" s="16">
        <v>32000</v>
      </c>
      <c r="C118" s="23"/>
      <c r="D118" s="11"/>
    </row>
    <row r="119" spans="1:4">
      <c r="A119" s="43">
        <v>1459057</v>
      </c>
      <c r="B119" s="16">
        <v>12800</v>
      </c>
      <c r="C119" s="23"/>
      <c r="D119" s="11"/>
    </row>
    <row r="120" spans="1:4">
      <c r="A120" s="43">
        <v>1446212</v>
      </c>
      <c r="B120" s="16">
        <v>12800</v>
      </c>
      <c r="C120" s="10"/>
      <c r="D120" s="26"/>
    </row>
    <row r="121" spans="1:4">
      <c r="A121" s="21">
        <v>1459350</v>
      </c>
      <c r="B121" s="16">
        <v>6400</v>
      </c>
      <c r="C121" s="10"/>
      <c r="D121" s="26"/>
    </row>
    <row r="122" spans="1:4">
      <c r="A122" s="21">
        <v>1459838</v>
      </c>
      <c r="B122" s="16">
        <v>10000</v>
      </c>
      <c r="C122" s="10"/>
      <c r="D122" s="26"/>
    </row>
    <row r="123" spans="1:4">
      <c r="A123" s="21">
        <v>1456906</v>
      </c>
      <c r="B123" s="16">
        <v>11150</v>
      </c>
      <c r="C123" s="10"/>
      <c r="D123" s="26"/>
    </row>
    <row r="124" spans="1:4">
      <c r="A124" s="21">
        <v>1451623</v>
      </c>
      <c r="B124" s="16">
        <v>20250</v>
      </c>
      <c r="C124" s="10"/>
      <c r="D124" s="26"/>
    </row>
    <row r="125" spans="1:4">
      <c r="A125" s="21">
        <v>1451044</v>
      </c>
      <c r="B125" s="16">
        <v>29250</v>
      </c>
      <c r="C125" s="10"/>
      <c r="D125" s="26"/>
    </row>
    <row r="126" spans="1:4">
      <c r="A126" s="21">
        <v>1457090</v>
      </c>
      <c r="B126" s="16">
        <v>4750</v>
      </c>
      <c r="C126" s="10"/>
      <c r="D126" s="26"/>
    </row>
    <row r="127" spans="1:4">
      <c r="A127" s="21">
        <v>1457089</v>
      </c>
      <c r="B127" s="16">
        <v>4750</v>
      </c>
      <c r="C127" s="10"/>
      <c r="D127" s="26"/>
    </row>
    <row r="128" spans="1:4">
      <c r="A128" s="21">
        <v>1448665</v>
      </c>
      <c r="B128" s="16">
        <v>13500</v>
      </c>
      <c r="C128" s="10"/>
      <c r="D128" s="26"/>
    </row>
    <row r="129" spans="1:4">
      <c r="A129" s="21">
        <v>1458880</v>
      </c>
      <c r="B129" s="16">
        <v>9750</v>
      </c>
      <c r="C129" s="10"/>
      <c r="D129" s="26"/>
    </row>
    <row r="130" spans="1:4">
      <c r="A130" s="21">
        <v>1458865</v>
      </c>
      <c r="B130" s="16">
        <v>9750</v>
      </c>
      <c r="C130" s="10"/>
      <c r="D130" s="26"/>
    </row>
    <row r="131" spans="1:4">
      <c r="A131" s="21">
        <v>1448221</v>
      </c>
      <c r="B131" s="16">
        <v>27000</v>
      </c>
      <c r="C131" s="10"/>
      <c r="D131" s="26"/>
    </row>
    <row r="132" spans="1:4">
      <c r="A132" s="21">
        <v>1457464</v>
      </c>
      <c r="B132" s="16">
        <v>29250</v>
      </c>
      <c r="C132" s="10"/>
      <c r="D132" s="26"/>
    </row>
    <row r="133" spans="1:4">
      <c r="A133" s="21">
        <v>1450859</v>
      </c>
      <c r="B133" s="16">
        <v>20250</v>
      </c>
      <c r="C133" s="10"/>
      <c r="D133" s="26"/>
    </row>
    <row r="134" spans="1:4">
      <c r="A134" s="21">
        <v>1449920</v>
      </c>
      <c r="B134" s="16">
        <v>13500</v>
      </c>
      <c r="C134" s="10"/>
      <c r="D134" s="26"/>
    </row>
    <row r="135" spans="1:4">
      <c r="A135" s="14">
        <v>1455240</v>
      </c>
      <c r="B135" s="9">
        <v>13500</v>
      </c>
      <c r="C135" s="10"/>
      <c r="D135" s="26"/>
    </row>
    <row r="136" spans="1:4">
      <c r="A136" s="14">
        <v>1441219</v>
      </c>
      <c r="B136" s="9">
        <v>18500</v>
      </c>
      <c r="C136" s="10"/>
      <c r="D136" s="26"/>
    </row>
    <row r="137" spans="1:4">
      <c r="A137" s="46">
        <v>1439820</v>
      </c>
      <c r="B137" s="47">
        <v>20250</v>
      </c>
      <c r="C137" s="48"/>
      <c r="D137" s="49"/>
    </row>
    <row r="138" spans="1:4">
      <c r="A138" s="50">
        <v>1421986</v>
      </c>
      <c r="B138" s="51"/>
      <c r="C138" s="52"/>
      <c r="D138" s="53">
        <v>30000</v>
      </c>
    </row>
    <row r="139" spans="1:4">
      <c r="A139" s="43">
        <v>1469112</v>
      </c>
      <c r="B139" s="16">
        <v>10000</v>
      </c>
      <c r="C139" s="23"/>
      <c r="D139" s="11"/>
    </row>
    <row r="140" spans="1:4">
      <c r="A140" s="21">
        <v>1467775</v>
      </c>
      <c r="B140" s="16">
        <v>10000</v>
      </c>
      <c r="C140" s="10"/>
      <c r="D140" s="26"/>
    </row>
    <row r="141" spans="1:4">
      <c r="A141" s="21">
        <v>1467545</v>
      </c>
      <c r="B141" s="16">
        <v>114480</v>
      </c>
      <c r="C141" s="10"/>
      <c r="D141" s="26"/>
    </row>
    <row r="142" spans="1:4">
      <c r="A142" s="21">
        <v>1468114</v>
      </c>
      <c r="B142" s="16">
        <v>9500</v>
      </c>
      <c r="C142" s="10"/>
      <c r="D142" s="26"/>
    </row>
    <row r="143" spans="1:4">
      <c r="A143" s="21">
        <v>1468893</v>
      </c>
      <c r="B143" s="16">
        <v>6750</v>
      </c>
      <c r="C143" s="10"/>
      <c r="D143" s="26"/>
    </row>
    <row r="144" spans="1:4">
      <c r="A144" s="21">
        <v>1468903</v>
      </c>
      <c r="B144" s="16">
        <v>14250</v>
      </c>
      <c r="C144" s="10"/>
      <c r="D144" s="26"/>
    </row>
    <row r="145" spans="1:4">
      <c r="A145" s="21">
        <v>1469075</v>
      </c>
      <c r="B145" s="16">
        <v>27000</v>
      </c>
      <c r="C145" s="10"/>
      <c r="D145" s="26"/>
    </row>
    <row r="146" spans="1:4">
      <c r="A146" s="21">
        <v>1467902</v>
      </c>
      <c r="B146" s="16">
        <v>6750</v>
      </c>
      <c r="C146" s="10"/>
      <c r="D146" s="26"/>
    </row>
    <row r="147" spans="1:4">
      <c r="A147" s="14">
        <v>1468153</v>
      </c>
      <c r="B147" s="9">
        <v>19500</v>
      </c>
      <c r="C147" s="10"/>
      <c r="D147" s="26"/>
    </row>
    <row r="148" spans="1:4">
      <c r="A148" s="14">
        <v>1466811</v>
      </c>
      <c r="B148" s="9">
        <v>4750</v>
      </c>
      <c r="C148" s="10"/>
      <c r="D148" s="54"/>
    </row>
    <row r="149" spans="2:4">
      <c r="B149">
        <v>4143426.66</v>
      </c>
      <c r="D149">
        <v>249146.66</v>
      </c>
    </row>
  </sheetData>
  <mergeCells count="8">
    <mergeCell ref="A31:A32"/>
    <mergeCell ref="A38:A39"/>
    <mergeCell ref="A52:A53"/>
    <mergeCell ref="A56:A58"/>
    <mergeCell ref="A60:A62"/>
    <mergeCell ref="A63:A64"/>
    <mergeCell ref="A82:A83"/>
    <mergeCell ref="A101:A102"/>
  </mergeCells>
  <conditionalFormatting sqref="A87">
    <cfRule type="duplicateValues" dxfId="0" priority="9"/>
  </conditionalFormatting>
  <conditionalFormatting sqref="A88">
    <cfRule type="duplicateValues" dxfId="0" priority="8"/>
  </conditionalFormatting>
  <conditionalFormatting sqref="A89">
    <cfRule type="duplicateValues" dxfId="0" priority="7"/>
  </conditionalFormatting>
  <conditionalFormatting sqref="A90">
    <cfRule type="duplicateValues" dxfId="0" priority="6"/>
  </conditionalFormatting>
  <conditionalFormatting sqref="A91">
    <cfRule type="duplicateValues" dxfId="0" priority="5"/>
  </conditionalFormatting>
  <conditionalFormatting sqref="A92">
    <cfRule type="duplicateValues" dxfId="0" priority="4"/>
  </conditionalFormatting>
  <conditionalFormatting sqref="A93">
    <cfRule type="duplicateValues" dxfId="0" priority="3"/>
  </conditionalFormatting>
  <conditionalFormatting sqref="A94">
    <cfRule type="duplicateValues" dxfId="0" priority="2"/>
  </conditionalFormatting>
  <conditionalFormatting sqref="A95">
    <cfRule type="duplicateValues" dxfId="0" priority="1"/>
  </conditionalFormatting>
  <conditionalFormatting sqref="A66:A86 A96:A137">
    <cfRule type="duplicateValues" dxfId="0" priority="10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Rooming List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Butakhiaw, Radanat</dc:creator>
  <cp:lastModifiedBy>财务崔</cp:lastModifiedBy>
  <dcterms:created xsi:type="dcterms:W3CDTF">2018-06-25T03:47:00Z</dcterms:created>
  <dcterms:modified xsi:type="dcterms:W3CDTF">2019-05-23T09:58:28Z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