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190604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<sst xmlns="http://schemas.openxmlformats.org/spreadsheetml/2006/main" count="87" uniqueCount="63">
  <si>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</si>
  <si>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</si>
  <si>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</si>
  <si>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</si>
  <si>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</si>
  <si>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</si>
  <si>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</si>
  <si>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</si>
  <si>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</si>
  <si>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</si>
  <si>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台北文華東方酒店</t>
    </r>
    <r>
      <rPr>
        <sz val="10"/>
        <color theme="1"/>
        <rFont val="Times New Roman"/>
        <charset val="134"/>
      </rPr>
      <t>(Asia Non Japan &amp; Korea) MANDARIN ORIENTAL TAIPEI</t>
    </r>
  </si>
  <si>
    <t>2019/5/1</t>
  </si>
  <si>
    <t>2019/5/4</t>
  </si>
  <si>
    <t xml:space="preserve">1Double * 3Nights * HKD2,405  </t>
  </si>
  <si>
    <t>MS. MO, YANGDAOCHUAN</t>
  </si>
  <si>
    <r>
      <rPr>
        <sz val="10"/>
        <color theme="1"/>
        <rFont val="新細明體"/>
        <charset val="136"/>
      </rPr>
      <t>北投亞太飯店</t>
    </r>
    <r>
      <rPr>
        <sz val="10"/>
        <color theme="1"/>
        <rFont val="Times New Roman"/>
        <charset val="134"/>
      </rPr>
      <t xml:space="preserve"> BEI TOU ASIA PACIFIC HOTEL</t>
    </r>
  </si>
  <si>
    <t>2019/5/2</t>
  </si>
  <si>
    <t>2019/5/3</t>
  </si>
  <si>
    <t xml:space="preserve">1Double * 1Night * HKD1,599  </t>
  </si>
  <si>
    <t>MR. LUO, CHUWEN / MR. XU, QIANKUN</t>
  </si>
  <si>
    <t>MR. LIANG, ZIYING / MR. LUO, MINGHENG</t>
  </si>
  <si>
    <r>
      <rPr>
        <sz val="10"/>
        <color theme="1"/>
        <rFont val="新細明體"/>
        <charset val="136"/>
      </rPr>
      <t>阿樹國際旅店</t>
    </r>
    <r>
      <rPr>
        <sz val="10"/>
        <color theme="1"/>
        <rFont val="Times New Roman"/>
        <charset val="134"/>
      </rPr>
      <t xml:space="preserve"> ARTREE HOTEL</t>
    </r>
  </si>
  <si>
    <t>2019/5/5</t>
  </si>
  <si>
    <t xml:space="preserve">1Double * 1Night * HKD993  </t>
  </si>
  <si>
    <t>MR. DENG, XIAO / MR. XIAO, BONING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</si>
  <si>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</si>
  <si>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 xml:space="preserve">1Double * 1Night * HKD1,251  </t>
  </si>
  <si>
    <t>MR. ZENG, QINGYAN</t>
  </si>
  <si>
    <t>2019/5/6</t>
  </si>
  <si>
    <t xml:space="preserve">1Double * 1Night * HKD1,225  </t>
  </si>
  <si>
    <t>2019/5/9</t>
  </si>
  <si>
    <t>2019/5/10</t>
  </si>
  <si>
    <t xml:space="preserve">1Double * 1Night * HKD1,332  </t>
  </si>
  <si>
    <t>MR. QIAN, CHENG / MS. CHEN, HUIFEN</t>
  </si>
  <si>
    <t>2019/5/11</t>
  </si>
  <si>
    <t>2019/5/12</t>
  </si>
  <si>
    <t xml:space="preserve">1Double * 1Night * HKD1,461  </t>
  </si>
  <si>
    <t>2019/5/13</t>
  </si>
  <si>
    <t>2019/5/17</t>
  </si>
  <si>
    <t>2019/5/19</t>
  </si>
  <si>
    <t xml:space="preserve">1Double * 2Nights * HKD1,254  </t>
  </si>
  <si>
    <t>MS. WU, YAO / MS. LIU, LANXI</t>
  </si>
  <si>
    <t>2019/5/20</t>
  </si>
  <si>
    <t xml:space="preserve">1Twin * 3Nights * HKD2,512  </t>
  </si>
  <si>
    <t>MS. LIU, DEJUN</t>
  </si>
  <si>
    <r>
      <rPr>
        <sz val="10"/>
        <color theme="1"/>
        <rFont val="新細明體"/>
        <charset val="136"/>
      </rPr>
      <t>北投大地酒店</t>
    </r>
    <r>
      <rPr>
        <sz val="10"/>
        <color theme="1"/>
        <rFont val="Times New Roman"/>
        <charset val="134"/>
      </rPr>
      <t xml:space="preserve"> BEI TOU THE GAIA HOTEL TAIPEI</t>
    </r>
  </si>
  <si>
    <t>2019/5/22</t>
  </si>
  <si>
    <t>2019/5/23</t>
  </si>
  <si>
    <t xml:space="preserve">1Twin * 1Night * HKD1,553  </t>
  </si>
  <si>
    <t>MS. LIN, CHEN</t>
  </si>
  <si>
    <t>2019/5/25</t>
  </si>
  <si>
    <t>2019/5/26</t>
  </si>
  <si>
    <t xml:space="preserve">1Double * 1Night * HKD1,354  </t>
  </si>
  <si>
    <t>MR. XIA, GUOHUI / MR. LIU, KANGLIANG</t>
  </si>
  <si>
    <t>2019/5/30</t>
  </si>
  <si>
    <t xml:space="preserve">1Double * 4Nights * HKD951  </t>
  </si>
  <si>
    <t>MR. GAO, LU</t>
  </si>
  <si>
    <t>2019/5/28</t>
  </si>
  <si>
    <t>2019/5/29</t>
  </si>
  <si>
    <t xml:space="preserve">1Double * 1Night * HKD1,527  </t>
  </si>
  <si>
    <t>MS. CHEN, LIPING</t>
  </si>
  <si>
    <t>total</t>
  </si>
  <si>
    <r>
      <t>确认应付款金额：</t>
    </r>
    <r>
      <rPr>
        <b/>
        <sz val="11"/>
        <color theme="1"/>
        <rFont val="Times New Roman"/>
        <charset val="134"/>
      </rPr>
      <t xml:space="preserve">36289               </t>
    </r>
    <r>
      <rPr>
        <b/>
        <sz val="11"/>
        <color theme="1"/>
        <rFont val="宋体"/>
        <charset val="134"/>
      </rPr>
      <t>付款编号：</t>
    </r>
    <r>
      <rPr>
        <b/>
        <sz val="11"/>
        <color theme="1"/>
        <rFont val="Times New Roman"/>
        <charset val="134"/>
      </rPr>
      <t>P190604152725322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</si>
</sst>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8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-&#31995;&#32479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1508404</v>
          </cell>
          <cell r="B2" t="str">
            <v>台北大仓久和大饭店</v>
          </cell>
          <cell r="C2" t="str">
            <v>1004757</v>
          </cell>
          <cell r="D2" t="str">
            <v>585064</v>
          </cell>
          <cell r="E2" t="str">
            <v/>
          </cell>
          <cell r="F2" t="str">
            <v>3002.2</v>
          </cell>
          <cell r="G2" t="str">
            <v>RMB</v>
          </cell>
          <cell r="H2" t="str">
            <v>1</v>
          </cell>
          <cell r="I2">
            <v>3400</v>
          </cell>
        </row>
        <row r="3">
          <cell r="A3">
            <v>1485363</v>
          </cell>
          <cell r="B3" t="str">
            <v>台北君品酒店</v>
          </cell>
          <cell r="C3" t="str">
            <v>1004282</v>
          </cell>
          <cell r="D3" t="str">
            <v>1091261</v>
          </cell>
          <cell r="E3" t="str">
            <v/>
          </cell>
          <cell r="F3" t="str">
            <v>2122.92</v>
          </cell>
          <cell r="G3" t="str">
            <v>RMB</v>
          </cell>
          <cell r="H3" t="str">
            <v>1</v>
          </cell>
          <cell r="I3">
            <v>2476</v>
          </cell>
        </row>
        <row r="4">
          <cell r="A4">
            <v>1513540</v>
          </cell>
          <cell r="B4" t="str">
            <v>台北君品酒店</v>
          </cell>
          <cell r="C4" t="str">
            <v>1004864</v>
          </cell>
          <cell r="D4" t="str">
            <v>1004864</v>
          </cell>
          <cell r="E4" t="str">
            <v/>
          </cell>
          <cell r="F4" t="str">
            <v>1912.43</v>
          </cell>
          <cell r="G4" t="str">
            <v>RMB</v>
          </cell>
          <cell r="H4" t="str">
            <v>1</v>
          </cell>
          <cell r="I4">
            <v>2171</v>
          </cell>
        </row>
        <row r="5">
          <cell r="A5">
            <v>1514119</v>
          </cell>
          <cell r="B5" t="str">
            <v>台北君品酒店</v>
          </cell>
          <cell r="C5" t="str">
            <v/>
          </cell>
          <cell r="D5" t="str">
            <v>1004871</v>
          </cell>
          <cell r="E5" t="str">
            <v/>
          </cell>
          <cell r="F5" t="str">
            <v>997.49</v>
          </cell>
          <cell r="G5" t="str">
            <v>RMB</v>
          </cell>
          <cell r="H5" t="str">
            <v>1</v>
          </cell>
          <cell r="I5">
            <v>1133</v>
          </cell>
        </row>
        <row r="6">
          <cell r="A6">
            <v>1468682</v>
          </cell>
          <cell r="B6" t="str">
            <v>台北君品酒店</v>
          </cell>
          <cell r="C6" t="str">
            <v/>
          </cell>
          <cell r="D6" t="str">
            <v>1054458</v>
          </cell>
          <cell r="E6" t="str">
            <v/>
          </cell>
          <cell r="F6" t="str">
            <v>1142.46</v>
          </cell>
          <cell r="G6" t="str">
            <v>RMB</v>
          </cell>
          <cell r="H6" t="str">
            <v>1</v>
          </cell>
          <cell r="I6">
            <v>1332</v>
          </cell>
        </row>
        <row r="7">
          <cell r="A7">
            <v>1476353</v>
          </cell>
          <cell r="B7" t="str">
            <v>台北君品酒店</v>
          </cell>
          <cell r="C7" t="str">
            <v>1004035</v>
          </cell>
          <cell r="D7" t="str">
            <v>1070400</v>
          </cell>
          <cell r="E7" t="str">
            <v/>
          </cell>
          <cell r="F7" t="str">
            <v>2148.35</v>
          </cell>
          <cell r="G7" t="str">
            <v>RMB</v>
          </cell>
          <cell r="H7" t="str">
            <v>1</v>
          </cell>
          <cell r="I7">
            <v>2508</v>
          </cell>
        </row>
        <row r="8">
          <cell r="A8">
            <v>1516932</v>
          </cell>
          <cell r="B8" t="str">
            <v>台北君品酒店</v>
          </cell>
          <cell r="C8" t="str">
            <v/>
          </cell>
          <cell r="D8" t="str">
            <v>1156071</v>
          </cell>
          <cell r="E8" t="str">
            <v/>
          </cell>
          <cell r="F8" t="str">
            <v>1066.94</v>
          </cell>
          <cell r="G8" t="str">
            <v>RMB</v>
          </cell>
          <cell r="H8" t="str">
            <v>1</v>
          </cell>
          <cell r="I8">
            <v>1209</v>
          </cell>
        </row>
        <row r="9">
          <cell r="A9">
            <v>1508732</v>
          </cell>
          <cell r="B9" t="str">
            <v>台北阿树国际旅店</v>
          </cell>
          <cell r="C9" t="str">
            <v/>
          </cell>
          <cell r="D9" t="str">
            <v>64955</v>
          </cell>
          <cell r="E9" t="str">
            <v/>
          </cell>
          <cell r="F9" t="str">
            <v>3356.27</v>
          </cell>
          <cell r="G9" t="str">
            <v>RMB</v>
          </cell>
          <cell r="H9" t="str">
            <v>1</v>
          </cell>
          <cell r="I9">
            <v>3804</v>
          </cell>
        </row>
        <row r="10">
          <cell r="A10">
            <v>1519711</v>
          </cell>
          <cell r="B10" t="str">
            <v>台北阿树国际旅店</v>
          </cell>
          <cell r="C10" t="str">
            <v/>
          </cell>
          <cell r="D10" t="str">
            <v>1004970</v>
          </cell>
          <cell r="E10" t="str">
            <v/>
          </cell>
          <cell r="F10" t="str">
            <v>1671.83</v>
          </cell>
          <cell r="G10" t="str">
            <v>RMB</v>
          </cell>
          <cell r="H10" t="str">
            <v>1</v>
          </cell>
          <cell r="I10">
            <v>1894</v>
          </cell>
        </row>
        <row r="11">
          <cell r="A11">
            <v>1507867</v>
          </cell>
          <cell r="B11" t="str">
            <v>台北阿树国际旅店</v>
          </cell>
          <cell r="C11" t="str">
            <v>1004749</v>
          </cell>
          <cell r="D11" t="str">
            <v>1004749</v>
          </cell>
          <cell r="E11" t="str">
            <v/>
          </cell>
          <cell r="F11" t="str">
            <v>2529.8</v>
          </cell>
          <cell r="G11" t="str">
            <v>RMB</v>
          </cell>
          <cell r="H11" t="str">
            <v>1</v>
          </cell>
          <cell r="I11">
            <v>2865</v>
          </cell>
        </row>
        <row r="12">
          <cell r="A12">
            <v>1513349</v>
          </cell>
          <cell r="B12" t="str">
            <v>台北阿树国际旅店</v>
          </cell>
          <cell r="C12" t="str">
            <v>1004862</v>
          </cell>
          <cell r="D12" t="str">
            <v>1004862</v>
          </cell>
          <cell r="E12" t="str">
            <v/>
          </cell>
          <cell r="F12" t="str">
            <v>1668.42</v>
          </cell>
          <cell r="G12" t="str">
            <v>RMB</v>
          </cell>
          <cell r="H12" t="str">
            <v>1</v>
          </cell>
          <cell r="I12">
            <v>1894</v>
          </cell>
        </row>
        <row r="13">
          <cell r="A13">
            <v>1470206</v>
          </cell>
          <cell r="B13" t="str">
            <v>台北北投大地酒店(原台北大地北投奇岩温泉)</v>
          </cell>
          <cell r="C13" t="str">
            <v/>
          </cell>
          <cell r="D13" t="str">
            <v>52879</v>
          </cell>
          <cell r="E13" t="str">
            <v/>
          </cell>
          <cell r="F13" t="str">
            <v>1330.77</v>
          </cell>
          <cell r="G13" t="str">
            <v>RMB</v>
          </cell>
          <cell r="H13" t="str">
            <v>1</v>
          </cell>
          <cell r="I13">
            <v>1553</v>
          </cell>
        </row>
        <row r="14">
          <cell r="A14">
            <v>1510043</v>
          </cell>
          <cell r="B14" t="str">
            <v>台北北投大地酒店(原台北大地北投奇岩温泉)</v>
          </cell>
          <cell r="C14" t="str">
            <v/>
          </cell>
          <cell r="D14" t="str">
            <v>54462</v>
          </cell>
          <cell r="E14" t="str">
            <v/>
          </cell>
          <cell r="F14" t="str">
            <v>1345.9</v>
          </cell>
          <cell r="G14" t="str">
            <v>RMB</v>
          </cell>
          <cell r="H14" t="str">
            <v>1</v>
          </cell>
          <cell r="I14">
            <v>1527</v>
          </cell>
        </row>
        <row r="15">
          <cell r="A15">
            <v>1510427</v>
          </cell>
          <cell r="B15" t="str">
            <v>Mandarin Oriental Taipei</v>
          </cell>
          <cell r="C15" t="str">
            <v>1004806</v>
          </cell>
          <cell r="D15" t="str">
            <v>1004806</v>
          </cell>
          <cell r="E15" t="str">
            <v/>
          </cell>
          <cell r="F15" t="str">
            <v>4116.14</v>
          </cell>
          <cell r="G15" t="str">
            <v>RMB</v>
          </cell>
          <cell r="H15" t="str">
            <v>1</v>
          </cell>
          <cell r="I15">
            <v>4670</v>
          </cell>
        </row>
        <row r="16">
          <cell r="A16">
            <v>1514801</v>
          </cell>
          <cell r="B16" t="str">
            <v>Mandarin Oriental Taipei</v>
          </cell>
          <cell r="C16" t="str">
            <v/>
          </cell>
          <cell r="D16" t="str">
            <v>1004885</v>
          </cell>
          <cell r="E16" t="str">
            <v/>
          </cell>
          <cell r="F16" t="str">
            <v>2167.54</v>
          </cell>
          <cell r="G16" t="str">
            <v>RMB</v>
          </cell>
          <cell r="H16" t="str">
            <v>1</v>
          </cell>
          <cell r="I16">
            <v>2462</v>
          </cell>
        </row>
        <row r="17">
          <cell r="A17">
            <v>1516790</v>
          </cell>
          <cell r="B17" t="str">
            <v>Mandarin Oriental Taipei</v>
          </cell>
          <cell r="C17" t="str">
            <v/>
          </cell>
          <cell r="D17" t="str">
            <v>70J1TT</v>
          </cell>
          <cell r="E17" t="str">
            <v/>
          </cell>
          <cell r="F17" t="str">
            <v>2035.05</v>
          </cell>
          <cell r="G17" t="str">
            <v>RMB</v>
          </cell>
          <cell r="H17" t="str">
            <v>1</v>
          </cell>
          <cell r="I17">
            <v>2306</v>
          </cell>
        </row>
        <row r="18">
          <cell r="A18">
            <v>1517932</v>
          </cell>
          <cell r="B18" t="str">
            <v>Mandarin Oriental Taipei</v>
          </cell>
          <cell r="C18" t="str">
            <v/>
          </cell>
          <cell r="D18" t="str">
            <v>1004955</v>
          </cell>
          <cell r="E18" t="str">
            <v/>
          </cell>
          <cell r="F18" t="str">
            <v>6097.53</v>
          </cell>
          <cell r="G18" t="str">
            <v>RMB</v>
          </cell>
          <cell r="H18" t="str">
            <v>1</v>
          </cell>
          <cell r="I18">
            <v>6918</v>
          </cell>
        </row>
        <row r="19">
          <cell r="A19">
            <v>1466826</v>
          </cell>
          <cell r="B19" t="str">
            <v>Mandarin Oriental Taipei</v>
          </cell>
          <cell r="C19" t="str">
            <v/>
          </cell>
          <cell r="D19" t="str">
            <v>70H7YX</v>
          </cell>
          <cell r="E19" t="str">
            <v/>
          </cell>
          <cell r="F19" t="str">
            <v>6171.71</v>
          </cell>
          <cell r="G19" t="str">
            <v>RMB</v>
          </cell>
          <cell r="H19" t="str">
            <v>1</v>
          </cell>
          <cell r="I19">
            <v>7215</v>
          </cell>
        </row>
        <row r="20">
          <cell r="A20">
            <v>1491960</v>
          </cell>
          <cell r="B20" t="str">
            <v>北投亞太飯店</v>
          </cell>
          <cell r="C20" t="str">
            <v/>
          </cell>
          <cell r="D20" t="str">
            <v>1004396,1004395</v>
          </cell>
          <cell r="E20" t="str">
            <v/>
          </cell>
          <cell r="F20" t="str">
            <v>2755.4</v>
          </cell>
          <cell r="G20" t="str">
            <v>RMB</v>
          </cell>
          <cell r="H20" t="str">
            <v>1</v>
          </cell>
          <cell r="I20">
            <v>3198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pane ySplit="1" topLeftCell="A2" activePane="bottomLeft" state="frozen"/>
      <selection/>
      <selection pane="bottomLeft" activeCell="F35" sqref="F35"/>
    </sheetView>
  </sheetViews>
  <sheetFormatPr defaultColWidth="9" defaultRowHeight="12.75"/>
  <cols>
    <col min="1" max="1" width="8.5" style="2" customWidth="1"/>
    <col min="2" max="2" width="6.625" style="2" customWidth="1"/>
    <col min="3" max="3" width="71.625" style="2" customWidth="1"/>
    <col min="4" max="5" width="9.5" style="2" customWidth="1"/>
    <col min="6" max="6" width="30" style="2" customWidth="1"/>
    <col min="7" max="7" width="8.125" style="2" customWidth="1"/>
    <col min="8" max="8" width="10.125" style="2" hidden="1" customWidth="1"/>
    <col min="9" max="9" width="42.5" style="2" hidden="1" customWidth="1"/>
    <col min="10" max="16384" width="9" style="2"/>
  </cols>
  <sheetData>
    <row r="1" s="1" customForma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K1" s="11" t="s">
        <v>9</v>
      </c>
    </row>
    <row r="2" ht="14.25" spans="1:11">
      <c r="A2" s="5">
        <v>1003762</v>
      </c>
      <c r="B2" s="6">
        <v>1466826</v>
      </c>
      <c r="C2" s="5" t="s">
        <v>10</v>
      </c>
      <c r="D2" s="5" t="s">
        <v>11</v>
      </c>
      <c r="E2" s="5" t="s">
        <v>12</v>
      </c>
      <c r="F2" s="5" t="s">
        <v>13</v>
      </c>
      <c r="G2" s="5">
        <v>7215</v>
      </c>
      <c r="H2" s="5">
        <v>3</v>
      </c>
      <c r="I2" s="5" t="s">
        <v>14</v>
      </c>
      <c r="J2" s="2">
        <f>VLOOKUP(B2,[1]应付款管理!$A$1:$I$65536,9,0)</f>
        <v>7215</v>
      </c>
      <c r="K2" s="2" t="str">
        <f>$K$1&amp;B2</f>
        <v>，1466826</v>
      </c>
    </row>
    <row r="3" ht="14.25" spans="1:11">
      <c r="A3" s="5">
        <v>1004395</v>
      </c>
      <c r="B3" s="6">
        <v>1491960</v>
      </c>
      <c r="C3" s="5" t="s">
        <v>15</v>
      </c>
      <c r="D3" s="5" t="s">
        <v>16</v>
      </c>
      <c r="E3" s="5" t="s">
        <v>17</v>
      </c>
      <c r="F3" s="5" t="s">
        <v>18</v>
      </c>
      <c r="G3" s="5">
        <v>1599</v>
      </c>
      <c r="H3" s="5">
        <v>1</v>
      </c>
      <c r="I3" s="5" t="s">
        <v>19</v>
      </c>
      <c r="J3" s="2">
        <f>VLOOKUP(B3,[1]应付款管理!$A$1:$I$65536,9,0)</f>
        <v>3198</v>
      </c>
      <c r="K3" s="2" t="str">
        <f t="shared" ref="K3:K16" si="0">$K$1&amp;B3</f>
        <v>，1491960</v>
      </c>
    </row>
    <row r="4" ht="14.25" spans="1:11">
      <c r="A4" s="5">
        <v>1004396</v>
      </c>
      <c r="B4" s="5">
        <v>1491960</v>
      </c>
      <c r="C4" s="5" t="s">
        <v>15</v>
      </c>
      <c r="D4" s="5" t="s">
        <v>16</v>
      </c>
      <c r="E4" s="5" t="s">
        <v>17</v>
      </c>
      <c r="F4" s="5" t="s">
        <v>18</v>
      </c>
      <c r="G4" s="5">
        <v>1599</v>
      </c>
      <c r="H4" s="5">
        <v>1</v>
      </c>
      <c r="I4" s="5" t="s">
        <v>20</v>
      </c>
      <c r="J4" s="5">
        <v>0</v>
      </c>
      <c r="K4" s="2" t="str">
        <f t="shared" si="0"/>
        <v>，1491960</v>
      </c>
    </row>
    <row r="5" s="2" customFormat="1" ht="14.25" spans="1:11">
      <c r="A5" s="5">
        <v>1004218</v>
      </c>
      <c r="B5" s="6">
        <v>1483560</v>
      </c>
      <c r="C5" s="5" t="s">
        <v>21</v>
      </c>
      <c r="D5" s="5" t="s">
        <v>12</v>
      </c>
      <c r="E5" s="5" t="s">
        <v>22</v>
      </c>
      <c r="F5" s="5" t="s">
        <v>23</v>
      </c>
      <c r="G5" s="5">
        <v>993</v>
      </c>
      <c r="H5" s="5">
        <v>1</v>
      </c>
      <c r="I5" s="5" t="s">
        <v>24</v>
      </c>
      <c r="J5" s="2">
        <v>993</v>
      </c>
      <c r="K5" s="2" t="str">
        <f t="shared" si="0"/>
        <v>，1483560</v>
      </c>
    </row>
    <row r="6" ht="14.25" spans="1:11">
      <c r="A6" s="5">
        <v>1004282</v>
      </c>
      <c r="B6" s="5">
        <v>1485363</v>
      </c>
      <c r="C6" s="5" t="s">
        <v>25</v>
      </c>
      <c r="D6" s="5" t="s">
        <v>12</v>
      </c>
      <c r="E6" s="5" t="s">
        <v>22</v>
      </c>
      <c r="F6" s="5" t="s">
        <v>26</v>
      </c>
      <c r="G6" s="5">
        <v>1251</v>
      </c>
      <c r="H6" s="5">
        <v>1</v>
      </c>
      <c r="I6" s="5" t="s">
        <v>27</v>
      </c>
      <c r="J6" s="5">
        <f>VLOOKUP(B6,[1]应付款管理!$A$1:$I$65536,9,0)</f>
        <v>2476</v>
      </c>
      <c r="K6" s="2" t="str">
        <f t="shared" si="0"/>
        <v>，1485363</v>
      </c>
    </row>
    <row r="7" ht="14.25" spans="1:11">
      <c r="A7" s="5">
        <v>1004282</v>
      </c>
      <c r="B7" s="5">
        <v>1485363</v>
      </c>
      <c r="C7" s="5" t="s">
        <v>25</v>
      </c>
      <c r="D7" s="5" t="s">
        <v>22</v>
      </c>
      <c r="E7" s="5" t="s">
        <v>28</v>
      </c>
      <c r="F7" s="5" t="s">
        <v>29</v>
      </c>
      <c r="G7" s="5">
        <v>1225</v>
      </c>
      <c r="H7" s="5">
        <v>1</v>
      </c>
      <c r="I7" s="5" t="s">
        <v>27</v>
      </c>
      <c r="J7" s="5">
        <v>0</v>
      </c>
      <c r="K7" s="2" t="str">
        <f t="shared" si="0"/>
        <v>，1485363</v>
      </c>
    </row>
    <row r="8" s="2" customFormat="1" ht="14.25" spans="1:11">
      <c r="A8" s="5">
        <v>1003779</v>
      </c>
      <c r="B8" s="5">
        <v>1468637</v>
      </c>
      <c r="C8" s="5" t="s">
        <v>25</v>
      </c>
      <c r="D8" s="5" t="s">
        <v>30</v>
      </c>
      <c r="E8" s="5" t="s">
        <v>31</v>
      </c>
      <c r="F8" s="5" t="s">
        <v>32</v>
      </c>
      <c r="G8" s="5">
        <v>1332</v>
      </c>
      <c r="H8" s="5">
        <v>1</v>
      </c>
      <c r="I8" s="5" t="s">
        <v>33</v>
      </c>
      <c r="J8" s="5">
        <v>1332</v>
      </c>
      <c r="K8" s="2" t="str">
        <f t="shared" si="0"/>
        <v>，1468637</v>
      </c>
    </row>
    <row r="9" s="2" customFormat="1" ht="14.25" spans="1:11">
      <c r="A9" s="5">
        <v>1003780</v>
      </c>
      <c r="B9" s="5">
        <v>1468676</v>
      </c>
      <c r="C9" s="5" t="s">
        <v>25</v>
      </c>
      <c r="D9" s="5" t="s">
        <v>34</v>
      </c>
      <c r="E9" s="5" t="s">
        <v>35</v>
      </c>
      <c r="F9" s="5" t="s">
        <v>36</v>
      </c>
      <c r="G9" s="5">
        <v>1461</v>
      </c>
      <c r="H9" s="5">
        <v>1</v>
      </c>
      <c r="I9" s="5" t="s">
        <v>33</v>
      </c>
      <c r="J9" s="5">
        <v>1461</v>
      </c>
      <c r="K9" s="2" t="str">
        <f t="shared" si="0"/>
        <v>，1468676</v>
      </c>
    </row>
    <row r="10" ht="14.25" spans="1:11">
      <c r="A10" s="5">
        <v>1003780</v>
      </c>
      <c r="B10" s="5">
        <v>1468682</v>
      </c>
      <c r="C10" s="5" t="s">
        <v>25</v>
      </c>
      <c r="D10" s="5" t="s">
        <v>35</v>
      </c>
      <c r="E10" s="5" t="s">
        <v>37</v>
      </c>
      <c r="F10" s="5" t="s">
        <v>32</v>
      </c>
      <c r="G10" s="5">
        <v>1332</v>
      </c>
      <c r="H10" s="5">
        <v>1</v>
      </c>
      <c r="I10" s="5" t="s">
        <v>33</v>
      </c>
      <c r="J10" s="2">
        <f>VLOOKUP(B10,[1]应付款管理!$A$1:$I$65536,9,0)</f>
        <v>1332</v>
      </c>
      <c r="K10" s="2" t="str">
        <f t="shared" si="0"/>
        <v>，1468682</v>
      </c>
    </row>
    <row r="11" ht="14.25" spans="1:11">
      <c r="A11" s="5">
        <v>1004035</v>
      </c>
      <c r="B11" s="6">
        <v>1476353</v>
      </c>
      <c r="C11" s="5" t="s">
        <v>25</v>
      </c>
      <c r="D11" s="5" t="s">
        <v>38</v>
      </c>
      <c r="E11" s="5" t="s">
        <v>39</v>
      </c>
      <c r="F11" s="5" t="s">
        <v>40</v>
      </c>
      <c r="G11" s="5">
        <v>2508</v>
      </c>
      <c r="H11" s="5">
        <v>2</v>
      </c>
      <c r="I11" s="5" t="s">
        <v>41</v>
      </c>
      <c r="J11" s="2">
        <f>VLOOKUP(B11,[1]应付款管理!$A$1:$I$65536,9,0)</f>
        <v>2508</v>
      </c>
      <c r="K11" s="2" t="str">
        <f t="shared" si="0"/>
        <v>，1476353</v>
      </c>
    </row>
    <row r="12" s="3" customFormat="1" ht="14.25" spans="1:16384">
      <c r="A12" s="5">
        <v>1004636</v>
      </c>
      <c r="B12" s="5">
        <v>1502016</v>
      </c>
      <c r="C12" s="5" t="s">
        <v>10</v>
      </c>
      <c r="D12" s="5" t="s">
        <v>38</v>
      </c>
      <c r="E12" s="5" t="s">
        <v>42</v>
      </c>
      <c r="F12" s="5" t="s">
        <v>43</v>
      </c>
      <c r="G12" s="5">
        <v>7536</v>
      </c>
      <c r="H12" s="5">
        <v>3</v>
      </c>
      <c r="I12" s="5" t="s">
        <v>44</v>
      </c>
      <c r="J12" s="5">
        <v>7536</v>
      </c>
      <c r="K12" s="2" t="str">
        <f t="shared" si="0"/>
        <v>，1502016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ht="14.25" spans="1:11">
      <c r="A13" s="5">
        <v>1003848</v>
      </c>
      <c r="B13" s="6">
        <v>1470206</v>
      </c>
      <c r="C13" s="5" t="s">
        <v>45</v>
      </c>
      <c r="D13" s="5" t="s">
        <v>46</v>
      </c>
      <c r="E13" s="5" t="s">
        <v>47</v>
      </c>
      <c r="F13" s="5" t="s">
        <v>48</v>
      </c>
      <c r="G13" s="5">
        <v>1553</v>
      </c>
      <c r="H13" s="5">
        <v>1</v>
      </c>
      <c r="I13" s="5" t="s">
        <v>49</v>
      </c>
      <c r="J13" s="2">
        <f>VLOOKUP(B13,[1]应付款管理!$A$1:$I$65536,9,0)</f>
        <v>1553</v>
      </c>
      <c r="K13" s="2" t="str">
        <f t="shared" si="0"/>
        <v>，1470206</v>
      </c>
    </row>
    <row r="14" s="2" customFormat="1" ht="14.25" spans="1:11">
      <c r="A14" s="5">
        <v>1004404</v>
      </c>
      <c r="B14" s="6">
        <v>1492517</v>
      </c>
      <c r="C14" s="5" t="s">
        <v>25</v>
      </c>
      <c r="D14" s="5" t="s">
        <v>50</v>
      </c>
      <c r="E14" s="5" t="s">
        <v>51</v>
      </c>
      <c r="F14" s="5" t="s">
        <v>52</v>
      </c>
      <c r="G14" s="5">
        <v>1354</v>
      </c>
      <c r="H14" s="5">
        <v>1</v>
      </c>
      <c r="I14" s="5" t="s">
        <v>53</v>
      </c>
      <c r="J14" s="2">
        <v>1354</v>
      </c>
      <c r="K14" s="2" t="str">
        <f t="shared" si="0"/>
        <v>，1492517</v>
      </c>
    </row>
    <row r="15" ht="14.25" spans="1:11">
      <c r="A15" s="5">
        <v>1004764</v>
      </c>
      <c r="B15" s="6">
        <v>1508732</v>
      </c>
      <c r="C15" s="5" t="s">
        <v>21</v>
      </c>
      <c r="D15" s="5" t="s">
        <v>51</v>
      </c>
      <c r="E15" s="5" t="s">
        <v>54</v>
      </c>
      <c r="F15" s="5" t="s">
        <v>55</v>
      </c>
      <c r="G15" s="5">
        <v>3804</v>
      </c>
      <c r="H15" s="5">
        <v>4</v>
      </c>
      <c r="I15" s="5" t="s">
        <v>56</v>
      </c>
      <c r="J15" s="2">
        <f>VLOOKUP(B15,[1]应付款管理!$A$1:$I$65536,9,0)</f>
        <v>3804</v>
      </c>
      <c r="K15" s="2" t="str">
        <f t="shared" si="0"/>
        <v>，1508732</v>
      </c>
    </row>
    <row r="16" ht="14.25" spans="1:11">
      <c r="A16" s="5">
        <v>1004790</v>
      </c>
      <c r="B16" s="6">
        <v>1510043</v>
      </c>
      <c r="C16" s="5" t="s">
        <v>45</v>
      </c>
      <c r="D16" s="5" t="s">
        <v>57</v>
      </c>
      <c r="E16" s="5" t="s">
        <v>58</v>
      </c>
      <c r="F16" s="5" t="s">
        <v>59</v>
      </c>
      <c r="G16" s="5">
        <v>1527</v>
      </c>
      <c r="H16" s="5">
        <v>1</v>
      </c>
      <c r="I16" s="5" t="s">
        <v>60</v>
      </c>
      <c r="J16" s="2">
        <f>VLOOKUP(B16,[1]应付款管理!$A$1:$I$65536,9,0)</f>
        <v>1527</v>
      </c>
      <c r="K16" s="2" t="str">
        <f t="shared" si="0"/>
        <v>，1510043</v>
      </c>
    </row>
    <row r="17" spans="6:10">
      <c r="F17" s="3" t="s">
        <v>61</v>
      </c>
      <c r="G17" s="3">
        <f>SUM(G2:G16)</f>
        <v>36289</v>
      </c>
      <c r="J17" s="3">
        <f>SUM(J2:J16)</f>
        <v>36289</v>
      </c>
    </row>
    <row r="19" ht="15" spans="5:11">
      <c r="E19" s="7"/>
      <c r="F19" s="7"/>
      <c r="G19" s="7"/>
      <c r="H19" s="7"/>
      <c r="I19" s="7"/>
      <c r="J19" s="7"/>
      <c r="K19" s="7"/>
    </row>
    <row r="20" ht="15" spans="5:11">
      <c r="E20" s="8"/>
      <c r="F20" s="8"/>
      <c r="G20" s="8"/>
      <c r="H20" s="8"/>
      <c r="I20" s="8"/>
      <c r="J20" s="8"/>
      <c r="K20" s="8"/>
    </row>
    <row r="21" ht="15" spans="5:11">
      <c r="E21" s="8"/>
      <c r="F21" s="9" t="s">
        <v>62</v>
      </c>
      <c r="G21" s="10"/>
      <c r="H21" s="10"/>
      <c r="I21" s="10"/>
      <c r="J21" s="10"/>
      <c r="K21" s="8"/>
    </row>
    <row r="22" ht="15" spans="5:11">
      <c r="E22" s="8"/>
      <c r="F22" s="8"/>
      <c r="G22" s="8"/>
      <c r="H22" s="8"/>
      <c r="I22" s="8"/>
      <c r="J22" s="8"/>
      <c r="K22" s="8"/>
    </row>
    <row r="23" ht="15" spans="5:11">
      <c r="E23" s="8"/>
      <c r="F23" s="8"/>
      <c r="G23" s="8"/>
      <c r="H23" s="8"/>
      <c r="I23" s="8"/>
      <c r="J23" s="8"/>
      <c r="K23" s="8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20190604-inv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2019-06-04T02:51:00Z</dcterms:created>
  <dcterms:modified xsi:type="dcterms:W3CDTF">2019-06-04T07:29:04Z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