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015"/>
  </bookViews>
  <sheets>
    <sheet name="联盟资金账户酒店订单明细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<sst xmlns="http://schemas.openxmlformats.org/spreadsheetml/2006/main" count="516" uniqueCount="164">
  <si>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</si>
  <si>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</si>
  <si>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</si>
  <si>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</si>
  <si>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</si>
  <si>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</si>
  <si>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</si>
  <si>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</si>
  <si>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</si>
  <si>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</si>
  <si>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</si>
  <si>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</si>
  <si>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</si>
  <si>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</si>
  <si>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</si>
  <si>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</si>
  <si>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</si>
  <si>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</si>
  <si>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</si>
  <si>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</si>
  <si>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</si>
  <si>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，</t>
  </si>
  <si>
    <t>2019-06-30 12:41:39</t>
  </si>
  <si>
    <t>9967242549</t>
  </si>
  <si>
    <t>1906300441392957f97</t>
  </si>
  <si>
    <t>订单扣款</t>
  </si>
  <si>
    <t/>
  </si>
  <si>
    <t>成功</t>
  </si>
  <si>
    <t>2019-07-03 00:00:00</t>
  </si>
  <si>
    <t>2019-07-05 00:00:00</t>
  </si>
  <si>
    <t>非金蝉</t>
  </si>
  <si>
    <t>否</t>
  </si>
  <si>
    <t>专票</t>
  </si>
  <si>
    <t>佣金率</t>
  </si>
  <si>
    <t>2019-06-30 12:41:27</t>
  </si>
  <si>
    <t>9967240585</t>
  </si>
  <si>
    <t>190630044127408m76d</t>
  </si>
  <si>
    <t>2019-06-29 16:34:11</t>
  </si>
  <si>
    <t>9960912937</t>
  </si>
  <si>
    <t>190629083411146b4yl</t>
  </si>
  <si>
    <t>2019-07-06 00:00:00</t>
  </si>
  <si>
    <t>2019-07-07 00:00:00</t>
  </si>
  <si>
    <t>普票</t>
  </si>
  <si>
    <t>2019-06-28 09:17:46</t>
  </si>
  <si>
    <t>9947185383</t>
  </si>
  <si>
    <t>190628011746486qte3</t>
  </si>
  <si>
    <t>2019-06-27 12:09:27</t>
  </si>
  <si>
    <t>9938305347</t>
  </si>
  <si>
    <t>190627040927010xq2d</t>
  </si>
  <si>
    <t>2019-08-03 00:00:00</t>
  </si>
  <si>
    <t>2019-08-04 00:00:00</t>
  </si>
  <si>
    <t>是</t>
  </si>
  <si>
    <t>2019-06-26 16:11:57</t>
  </si>
  <si>
    <t>9930573367</t>
  </si>
  <si>
    <t>190626081157930632e</t>
  </si>
  <si>
    <t>2019-07-25 00:00:00</t>
  </si>
  <si>
    <t>2019-07-26 00:00:00</t>
  </si>
  <si>
    <t>2019-06-25 22:35:30</t>
  </si>
  <si>
    <t>9924517232</t>
  </si>
  <si>
    <t>190625143530105b6zr</t>
  </si>
  <si>
    <t>2019-06-26 00:00:00</t>
  </si>
  <si>
    <t>2019-06-27 00:00:00</t>
  </si>
  <si>
    <t>2019-06-25 10:51:45</t>
  </si>
  <si>
    <t>9916866292</t>
  </si>
  <si>
    <t>190625025145228ruvf</t>
  </si>
  <si>
    <t>2019-07-20 00:00:00</t>
  </si>
  <si>
    <t>2019-06-23 13:13:35</t>
  </si>
  <si>
    <t>9900395372</t>
  </si>
  <si>
    <t>1906230513356515byx</t>
  </si>
  <si>
    <t>2019-06-23 00:00:00</t>
  </si>
  <si>
    <t>2019-06-24 00:00:00</t>
  </si>
  <si>
    <t>2019-06-23 11:20:08</t>
  </si>
  <si>
    <t>9899457889</t>
  </si>
  <si>
    <t>190623032008749enct</t>
  </si>
  <si>
    <t>2019-07-11 00:00:00</t>
  </si>
  <si>
    <t>2019-07-14 00:00:00</t>
  </si>
  <si>
    <t>2019-06-23 10:27:45</t>
  </si>
  <si>
    <t>9899068397</t>
  </si>
  <si>
    <t>190623022745413sarz</t>
  </si>
  <si>
    <t>2019-07-21 00:00:00</t>
  </si>
  <si>
    <t>2019-07-22 00:00:00</t>
  </si>
  <si>
    <t>2019-06-22 17:56:49</t>
  </si>
  <si>
    <t>9893947046</t>
  </si>
  <si>
    <t>190622095649128pl4h</t>
  </si>
  <si>
    <t>2019-06-22 17:53:06</t>
  </si>
  <si>
    <t>9893911412</t>
  </si>
  <si>
    <t>190622095306757yoor</t>
  </si>
  <si>
    <t>2019-06-22 15:05:41</t>
  </si>
  <si>
    <t>9892293449</t>
  </si>
  <si>
    <t>1906220705412655v74</t>
  </si>
  <si>
    <t>2019-08-01 00:00:00</t>
  </si>
  <si>
    <t>2019-06-22 12:08:05</t>
  </si>
  <si>
    <t>9890564615</t>
  </si>
  <si>
    <t>190622040805688g7t1</t>
  </si>
  <si>
    <t>2019-06-22 00:00:00</t>
  </si>
  <si>
    <t>2019-06-20 11:57:32</t>
  </si>
  <si>
    <t>9869887602</t>
  </si>
  <si>
    <t>190620035732495nxyd</t>
  </si>
  <si>
    <t>2019-06-21 00:00:00</t>
  </si>
  <si>
    <t>2019-06-20 11:06:42</t>
  </si>
  <si>
    <t>9869371024</t>
  </si>
  <si>
    <t>190620030642728jnef</t>
  </si>
  <si>
    <t>2019-06-16 19:37:31</t>
  </si>
  <si>
    <t>9836470270</t>
  </si>
  <si>
    <t>190616113731776ky1m</t>
  </si>
  <si>
    <t>2019-06-25 00:00:00</t>
  </si>
  <si>
    <t>2019-06-29 00:00:00</t>
  </si>
  <si>
    <t>2019-06-16 16:22:18</t>
  </si>
  <si>
    <t>9834821245</t>
  </si>
  <si>
    <t>1906160822184385a25</t>
  </si>
  <si>
    <t>2019-07-18 00:00:00</t>
  </si>
  <si>
    <t>2019-07-19 00:00:00</t>
  </si>
  <si>
    <t>2019-06-14 15:55:15</t>
  </si>
  <si>
    <t>9816029499</t>
  </si>
  <si>
    <t>190614075515783e1lv</t>
  </si>
  <si>
    <t>2019-06-17 00:00:00</t>
  </si>
  <si>
    <t>2019-06-18 00:00:00</t>
  </si>
  <si>
    <t>2019-06-14 14:46:44</t>
  </si>
  <si>
    <t>9815359880</t>
  </si>
  <si>
    <t>190614064644866sk63</t>
  </si>
  <si>
    <t>2019-06-14 00:00:00</t>
  </si>
  <si>
    <t>2019-06-15 00:00:00</t>
  </si>
  <si>
    <t>2019-06-26 15:13:02</t>
  </si>
  <si>
    <t>9901111789</t>
  </si>
  <si>
    <t>190626071302779rqvs</t>
  </si>
  <si>
    <t>订单退款</t>
  </si>
  <si>
    <t>2019-06-28 00:00:00</t>
  </si>
  <si>
    <t>2019-06-23 14:46:42</t>
  </si>
  <si>
    <t>1906230646427721y5f</t>
  </si>
  <si>
    <t>月结，7月30号付款</t>
  </si>
  <si>
    <t>2019-06-13 18:13:08</t>
  </si>
  <si>
    <t>9808244643</t>
  </si>
  <si>
    <t>190613101308751v6ht</t>
  </si>
  <si>
    <t>2019-06-13 00:00:00</t>
  </si>
  <si>
    <t>2019-06-13 17:57:19</t>
  </si>
  <si>
    <t>190613095717706ajxo</t>
  </si>
  <si>
    <t>确认应付款金额：18396.99</t>
  </si>
  <si>
    <t>2019-06-24 12:58:15</t>
  </si>
  <si>
    <t>9907488123</t>
  </si>
  <si>
    <t>190624045815036c4zq</t>
  </si>
  <si>
    <r>
      <t>付款单编号：</t>
    </r>
    <r>
      <rPr>
        <b/>
        <sz val="10.5"/>
        <color rgb="FF333333"/>
        <rFont val="Helvetica"/>
        <charset val="134"/>
      </rPr>
      <t>P190717142529535</t>
    </r>
  </si>
  <si>
    <t>2019-06-24 12:11:55</t>
  </si>
  <si>
    <t>190624041155736aos2</t>
  </si>
  <si>
    <t>2019-06-22 19:08:34</t>
  </si>
  <si>
    <t>9889314055</t>
  </si>
  <si>
    <t>190622110834301dcc5</t>
  </si>
  <si>
    <t>2019-06-22 09:47:22</t>
  </si>
  <si>
    <t>190622014722476fthl</t>
  </si>
  <si>
    <t>2019-06-18 21:37:05</t>
  </si>
  <si>
    <t>9851700224</t>
  </si>
  <si>
    <t>190618133705864ob4j</t>
  </si>
  <si>
    <t>2019-06-18 14:38:51</t>
  </si>
  <si>
    <t>190618063851682yxjw</t>
  </si>
  <si>
    <t>2019-06-16 16:20:23</t>
  </si>
  <si>
    <t>9827628722</t>
  </si>
  <si>
    <t>190616082023642svzo</t>
  </si>
  <si>
    <t>2019-06-16 00:00:00</t>
  </si>
  <si>
    <t>2019-06-15 18:57:05</t>
  </si>
  <si>
    <t>1906151057055667y0r</t>
  </si>
  <si>
    <t>2019-06-24 14:09:09</t>
  </si>
  <si>
    <t>9907201628</t>
  </si>
  <si>
    <t>190624060909442vntu</t>
  </si>
  <si>
    <t>2019-06-24 11:39:00</t>
  </si>
  <si>
    <t>190624033900597nkzd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</si>
</sst>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0.5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0.5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1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0" fillId="10" borderId="3" applyNumberFormat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5658;&#31243;&#22269;&#20869;&#30452;&#36830;0709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单号</v>
          </cell>
          <cell r="E1" t="str">
            <v>酒店确认号</v>
          </cell>
          <cell r="F1" t="str">
            <v>出账银行</v>
          </cell>
          <cell r="G1" t="str">
            <v>出账金额</v>
          </cell>
          <cell r="H1" t="str">
            <v>出账币种</v>
          </cell>
          <cell r="I1" t="str">
            <v>出账汇率</v>
          </cell>
          <cell r="J1" t="str">
            <v>原币金额</v>
          </cell>
        </row>
        <row r="2">
          <cell r="A2" t="str">
            <v>1515219</v>
          </cell>
          <cell r="B2" t="str">
            <v>香港如心海景酒店暨会议中心</v>
          </cell>
          <cell r="C2" t="str">
            <v>9670196810</v>
          </cell>
          <cell r="D2" t="str">
            <v>1515219</v>
          </cell>
          <cell r="E2" t="str">
            <v/>
          </cell>
          <cell r="F2" t="str">
            <v/>
          </cell>
          <cell r="G2" t="str">
            <v>499</v>
          </cell>
          <cell r="H2" t="str">
            <v>RMB</v>
          </cell>
          <cell r="I2" t="str">
            <v>1</v>
          </cell>
          <cell r="J2" t="str">
            <v>499</v>
          </cell>
        </row>
        <row r="3">
          <cell r="A3" t="str">
            <v>1516604</v>
          </cell>
          <cell r="B3" t="str">
            <v>香港城市花园酒店</v>
          </cell>
          <cell r="C3" t="str">
            <v>9683269384</v>
          </cell>
          <cell r="D3" t="str">
            <v>1516604</v>
          </cell>
          <cell r="E3" t="str">
            <v/>
          </cell>
          <cell r="F3" t="str">
            <v/>
          </cell>
          <cell r="G3" t="str">
            <v>1112</v>
          </cell>
          <cell r="H3" t="str">
            <v>RMB</v>
          </cell>
          <cell r="I3" t="str">
            <v>1</v>
          </cell>
          <cell r="J3" t="str">
            <v>1112</v>
          </cell>
        </row>
        <row r="4">
          <cell r="A4" t="str">
            <v>1536033</v>
          </cell>
          <cell r="B4" t="str">
            <v>上海鼎园瑞峰公寓酒店</v>
          </cell>
          <cell r="C4" t="str">
            <v>9899457889</v>
          </cell>
          <cell r="D4" t="str">
            <v>1536033</v>
          </cell>
          <cell r="E4" t="str">
            <v/>
          </cell>
          <cell r="F4" t="str">
            <v/>
          </cell>
          <cell r="G4" t="str">
            <v>1128</v>
          </cell>
          <cell r="H4" t="str">
            <v>RMB</v>
          </cell>
          <cell r="I4" t="str">
            <v>1</v>
          </cell>
          <cell r="J4" t="str">
            <v>1128</v>
          </cell>
        </row>
        <row r="5">
          <cell r="A5" t="str">
            <v>1488594</v>
          </cell>
          <cell r="B5" t="str">
            <v>宿务丽笙酒店</v>
          </cell>
          <cell r="C5" t="str">
            <v/>
          </cell>
          <cell r="D5" t="str">
            <v>1488594</v>
          </cell>
          <cell r="E5" t="str">
            <v>3722553</v>
          </cell>
          <cell r="F5" t="str">
            <v/>
          </cell>
          <cell r="G5" t="str">
            <v>2226.42</v>
          </cell>
          <cell r="H5" t="str">
            <v>RMB</v>
          </cell>
          <cell r="I5" t="str">
            <v>1</v>
          </cell>
          <cell r="J5" t="str">
            <v>17100</v>
          </cell>
        </row>
        <row r="6">
          <cell r="A6" t="str">
            <v>1533585</v>
          </cell>
          <cell r="B6" t="str">
            <v>北京新国贸饭店</v>
          </cell>
          <cell r="C6" t="str">
            <v>9869887602</v>
          </cell>
          <cell r="D6" t="str">
            <v>1533585</v>
          </cell>
          <cell r="E6" t="str">
            <v>84974671</v>
          </cell>
          <cell r="F6" t="str">
            <v/>
          </cell>
          <cell r="G6" t="str">
            <v>2216</v>
          </cell>
          <cell r="H6" t="str">
            <v>RMB</v>
          </cell>
          <cell r="I6" t="str">
            <v>1</v>
          </cell>
          <cell r="J6" t="str">
            <v>2216</v>
          </cell>
        </row>
        <row r="7">
          <cell r="A7" t="str">
            <v>1538296</v>
          </cell>
          <cell r="B7" t="str">
            <v>简悦酒店(香港铜锣湾店)</v>
          </cell>
          <cell r="C7" t="str">
            <v>9924517232</v>
          </cell>
          <cell r="D7" t="str">
            <v>1538296</v>
          </cell>
          <cell r="E7" t="str">
            <v/>
          </cell>
          <cell r="F7" t="str">
            <v/>
          </cell>
          <cell r="G7" t="str">
            <v>268</v>
          </cell>
          <cell r="H7" t="str">
            <v>RMB</v>
          </cell>
          <cell r="I7" t="str">
            <v>1</v>
          </cell>
          <cell r="J7" t="str">
            <v>268</v>
          </cell>
        </row>
        <row r="8">
          <cell r="A8" t="str">
            <v>1549140</v>
          </cell>
          <cell r="B8" t="str">
            <v>北京国贸大酒店</v>
          </cell>
          <cell r="C8" t="str">
            <v>10077124267</v>
          </cell>
          <cell r="D8" t="str">
            <v>1549140</v>
          </cell>
          <cell r="E8" t="str">
            <v>29190422</v>
          </cell>
          <cell r="F8" t="str">
            <v/>
          </cell>
          <cell r="G8" t="str">
            <v>1866</v>
          </cell>
          <cell r="H8" t="str">
            <v>RMB</v>
          </cell>
          <cell r="I8" t="str">
            <v>1</v>
          </cell>
          <cell r="J8" t="str">
            <v>1866</v>
          </cell>
        </row>
        <row r="9">
          <cell r="A9" t="str">
            <v>1535627</v>
          </cell>
          <cell r="B9" t="str">
            <v>苏州新城花园酒店(西翼楼)</v>
          </cell>
          <cell r="C9" t="str">
            <v>9893911412</v>
          </cell>
          <cell r="D9" t="str">
            <v>1535627</v>
          </cell>
          <cell r="E9" t="str">
            <v/>
          </cell>
          <cell r="F9" t="str">
            <v/>
          </cell>
          <cell r="G9" t="str">
            <v>400</v>
          </cell>
          <cell r="H9" t="str">
            <v>RMB</v>
          </cell>
          <cell r="I9" t="str">
            <v>1</v>
          </cell>
          <cell r="J9" t="str">
            <v>400</v>
          </cell>
        </row>
        <row r="10">
          <cell r="A10" t="str">
            <v>1539670</v>
          </cell>
          <cell r="B10" t="str">
            <v>苏州新城花园酒店(西翼楼)</v>
          </cell>
          <cell r="C10" t="str">
            <v>9938305347</v>
          </cell>
          <cell r="D10" t="str">
            <v>1539670</v>
          </cell>
          <cell r="E10" t="str">
            <v/>
          </cell>
          <cell r="F10" t="str">
            <v/>
          </cell>
          <cell r="G10" t="str">
            <v>400</v>
          </cell>
          <cell r="H10" t="str">
            <v>RMB</v>
          </cell>
          <cell r="I10" t="str">
            <v>1</v>
          </cell>
          <cell r="J10" t="str">
            <v>400</v>
          </cell>
        </row>
        <row r="11">
          <cell r="A11" t="str">
            <v>1536794</v>
          </cell>
          <cell r="B11" t="str">
            <v>即墨喜客来酒店</v>
          </cell>
          <cell r="C11" t="str">
            <v>9907201628</v>
          </cell>
          <cell r="D11" t="str">
            <v>1536794</v>
          </cell>
          <cell r="E11" t="str">
            <v/>
          </cell>
          <cell r="F11" t="str">
            <v/>
          </cell>
          <cell r="G11" t="str">
            <v>149</v>
          </cell>
          <cell r="H11" t="str">
            <v>RMB</v>
          </cell>
          <cell r="I11" t="str">
            <v>1</v>
          </cell>
          <cell r="J11" t="str">
            <v>149</v>
          </cell>
        </row>
        <row r="12">
          <cell r="A12" t="str">
            <v>1542401</v>
          </cell>
          <cell r="B12" t="str">
            <v>武汉湖滨客舍</v>
          </cell>
          <cell r="C12" t="str">
            <v>9967242549</v>
          </cell>
          <cell r="D12" t="str">
            <v>1542401</v>
          </cell>
          <cell r="E12" t="str">
            <v/>
          </cell>
          <cell r="F12" t="str">
            <v/>
          </cell>
          <cell r="G12" t="str">
            <v>1949</v>
          </cell>
          <cell r="H12" t="str">
            <v>RMB</v>
          </cell>
          <cell r="I12" t="str">
            <v>1</v>
          </cell>
          <cell r="J12" t="str">
            <v>1949</v>
          </cell>
        </row>
        <row r="13">
          <cell r="A13" t="str">
            <v>1542399</v>
          </cell>
          <cell r="B13" t="str">
            <v>武汉湖滨客舍</v>
          </cell>
          <cell r="C13" t="str">
            <v>9967240585</v>
          </cell>
          <cell r="D13" t="str">
            <v>1542399</v>
          </cell>
          <cell r="E13" t="str">
            <v/>
          </cell>
          <cell r="F13" t="str">
            <v/>
          </cell>
          <cell r="G13" t="str">
            <v>2348</v>
          </cell>
          <cell r="H13" t="str">
            <v>RMB</v>
          </cell>
          <cell r="I13" t="str">
            <v>1</v>
          </cell>
          <cell r="J13" t="str">
            <v>2348</v>
          </cell>
        </row>
        <row r="14">
          <cell r="A14" t="str">
            <v>1530043</v>
          </cell>
          <cell r="B14" t="str">
            <v>时光漫步怀旧主题酒店(北京西单店)</v>
          </cell>
          <cell r="C14" t="str">
            <v>9834821245</v>
          </cell>
          <cell r="D14" t="str">
            <v>1530043</v>
          </cell>
          <cell r="E14" t="str">
            <v/>
          </cell>
          <cell r="F14" t="str">
            <v/>
          </cell>
          <cell r="G14" t="str">
            <v>646</v>
          </cell>
          <cell r="H14" t="str">
            <v>RMB</v>
          </cell>
          <cell r="I14" t="str">
            <v>1</v>
          </cell>
          <cell r="J14" t="str">
            <v>646</v>
          </cell>
        </row>
        <row r="15">
          <cell r="A15" t="str">
            <v>1536004</v>
          </cell>
          <cell r="B15" t="str">
            <v>北京信谊酒店</v>
          </cell>
          <cell r="C15" t="str">
            <v>9899068397</v>
          </cell>
          <cell r="D15" t="str">
            <v>1536004</v>
          </cell>
          <cell r="E15" t="str">
            <v/>
          </cell>
          <cell r="F15" t="str">
            <v/>
          </cell>
          <cell r="G15" t="str">
            <v>532</v>
          </cell>
          <cell r="H15" t="str">
            <v>RMB</v>
          </cell>
          <cell r="I15" t="str">
            <v>1</v>
          </cell>
          <cell r="J15" t="str">
            <v>532</v>
          </cell>
        </row>
        <row r="16">
          <cell r="A16" t="str">
            <v>1536112</v>
          </cell>
          <cell r="B16" t="str">
            <v>优居酒店(武汉高铁众圆广场店)</v>
          </cell>
          <cell r="C16" t="str">
            <v>9900395372</v>
          </cell>
          <cell r="D16" t="str">
            <v>1536112</v>
          </cell>
          <cell r="E16" t="str">
            <v/>
          </cell>
          <cell r="F16" t="str">
            <v/>
          </cell>
          <cell r="G16" t="str">
            <v>131</v>
          </cell>
          <cell r="H16" t="str">
            <v>RMB</v>
          </cell>
          <cell r="I16" t="str">
            <v>1</v>
          </cell>
          <cell r="J16" t="str">
            <v>131</v>
          </cell>
        </row>
        <row r="17">
          <cell r="A17" t="str">
            <v>1537650</v>
          </cell>
          <cell r="B17" t="str">
            <v>西安嘉唐巢酒店</v>
          </cell>
          <cell r="C17" t="str">
            <v>9916866292</v>
          </cell>
          <cell r="D17" t="str">
            <v>1537650</v>
          </cell>
          <cell r="E17" t="str">
            <v/>
          </cell>
          <cell r="F17" t="str">
            <v/>
          </cell>
          <cell r="G17" t="str">
            <v>1645</v>
          </cell>
          <cell r="H17" t="str">
            <v>RMB</v>
          </cell>
          <cell r="I17" t="str">
            <v>1</v>
          </cell>
          <cell r="J17" t="str">
            <v>1645</v>
          </cell>
        </row>
        <row r="18">
          <cell r="A18" t="str">
            <v>1543913</v>
          </cell>
          <cell r="B18" t="str">
            <v>锦江之星品尚(厦门国际机场店)</v>
          </cell>
          <cell r="C18" t="str">
            <v>9987939239</v>
          </cell>
          <cell r="D18" t="str">
            <v>1543913</v>
          </cell>
          <cell r="E18" t="str">
            <v/>
          </cell>
          <cell r="F18" t="str">
            <v/>
          </cell>
          <cell r="G18" t="str">
            <v>236</v>
          </cell>
          <cell r="H18" t="str">
            <v>RMB</v>
          </cell>
          <cell r="I18" t="str">
            <v>1</v>
          </cell>
          <cell r="J18" t="str">
            <v>236</v>
          </cell>
        </row>
        <row r="19">
          <cell r="A19" t="str">
            <v>1528520</v>
          </cell>
          <cell r="B19" t="str">
            <v>北京亦庄移动硅谷亚朵酒店</v>
          </cell>
          <cell r="C19" t="str">
            <v>9816029499</v>
          </cell>
          <cell r="D19" t="str">
            <v>1528520</v>
          </cell>
          <cell r="E19" t="str">
            <v>1418</v>
          </cell>
          <cell r="F19" t="str">
            <v/>
          </cell>
          <cell r="G19" t="str">
            <v>659</v>
          </cell>
          <cell r="H19" t="str">
            <v>RMB</v>
          </cell>
          <cell r="I19" t="str">
            <v>1</v>
          </cell>
          <cell r="J19" t="str">
            <v>659</v>
          </cell>
        </row>
        <row r="20">
          <cell r="A20" t="str">
            <v>1535634</v>
          </cell>
          <cell r="B20" t="str">
            <v>上海浦东大酒店</v>
          </cell>
          <cell r="C20" t="str">
            <v>9893947046</v>
          </cell>
          <cell r="D20" t="str">
            <v>1535634</v>
          </cell>
          <cell r="E20" t="str">
            <v/>
          </cell>
          <cell r="F20" t="str">
            <v/>
          </cell>
          <cell r="G20" t="str">
            <v>478</v>
          </cell>
          <cell r="H20" t="str">
            <v>RMB</v>
          </cell>
          <cell r="I20" t="str">
            <v>1</v>
          </cell>
          <cell r="J20" t="str">
            <v>478</v>
          </cell>
        </row>
        <row r="21">
          <cell r="A21" t="str">
            <v>1543022</v>
          </cell>
          <cell r="B21" t="str">
            <v>香港南洋酒店</v>
          </cell>
          <cell r="C21" t="str">
            <v>9974621483</v>
          </cell>
          <cell r="D21" t="str">
            <v>1543022</v>
          </cell>
          <cell r="E21" t="str">
            <v/>
          </cell>
          <cell r="F21" t="str">
            <v/>
          </cell>
          <cell r="G21" t="str">
            <v>1189</v>
          </cell>
          <cell r="H21" t="str">
            <v>RMB</v>
          </cell>
          <cell r="I21" t="str">
            <v>1</v>
          </cell>
          <cell r="J21" t="str">
            <v>1189</v>
          </cell>
        </row>
        <row r="22">
          <cell r="A22" t="str">
            <v>1544828</v>
          </cell>
          <cell r="B22" t="str">
            <v>香港南洋酒店</v>
          </cell>
          <cell r="C22" t="str">
            <v>9999678259</v>
          </cell>
          <cell r="D22" t="str">
            <v>1544828</v>
          </cell>
          <cell r="E22" t="str">
            <v>1574210</v>
          </cell>
          <cell r="F22" t="str">
            <v/>
          </cell>
          <cell r="G22" t="str">
            <v>578</v>
          </cell>
          <cell r="H22" t="str">
            <v>RMB</v>
          </cell>
          <cell r="I22" t="str">
            <v>1</v>
          </cell>
          <cell r="J22" t="str">
            <v>578</v>
          </cell>
        </row>
        <row r="23">
          <cell r="A23" t="str">
            <v>1541839</v>
          </cell>
          <cell r="B23" t="str">
            <v>澳门最佳西方新新酒店</v>
          </cell>
          <cell r="C23" t="str">
            <v>9960912937</v>
          </cell>
          <cell r="D23" t="str">
            <v>1541839</v>
          </cell>
          <cell r="E23" t="str">
            <v>104499</v>
          </cell>
          <cell r="F23" t="str">
            <v/>
          </cell>
          <cell r="G23" t="str">
            <v>789</v>
          </cell>
          <cell r="H23" t="str">
            <v>RMB</v>
          </cell>
          <cell r="I23" t="str">
            <v>1</v>
          </cell>
          <cell r="J23" t="str">
            <v>789</v>
          </cell>
        </row>
        <row r="24">
          <cell r="A24" t="str">
            <v>1540513</v>
          </cell>
          <cell r="B24" t="str">
            <v>一呆公寓·广州保利中汇</v>
          </cell>
          <cell r="C24" t="str">
            <v>9947185383</v>
          </cell>
          <cell r="D24" t="str">
            <v>1540513</v>
          </cell>
          <cell r="E24" t="str">
            <v/>
          </cell>
          <cell r="F24" t="str">
            <v/>
          </cell>
          <cell r="G24" t="str">
            <v>864</v>
          </cell>
          <cell r="H24" t="str">
            <v>RMB</v>
          </cell>
          <cell r="I24" t="str">
            <v>1</v>
          </cell>
          <cell r="J24" t="str">
            <v>864</v>
          </cell>
        </row>
        <row r="25">
          <cell r="A25" t="str">
            <v>1528447</v>
          </cell>
          <cell r="B25" t="str">
            <v>和颐酒店(上海虹桥机场店)</v>
          </cell>
          <cell r="C25" t="str">
            <v>9815359880</v>
          </cell>
          <cell r="D25" t="str">
            <v>1528447</v>
          </cell>
          <cell r="E25" t="str">
            <v>9815359880</v>
          </cell>
          <cell r="F25" t="str">
            <v/>
          </cell>
          <cell r="G25" t="str">
            <v>341</v>
          </cell>
          <cell r="H25" t="str">
            <v>RMB</v>
          </cell>
          <cell r="I25" t="str">
            <v>1</v>
          </cell>
          <cell r="J25" t="str">
            <v>341</v>
          </cell>
        </row>
        <row r="26">
          <cell r="A26" t="str">
            <v>1535342</v>
          </cell>
          <cell r="B26" t="str">
            <v>和颐酒店(上海虹桥机场店)</v>
          </cell>
          <cell r="C26" t="str">
            <v>9890564615</v>
          </cell>
          <cell r="D26" t="str">
            <v>1535342</v>
          </cell>
          <cell r="E26" t="str">
            <v/>
          </cell>
          <cell r="F26" t="str">
            <v/>
          </cell>
          <cell r="G26" t="str">
            <v>275</v>
          </cell>
          <cell r="H26" t="str">
            <v>RMB</v>
          </cell>
          <cell r="I26" t="str">
            <v>1</v>
          </cell>
          <cell r="J26" t="str">
            <v>275</v>
          </cell>
        </row>
        <row r="27">
          <cell r="A27" t="str">
            <v>1533530</v>
          </cell>
          <cell r="B27" t="str">
            <v>上海锦丰国际大酒店</v>
          </cell>
          <cell r="C27" t="str">
            <v>9869371024</v>
          </cell>
          <cell r="D27" t="str">
            <v>1533530</v>
          </cell>
          <cell r="E27" t="str">
            <v/>
          </cell>
          <cell r="F27" t="str">
            <v/>
          </cell>
          <cell r="G27" t="str">
            <v>116</v>
          </cell>
          <cell r="H27" t="str">
            <v>RMB</v>
          </cell>
          <cell r="I27" t="str">
            <v>1</v>
          </cell>
          <cell r="J27" t="str">
            <v>116</v>
          </cell>
        </row>
        <row r="28">
          <cell r="A28" t="str">
            <v>1538887</v>
          </cell>
          <cell r="B28" t="str">
            <v>博乐诗·宜选酒店公寓(上海虹桥机场国展中心店)</v>
          </cell>
          <cell r="C28" t="str">
            <v>9930573367</v>
          </cell>
          <cell r="D28" t="str">
            <v>1538887</v>
          </cell>
          <cell r="E28" t="str">
            <v/>
          </cell>
          <cell r="F28" t="str">
            <v/>
          </cell>
          <cell r="G28" t="str">
            <v>278</v>
          </cell>
          <cell r="H28" t="str">
            <v>RMB</v>
          </cell>
          <cell r="I28" t="str">
            <v>1</v>
          </cell>
          <cell r="J28" t="str">
            <v>278</v>
          </cell>
        </row>
        <row r="29">
          <cell r="A29" t="str">
            <v>1535485</v>
          </cell>
          <cell r="B29" t="str">
            <v>御河堤酒店公寓(深圳京基100店)</v>
          </cell>
          <cell r="C29" t="str">
            <v>9892293449</v>
          </cell>
          <cell r="D29" t="str">
            <v>1535485</v>
          </cell>
          <cell r="E29" t="str">
            <v/>
          </cell>
          <cell r="F29" t="str">
            <v/>
          </cell>
          <cell r="G29" t="str">
            <v>1156</v>
          </cell>
          <cell r="H29" t="str">
            <v>RMB</v>
          </cell>
          <cell r="I29" t="str">
            <v>1</v>
          </cell>
          <cell r="J29" t="str">
            <v>1156</v>
          </cell>
        </row>
        <row r="30">
          <cell r="A30" t="str">
            <v>1530165</v>
          </cell>
          <cell r="B30" t="str">
            <v>厦门盘扣·漫度House</v>
          </cell>
          <cell r="C30" t="str">
            <v>9836470270</v>
          </cell>
          <cell r="D30" t="str">
            <v>1530165</v>
          </cell>
          <cell r="E30" t="str">
            <v>link_1560685159037</v>
          </cell>
          <cell r="F30" t="str">
            <v/>
          </cell>
          <cell r="G30" t="str">
            <v>2066</v>
          </cell>
          <cell r="H30" t="str">
            <v>RMB</v>
          </cell>
          <cell r="I30" t="str">
            <v>1</v>
          </cell>
          <cell r="J30" t="str">
            <v>2066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7"/>
  <sheetViews>
    <sheetView tabSelected="1" workbookViewId="0">
      <selection activeCell="Z34" sqref="Z34"/>
    </sheetView>
  </sheetViews>
  <sheetFormatPr defaultColWidth="9" defaultRowHeight="13.5"/>
  <cols>
    <col min="2" max="2" width="13.375" customWidth="1"/>
    <col min="3" max="3" width="8.625" customWidth="1"/>
    <col min="4" max="4" width="16.875" customWidth="1"/>
    <col min="6" max="6" width="9.375"/>
    <col min="12" max="22" width="9" hidden="1" customWidth="1"/>
    <col min="25" max="25" width="9.25"/>
  </cols>
  <sheetData>
    <row r="1" spans="1:24">
      <c r="A1" t="s">
        <v>0</v>
      </c>
      <c r="B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X1" t="s">
        <v>21</v>
      </c>
    </row>
    <row r="2" spans="1:24">
      <c r="A2" t="s">
        <v>22</v>
      </c>
      <c r="B2" t="s">
        <v>23</v>
      </c>
      <c r="C2" t="str">
        <f>VLOOKUP(B2,[1]应付款管理!$C$1:$D$65536,2,0)</f>
        <v>1542401</v>
      </c>
      <c r="D2" t="s">
        <v>24</v>
      </c>
      <c r="E2" t="s">
        <v>25</v>
      </c>
      <c r="F2">
        <v>-1889</v>
      </c>
      <c r="G2" t="s">
        <v>26</v>
      </c>
      <c r="H2">
        <v>1</v>
      </c>
      <c r="I2">
        <v>1949</v>
      </c>
      <c r="J2">
        <v>1889</v>
      </c>
      <c r="K2">
        <v>60</v>
      </c>
      <c r="L2">
        <v>0</v>
      </c>
      <c r="M2">
        <v>0</v>
      </c>
      <c r="N2" t="s">
        <v>27</v>
      </c>
      <c r="O2" t="s">
        <v>28</v>
      </c>
      <c r="P2" t="s">
        <v>29</v>
      </c>
      <c r="Q2" t="s">
        <v>30</v>
      </c>
      <c r="R2" t="s">
        <v>26</v>
      </c>
      <c r="S2" t="s">
        <v>31</v>
      </c>
      <c r="T2" t="s">
        <v>32</v>
      </c>
      <c r="U2" t="s">
        <v>33</v>
      </c>
      <c r="V2" t="s">
        <v>26</v>
      </c>
      <c r="W2" t="str">
        <f>VLOOKUP(C2,[1]应付款管理!$A$1:$J$65536,10,0)</f>
        <v>1949</v>
      </c>
      <c r="X2" t="str">
        <f>$X$1&amp;C2</f>
        <v>，1542401</v>
      </c>
    </row>
    <row r="3" spans="1:24">
      <c r="A3" t="s">
        <v>34</v>
      </c>
      <c r="B3" t="s">
        <v>35</v>
      </c>
      <c r="C3" t="str">
        <f>VLOOKUP(B3,[1]应付款管理!$C$1:$D$65536,2,0)</f>
        <v>1542399</v>
      </c>
      <c r="D3" t="s">
        <v>36</v>
      </c>
      <c r="E3" t="s">
        <v>25</v>
      </c>
      <c r="F3">
        <v>-2288</v>
      </c>
      <c r="G3" t="s">
        <v>26</v>
      </c>
      <c r="H3">
        <v>1</v>
      </c>
      <c r="I3">
        <v>2348</v>
      </c>
      <c r="J3">
        <v>2288</v>
      </c>
      <c r="K3">
        <v>60</v>
      </c>
      <c r="L3">
        <v>0</v>
      </c>
      <c r="M3">
        <v>0</v>
      </c>
      <c r="N3" t="s">
        <v>27</v>
      </c>
      <c r="O3" t="s">
        <v>28</v>
      </c>
      <c r="P3" t="s">
        <v>29</v>
      </c>
      <c r="Q3" t="s">
        <v>30</v>
      </c>
      <c r="R3" t="s">
        <v>26</v>
      </c>
      <c r="S3" t="s">
        <v>31</v>
      </c>
      <c r="T3" t="s">
        <v>32</v>
      </c>
      <c r="U3" t="s">
        <v>33</v>
      </c>
      <c r="V3" t="s">
        <v>26</v>
      </c>
      <c r="W3" t="str">
        <f>VLOOKUP(C3,[1]应付款管理!$A$1:$J$65536,10,0)</f>
        <v>2348</v>
      </c>
      <c r="X3" t="str">
        <f t="shared" ref="X3:X24" si="0">$X$1&amp;C3</f>
        <v>，1542399</v>
      </c>
    </row>
    <row r="4" spans="1:24">
      <c r="A4" t="s">
        <v>37</v>
      </c>
      <c r="B4" t="s">
        <v>38</v>
      </c>
      <c r="C4" t="str">
        <f>VLOOKUP(B4,[1]应付款管理!$C$1:$D$65536,2,0)</f>
        <v>1541839</v>
      </c>
      <c r="D4" t="s">
        <v>39</v>
      </c>
      <c r="E4" t="s">
        <v>25</v>
      </c>
      <c r="F4">
        <v>-759</v>
      </c>
      <c r="G4" t="s">
        <v>26</v>
      </c>
      <c r="H4">
        <v>1</v>
      </c>
      <c r="I4">
        <v>789</v>
      </c>
      <c r="J4">
        <v>759</v>
      </c>
      <c r="K4">
        <v>30</v>
      </c>
      <c r="L4">
        <v>0</v>
      </c>
      <c r="M4">
        <v>0</v>
      </c>
      <c r="N4" t="s">
        <v>27</v>
      </c>
      <c r="O4" t="s">
        <v>40</v>
      </c>
      <c r="P4" t="s">
        <v>41</v>
      </c>
      <c r="Q4" t="s">
        <v>30</v>
      </c>
      <c r="R4" t="s">
        <v>26</v>
      </c>
      <c r="S4" t="s">
        <v>31</v>
      </c>
      <c r="T4" t="s">
        <v>42</v>
      </c>
      <c r="U4" t="s">
        <v>33</v>
      </c>
      <c r="V4" t="s">
        <v>26</v>
      </c>
      <c r="W4" t="str">
        <f>VLOOKUP(C4,[1]应付款管理!$A$1:$J$65536,10,0)</f>
        <v>789</v>
      </c>
      <c r="X4" t="str">
        <f t="shared" si="0"/>
        <v>，1541839</v>
      </c>
    </row>
    <row r="5" spans="1:24">
      <c r="A5" t="s">
        <v>43</v>
      </c>
      <c r="B5" t="s">
        <v>44</v>
      </c>
      <c r="C5" t="str">
        <f>VLOOKUP(B5,[1]应付款管理!$C$1:$D$65536,2,0)</f>
        <v>1540513</v>
      </c>
      <c r="D5" t="s">
        <v>45</v>
      </c>
      <c r="E5" t="s">
        <v>25</v>
      </c>
      <c r="F5">
        <v>-820.8</v>
      </c>
      <c r="G5" t="s">
        <v>26</v>
      </c>
      <c r="H5">
        <v>1</v>
      </c>
      <c r="I5">
        <v>864</v>
      </c>
      <c r="J5">
        <v>820.8</v>
      </c>
      <c r="K5">
        <v>43.2</v>
      </c>
      <c r="L5">
        <v>0</v>
      </c>
      <c r="M5">
        <v>0</v>
      </c>
      <c r="N5" t="s">
        <v>27</v>
      </c>
      <c r="O5" t="s">
        <v>29</v>
      </c>
      <c r="P5" t="s">
        <v>41</v>
      </c>
      <c r="Q5" t="s">
        <v>30</v>
      </c>
      <c r="R5" t="s">
        <v>26</v>
      </c>
      <c r="S5" t="s">
        <v>31</v>
      </c>
      <c r="T5" t="s">
        <v>32</v>
      </c>
      <c r="U5" t="s">
        <v>33</v>
      </c>
      <c r="V5" t="s">
        <v>26</v>
      </c>
      <c r="W5" t="str">
        <f>VLOOKUP(C5,[1]应付款管理!$A$1:$J$65536,10,0)</f>
        <v>864</v>
      </c>
      <c r="X5" t="str">
        <f t="shared" si="0"/>
        <v>，1540513</v>
      </c>
    </row>
    <row r="6" spans="1:24">
      <c r="A6" t="s">
        <v>46</v>
      </c>
      <c r="B6" t="s">
        <v>47</v>
      </c>
      <c r="C6" t="str">
        <f>VLOOKUP(B6,[1]应付款管理!$C$1:$D$65536,2,0)</f>
        <v>1539670</v>
      </c>
      <c r="D6" t="s">
        <v>48</v>
      </c>
      <c r="E6" t="s">
        <v>25</v>
      </c>
      <c r="F6">
        <v>-392</v>
      </c>
      <c r="G6" t="s">
        <v>26</v>
      </c>
      <c r="H6">
        <v>1</v>
      </c>
      <c r="I6">
        <v>400</v>
      </c>
      <c r="J6">
        <v>392</v>
      </c>
      <c r="K6">
        <v>8</v>
      </c>
      <c r="L6">
        <v>0</v>
      </c>
      <c r="M6">
        <v>0</v>
      </c>
      <c r="N6" t="s">
        <v>27</v>
      </c>
      <c r="O6" t="s">
        <v>49</v>
      </c>
      <c r="P6" t="s">
        <v>50</v>
      </c>
      <c r="Q6" t="s">
        <v>30</v>
      </c>
      <c r="R6" t="s">
        <v>51</v>
      </c>
      <c r="S6" t="s">
        <v>31</v>
      </c>
      <c r="T6" t="s">
        <v>32</v>
      </c>
      <c r="U6" t="s">
        <v>33</v>
      </c>
      <c r="V6" t="s">
        <v>26</v>
      </c>
      <c r="W6" t="str">
        <f>VLOOKUP(C6,[1]应付款管理!$A$1:$J$65536,10,0)</f>
        <v>400</v>
      </c>
      <c r="X6" t="str">
        <f t="shared" si="0"/>
        <v>，1539670</v>
      </c>
    </row>
    <row r="7" spans="1:24">
      <c r="A7" t="s">
        <v>52</v>
      </c>
      <c r="B7" t="s">
        <v>53</v>
      </c>
      <c r="C7" t="str">
        <f>VLOOKUP(B7,[1]应付款管理!$C$1:$D$65536,2,0)</f>
        <v>1538887</v>
      </c>
      <c r="D7" t="s">
        <v>54</v>
      </c>
      <c r="E7" t="s">
        <v>25</v>
      </c>
      <c r="F7">
        <v>-272.44</v>
      </c>
      <c r="G7" t="s">
        <v>26</v>
      </c>
      <c r="H7">
        <v>1</v>
      </c>
      <c r="I7">
        <v>278</v>
      </c>
      <c r="J7">
        <v>272.44</v>
      </c>
      <c r="K7">
        <v>5.56</v>
      </c>
      <c r="L7">
        <v>0</v>
      </c>
      <c r="M7">
        <v>0</v>
      </c>
      <c r="N7" t="s">
        <v>27</v>
      </c>
      <c r="O7" t="s">
        <v>55</v>
      </c>
      <c r="P7" t="s">
        <v>56</v>
      </c>
      <c r="Q7" t="s">
        <v>30</v>
      </c>
      <c r="R7" t="s">
        <v>51</v>
      </c>
      <c r="S7" t="s">
        <v>31</v>
      </c>
      <c r="T7" t="s">
        <v>42</v>
      </c>
      <c r="U7" t="s">
        <v>33</v>
      </c>
      <c r="V7" t="s">
        <v>26</v>
      </c>
      <c r="W7" t="str">
        <f>VLOOKUP(C7,[1]应付款管理!$A$1:$J$65536,10,0)</f>
        <v>278</v>
      </c>
      <c r="X7" t="str">
        <f t="shared" si="0"/>
        <v>，1538887</v>
      </c>
    </row>
    <row r="8" spans="1:24">
      <c r="A8" t="s">
        <v>57</v>
      </c>
      <c r="B8" t="s">
        <v>58</v>
      </c>
      <c r="C8" t="str">
        <f>VLOOKUP(B8,[1]应付款管理!$C$1:$D$65536,2,0)</f>
        <v>1538296</v>
      </c>
      <c r="D8" t="s">
        <v>59</v>
      </c>
      <c r="E8" t="s">
        <v>25</v>
      </c>
      <c r="F8">
        <v>-254.6</v>
      </c>
      <c r="G8" t="s">
        <v>26</v>
      </c>
      <c r="H8">
        <v>1</v>
      </c>
      <c r="I8">
        <v>268</v>
      </c>
      <c r="J8">
        <v>254.6</v>
      </c>
      <c r="K8">
        <v>13.4</v>
      </c>
      <c r="L8">
        <v>0</v>
      </c>
      <c r="M8">
        <v>0</v>
      </c>
      <c r="N8" t="s">
        <v>27</v>
      </c>
      <c r="O8" t="s">
        <v>60</v>
      </c>
      <c r="P8" t="s">
        <v>61</v>
      </c>
      <c r="Q8" t="s">
        <v>30</v>
      </c>
      <c r="R8" t="s">
        <v>26</v>
      </c>
      <c r="S8" t="s">
        <v>31</v>
      </c>
      <c r="T8" t="s">
        <v>42</v>
      </c>
      <c r="U8" t="s">
        <v>33</v>
      </c>
      <c r="V8" t="s">
        <v>26</v>
      </c>
      <c r="W8" t="str">
        <f>VLOOKUP(C8,[1]应付款管理!$A$1:$J$65536,10,0)</f>
        <v>268</v>
      </c>
      <c r="X8" t="str">
        <f t="shared" si="0"/>
        <v>，1538296</v>
      </c>
    </row>
    <row r="9" spans="1:24">
      <c r="A9" t="s">
        <v>62</v>
      </c>
      <c r="B9" t="s">
        <v>63</v>
      </c>
      <c r="C9" t="str">
        <f>VLOOKUP(B9,[1]应付款管理!$C$1:$D$65536,2,0)</f>
        <v>1537650</v>
      </c>
      <c r="D9" t="s">
        <v>64</v>
      </c>
      <c r="E9" t="s">
        <v>25</v>
      </c>
      <c r="F9">
        <v>-1612.1</v>
      </c>
      <c r="G9" t="s">
        <v>26</v>
      </c>
      <c r="H9">
        <v>1</v>
      </c>
      <c r="I9">
        <v>1645</v>
      </c>
      <c r="J9">
        <v>1612.1</v>
      </c>
      <c r="K9">
        <v>32.9</v>
      </c>
      <c r="L9">
        <v>0</v>
      </c>
      <c r="M9">
        <v>0</v>
      </c>
      <c r="N9" t="s">
        <v>27</v>
      </c>
      <c r="O9" t="s">
        <v>65</v>
      </c>
      <c r="P9" t="s">
        <v>55</v>
      </c>
      <c r="Q9" t="s">
        <v>30</v>
      </c>
      <c r="R9" t="s">
        <v>51</v>
      </c>
      <c r="S9" t="s">
        <v>31</v>
      </c>
      <c r="T9" t="s">
        <v>42</v>
      </c>
      <c r="U9" t="s">
        <v>33</v>
      </c>
      <c r="V9" t="s">
        <v>26</v>
      </c>
      <c r="W9" t="str">
        <f>VLOOKUP(C9,[1]应付款管理!$A$1:$J$65536,10,0)</f>
        <v>1645</v>
      </c>
      <c r="X9" t="str">
        <f t="shared" si="0"/>
        <v>，1537650</v>
      </c>
    </row>
    <row r="10" spans="1:24">
      <c r="A10" t="s">
        <v>66</v>
      </c>
      <c r="B10" t="s">
        <v>67</v>
      </c>
      <c r="C10" t="str">
        <f>VLOOKUP(B10,[1]应付款管理!$C$1:$D$65536,2,0)</f>
        <v>1536112</v>
      </c>
      <c r="D10" t="s">
        <v>68</v>
      </c>
      <c r="E10" t="s">
        <v>25</v>
      </c>
      <c r="F10">
        <v>-128.38</v>
      </c>
      <c r="G10" t="s">
        <v>26</v>
      </c>
      <c r="H10">
        <v>1</v>
      </c>
      <c r="I10">
        <v>131</v>
      </c>
      <c r="J10">
        <v>128.38</v>
      </c>
      <c r="K10">
        <v>2.62</v>
      </c>
      <c r="L10">
        <v>0</v>
      </c>
      <c r="M10">
        <v>0</v>
      </c>
      <c r="N10" t="s">
        <v>27</v>
      </c>
      <c r="O10" t="s">
        <v>69</v>
      </c>
      <c r="P10" t="s">
        <v>70</v>
      </c>
      <c r="Q10" t="s">
        <v>30</v>
      </c>
      <c r="R10" t="s">
        <v>51</v>
      </c>
      <c r="S10" t="s">
        <v>31</v>
      </c>
      <c r="T10" t="s">
        <v>42</v>
      </c>
      <c r="U10" t="s">
        <v>33</v>
      </c>
      <c r="V10" t="s">
        <v>26</v>
      </c>
      <c r="W10" t="str">
        <f>VLOOKUP(C10,[1]应付款管理!$A$1:$J$65536,10,0)</f>
        <v>131</v>
      </c>
      <c r="X10" t="str">
        <f t="shared" si="0"/>
        <v>，1536112</v>
      </c>
    </row>
    <row r="11" spans="1:24">
      <c r="A11" t="s">
        <v>71</v>
      </c>
      <c r="B11" t="s">
        <v>72</v>
      </c>
      <c r="C11" t="str">
        <f>VLOOKUP(B11,[1]应付款管理!$C$1:$D$65536,2,0)</f>
        <v>1536033</v>
      </c>
      <c r="D11" t="s">
        <v>73</v>
      </c>
      <c r="E11" t="s">
        <v>25</v>
      </c>
      <c r="F11">
        <v>-1071.6</v>
      </c>
      <c r="G11" t="s">
        <v>26</v>
      </c>
      <c r="H11">
        <v>1</v>
      </c>
      <c r="I11">
        <v>1128</v>
      </c>
      <c r="J11">
        <v>1071.6</v>
      </c>
      <c r="K11">
        <v>56.4</v>
      </c>
      <c r="L11">
        <v>0</v>
      </c>
      <c r="M11">
        <v>0</v>
      </c>
      <c r="N11" t="s">
        <v>27</v>
      </c>
      <c r="O11" t="s">
        <v>74</v>
      </c>
      <c r="P11" t="s">
        <v>75</v>
      </c>
      <c r="Q11" t="s">
        <v>30</v>
      </c>
      <c r="R11" t="s">
        <v>26</v>
      </c>
      <c r="S11" t="s">
        <v>31</v>
      </c>
      <c r="T11" t="s">
        <v>42</v>
      </c>
      <c r="U11" t="s">
        <v>33</v>
      </c>
      <c r="V11" t="s">
        <v>26</v>
      </c>
      <c r="W11" t="str">
        <f>VLOOKUP(C11,[1]应付款管理!$A$1:$J$65536,10,0)</f>
        <v>1128</v>
      </c>
      <c r="X11" t="str">
        <f t="shared" si="0"/>
        <v>，1536033</v>
      </c>
    </row>
    <row r="12" spans="1:24">
      <c r="A12" t="s">
        <v>76</v>
      </c>
      <c r="B12" t="s">
        <v>77</v>
      </c>
      <c r="C12" t="str">
        <f>VLOOKUP(B12,[1]应付款管理!$C$1:$D$65536,2,0)</f>
        <v>1536004</v>
      </c>
      <c r="D12" t="s">
        <v>78</v>
      </c>
      <c r="E12" t="s">
        <v>25</v>
      </c>
      <c r="F12">
        <v>-521.36</v>
      </c>
      <c r="G12" t="s">
        <v>26</v>
      </c>
      <c r="H12">
        <v>1</v>
      </c>
      <c r="I12">
        <v>532</v>
      </c>
      <c r="J12">
        <v>521.36</v>
      </c>
      <c r="K12">
        <v>10.64</v>
      </c>
      <c r="L12">
        <v>0</v>
      </c>
      <c r="M12">
        <v>0</v>
      </c>
      <c r="N12" t="s">
        <v>27</v>
      </c>
      <c r="O12" t="s">
        <v>79</v>
      </c>
      <c r="P12" t="s">
        <v>80</v>
      </c>
      <c r="Q12" t="s">
        <v>30</v>
      </c>
      <c r="R12" t="s">
        <v>51</v>
      </c>
      <c r="S12" t="s">
        <v>31</v>
      </c>
      <c r="T12" t="s">
        <v>32</v>
      </c>
      <c r="U12" t="s">
        <v>33</v>
      </c>
      <c r="V12" t="s">
        <v>26</v>
      </c>
      <c r="W12" t="str">
        <f>VLOOKUP(C12,[1]应付款管理!$A$1:$J$65536,10,0)</f>
        <v>532</v>
      </c>
      <c r="X12" t="str">
        <f t="shared" si="0"/>
        <v>，1536004</v>
      </c>
    </row>
    <row r="13" spans="1:24">
      <c r="A13" t="s">
        <v>81</v>
      </c>
      <c r="B13" t="s">
        <v>82</v>
      </c>
      <c r="C13" t="str">
        <f>VLOOKUP(B13,[1]应付款管理!$C$1:$D$65536,2,0)</f>
        <v>1535634</v>
      </c>
      <c r="D13" t="s">
        <v>83</v>
      </c>
      <c r="E13" t="s">
        <v>25</v>
      </c>
      <c r="F13">
        <v>-454.1</v>
      </c>
      <c r="G13" t="s">
        <v>26</v>
      </c>
      <c r="H13">
        <v>1</v>
      </c>
      <c r="I13">
        <v>478</v>
      </c>
      <c r="J13">
        <v>454.1</v>
      </c>
      <c r="K13">
        <v>23.9</v>
      </c>
      <c r="L13">
        <v>0</v>
      </c>
      <c r="M13">
        <v>0</v>
      </c>
      <c r="N13" t="s">
        <v>27</v>
      </c>
      <c r="O13" t="s">
        <v>49</v>
      </c>
      <c r="P13" t="s">
        <v>50</v>
      </c>
      <c r="Q13" t="s">
        <v>30</v>
      </c>
      <c r="R13" t="s">
        <v>26</v>
      </c>
      <c r="S13" t="s">
        <v>31</v>
      </c>
      <c r="T13" t="s">
        <v>42</v>
      </c>
      <c r="U13" t="s">
        <v>33</v>
      </c>
      <c r="V13" t="s">
        <v>26</v>
      </c>
      <c r="W13" t="str">
        <f>VLOOKUP(C13,[1]应付款管理!$A$1:$J$65536,10,0)</f>
        <v>478</v>
      </c>
      <c r="X13" t="str">
        <f t="shared" si="0"/>
        <v>，1535634</v>
      </c>
    </row>
    <row r="14" spans="1:24">
      <c r="A14" t="s">
        <v>84</v>
      </c>
      <c r="B14" t="s">
        <v>85</v>
      </c>
      <c r="C14" t="str">
        <f>VLOOKUP(B14,[1]应付款管理!$C$1:$D$65536,2,0)</f>
        <v>1535627</v>
      </c>
      <c r="D14" t="s">
        <v>86</v>
      </c>
      <c r="E14" t="s">
        <v>25</v>
      </c>
      <c r="F14">
        <v>-392</v>
      </c>
      <c r="G14" t="s">
        <v>26</v>
      </c>
      <c r="H14">
        <v>1</v>
      </c>
      <c r="I14">
        <v>400</v>
      </c>
      <c r="J14">
        <v>392</v>
      </c>
      <c r="K14">
        <v>8</v>
      </c>
      <c r="L14">
        <v>0</v>
      </c>
      <c r="M14">
        <v>0</v>
      </c>
      <c r="N14" t="s">
        <v>27</v>
      </c>
      <c r="O14" t="s">
        <v>49</v>
      </c>
      <c r="P14" t="s">
        <v>50</v>
      </c>
      <c r="Q14" t="s">
        <v>30</v>
      </c>
      <c r="R14" t="s">
        <v>51</v>
      </c>
      <c r="S14" t="s">
        <v>31</v>
      </c>
      <c r="T14" t="s">
        <v>32</v>
      </c>
      <c r="U14" t="s">
        <v>33</v>
      </c>
      <c r="V14" t="s">
        <v>26</v>
      </c>
      <c r="W14" t="str">
        <f>VLOOKUP(C14,[1]应付款管理!$A$1:$J$65536,10,0)</f>
        <v>400</v>
      </c>
      <c r="X14" t="str">
        <f t="shared" si="0"/>
        <v>，1535627</v>
      </c>
    </row>
    <row r="15" spans="1:24">
      <c r="A15" t="s">
        <v>87</v>
      </c>
      <c r="B15" t="s">
        <v>88</v>
      </c>
      <c r="C15" t="str">
        <f>VLOOKUP(B15,[1]应付款管理!$C$1:$D$65536,2,0)</f>
        <v>1535485</v>
      </c>
      <c r="D15" t="s">
        <v>89</v>
      </c>
      <c r="E15" t="s">
        <v>25</v>
      </c>
      <c r="F15">
        <v>-1132.88</v>
      </c>
      <c r="G15" t="s">
        <v>26</v>
      </c>
      <c r="H15">
        <v>1</v>
      </c>
      <c r="I15">
        <v>1156</v>
      </c>
      <c r="J15">
        <v>1132.88</v>
      </c>
      <c r="K15">
        <v>23.12</v>
      </c>
      <c r="L15">
        <v>0</v>
      </c>
      <c r="M15">
        <v>0</v>
      </c>
      <c r="N15" t="s">
        <v>27</v>
      </c>
      <c r="O15" t="s">
        <v>90</v>
      </c>
      <c r="P15" t="s">
        <v>49</v>
      </c>
      <c r="Q15" t="s">
        <v>30</v>
      </c>
      <c r="R15" t="s">
        <v>51</v>
      </c>
      <c r="S15" t="s">
        <v>31</v>
      </c>
      <c r="T15" t="s">
        <v>42</v>
      </c>
      <c r="U15" t="s">
        <v>33</v>
      </c>
      <c r="V15" t="s">
        <v>26</v>
      </c>
      <c r="W15" t="str">
        <f>VLOOKUP(C15,[1]应付款管理!$A$1:$J$65536,10,0)</f>
        <v>1156</v>
      </c>
      <c r="X15" t="str">
        <f t="shared" si="0"/>
        <v>，1535485</v>
      </c>
    </row>
    <row r="16" spans="1:24">
      <c r="A16" t="s">
        <v>91</v>
      </c>
      <c r="B16" t="s">
        <v>92</v>
      </c>
      <c r="C16" t="str">
        <f>VLOOKUP(B16,[1]应付款管理!$C$1:$D$65536,2,0)</f>
        <v>1535342</v>
      </c>
      <c r="D16" t="s">
        <v>93</v>
      </c>
      <c r="E16" t="s">
        <v>25</v>
      </c>
      <c r="F16">
        <v>-261.25</v>
      </c>
      <c r="G16" t="s">
        <v>26</v>
      </c>
      <c r="H16">
        <v>1</v>
      </c>
      <c r="I16">
        <v>275</v>
      </c>
      <c r="J16">
        <v>261.25</v>
      </c>
      <c r="K16">
        <v>13.75</v>
      </c>
      <c r="L16">
        <v>0</v>
      </c>
      <c r="M16">
        <v>0</v>
      </c>
      <c r="N16" t="s">
        <v>27</v>
      </c>
      <c r="O16" t="s">
        <v>94</v>
      </c>
      <c r="P16" t="s">
        <v>69</v>
      </c>
      <c r="Q16" t="s">
        <v>30</v>
      </c>
      <c r="R16" t="s">
        <v>26</v>
      </c>
      <c r="S16" t="s">
        <v>31</v>
      </c>
      <c r="T16" t="s">
        <v>32</v>
      </c>
      <c r="U16" t="s">
        <v>33</v>
      </c>
      <c r="V16" t="s">
        <v>26</v>
      </c>
      <c r="W16" t="str">
        <f>VLOOKUP(C16,[1]应付款管理!$A$1:$J$65536,10,0)</f>
        <v>275</v>
      </c>
      <c r="X16" t="str">
        <f t="shared" si="0"/>
        <v>，1535342</v>
      </c>
    </row>
    <row r="17" spans="1:24">
      <c r="A17" t="s">
        <v>95</v>
      </c>
      <c r="B17" t="s">
        <v>96</v>
      </c>
      <c r="C17" t="str">
        <f>VLOOKUP(B17,[1]应付款管理!$C$1:$D$65536,2,0)</f>
        <v>1533585</v>
      </c>
      <c r="D17" t="s">
        <v>97</v>
      </c>
      <c r="E17" t="s">
        <v>25</v>
      </c>
      <c r="F17">
        <v>-2192</v>
      </c>
      <c r="G17" t="s">
        <v>26</v>
      </c>
      <c r="H17">
        <v>1</v>
      </c>
      <c r="I17">
        <v>2216</v>
      </c>
      <c r="J17">
        <v>2192</v>
      </c>
      <c r="K17">
        <v>24</v>
      </c>
      <c r="L17">
        <v>0</v>
      </c>
      <c r="M17">
        <v>0</v>
      </c>
      <c r="N17" t="s">
        <v>27</v>
      </c>
      <c r="O17" t="s">
        <v>98</v>
      </c>
      <c r="P17" t="s">
        <v>69</v>
      </c>
      <c r="Q17" t="s">
        <v>30</v>
      </c>
      <c r="R17" t="s">
        <v>51</v>
      </c>
      <c r="S17" t="s">
        <v>31</v>
      </c>
      <c r="T17" t="s">
        <v>32</v>
      </c>
      <c r="U17" t="s">
        <v>33</v>
      </c>
      <c r="V17" t="s">
        <v>26</v>
      </c>
      <c r="W17" t="str">
        <f>VLOOKUP(C17,[1]应付款管理!$A$1:$J$65536,10,0)</f>
        <v>2216</v>
      </c>
      <c r="X17" t="str">
        <f t="shared" si="0"/>
        <v>，1533585</v>
      </c>
    </row>
    <row r="18" spans="1:24">
      <c r="A18" t="s">
        <v>99</v>
      </c>
      <c r="B18" t="s">
        <v>100</v>
      </c>
      <c r="C18" t="str">
        <f>VLOOKUP(B18,[1]应付款管理!$C$1:$D$65536,2,0)</f>
        <v>1533530</v>
      </c>
      <c r="D18" t="s">
        <v>101</v>
      </c>
      <c r="E18" t="s">
        <v>25</v>
      </c>
      <c r="F18">
        <v>-110.2</v>
      </c>
      <c r="G18" t="s">
        <v>26</v>
      </c>
      <c r="H18">
        <v>1</v>
      </c>
      <c r="I18">
        <v>116</v>
      </c>
      <c r="J18">
        <v>110.2</v>
      </c>
      <c r="K18">
        <v>5.8</v>
      </c>
      <c r="L18">
        <v>0</v>
      </c>
      <c r="M18">
        <v>0</v>
      </c>
      <c r="N18" t="s">
        <v>27</v>
      </c>
      <c r="O18" t="s">
        <v>98</v>
      </c>
      <c r="P18" t="s">
        <v>94</v>
      </c>
      <c r="Q18" t="s">
        <v>30</v>
      </c>
      <c r="R18" t="s">
        <v>26</v>
      </c>
      <c r="S18" t="s">
        <v>31</v>
      </c>
      <c r="T18" t="s">
        <v>32</v>
      </c>
      <c r="U18" t="s">
        <v>33</v>
      </c>
      <c r="V18" t="s">
        <v>26</v>
      </c>
      <c r="W18" t="str">
        <f>VLOOKUP(C18,[1]应付款管理!$A$1:$J$65536,10,0)</f>
        <v>116</v>
      </c>
      <c r="X18" t="str">
        <f t="shared" si="0"/>
        <v>，1533530</v>
      </c>
    </row>
    <row r="19" spans="1:24">
      <c r="A19" t="s">
        <v>102</v>
      </c>
      <c r="B19" t="s">
        <v>103</v>
      </c>
      <c r="C19" t="str">
        <f>VLOOKUP(B19,[1]应付款管理!$C$1:$D$65536,2,0)</f>
        <v>1530165</v>
      </c>
      <c r="D19" t="s">
        <v>104</v>
      </c>
      <c r="E19" t="s">
        <v>25</v>
      </c>
      <c r="F19">
        <v>-2024.68</v>
      </c>
      <c r="G19" t="s">
        <v>26</v>
      </c>
      <c r="H19">
        <v>1</v>
      </c>
      <c r="I19">
        <v>2066</v>
      </c>
      <c r="J19">
        <v>2024.68</v>
      </c>
      <c r="K19">
        <v>41.32</v>
      </c>
      <c r="L19">
        <v>0</v>
      </c>
      <c r="M19">
        <v>0</v>
      </c>
      <c r="N19" t="s">
        <v>27</v>
      </c>
      <c r="O19" t="s">
        <v>105</v>
      </c>
      <c r="P19" t="s">
        <v>106</v>
      </c>
      <c r="Q19" t="s">
        <v>30</v>
      </c>
      <c r="R19" t="s">
        <v>51</v>
      </c>
      <c r="S19" t="s">
        <v>31</v>
      </c>
      <c r="T19" t="s">
        <v>42</v>
      </c>
      <c r="U19" t="s">
        <v>33</v>
      </c>
      <c r="V19" t="s">
        <v>26</v>
      </c>
      <c r="W19" t="str">
        <f>VLOOKUP(C19,[1]应付款管理!$A$1:$J$65536,10,0)</f>
        <v>2066</v>
      </c>
      <c r="X19" t="str">
        <f t="shared" si="0"/>
        <v>，1530165</v>
      </c>
    </row>
    <row r="20" spans="1:24">
      <c r="A20" t="s">
        <v>107</v>
      </c>
      <c r="B20" t="s">
        <v>108</v>
      </c>
      <c r="C20" t="str">
        <f>VLOOKUP(B20,[1]应付款管理!$C$1:$D$65536,2,0)</f>
        <v>1530043</v>
      </c>
      <c r="D20" t="s">
        <v>109</v>
      </c>
      <c r="E20" t="s">
        <v>25</v>
      </c>
      <c r="F20">
        <v>-634</v>
      </c>
      <c r="G20" t="s">
        <v>26</v>
      </c>
      <c r="H20">
        <v>1</v>
      </c>
      <c r="I20">
        <v>646</v>
      </c>
      <c r="J20">
        <v>634</v>
      </c>
      <c r="K20">
        <v>12</v>
      </c>
      <c r="L20">
        <v>0</v>
      </c>
      <c r="M20">
        <v>0</v>
      </c>
      <c r="N20" t="s">
        <v>27</v>
      </c>
      <c r="O20" t="s">
        <v>110</v>
      </c>
      <c r="P20" t="s">
        <v>111</v>
      </c>
      <c r="Q20" t="s">
        <v>30</v>
      </c>
      <c r="R20" t="s">
        <v>51</v>
      </c>
      <c r="S20" t="s">
        <v>31</v>
      </c>
      <c r="T20" t="s">
        <v>32</v>
      </c>
      <c r="U20" t="s">
        <v>33</v>
      </c>
      <c r="V20" t="s">
        <v>26</v>
      </c>
      <c r="W20" t="str">
        <f>VLOOKUP(C20,[1]应付款管理!$A$1:$J$65536,10,0)</f>
        <v>646</v>
      </c>
      <c r="X20" t="str">
        <f t="shared" si="0"/>
        <v>，1530043</v>
      </c>
    </row>
    <row r="21" spans="1:24">
      <c r="A21" t="s">
        <v>112</v>
      </c>
      <c r="B21" t="s">
        <v>113</v>
      </c>
      <c r="C21" t="str">
        <f>VLOOKUP(B21,[1]应付款管理!$C$1:$D$65536,2,0)</f>
        <v>1528520</v>
      </c>
      <c r="D21" t="s">
        <v>114</v>
      </c>
      <c r="E21" t="s">
        <v>25</v>
      </c>
      <c r="F21">
        <v>-647</v>
      </c>
      <c r="G21" t="s">
        <v>26</v>
      </c>
      <c r="H21">
        <v>1</v>
      </c>
      <c r="I21">
        <v>659</v>
      </c>
      <c r="J21">
        <v>647</v>
      </c>
      <c r="K21">
        <v>12</v>
      </c>
      <c r="L21">
        <v>0</v>
      </c>
      <c r="M21">
        <v>0</v>
      </c>
      <c r="N21" t="s">
        <v>27</v>
      </c>
      <c r="O21" t="s">
        <v>115</v>
      </c>
      <c r="P21" t="s">
        <v>116</v>
      </c>
      <c r="Q21" t="s">
        <v>30</v>
      </c>
      <c r="R21" t="s">
        <v>51</v>
      </c>
      <c r="S21" t="s">
        <v>31</v>
      </c>
      <c r="T21" t="s">
        <v>42</v>
      </c>
      <c r="U21" t="s">
        <v>33</v>
      </c>
      <c r="V21" t="s">
        <v>26</v>
      </c>
      <c r="W21" t="str">
        <f>VLOOKUP(C21,[1]应付款管理!$A$1:$J$65536,10,0)</f>
        <v>659</v>
      </c>
      <c r="X21" t="str">
        <f t="shared" si="0"/>
        <v>，1528520</v>
      </c>
    </row>
    <row r="22" spans="1:24">
      <c r="A22" t="s">
        <v>117</v>
      </c>
      <c r="B22" t="s">
        <v>118</v>
      </c>
      <c r="C22" t="str">
        <f>VLOOKUP(B22,[1]应付款管理!$C$1:$D$65536,2,0)</f>
        <v>1528447</v>
      </c>
      <c r="D22" t="s">
        <v>119</v>
      </c>
      <c r="E22" t="s">
        <v>25</v>
      </c>
      <c r="F22">
        <v>-323.95</v>
      </c>
      <c r="G22" t="s">
        <v>26</v>
      </c>
      <c r="H22">
        <v>1</v>
      </c>
      <c r="I22">
        <v>341</v>
      </c>
      <c r="J22">
        <v>323.95</v>
      </c>
      <c r="K22">
        <v>17.05</v>
      </c>
      <c r="L22">
        <v>0</v>
      </c>
      <c r="M22">
        <v>0</v>
      </c>
      <c r="N22" t="s">
        <v>27</v>
      </c>
      <c r="O22" t="s">
        <v>120</v>
      </c>
      <c r="P22" t="s">
        <v>121</v>
      </c>
      <c r="Q22" t="s">
        <v>30</v>
      </c>
      <c r="R22" t="s">
        <v>26</v>
      </c>
      <c r="S22" t="s">
        <v>31</v>
      </c>
      <c r="T22" t="s">
        <v>32</v>
      </c>
      <c r="U22" t="s">
        <v>33</v>
      </c>
      <c r="V22" t="s">
        <v>26</v>
      </c>
      <c r="W22" t="str">
        <f>VLOOKUP(C22,[1]应付款管理!$A$1:$J$65536,10,0)</f>
        <v>341</v>
      </c>
      <c r="X22" t="str">
        <f t="shared" si="0"/>
        <v>，1528447</v>
      </c>
    </row>
    <row r="23" s="1" customFormat="1" spans="1:24">
      <c r="A23" s="1" t="s">
        <v>122</v>
      </c>
      <c r="B23" s="1" t="s">
        <v>123</v>
      </c>
      <c r="C23" s="2">
        <v>1536178</v>
      </c>
      <c r="D23" s="1" t="s">
        <v>124</v>
      </c>
      <c r="E23" s="1" t="s">
        <v>125</v>
      </c>
      <c r="F23" s="1">
        <v>215.65</v>
      </c>
      <c r="G23" s="1" t="s">
        <v>26</v>
      </c>
      <c r="H23" s="1">
        <v>-1</v>
      </c>
      <c r="I23" s="1">
        <v>-227</v>
      </c>
      <c r="J23" s="1">
        <v>-215.65</v>
      </c>
      <c r="K23" s="1">
        <v>-11.35</v>
      </c>
      <c r="L23" s="1">
        <v>0</v>
      </c>
      <c r="M23" s="1">
        <v>0</v>
      </c>
      <c r="N23" s="1" t="s">
        <v>27</v>
      </c>
      <c r="O23" s="1" t="s">
        <v>60</v>
      </c>
      <c r="P23" s="1" t="s">
        <v>126</v>
      </c>
      <c r="Q23" s="1" t="s">
        <v>30</v>
      </c>
      <c r="R23" s="1" t="s">
        <v>26</v>
      </c>
      <c r="S23" s="1" t="s">
        <v>31</v>
      </c>
      <c r="T23" s="1" t="s">
        <v>42</v>
      </c>
      <c r="U23" s="1" t="s">
        <v>33</v>
      </c>
      <c r="V23" s="1" t="s">
        <v>26</v>
      </c>
      <c r="W23" s="1">
        <v>-227</v>
      </c>
      <c r="X23" t="str">
        <f t="shared" si="0"/>
        <v>，1536178</v>
      </c>
    </row>
    <row r="24" s="1" customFormat="1" spans="1:24">
      <c r="A24" s="1" t="s">
        <v>127</v>
      </c>
      <c r="B24" s="1" t="s">
        <v>123</v>
      </c>
      <c r="C24" s="2">
        <v>1536178</v>
      </c>
      <c r="D24" s="1" t="s">
        <v>128</v>
      </c>
      <c r="E24" s="1" t="s">
        <v>25</v>
      </c>
      <c r="F24" s="1">
        <v>-431.3</v>
      </c>
      <c r="G24" s="1" t="s">
        <v>26</v>
      </c>
      <c r="H24" s="1">
        <v>1</v>
      </c>
      <c r="I24" s="1">
        <v>454</v>
      </c>
      <c r="J24" s="1">
        <v>431.3</v>
      </c>
      <c r="K24" s="1">
        <v>22.7</v>
      </c>
      <c r="L24" s="1">
        <v>0</v>
      </c>
      <c r="M24" s="1">
        <v>0</v>
      </c>
      <c r="N24" s="1" t="s">
        <v>27</v>
      </c>
      <c r="O24" s="1" t="s">
        <v>60</v>
      </c>
      <c r="P24" s="1" t="s">
        <v>126</v>
      </c>
      <c r="Q24" s="1" t="s">
        <v>30</v>
      </c>
      <c r="R24" s="1" t="s">
        <v>26</v>
      </c>
      <c r="S24" s="1" t="s">
        <v>31</v>
      </c>
      <c r="T24" s="1" t="s">
        <v>42</v>
      </c>
      <c r="U24" s="1" t="s">
        <v>33</v>
      </c>
      <c r="V24" s="1" t="s">
        <v>26</v>
      </c>
      <c r="W24" s="1">
        <v>454</v>
      </c>
      <c r="X24" t="str">
        <f t="shared" si="0"/>
        <v>，1536178</v>
      </c>
    </row>
    <row r="25" spans="7:8">
      <c r="G25" s="1" t="s">
        <v>129</v>
      </c>
      <c r="H25" s="1"/>
    </row>
    <row r="26" spans="1:22">
      <c r="A26" t="s">
        <v>130</v>
      </c>
      <c r="B26" t="s">
        <v>131</v>
      </c>
      <c r="C26" t="e">
        <f>VLOOKUP(B26,[1]应付款管理!$C$1:$D$65536,2,0)</f>
        <v>#N/A</v>
      </c>
      <c r="D26" t="s">
        <v>132</v>
      </c>
      <c r="E26" t="s">
        <v>125</v>
      </c>
      <c r="F26">
        <v>300.2</v>
      </c>
      <c r="G26" t="s">
        <v>26</v>
      </c>
      <c r="H26">
        <v>-1</v>
      </c>
      <c r="I26">
        <v>-316</v>
      </c>
      <c r="J26">
        <v>-300.2</v>
      </c>
      <c r="K26">
        <v>-15.8</v>
      </c>
      <c r="L26">
        <v>0</v>
      </c>
      <c r="M26">
        <v>0</v>
      </c>
      <c r="N26" t="s">
        <v>27</v>
      </c>
      <c r="O26" t="s">
        <v>133</v>
      </c>
      <c r="P26" t="s">
        <v>120</v>
      </c>
      <c r="Q26" t="s">
        <v>30</v>
      </c>
      <c r="R26" t="s">
        <v>26</v>
      </c>
      <c r="S26" t="s">
        <v>31</v>
      </c>
      <c r="T26" t="s">
        <v>42</v>
      </c>
      <c r="U26" t="s">
        <v>33</v>
      </c>
      <c r="V26" t="s">
        <v>26</v>
      </c>
    </row>
    <row r="27" ht="14.25" spans="1:29">
      <c r="A27" t="s">
        <v>134</v>
      </c>
      <c r="B27" t="s">
        <v>131</v>
      </c>
      <c r="C27" t="e">
        <f>VLOOKUP(B27,[1]应付款管理!$C$1:$D$65536,2,0)</f>
        <v>#N/A</v>
      </c>
      <c r="D27" t="s">
        <v>135</v>
      </c>
      <c r="E27" t="s">
        <v>25</v>
      </c>
      <c r="F27">
        <v>-300.2</v>
      </c>
      <c r="G27" t="s">
        <v>26</v>
      </c>
      <c r="H27">
        <v>1</v>
      </c>
      <c r="I27">
        <v>316</v>
      </c>
      <c r="J27">
        <v>300.2</v>
      </c>
      <c r="K27">
        <v>15.8</v>
      </c>
      <c r="L27">
        <v>0</v>
      </c>
      <c r="M27">
        <v>0</v>
      </c>
      <c r="N27" t="s">
        <v>27</v>
      </c>
      <c r="O27" t="s">
        <v>133</v>
      </c>
      <c r="P27" t="s">
        <v>120</v>
      </c>
      <c r="Q27" t="s">
        <v>30</v>
      </c>
      <c r="R27" t="s">
        <v>26</v>
      </c>
      <c r="S27" t="s">
        <v>31</v>
      </c>
      <c r="T27" t="s">
        <v>42</v>
      </c>
      <c r="U27" t="s">
        <v>33</v>
      </c>
      <c r="V27" t="s">
        <v>26</v>
      </c>
      <c r="X27" s="3" t="s">
        <v>136</v>
      </c>
      <c r="Y27" s="4"/>
      <c r="Z27" s="4"/>
      <c r="AA27" s="4"/>
      <c r="AB27" s="4"/>
      <c r="AC27" s="4"/>
    </row>
    <row r="28" ht="14.25" spans="1:29">
      <c r="A28" t="s">
        <v>137</v>
      </c>
      <c r="B28" t="s">
        <v>138</v>
      </c>
      <c r="C28" t="e">
        <f>VLOOKUP(B28,[1]应付款管理!$C$1:$D$65536,2,0)</f>
        <v>#N/A</v>
      </c>
      <c r="D28" t="s">
        <v>139</v>
      </c>
      <c r="E28" t="s">
        <v>125</v>
      </c>
      <c r="F28">
        <v>95</v>
      </c>
      <c r="G28" t="s">
        <v>26</v>
      </c>
      <c r="H28">
        <v>-1</v>
      </c>
      <c r="I28">
        <v>-100</v>
      </c>
      <c r="J28">
        <v>-95</v>
      </c>
      <c r="K28">
        <v>-5</v>
      </c>
      <c r="L28">
        <v>0</v>
      </c>
      <c r="M28">
        <v>0</v>
      </c>
      <c r="N28" t="s">
        <v>27</v>
      </c>
      <c r="O28" t="s">
        <v>70</v>
      </c>
      <c r="P28" t="s">
        <v>105</v>
      </c>
      <c r="Q28" t="s">
        <v>30</v>
      </c>
      <c r="R28" t="s">
        <v>26</v>
      </c>
      <c r="S28" t="s">
        <v>31</v>
      </c>
      <c r="T28" t="s">
        <v>42</v>
      </c>
      <c r="U28" t="s">
        <v>33</v>
      </c>
      <c r="V28" t="s">
        <v>26</v>
      </c>
      <c r="X28" s="4"/>
      <c r="Y28" s="4">
        <v>18912</v>
      </c>
      <c r="Z28" s="5" t="s">
        <v>140</v>
      </c>
      <c r="AA28" s="4"/>
      <c r="AB28" s="4"/>
      <c r="AC28" s="4"/>
    </row>
    <row r="29" spans="1:29">
      <c r="A29" t="s">
        <v>141</v>
      </c>
      <c r="B29" t="s">
        <v>138</v>
      </c>
      <c r="C29" t="e">
        <f>VLOOKUP(B29,[1]应付款管理!$C$1:$D$65536,2,0)</f>
        <v>#N/A</v>
      </c>
      <c r="D29" t="s">
        <v>142</v>
      </c>
      <c r="E29" t="s">
        <v>25</v>
      </c>
      <c r="F29">
        <v>-95</v>
      </c>
      <c r="G29" t="s">
        <v>26</v>
      </c>
      <c r="H29">
        <v>1</v>
      </c>
      <c r="I29">
        <v>100</v>
      </c>
      <c r="J29">
        <v>95</v>
      </c>
      <c r="K29">
        <v>5</v>
      </c>
      <c r="L29">
        <v>0</v>
      </c>
      <c r="M29">
        <v>0</v>
      </c>
      <c r="N29" t="s">
        <v>27</v>
      </c>
      <c r="O29" t="s">
        <v>70</v>
      </c>
      <c r="P29" t="s">
        <v>105</v>
      </c>
      <c r="Q29" t="s">
        <v>30</v>
      </c>
      <c r="R29" t="s">
        <v>26</v>
      </c>
      <c r="S29" t="s">
        <v>31</v>
      </c>
      <c r="T29" t="s">
        <v>42</v>
      </c>
      <c r="U29" t="s">
        <v>33</v>
      </c>
      <c r="V29" t="s">
        <v>26</v>
      </c>
      <c r="X29" s="3" t="s">
        <v>9</v>
      </c>
      <c r="Y29" s="4">
        <v>-515.01</v>
      </c>
      <c r="Z29" s="4"/>
      <c r="AA29" s="4"/>
      <c r="AB29" s="4"/>
      <c r="AC29" s="4"/>
    </row>
    <row r="30" spans="1:22">
      <c r="A30" t="s">
        <v>143</v>
      </c>
      <c r="B30" t="s">
        <v>144</v>
      </c>
      <c r="C30" t="e">
        <f>VLOOKUP(B30,[1]应付款管理!$C$1:$D$65536,2,0)</f>
        <v>#N/A</v>
      </c>
      <c r="D30" t="s">
        <v>145</v>
      </c>
      <c r="E30" t="s">
        <v>125</v>
      </c>
      <c r="F30">
        <v>2774</v>
      </c>
      <c r="G30" t="s">
        <v>26</v>
      </c>
      <c r="H30">
        <v>-2</v>
      </c>
      <c r="I30">
        <v>-2798</v>
      </c>
      <c r="J30">
        <v>-2774</v>
      </c>
      <c r="K30">
        <v>-24</v>
      </c>
      <c r="L30">
        <v>0</v>
      </c>
      <c r="M30">
        <v>0</v>
      </c>
      <c r="N30" t="s">
        <v>27</v>
      </c>
      <c r="O30" t="s">
        <v>61</v>
      </c>
      <c r="P30" t="s">
        <v>126</v>
      </c>
      <c r="Q30" t="s">
        <v>30</v>
      </c>
      <c r="R30" t="s">
        <v>51</v>
      </c>
      <c r="S30" t="s">
        <v>31</v>
      </c>
      <c r="T30" t="s">
        <v>32</v>
      </c>
      <c r="U30" t="s">
        <v>33</v>
      </c>
      <c r="V30" t="s">
        <v>26</v>
      </c>
    </row>
    <row r="31" spans="1:22">
      <c r="A31" t="s">
        <v>146</v>
      </c>
      <c r="B31" t="s">
        <v>144</v>
      </c>
      <c r="C31" t="e">
        <f>VLOOKUP(B31,[1]应付款管理!$C$1:$D$65536,2,0)</f>
        <v>#N/A</v>
      </c>
      <c r="D31" t="s">
        <v>147</v>
      </c>
      <c r="E31" t="s">
        <v>25</v>
      </c>
      <c r="F31">
        <v>-2774</v>
      </c>
      <c r="G31" t="s">
        <v>26</v>
      </c>
      <c r="H31">
        <v>2</v>
      </c>
      <c r="I31">
        <v>2798</v>
      </c>
      <c r="J31">
        <v>2774</v>
      </c>
      <c r="K31">
        <v>24</v>
      </c>
      <c r="L31">
        <v>0</v>
      </c>
      <c r="M31">
        <v>0</v>
      </c>
      <c r="N31" t="s">
        <v>27</v>
      </c>
      <c r="O31" t="s">
        <v>61</v>
      </c>
      <c r="P31" t="s">
        <v>126</v>
      </c>
      <c r="Q31" t="s">
        <v>30</v>
      </c>
      <c r="R31" t="s">
        <v>51</v>
      </c>
      <c r="S31" t="s">
        <v>31</v>
      </c>
      <c r="T31" t="s">
        <v>32</v>
      </c>
      <c r="U31" t="s">
        <v>33</v>
      </c>
      <c r="V31" t="s">
        <v>26</v>
      </c>
    </row>
    <row r="32" spans="1:22">
      <c r="A32" t="s">
        <v>148</v>
      </c>
      <c r="B32" t="s">
        <v>149</v>
      </c>
      <c r="C32" t="e">
        <f>VLOOKUP(B32,[1]应付款管理!$C$1:$D$65536,2,0)</f>
        <v>#N/A</v>
      </c>
      <c r="D32" t="s">
        <v>150</v>
      </c>
      <c r="E32" t="s">
        <v>125</v>
      </c>
      <c r="F32">
        <v>136.22</v>
      </c>
      <c r="G32" t="s">
        <v>26</v>
      </c>
      <c r="H32">
        <v>-1</v>
      </c>
      <c r="I32">
        <v>-139</v>
      </c>
      <c r="J32">
        <v>-136.22</v>
      </c>
      <c r="K32">
        <v>-2.78</v>
      </c>
      <c r="L32">
        <v>0</v>
      </c>
      <c r="M32">
        <v>0</v>
      </c>
      <c r="N32" t="s">
        <v>27</v>
      </c>
      <c r="O32" t="s">
        <v>126</v>
      </c>
      <c r="P32" t="s">
        <v>106</v>
      </c>
      <c r="Q32" t="s">
        <v>30</v>
      </c>
      <c r="R32" t="s">
        <v>51</v>
      </c>
      <c r="S32" t="s">
        <v>31</v>
      </c>
      <c r="T32" t="s">
        <v>42</v>
      </c>
      <c r="U32" t="s">
        <v>33</v>
      </c>
      <c r="V32" t="s">
        <v>26</v>
      </c>
    </row>
    <row r="33" spans="1:22">
      <c r="A33" t="s">
        <v>151</v>
      </c>
      <c r="B33" t="s">
        <v>149</v>
      </c>
      <c r="C33" t="e">
        <f>VLOOKUP(B33,[1]应付款管理!$C$1:$D$65536,2,0)</f>
        <v>#N/A</v>
      </c>
      <c r="D33" t="s">
        <v>152</v>
      </c>
      <c r="E33" t="s">
        <v>25</v>
      </c>
      <c r="F33">
        <v>-136.22</v>
      </c>
      <c r="G33" t="s">
        <v>26</v>
      </c>
      <c r="H33">
        <v>1</v>
      </c>
      <c r="I33">
        <v>139</v>
      </c>
      <c r="J33">
        <v>136.22</v>
      </c>
      <c r="K33">
        <v>2.78</v>
      </c>
      <c r="L33">
        <v>0</v>
      </c>
      <c r="M33">
        <v>0</v>
      </c>
      <c r="N33" t="s">
        <v>27</v>
      </c>
      <c r="O33" t="s">
        <v>126</v>
      </c>
      <c r="P33" t="s">
        <v>106</v>
      </c>
      <c r="Q33" t="s">
        <v>30</v>
      </c>
      <c r="R33" t="s">
        <v>51</v>
      </c>
      <c r="S33" t="s">
        <v>31</v>
      </c>
      <c r="T33" t="s">
        <v>42</v>
      </c>
      <c r="U33" t="s">
        <v>33</v>
      </c>
      <c r="V33" t="s">
        <v>26</v>
      </c>
    </row>
    <row r="34" spans="1:22">
      <c r="A34" t="s">
        <v>153</v>
      </c>
      <c r="B34" t="s">
        <v>154</v>
      </c>
      <c r="C34" t="e">
        <f>VLOOKUP(B34,[1]应付款管理!$C$1:$D$65536,2,0)</f>
        <v>#N/A</v>
      </c>
      <c r="D34" t="s">
        <v>155</v>
      </c>
      <c r="E34" t="s">
        <v>125</v>
      </c>
      <c r="F34">
        <v>305.9</v>
      </c>
      <c r="G34" t="s">
        <v>26</v>
      </c>
      <c r="H34">
        <v>-1</v>
      </c>
      <c r="I34">
        <v>-322</v>
      </c>
      <c r="J34">
        <v>-305.9</v>
      </c>
      <c r="K34">
        <v>-16.1</v>
      </c>
      <c r="L34">
        <v>0</v>
      </c>
      <c r="M34">
        <v>0</v>
      </c>
      <c r="N34" t="s">
        <v>27</v>
      </c>
      <c r="O34" t="s">
        <v>156</v>
      </c>
      <c r="P34" t="s">
        <v>115</v>
      </c>
      <c r="Q34" t="s">
        <v>30</v>
      </c>
      <c r="R34" t="s">
        <v>26</v>
      </c>
      <c r="S34" t="s">
        <v>31</v>
      </c>
      <c r="T34" t="s">
        <v>32</v>
      </c>
      <c r="U34" t="s">
        <v>33</v>
      </c>
      <c r="V34" t="s">
        <v>26</v>
      </c>
    </row>
    <row r="35" spans="1:22">
      <c r="A35" t="s">
        <v>157</v>
      </c>
      <c r="B35" t="s">
        <v>154</v>
      </c>
      <c r="C35" t="e">
        <f>VLOOKUP(B35,[1]应付款管理!$C$1:$D$65536,2,0)</f>
        <v>#N/A</v>
      </c>
      <c r="D35" t="s">
        <v>158</v>
      </c>
      <c r="E35" t="s">
        <v>25</v>
      </c>
      <c r="F35">
        <v>-305.9</v>
      </c>
      <c r="G35" t="s">
        <v>26</v>
      </c>
      <c r="H35">
        <v>1</v>
      </c>
      <c r="I35">
        <v>322</v>
      </c>
      <c r="J35">
        <v>305.9</v>
      </c>
      <c r="K35">
        <v>16.1</v>
      </c>
      <c r="L35">
        <v>0</v>
      </c>
      <c r="M35">
        <v>0</v>
      </c>
      <c r="N35" t="s">
        <v>27</v>
      </c>
      <c r="O35" t="s">
        <v>156</v>
      </c>
      <c r="P35" t="s">
        <v>115</v>
      </c>
      <c r="Q35" t="s">
        <v>30</v>
      </c>
      <c r="R35" t="s">
        <v>26</v>
      </c>
      <c r="S35" t="s">
        <v>31</v>
      </c>
      <c r="T35" t="s">
        <v>32</v>
      </c>
      <c r="U35" t="s">
        <v>33</v>
      </c>
      <c r="V35" t="s">
        <v>26</v>
      </c>
    </row>
    <row r="36" spans="1:22">
      <c r="A36" t="s">
        <v>159</v>
      </c>
      <c r="B36" t="s">
        <v>160</v>
      </c>
      <c r="C36" t="str">
        <f>VLOOKUP(B36,[1]应付款管理!$C$1:$D$65536,2,0)</f>
        <v>1536794</v>
      </c>
      <c r="D36" t="s">
        <v>161</v>
      </c>
      <c r="E36" t="s">
        <v>125</v>
      </c>
      <c r="F36">
        <v>141.55</v>
      </c>
      <c r="G36" t="s">
        <v>26</v>
      </c>
      <c r="H36">
        <v>-1</v>
      </c>
      <c r="I36">
        <v>-149</v>
      </c>
      <c r="J36">
        <v>-141.55</v>
      </c>
      <c r="K36">
        <v>-7.45</v>
      </c>
      <c r="L36">
        <v>0</v>
      </c>
      <c r="M36">
        <v>0</v>
      </c>
      <c r="N36" t="s">
        <v>27</v>
      </c>
      <c r="O36" t="s">
        <v>70</v>
      </c>
      <c r="P36" t="s">
        <v>105</v>
      </c>
      <c r="Q36" t="s">
        <v>30</v>
      </c>
      <c r="R36" t="s">
        <v>26</v>
      </c>
      <c r="S36" t="s">
        <v>31</v>
      </c>
      <c r="T36" t="s">
        <v>32</v>
      </c>
      <c r="U36" t="s">
        <v>33</v>
      </c>
      <c r="V36" t="s">
        <v>26</v>
      </c>
    </row>
    <row r="37" spans="1:22">
      <c r="A37" t="s">
        <v>162</v>
      </c>
      <c r="B37" t="s">
        <v>160</v>
      </c>
      <c r="C37" t="str">
        <f>VLOOKUP(B37,[1]应付款管理!$C$1:$D$65536,2,0)</f>
        <v>1536794</v>
      </c>
      <c r="D37" t="s">
        <v>163</v>
      </c>
      <c r="E37" t="s">
        <v>25</v>
      </c>
      <c r="F37">
        <v>-141.55</v>
      </c>
      <c r="G37" t="s">
        <v>26</v>
      </c>
      <c r="H37">
        <v>1</v>
      </c>
      <c r="I37">
        <v>149</v>
      </c>
      <c r="J37">
        <v>141.55</v>
      </c>
      <c r="K37">
        <v>7.45</v>
      </c>
      <c r="L37">
        <v>0</v>
      </c>
      <c r="M37">
        <v>0</v>
      </c>
      <c r="N37" t="s">
        <v>27</v>
      </c>
      <c r="O37" t="s">
        <v>70</v>
      </c>
      <c r="P37" t="s">
        <v>105</v>
      </c>
      <c r="Q37" t="s">
        <v>30</v>
      </c>
      <c r="R37" t="s">
        <v>26</v>
      </c>
      <c r="S37" t="s">
        <v>31</v>
      </c>
      <c r="T37" t="s">
        <v>32</v>
      </c>
      <c r="U37" t="s">
        <v>33</v>
      </c>
      <c r="V37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2019-07-01T02:48:00Z</dcterms:created>
  <dcterms:modified xsi:type="dcterms:W3CDTF">2019-07-17T07:00:01Z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