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3"/>
  </bookViews>
  <sheets>
    <sheet name="2018" sheetId="1" r:id="rId1"/>
    <sheet name="2019.1-3" sheetId="2" r:id="rId2"/>
    <sheet name="2019.4-6" sheetId="3" r:id="rId3"/>
    <sheet name="2019.7" sheetId="4" r:id="rId4"/>
  </sheets>
  <definedNames>
    <definedName name="_xlnm.Print_Area" localSheetId="0">'2018'!$A$1:$K$33</definedName>
  </definedNames>
  <calcPr calcId="144525"/>
</workbook>
</file>

<file path=xl/sharedStrings.xml><?xml version="1.0" encoding="utf-8"?>
<sst xmlns="http://schemas.openxmlformats.org/spreadsheetml/2006/main" count="549" uniqueCount="330">
  <si>
    <t>31 August 2018 Bookings</t>
  </si>
  <si>
    <t>CIT Thailand Cvo.,Ltd.   Floating for 30 Sep - 6 Oct'2018</t>
  </si>
  <si>
    <t>Total  deposit for  October  2018</t>
  </si>
  <si>
    <t>Res# No.</t>
  </si>
  <si>
    <t>In 30/09/18-03/10/18</t>
  </si>
  <si>
    <t>In 30/09/18-02/10/18</t>
  </si>
  <si>
    <t>In 02/010/18-03/10/18</t>
  </si>
  <si>
    <t>In 02/10/18-04/10/18</t>
  </si>
  <si>
    <t>In 30/09/18-04/10/18</t>
  </si>
  <si>
    <t>In 02/10/18-07/10/18</t>
  </si>
  <si>
    <t>IN 05/10/18-06/10/18</t>
  </si>
  <si>
    <t>In 04/10/18-06/10/18</t>
  </si>
  <si>
    <t>Total</t>
  </si>
  <si>
    <t>P181107154837489</t>
  </si>
  <si>
    <t>Balance</t>
  </si>
  <si>
    <t>包房超售已付</t>
  </si>
  <si>
    <t xml:space="preserve">In 01/12/18-03/12/18 </t>
  </si>
  <si>
    <t>In 02/12/18-04/12/18</t>
  </si>
  <si>
    <t>In 02/12/18-07/12/18</t>
  </si>
  <si>
    <t>In 05/12/18-09/12/18</t>
  </si>
  <si>
    <t>In 07/12/18-10/12/18</t>
  </si>
  <si>
    <t>In 10/12/18-12/12/18</t>
  </si>
  <si>
    <t>In 11/12/18-13/12/18</t>
  </si>
  <si>
    <t>In 10/12/18-13/12/18</t>
  </si>
  <si>
    <t>In 11/12/18-14/12/18</t>
  </si>
  <si>
    <t>In 13/12/18-15/12/18</t>
  </si>
  <si>
    <t>In 12/121/8-15/12/18</t>
  </si>
  <si>
    <t>In 14/12/18-16/12/18</t>
  </si>
  <si>
    <t>In 14/12/18-17/12/18</t>
  </si>
  <si>
    <t>In 13/12/18-20/12/18</t>
  </si>
  <si>
    <t>In 17/12/18-21/12/18</t>
  </si>
  <si>
    <t>In 19/12/18-21/12/18</t>
  </si>
  <si>
    <t>In 16/12/18-21/12/18</t>
  </si>
  <si>
    <t>In 18/12/18-21/12/18</t>
  </si>
  <si>
    <t>In 17/12/18-22/12/18</t>
  </si>
  <si>
    <t>In 20/12/18-22/12/18</t>
  </si>
  <si>
    <t>In 18/12/18-22/12/18</t>
  </si>
  <si>
    <t>In 21/12/18-23/12/18</t>
  </si>
  <si>
    <t>In 19/121/8-23/12/18</t>
  </si>
  <si>
    <t>In 19/12/18-23/12/18</t>
  </si>
  <si>
    <t>In 23/12/18-25/12/18</t>
  </si>
  <si>
    <t xml:space="preserve"> P181227150845489</t>
  </si>
  <si>
    <t>Dec'18</t>
  </si>
  <si>
    <t>Jan'19</t>
  </si>
  <si>
    <t>Feb'19</t>
  </si>
  <si>
    <t>TOTAL</t>
  </si>
  <si>
    <t>Total  deposit for  January 2019</t>
  </si>
  <si>
    <t xml:space="preserve">In 30/12/18-02/01/19 </t>
  </si>
  <si>
    <t xml:space="preserve">02/01/19-03/01/19 </t>
  </si>
  <si>
    <t xml:space="preserve">In 01/01/19-05/01/19 </t>
  </si>
  <si>
    <t xml:space="preserve">In 11/01/19-12/01/19 </t>
  </si>
  <si>
    <t>In 11/01/19-12/01/19</t>
  </si>
  <si>
    <t xml:space="preserve">In 13/01/19-15/01/19 </t>
  </si>
  <si>
    <t xml:space="preserve">In 19/01/19-22/01/19 </t>
  </si>
  <si>
    <t xml:space="preserve">In 16/01/119-18/01/19 </t>
  </si>
  <si>
    <t>In 16/01/19-18/01/19</t>
  </si>
  <si>
    <t xml:space="preserve">In 13/01/19-18/01/19 </t>
  </si>
  <si>
    <t xml:space="preserve">In 15/01/19-19/01/19 </t>
  </si>
  <si>
    <t xml:space="preserve">In 16/01/19-19/01/19 </t>
  </si>
  <si>
    <t xml:space="preserve">In 17/01/19-19/01/19 </t>
  </si>
  <si>
    <t xml:space="preserve">In 18/01/19-21/01/19 </t>
  </si>
  <si>
    <t xml:space="preserve">In 20/01/19-22/01/19 </t>
  </si>
  <si>
    <t xml:space="preserve">In 18/01/19-23/01/19 </t>
  </si>
  <si>
    <t xml:space="preserve">In 21/01/19-23/01/19 </t>
  </si>
  <si>
    <t xml:space="preserve">In 20/01/19-23/01/19 </t>
  </si>
  <si>
    <t xml:space="preserve">In 22/01/19-24/01/19 </t>
  </si>
  <si>
    <t xml:space="preserve">In 23/01/19-26/01/19 </t>
  </si>
  <si>
    <t xml:space="preserve">In 22/01/19-26/01/19  </t>
  </si>
  <si>
    <t xml:space="preserve">In 24/01/19-26/01/19 </t>
  </si>
  <si>
    <t>In 24/01/19-26/01/19</t>
  </si>
  <si>
    <t xml:space="preserve">In 25/01/19-27/01/19 </t>
  </si>
  <si>
    <t xml:space="preserve">In 26/01/19-28/01/19 </t>
  </si>
  <si>
    <t xml:space="preserve">In 24/01/19-28/01/19 </t>
  </si>
  <si>
    <t>In 26/01/19-28/01/19</t>
  </si>
  <si>
    <t xml:space="preserve">In 27/01/19-29/01/19 </t>
  </si>
  <si>
    <t xml:space="preserve">In 28/01/19-30/01/19 </t>
  </si>
  <si>
    <t>P190325165240489</t>
  </si>
  <si>
    <t>Total  deposit for  February 2019</t>
  </si>
  <si>
    <t>In 30/01/19-01/02/19 # 77245</t>
  </si>
  <si>
    <t>In 30/01/19-01/02/19# 78321</t>
  </si>
  <si>
    <t>In 29/01/19-01/02/19 # 77993</t>
  </si>
  <si>
    <t>In 29/01/19-01/02/19# 77994</t>
  </si>
  <si>
    <t>In 29/01/19-01/02/19 # 77995</t>
  </si>
  <si>
    <t>In 01/02/19-06/02/19 # 79140</t>
  </si>
  <si>
    <t>In 02/02/19-04/02/19 # 78655</t>
  </si>
  <si>
    <t>In 01/02/19-05/02/19 # 79512</t>
  </si>
  <si>
    <t>In 02/02/19-06/02/19 # 78571</t>
  </si>
  <si>
    <t>In 02/02/19-06/02/19# 78492</t>
  </si>
  <si>
    <t>In 04/02/19-07/02/19 # 78817</t>
  </si>
  <si>
    <t>In 06/02/19-07/02/19 # 75699</t>
  </si>
  <si>
    <t>In 05/02/19-08/02/19 # 75872</t>
  </si>
  <si>
    <t>In 06/02/19-08/02/19 # 78735</t>
  </si>
  <si>
    <t>In 06/02/19-08/02/19 # 75871</t>
  </si>
  <si>
    <t>In 05/02/19-09/02/19 # 76154</t>
  </si>
  <si>
    <t>In 06/02/19-09/02/19 # 75813</t>
  </si>
  <si>
    <t>In 07/02/19-09/02/19 # 75700</t>
  </si>
  <si>
    <t>In 08/02/19-10/02/19 # 75776</t>
  </si>
  <si>
    <t>In 08/02/19-11/02/19 # 75918</t>
  </si>
  <si>
    <t>In 08/02/19-11/02/19# 79029</t>
  </si>
  <si>
    <t>In 09/02/19-11/02/19 # 79217</t>
  </si>
  <si>
    <t>In 10/02/19-12/02/19 # 78767</t>
  </si>
  <si>
    <t>In 10/02/19-12/02/19# 78766</t>
  </si>
  <si>
    <t>In 11/02/19-13/02/19 # 78501</t>
  </si>
  <si>
    <t>In 10/02/19-14/02/19 # 78226</t>
  </si>
  <si>
    <t>In 12/02/19-15/02/19 # 78928</t>
  </si>
  <si>
    <t>In 12/02/19-15/02/19# 78931</t>
  </si>
  <si>
    <t>In 13/02/19-15/02/19 # 78895</t>
  </si>
  <si>
    <t>In 14/02/19-16/02/19 # 78127</t>
  </si>
  <si>
    <t>In 14/02/19-16/02/19# 78365</t>
  </si>
  <si>
    <t>In 14/02/19-16/02/19 # 78436</t>
  </si>
  <si>
    <t>In 11/02/19-16/02/19 # 76543</t>
  </si>
  <si>
    <t>In 14/02/19-16/02/19 # 79591</t>
  </si>
  <si>
    <t>In 12/02/19-17/02/19 # 78308</t>
  </si>
  <si>
    <t>In 15/02/19-17/02/19 # 78404</t>
  </si>
  <si>
    <t>In 16/02/19-20/02/19 # 79041</t>
  </si>
  <si>
    <t>In 16/02/19-21/02/19 # 78627</t>
  </si>
  <si>
    <t>In 19/02/19-23/02/19 # 80001</t>
  </si>
  <si>
    <t>In 21/02/19-23/02/19 # 80084</t>
  </si>
  <si>
    <t>In 20/02/19-23/02/19 # 79548</t>
  </si>
  <si>
    <t>In 21/02/19-23/02/19# 79629</t>
  </si>
  <si>
    <t>In 23/02/19-25/02/19 # 80037</t>
  </si>
  <si>
    <t>In 21/02/19-25/02/19 # 80004</t>
  </si>
  <si>
    <t>In 23/02/19-26/02/19 # 79395</t>
  </si>
  <si>
    <t>P190325165047489</t>
  </si>
  <si>
    <t>超售列表</t>
  </si>
  <si>
    <t>已结清</t>
  </si>
  <si>
    <t xml:space="preserve">Total  deposit for 21 March 2019 Master Card </t>
  </si>
  <si>
    <t>In 26/02/19-01/03/19</t>
  </si>
  <si>
    <t>In 01/03/19-03/03/19</t>
  </si>
  <si>
    <t>In 01/03/19-05/03/19</t>
  </si>
  <si>
    <t>In 04/03/19-06/03/19</t>
  </si>
  <si>
    <t>In 02/03/19-08/03/19</t>
  </si>
  <si>
    <t>In 05/03/19-08/03/19</t>
  </si>
  <si>
    <t>In 07/03/19-09/03/19</t>
  </si>
  <si>
    <t>In 08/03/19-10/03/19</t>
  </si>
  <si>
    <t>In 10/03/19-12/03/19</t>
  </si>
  <si>
    <t>In 10/03/19-13/03/19</t>
  </si>
  <si>
    <t>In 12/03/19-14/03/19</t>
  </si>
  <si>
    <t>In 13/031/9-15/03/19</t>
  </si>
  <si>
    <t>In 13/03/19-15/03/19</t>
  </si>
  <si>
    <t>In 15/03/19-17/03/19</t>
  </si>
  <si>
    <t>In 16/031/9-17/03/19</t>
  </si>
  <si>
    <t>In 13/03/19-18/03/19</t>
  </si>
  <si>
    <t>In 16/03/19-18/03/19</t>
  </si>
  <si>
    <t>In 17/03/19-19/03/19</t>
  </si>
  <si>
    <t>In 17/03/19-20/03/19</t>
  </si>
  <si>
    <t>In 19/03/19-21/03/19</t>
  </si>
  <si>
    <t>In 20/03/19-22/03/19</t>
  </si>
  <si>
    <t>In 21/03/19-23/03/19</t>
  </si>
  <si>
    <t>In 22/03/19-25/03/19</t>
  </si>
  <si>
    <t>In 23/031/9-25/03/19</t>
  </si>
  <si>
    <t>In 22/03/19-27/03/19</t>
  </si>
  <si>
    <t>In 21/03/19-27/03/19</t>
  </si>
  <si>
    <t>In 25/03/19-28/03/19</t>
  </si>
  <si>
    <t>In 26/03/19-28/03/19</t>
  </si>
  <si>
    <t>In 27/03/19-29/03/19</t>
  </si>
  <si>
    <t>In 26/03/19-29/03/19</t>
  </si>
  <si>
    <t>In 27/03/19-30/03/19</t>
  </si>
  <si>
    <t>In 28/03/19-30/03/19</t>
  </si>
  <si>
    <t>P190403141715489</t>
  </si>
  <si>
    <t>VC No.</t>
  </si>
  <si>
    <t>RSVN</t>
  </si>
  <si>
    <t xml:space="preserve">Period </t>
  </si>
  <si>
    <t>Rate</t>
  </si>
  <si>
    <t>Room</t>
  </si>
  <si>
    <t>Nts/R</t>
  </si>
  <si>
    <t>T.R.N Sep'18</t>
  </si>
  <si>
    <t xml:space="preserve">T.R.N </t>
  </si>
  <si>
    <t>Amount</t>
  </si>
  <si>
    <t>Revenue June'19</t>
  </si>
  <si>
    <t>1-2/4/19</t>
  </si>
  <si>
    <t>1-3/4/19</t>
  </si>
  <si>
    <t>2-4/4/19</t>
  </si>
  <si>
    <t>4-7/4/19</t>
  </si>
  <si>
    <t>30/3/19-01/1/19</t>
  </si>
  <si>
    <t>4-5/4/19</t>
  </si>
  <si>
    <t>6-8/4/19</t>
  </si>
  <si>
    <t>08-12/4/19</t>
  </si>
  <si>
    <t>10-14/4/19</t>
  </si>
  <si>
    <t>09-11/4/19</t>
  </si>
  <si>
    <t>15-17/04/19</t>
  </si>
  <si>
    <t>15-18/4/19</t>
  </si>
  <si>
    <t>-</t>
  </si>
  <si>
    <t>16-20/4/19</t>
  </si>
  <si>
    <t>18-20/4/19</t>
  </si>
  <si>
    <t>P190711171406489</t>
  </si>
  <si>
    <t>Revenue May'19</t>
  </si>
  <si>
    <t>28/04/19-1-/05/19</t>
  </si>
  <si>
    <t>29/04/19-1-/05/19</t>
  </si>
  <si>
    <t>30/04/19-04/05/19</t>
  </si>
  <si>
    <t>2 Rooms</t>
  </si>
  <si>
    <t>03/05/19-07/05/19</t>
  </si>
  <si>
    <t>6 Rooms</t>
  </si>
  <si>
    <t>2rooms</t>
  </si>
  <si>
    <t>04/05/19-07/05/19</t>
  </si>
  <si>
    <t>02/05/19-07/05/19</t>
  </si>
  <si>
    <t>04/05/19-08/05/19</t>
  </si>
  <si>
    <t>06/05/19-28/05/19</t>
  </si>
  <si>
    <t>08/05/19-09/05/19</t>
  </si>
  <si>
    <t>07/05/19-09/05/19</t>
  </si>
  <si>
    <t>08/05/19-11/05/19</t>
  </si>
  <si>
    <t>09/05/19-12/05/19</t>
  </si>
  <si>
    <t>10/05/19-12/05/19</t>
  </si>
  <si>
    <t>11/05/19-13/05/19</t>
  </si>
  <si>
    <t>11/05/19-15/05/19</t>
  </si>
  <si>
    <t>13/05/19-15/05/19</t>
  </si>
  <si>
    <t>10/05/19-16/05/19</t>
  </si>
  <si>
    <t>15/05/19-17/05/19</t>
  </si>
  <si>
    <t>17/05/19-19/05/19</t>
  </si>
  <si>
    <t>18/05/19-20/05/19</t>
  </si>
  <si>
    <t>17/05/19-20/05/19</t>
  </si>
  <si>
    <t>19/05/19-21/05/19</t>
  </si>
  <si>
    <t>22/05/19-24/05/19</t>
  </si>
  <si>
    <t>25/05/19-27/05/19</t>
  </si>
  <si>
    <t>24/05/19-27/05/19</t>
  </si>
  <si>
    <t>26/05/19-28/05/19</t>
  </si>
  <si>
    <t>28/05/19-30/05/19</t>
  </si>
  <si>
    <t>20/05/19-22/05/19</t>
  </si>
  <si>
    <t>27/05/19-29/05/19</t>
  </si>
  <si>
    <t>包房款</t>
  </si>
  <si>
    <t>outstanding</t>
  </si>
  <si>
    <t>P190711165731489</t>
  </si>
  <si>
    <t>30/05/19-01/06/19</t>
  </si>
  <si>
    <t>28/05/19-01/06/19</t>
  </si>
  <si>
    <t>1-03/06/2019</t>
  </si>
  <si>
    <t>31/05/19-02/06/19</t>
  </si>
  <si>
    <t>01-05/06/19</t>
  </si>
  <si>
    <t>04-06/06/19</t>
  </si>
  <si>
    <t>04-07/06/19</t>
  </si>
  <si>
    <t>03-07/06/19</t>
  </si>
  <si>
    <t>05-08/06/19</t>
  </si>
  <si>
    <t>06-09/06/19</t>
  </si>
  <si>
    <t>09-11/06/19</t>
  </si>
  <si>
    <t>06-11/06/19</t>
  </si>
  <si>
    <t>13-15/06/19</t>
  </si>
  <si>
    <t>14-16/06/19</t>
  </si>
  <si>
    <t>12-17/06/19</t>
  </si>
  <si>
    <t>16-18/06/19</t>
  </si>
  <si>
    <t>17-22/06/19</t>
  </si>
  <si>
    <t>19-22/06/19</t>
  </si>
  <si>
    <t>19-23/06/19</t>
  </si>
  <si>
    <t>20-23/06/19</t>
  </si>
  <si>
    <t>22-25/06/19</t>
  </si>
  <si>
    <t>23-26/06/19</t>
  </si>
  <si>
    <t>24-26/06/19</t>
  </si>
  <si>
    <t>25-27/06/19</t>
  </si>
  <si>
    <t>23-25/06/19</t>
  </si>
  <si>
    <t>27-27/06/19</t>
  </si>
  <si>
    <t>27-29/06/19</t>
  </si>
  <si>
    <t>28/06/19-01/07/19</t>
  </si>
  <si>
    <t>No show Charges</t>
  </si>
  <si>
    <t>20-24/06/19</t>
  </si>
  <si>
    <t>28-30/06/19</t>
  </si>
  <si>
    <t xml:space="preserve">2 Rooms </t>
  </si>
  <si>
    <t>26-28/06/19</t>
  </si>
  <si>
    <t>P190711171519489</t>
  </si>
  <si>
    <t>MAR outstanding</t>
  </si>
  <si>
    <t>APR outstanding</t>
  </si>
  <si>
    <t>MAY outstanding</t>
  </si>
  <si>
    <t>JUN remaining</t>
  </si>
  <si>
    <t>outstanding balance</t>
  </si>
  <si>
    <t>Date of Payment</t>
  </si>
  <si>
    <t>Revenue July'19</t>
  </si>
  <si>
    <t>01/07/19-02/07/19</t>
  </si>
  <si>
    <t>4680 is correct，pls check</t>
  </si>
  <si>
    <t>30/06/19-02/07/19</t>
  </si>
  <si>
    <t>29/06/19-02/07/19</t>
  </si>
  <si>
    <t>02/07/19-04/07/19</t>
  </si>
  <si>
    <t>01/07/19-05/07/19</t>
  </si>
  <si>
    <t>02/07/19-05/07/19</t>
  </si>
  <si>
    <t>05/07/19-07/07/19</t>
  </si>
  <si>
    <t>04/07/19-07/07/19</t>
  </si>
  <si>
    <t>03/07/19-08/07/19</t>
  </si>
  <si>
    <t>07/07/19-09/07/19</t>
  </si>
  <si>
    <t>08/07/19-10/07/19</t>
  </si>
  <si>
    <t>06/07/19-10/07/19</t>
  </si>
  <si>
    <t>09/07/19-11/07/19</t>
  </si>
  <si>
    <t>07/07/19-11/07/19</t>
  </si>
  <si>
    <t>11/07/19-13/07/19</t>
  </si>
  <si>
    <t>10/07/19-13/07/19</t>
  </si>
  <si>
    <t>11/07/19-14/07/19</t>
  </si>
  <si>
    <t>108330-33</t>
  </si>
  <si>
    <t>12/07/19-15/07/19</t>
  </si>
  <si>
    <t>14/07/19-16/07/19</t>
  </si>
  <si>
    <t>13/07/19-16/07/19</t>
  </si>
  <si>
    <t>17/07/19-19/07/19</t>
  </si>
  <si>
    <t>21/07/19-23/07/19</t>
  </si>
  <si>
    <t>20/07/19-23/07/19</t>
  </si>
  <si>
    <t>21/07/19-24/07/19</t>
  </si>
  <si>
    <t>24/07/19-26/07/19</t>
  </si>
  <si>
    <t xml:space="preserve">3 Rooms </t>
  </si>
  <si>
    <t>25/07/19-28/07/19</t>
  </si>
  <si>
    <t>26/07/19-29/07/19</t>
  </si>
  <si>
    <t>P190803181358489</t>
  </si>
  <si>
    <t>T.R.N Nov'18</t>
  </si>
  <si>
    <t>Revenue Feb'19</t>
  </si>
  <si>
    <t>Revenue Mar'19</t>
  </si>
  <si>
    <t>1-4/2/19</t>
  </si>
  <si>
    <t>4-6/2/19</t>
  </si>
  <si>
    <t>11-13/2/19</t>
  </si>
  <si>
    <t>13-15/2/19</t>
  </si>
  <si>
    <t>12-17/2/19</t>
  </si>
  <si>
    <t>15-17/2/19</t>
  </si>
  <si>
    <t>15-18/2/19</t>
  </si>
  <si>
    <t>17-19/2/19</t>
  </si>
  <si>
    <t>18-20/2/19</t>
  </si>
  <si>
    <t>19-21/2/19</t>
  </si>
  <si>
    <t>21-23/2/19</t>
  </si>
  <si>
    <t>20-25/2/19</t>
  </si>
  <si>
    <t>23-27/2/19</t>
  </si>
  <si>
    <t>26-28/2/19</t>
  </si>
  <si>
    <t>1-2/3/19</t>
  </si>
  <si>
    <t>3-5/2/19</t>
  </si>
  <si>
    <t>6-8/2/19</t>
  </si>
  <si>
    <t>6-9/2/19</t>
  </si>
  <si>
    <t>7-9/2/19</t>
  </si>
  <si>
    <t>5-7/2/19</t>
  </si>
  <si>
    <t>1-3/2/19</t>
  </si>
  <si>
    <t>1-7/2/19</t>
  </si>
  <si>
    <t>7-10/2/19</t>
  </si>
  <si>
    <t>4-7/2/19</t>
  </si>
  <si>
    <t>4-5/2/19</t>
  </si>
  <si>
    <t>3-6/2/19</t>
  </si>
  <si>
    <t>8-10/2/19</t>
  </si>
  <si>
    <t>7-11/2/19</t>
  </si>
  <si>
    <t>Total R/N</t>
  </si>
  <si>
    <t>Total Balance</t>
  </si>
  <si>
    <t>Floating Deposit</t>
  </si>
  <si>
    <t>Short payment</t>
  </si>
  <si>
    <t>Total Balance Payment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</si>
</sst>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_-* #,##0.00_-;\-* #,##0.00_-;_-* &quot;-&quot;??_-;_-@_-"/>
    <numFmt numFmtId="177" formatCode="_-* #,##0_-;\-* #,##0_-;_-* &quot;-&quot;??_-;_-@_-"/>
  </numFmts>
  <fonts count="4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Arial"/>
      <charset val="0"/>
    </font>
    <font>
      <sz val="11"/>
      <name val="Calibri"/>
      <charset val="134"/>
    </font>
    <font>
      <b/>
      <sz val="11"/>
      <name val="Calibri"/>
      <charset val="134"/>
    </font>
    <font>
      <sz val="10.5"/>
      <color rgb="FF0000FF"/>
      <name val="Helvetica"/>
      <charset val="134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sz val="11"/>
      <name val="宋体"/>
      <charset val="134"/>
      <scheme val="minor"/>
    </font>
    <font>
      <sz val="10.5"/>
      <color rgb="FF333333"/>
      <name val="Helvetica"/>
      <charset val="134"/>
    </font>
    <font>
      <sz val="10"/>
      <color indexed="10"/>
      <name val="Arial"/>
      <charset val="0"/>
    </font>
    <font>
      <sz val="11"/>
      <color rgb="FFFF0000"/>
      <name val="Calibri"/>
      <charset val="134"/>
    </font>
    <font>
      <sz val="11"/>
      <color rgb="FFFF0000"/>
      <name val="宋体"/>
      <charset val="134"/>
      <scheme val="minor"/>
    </font>
    <font>
      <sz val="11"/>
      <color theme="0"/>
      <name val="宋体"/>
      <charset val="134"/>
      <scheme val="minor"/>
    </font>
    <font>
      <u val="singleAccounting"/>
      <sz val="11"/>
      <color theme="1"/>
      <name val="宋体"/>
      <charset val="134"/>
      <scheme val="minor"/>
    </font>
    <font>
      <u val="doubleAccounting"/>
      <sz val="11"/>
      <color theme="1"/>
      <name val="宋体"/>
      <charset val="134"/>
      <scheme val="minor"/>
    </font>
    <font>
      <sz val="11"/>
      <name val="Calibri"/>
      <charset val="134"/>
    </font>
    <font>
      <b/>
      <sz val="11"/>
      <name val="Calibri"/>
      <charset val="134"/>
    </font>
    <font>
      <sz val="11"/>
      <color theme="1"/>
      <name val="Calibri"/>
      <charset val="134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name val="Arial"/>
      <charset val="134"/>
    </font>
    <font>
      <sz val="12"/>
      <color rgb="FFFF0000"/>
      <name val="Arial"/>
      <charset val="134"/>
    </font>
    <font>
      <sz val="11"/>
      <color rgb="FF00B0F0"/>
      <name val="宋体"/>
      <charset val="134"/>
      <scheme val="minor"/>
    </font>
    <font>
      <sz val="8"/>
      <color theme="1"/>
      <name val="宋体"/>
      <charset val="134"/>
      <scheme val="minor"/>
    </font>
    <font>
      <sz val="12"/>
      <color theme="1"/>
      <name val="Arial"/>
      <charset val="134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/>
      <right/>
      <top/>
      <bottom style="double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9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30" fillId="2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11" borderId="13" applyNumberFormat="0" applyFont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6" fillId="18" borderId="15" applyNumberFormat="0" applyAlignment="0" applyProtection="0">
      <alignment vertical="center"/>
    </xf>
    <xf numFmtId="0" fontId="38" fillId="18" borderId="12" applyNumberFormat="0" applyAlignment="0" applyProtection="0">
      <alignment vertical="center"/>
    </xf>
    <xf numFmtId="0" fontId="35" fillId="14" borderId="14" applyNumberFormat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</cellStyleXfs>
  <cellXfs count="178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0" xfId="0" applyFont="1" applyFill="1"/>
    <xf numFmtId="0" fontId="0" fillId="0" borderId="0" xfId="0" applyFill="1" applyAlignment="1">
      <alignment horizontal="center"/>
    </xf>
    <xf numFmtId="177" fontId="0" fillId="0" borderId="0" xfId="0" applyNumberFormat="1" applyFill="1" applyAlignment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8" applyFont="1" applyFill="1"/>
    <xf numFmtId="0" fontId="3" fillId="0" borderId="0" xfId="0" applyFont="1" applyFill="1" applyBorder="1" applyAlignment="1"/>
    <xf numFmtId="0" fontId="0" fillId="0" borderId="1" xfId="0" applyFill="1" applyBorder="1" applyAlignment="1">
      <alignment wrapText="1"/>
    </xf>
    <xf numFmtId="0" fontId="0" fillId="0" borderId="1" xfId="0" applyFill="1" applyBorder="1" applyAlignment="1">
      <alignment horizontal="center"/>
    </xf>
    <xf numFmtId="177" fontId="0" fillId="0" borderId="1" xfId="0" applyNumberFormat="1" applyFill="1" applyBorder="1"/>
    <xf numFmtId="0" fontId="0" fillId="0" borderId="1" xfId="0" applyFill="1" applyBorder="1" applyAlignment="1">
      <alignment horizontal="center" wrapText="1"/>
    </xf>
    <xf numFmtId="0" fontId="1" fillId="0" borderId="1" xfId="0" applyFont="1" applyFill="1" applyBorder="1" applyAlignment="1">
      <alignment wrapText="1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176" fontId="5" fillId="0" borderId="1" xfId="8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wrapText="1"/>
    </xf>
    <xf numFmtId="14" fontId="1" fillId="0" borderId="1" xfId="0" applyNumberFormat="1" applyFont="1" applyFill="1" applyBorder="1" applyAlignment="1">
      <alignment horizontal="center"/>
    </xf>
    <xf numFmtId="0" fontId="6" fillId="0" borderId="0" xfId="0" applyFont="1"/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176" fontId="2" fillId="0" borderId="1" xfId="8" applyFont="1" applyFill="1" applyBorder="1"/>
    <xf numFmtId="0" fontId="2" fillId="0" borderId="1" xfId="0" applyFont="1" applyFill="1" applyBorder="1" applyAlignment="1">
      <alignment horizontal="center" vertical="center"/>
    </xf>
    <xf numFmtId="177" fontId="2" fillId="0" borderId="1" xfId="8" applyNumberFormat="1" applyFont="1" applyFill="1" applyBorder="1" applyAlignment="1">
      <alignment vertical="center"/>
    </xf>
    <xf numFmtId="0" fontId="1" fillId="0" borderId="0" xfId="0" applyFont="1" applyFill="1" applyAlignment="1">
      <alignment horizontal="center"/>
    </xf>
    <xf numFmtId="176" fontId="1" fillId="0" borderId="0" xfId="8" applyFont="1" applyFill="1"/>
    <xf numFmtId="177" fontId="1" fillId="0" borderId="0" xfId="8" applyNumberFormat="1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176" fontId="0" fillId="0" borderId="1" xfId="8" applyFont="1" applyFill="1" applyBorder="1"/>
    <xf numFmtId="0" fontId="7" fillId="0" borderId="6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 vertical="center"/>
    </xf>
    <xf numFmtId="176" fontId="8" fillId="0" borderId="1" xfId="8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/>
    </xf>
    <xf numFmtId="0" fontId="0" fillId="0" borderId="0" xfId="0" applyFill="1" applyAlignment="1">
      <alignment wrapText="1"/>
    </xf>
    <xf numFmtId="176" fontId="0" fillId="0" borderId="1" xfId="8" applyFont="1" applyFill="1" applyBorder="1" applyAlignment="1">
      <alignment horizontal="center"/>
    </xf>
    <xf numFmtId="176" fontId="1" fillId="0" borderId="1" xfId="8" applyFont="1" applyFill="1" applyBorder="1"/>
    <xf numFmtId="176" fontId="1" fillId="0" borderId="5" xfId="8" applyFont="1" applyFill="1" applyBorder="1"/>
    <xf numFmtId="0" fontId="10" fillId="0" borderId="0" xfId="0" applyFont="1"/>
    <xf numFmtId="0" fontId="9" fillId="0" borderId="1" xfId="0" applyFont="1" applyFill="1" applyBorder="1" applyAlignment="1">
      <alignment horizontal="center"/>
    </xf>
    <xf numFmtId="176" fontId="9" fillId="0" borderId="1" xfId="8" applyFont="1" applyFill="1" applyBorder="1"/>
    <xf numFmtId="0" fontId="11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/>
    <xf numFmtId="0" fontId="7" fillId="0" borderId="8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/>
    </xf>
    <xf numFmtId="177" fontId="0" fillId="0" borderId="1" xfId="8" applyNumberFormat="1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177" fontId="0" fillId="0" borderId="0" xfId="8" applyNumberFormat="1" applyFont="1" applyFill="1" applyAlignment="1">
      <alignment vertical="center"/>
    </xf>
    <xf numFmtId="177" fontId="0" fillId="0" borderId="1" xfId="0" applyNumberFormat="1" applyFill="1" applyBorder="1" applyAlignment="1">
      <alignment horizontal="center"/>
    </xf>
    <xf numFmtId="0" fontId="0" fillId="0" borderId="9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6" fontId="9" fillId="0" borderId="5" xfId="8" applyFont="1" applyFill="1" applyBorder="1" applyAlignment="1">
      <alignment horizontal="center" vertical="center"/>
    </xf>
    <xf numFmtId="176" fontId="9" fillId="0" borderId="9" xfId="8" applyFont="1" applyFill="1" applyBorder="1" applyAlignment="1">
      <alignment horizontal="center" vertical="center"/>
    </xf>
    <xf numFmtId="176" fontId="13" fillId="0" borderId="1" xfId="8" applyFont="1" applyFill="1" applyBorder="1"/>
    <xf numFmtId="176" fontId="13" fillId="0" borderId="0" xfId="8" applyFont="1" applyFill="1"/>
    <xf numFmtId="176" fontId="0" fillId="0" borderId="0" xfId="8" applyFont="1" applyFill="1" applyAlignment="1">
      <alignment horizontal="center"/>
    </xf>
    <xf numFmtId="176" fontId="14" fillId="0" borderId="0" xfId="8" applyFont="1" applyFill="1"/>
    <xf numFmtId="176" fontId="9" fillId="0" borderId="0" xfId="8" applyFont="1" applyFill="1"/>
    <xf numFmtId="176" fontId="15" fillId="0" borderId="0" xfId="8" applyFont="1" applyFill="1"/>
    <xf numFmtId="176" fontId="16" fillId="0" borderId="0" xfId="8" applyFont="1" applyFill="1"/>
    <xf numFmtId="0" fontId="3" fillId="0" borderId="0" xfId="0" applyFont="1" applyFill="1" applyBorder="1" applyAlignment="1"/>
    <xf numFmtId="0" fontId="0" fillId="2" borderId="1" xfId="0" applyFont="1" applyFill="1" applyBorder="1" applyAlignment="1">
      <alignment horizontal="center"/>
    </xf>
    <xf numFmtId="177" fontId="0" fillId="2" borderId="1" xfId="0" applyNumberFormat="1" applyFont="1" applyFill="1" applyBorder="1" applyAlignment="1"/>
    <xf numFmtId="0" fontId="0" fillId="2" borderId="1" xfId="0" applyFont="1" applyFill="1" applyBorder="1" applyAlignment="1">
      <alignment horizontal="center" wrapText="1"/>
    </xf>
    <xf numFmtId="0" fontId="17" fillId="0" borderId="2" xfId="0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/>
    </xf>
    <xf numFmtId="176" fontId="18" fillId="0" borderId="1" xfId="8" applyFont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6" fillId="0" borderId="0" xfId="0" applyFont="1"/>
    <xf numFmtId="0" fontId="19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center"/>
    </xf>
    <xf numFmtId="0" fontId="19" fillId="0" borderId="5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/>
    </xf>
    <xf numFmtId="0" fontId="19" fillId="0" borderId="3" xfId="0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/>
    </xf>
    <xf numFmtId="0" fontId="19" fillId="0" borderId="8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176" fontId="20" fillId="3" borderId="1" xfId="8" applyFont="1" applyFill="1" applyBorder="1"/>
    <xf numFmtId="0" fontId="20" fillId="3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/>
    </xf>
    <xf numFmtId="176" fontId="21" fillId="0" borderId="1" xfId="8" applyFont="1" applyBorder="1"/>
    <xf numFmtId="177" fontId="21" fillId="0" borderId="1" xfId="8" applyNumberFormat="1" applyFont="1" applyBorder="1" applyAlignment="1">
      <alignment vertical="center"/>
    </xf>
    <xf numFmtId="0" fontId="21" fillId="0" borderId="1" xfId="0" applyFont="1" applyFill="1" applyBorder="1" applyAlignment="1">
      <alignment horizontal="center" vertical="center"/>
    </xf>
    <xf numFmtId="0" fontId="10" fillId="0" borderId="0" xfId="0" applyFont="1"/>
    <xf numFmtId="0" fontId="19" fillId="4" borderId="6" xfId="0" applyFont="1" applyFill="1" applyBorder="1" applyAlignment="1">
      <alignment horizontal="center"/>
    </xf>
    <xf numFmtId="177" fontId="9" fillId="3" borderId="1" xfId="8" applyNumberFormat="1" applyFont="1" applyFill="1" applyBorder="1"/>
    <xf numFmtId="176" fontId="18" fillId="0" borderId="1" xfId="8" applyFont="1" applyFill="1" applyBorder="1" applyAlignment="1">
      <alignment horizontal="right" vertical="center"/>
    </xf>
    <xf numFmtId="176" fontId="0" fillId="2" borderId="1" xfId="8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 vertical="center"/>
    </xf>
    <xf numFmtId="176" fontId="9" fillId="3" borderId="1" xfId="8" applyFont="1" applyFill="1" applyBorder="1"/>
    <xf numFmtId="176" fontId="13" fillId="3" borderId="1" xfId="8" applyFont="1" applyFill="1" applyBorder="1"/>
    <xf numFmtId="0" fontId="3" fillId="0" borderId="0" xfId="0" applyNumberFormat="1" applyFont="1" applyFill="1" applyBorder="1" applyAlignment="1"/>
    <xf numFmtId="176" fontId="9" fillId="3" borderId="5" xfId="8" applyFont="1" applyFill="1" applyBorder="1"/>
    <xf numFmtId="176" fontId="22" fillId="4" borderId="1" xfId="8" applyFont="1" applyFill="1" applyBorder="1"/>
    <xf numFmtId="176" fontId="13" fillId="3" borderId="5" xfId="8" applyFont="1" applyFill="1" applyBorder="1" applyAlignment="1">
      <alignment horizontal="center"/>
    </xf>
    <xf numFmtId="176" fontId="13" fillId="3" borderId="9" xfId="8" applyFont="1" applyFill="1" applyBorder="1" applyAlignment="1">
      <alignment horizontal="center"/>
    </xf>
    <xf numFmtId="0" fontId="21" fillId="0" borderId="0" xfId="0" applyFont="1" applyFill="1" applyAlignment="1">
      <alignment horizontal="center"/>
    </xf>
    <xf numFmtId="176" fontId="21" fillId="0" borderId="0" xfId="8" applyFont="1"/>
    <xf numFmtId="177" fontId="21" fillId="0" borderId="0" xfId="8" applyNumberFormat="1" applyFont="1" applyAlignment="1">
      <alignment vertical="center"/>
    </xf>
    <xf numFmtId="0" fontId="21" fillId="0" borderId="0" xfId="0" applyFont="1" applyFill="1" applyAlignment="1">
      <alignment horizontal="center" vertical="center"/>
    </xf>
    <xf numFmtId="176" fontId="21" fillId="0" borderId="0" xfId="8" applyFont="1" applyFill="1"/>
    <xf numFmtId="177" fontId="21" fillId="0" borderId="0" xfId="8" applyNumberFormat="1" applyFont="1" applyFill="1" applyAlignment="1">
      <alignment vertical="center"/>
    </xf>
    <xf numFmtId="176" fontId="22" fillId="4" borderId="0" xfId="8" applyFont="1" applyFill="1"/>
    <xf numFmtId="176" fontId="22" fillId="0" borderId="0" xfId="8" applyFont="1" applyFill="1"/>
    <xf numFmtId="0" fontId="10" fillId="5" borderId="10" xfId="0" applyFont="1" applyFill="1" applyBorder="1" applyAlignment="1">
      <alignment vertical="center"/>
    </xf>
    <xf numFmtId="0" fontId="0" fillId="0" borderId="11" xfId="0" applyBorder="1"/>
    <xf numFmtId="0" fontId="3" fillId="0" borderId="11" xfId="0" applyNumberFormat="1" applyFont="1" applyFill="1" applyBorder="1" applyAlignment="1"/>
    <xf numFmtId="0" fontId="0" fillId="0" borderId="1" xfId="0" applyFont="1" applyFill="1" applyBorder="1" applyAlignment="1"/>
    <xf numFmtId="176" fontId="0" fillId="6" borderId="1" xfId="8" applyFont="1" applyFill="1" applyBorder="1"/>
    <xf numFmtId="0" fontId="0" fillId="0" borderId="4" xfId="0" applyFont="1" applyFill="1" applyBorder="1" applyAlignment="1">
      <alignment horizontal="center"/>
    </xf>
    <xf numFmtId="0" fontId="0" fillId="0" borderId="0" xfId="0" applyFont="1" applyFill="1" applyAlignment="1"/>
    <xf numFmtId="49" fontId="23" fillId="0" borderId="1" xfId="0" applyNumberFormat="1" applyFont="1" applyFill="1" applyBorder="1" applyAlignment="1"/>
    <xf numFmtId="176" fontId="23" fillId="0" borderId="1" xfId="8" applyFont="1" applyFill="1" applyBorder="1" applyAlignment="1"/>
    <xf numFmtId="0" fontId="9" fillId="0" borderId="4" xfId="0" applyFont="1" applyFill="1" applyBorder="1" applyAlignment="1"/>
    <xf numFmtId="0" fontId="21" fillId="0" borderId="1" xfId="0" applyFont="1" applyFill="1" applyBorder="1" applyAlignment="1"/>
    <xf numFmtId="176" fontId="21" fillId="0" borderId="1" xfId="0" applyNumberFormat="1" applyFont="1" applyFill="1" applyBorder="1" applyAlignment="1"/>
    <xf numFmtId="0" fontId="10" fillId="0" borderId="0" xfId="0" applyFont="1" applyFill="1" applyAlignment="1"/>
    <xf numFmtId="0" fontId="0" fillId="0" borderId="4" xfId="0" applyFont="1" applyFill="1" applyBorder="1" applyAlignment="1"/>
    <xf numFmtId="0" fontId="21" fillId="6" borderId="1" xfId="0" applyFont="1" applyFill="1" applyBorder="1" applyAlignment="1"/>
    <xf numFmtId="176" fontId="21" fillId="6" borderId="1" xfId="0" applyNumberFormat="1" applyFont="1" applyFill="1" applyBorder="1" applyAlignment="1"/>
    <xf numFmtId="0" fontId="21" fillId="0" borderId="4" xfId="0" applyFont="1" applyFill="1" applyBorder="1" applyAlignment="1"/>
    <xf numFmtId="0" fontId="9" fillId="0" borderId="1" xfId="0" applyFont="1" applyFill="1" applyBorder="1" applyAlignment="1"/>
    <xf numFmtId="49" fontId="23" fillId="4" borderId="1" xfId="0" applyNumberFormat="1" applyFont="1" applyFill="1" applyBorder="1" applyAlignment="1"/>
    <xf numFmtId="0" fontId="10" fillId="0" borderId="1" xfId="0" applyFont="1" applyFill="1" applyBorder="1" applyAlignment="1"/>
    <xf numFmtId="0" fontId="0" fillId="0" borderId="1" xfId="0" applyBorder="1"/>
    <xf numFmtId="16" fontId="0" fillId="0" borderId="0" xfId="0" applyNumberFormat="1" applyFont="1" applyFill="1" applyAlignment="1"/>
    <xf numFmtId="0" fontId="0" fillId="0" borderId="11" xfId="0" applyFont="1" applyFill="1" applyBorder="1" applyAlignment="1"/>
    <xf numFmtId="0" fontId="0" fillId="0" borderId="1" xfId="0" applyFont="1" applyBorder="1"/>
    <xf numFmtId="0" fontId="0" fillId="0" borderId="1" xfId="0" applyBorder="1" applyAlignment="1">
      <alignment horizontal="center"/>
    </xf>
    <xf numFmtId="0" fontId="9" fillId="0" borderId="1" xfId="0" applyFont="1" applyFill="1" applyBorder="1"/>
    <xf numFmtId="0" fontId="0" fillId="0" borderId="1" xfId="0" applyFill="1" applyBorder="1"/>
    <xf numFmtId="49" fontId="24" fillId="4" borderId="1" xfId="0" applyNumberFormat="1" applyFont="1" applyFill="1" applyBorder="1" applyAlignment="1"/>
    <xf numFmtId="176" fontId="24" fillId="4" borderId="1" xfId="8" applyFont="1" applyFill="1" applyBorder="1" applyAlignment="1"/>
    <xf numFmtId="0" fontId="13" fillId="4" borderId="1" xfId="0" applyFont="1" applyFill="1" applyBorder="1"/>
    <xf numFmtId="0" fontId="6" fillId="0" borderId="1" xfId="0" applyFont="1" applyBorder="1"/>
    <xf numFmtId="0" fontId="9" fillId="0" borderId="1" xfId="0" applyFont="1" applyBorder="1"/>
    <xf numFmtId="49" fontId="24" fillId="0" borderId="1" xfId="0" applyNumberFormat="1" applyFont="1" applyFill="1" applyBorder="1" applyAlignment="1"/>
    <xf numFmtId="176" fontId="24" fillId="0" borderId="1" xfId="8" applyFont="1" applyFill="1" applyBorder="1" applyAlignment="1"/>
    <xf numFmtId="0" fontId="13" fillId="0" borderId="1" xfId="0" applyFont="1" applyBorder="1"/>
    <xf numFmtId="0" fontId="25" fillId="0" borderId="1" xfId="0" applyFont="1" applyFill="1" applyBorder="1"/>
    <xf numFmtId="0" fontId="21" fillId="0" borderId="1" xfId="0" applyFont="1" applyBorder="1"/>
    <xf numFmtId="176" fontId="21" fillId="0" borderId="1" xfId="0" applyNumberFormat="1" applyFont="1" applyBorder="1"/>
    <xf numFmtId="0" fontId="21" fillId="6" borderId="1" xfId="0" applyFont="1" applyFill="1" applyBorder="1"/>
    <xf numFmtId="176" fontId="21" fillId="6" borderId="1" xfId="0" applyNumberFormat="1" applyFont="1" applyFill="1" applyBorder="1"/>
    <xf numFmtId="0" fontId="25" fillId="0" borderId="0" xfId="0" applyFont="1" applyFill="1" applyAlignment="1"/>
    <xf numFmtId="176" fontId="0" fillId="0" borderId="0" xfId="8" applyFont="1"/>
    <xf numFmtId="0" fontId="26" fillId="0" borderId="0" xfId="0" applyFont="1" applyFill="1" applyAlignment="1"/>
    <xf numFmtId="0" fontId="0" fillId="0" borderId="0" xfId="0" applyFont="1" applyFill="1" applyAlignment="1">
      <alignment horizontal="center"/>
    </xf>
    <xf numFmtId="49" fontId="27" fillId="0" borderId="1" xfId="0" applyNumberFormat="1" applyFont="1" applyFill="1" applyBorder="1" applyAlignment="1"/>
    <xf numFmtId="176" fontId="27" fillId="0" borderId="1" xfId="8" applyFont="1" applyFill="1" applyBorder="1" applyAlignment="1"/>
    <xf numFmtId="0" fontId="9" fillId="0" borderId="0" xfId="0" applyFont="1" applyFill="1" applyAlignment="1"/>
    <xf numFmtId="0" fontId="13" fillId="0" borderId="1" xfId="0" applyFont="1" applyFill="1" applyBorder="1" applyAlignment="1"/>
    <xf numFmtId="0" fontId="13" fillId="0" borderId="0" xfId="0" applyFont="1" applyFill="1" applyAlignment="1"/>
    <xf numFmtId="0" fontId="21" fillId="0" borderId="0" xfId="0" applyFont="1" applyFill="1" applyAlignment="1"/>
    <xf numFmtId="0" fontId="21" fillId="0" borderId="0" xfId="0" applyFont="1" applyFill="1" applyAlignment="1">
      <alignment horizontal="right"/>
    </xf>
    <xf numFmtId="0" fontId="22" fillId="0" borderId="0" xfId="0" applyFont="1" applyFill="1" applyAlignment="1">
      <alignment horizontal="right"/>
    </xf>
    <xf numFmtId="176" fontId="13" fillId="0" borderId="0" xfId="0" applyNumberFormat="1" applyFont="1" applyFill="1" applyAlignment="1"/>
    <xf numFmtId="0" fontId="10" fillId="0" borderId="1" xfId="0" applyFont="1" applyBorder="1"/>
    <xf numFmtId="3" fontId="3" fillId="0" borderId="0" xfId="0" applyNumberFormat="1" applyFont="1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8"/>
  <sheetViews>
    <sheetView topLeftCell="C73" workbookViewId="0">
      <selection activeCell="E80" sqref="E80:F83"/>
    </sheetView>
  </sheetViews>
  <sheetFormatPr defaultColWidth="9" defaultRowHeight="13.5"/>
  <cols>
    <col min="1" max="3" width="9" style="129"/>
    <col min="4" max="4" width="52.125" style="129" customWidth="1"/>
    <col min="5" max="5" width="18.25" style="129" customWidth="1"/>
    <col min="6" max="6" width="9" style="129"/>
    <col min="7" max="7" width="19.375" style="129" customWidth="1"/>
    <col min="8" max="10" width="9" style="129"/>
    <col min="11" max="11" width="24.125" style="129"/>
    <col min="12" max="16384" width="9" style="129"/>
  </cols>
  <sheetData>
    <row r="1" s="129" customFormat="1" spans="10:12">
      <c r="J1" s="110"/>
      <c r="K1" s="110"/>
      <c r="L1" s="110"/>
    </row>
    <row r="2" s="129" customFormat="1" spans="10:12">
      <c r="J2" s="110"/>
      <c r="K2" s="110"/>
      <c r="L2" s="110"/>
    </row>
    <row r="3" s="129" customFormat="1" spans="10:12">
      <c r="J3" s="110"/>
      <c r="K3" s="110"/>
      <c r="L3" s="110"/>
    </row>
    <row r="4" s="129" customFormat="1" spans="10:12">
      <c r="J4" s="110"/>
      <c r="K4" s="110"/>
      <c r="L4" s="110"/>
    </row>
    <row r="5" s="129" customFormat="1" spans="1:12">
      <c r="A5" s="129" t="s">
        <v>0</v>
      </c>
      <c r="J5" s="110"/>
      <c r="K5" s="110"/>
      <c r="L5" s="110"/>
    </row>
    <row r="6" s="129" customFormat="1" spans="5:12">
      <c r="E6" s="164"/>
      <c r="J6" s="110"/>
      <c r="K6" s="110"/>
      <c r="L6" s="110"/>
    </row>
    <row r="7" s="129" customFormat="1" spans="1:12">
      <c r="A7" s="129" t="s">
        <v>1</v>
      </c>
      <c r="E7" s="164"/>
      <c r="F7" s="165"/>
      <c r="G7" s="165"/>
      <c r="H7" s="165"/>
      <c r="J7" s="110"/>
      <c r="K7" s="110"/>
      <c r="L7" s="110"/>
    </row>
    <row r="8" s="129" customFormat="1" spans="4:12">
      <c r="D8" s="126" t="s">
        <v>2</v>
      </c>
      <c r="E8" s="127">
        <v>75900</v>
      </c>
      <c r="F8" s="86" t="s">
        <v>3</v>
      </c>
      <c r="G8" s="86"/>
      <c r="H8" s="166"/>
      <c r="J8" s="110"/>
      <c r="K8" s="110"/>
      <c r="L8" s="110"/>
    </row>
    <row r="9" s="129" customFormat="1" ht="15.75" customHeight="1" spans="4:12">
      <c r="D9" s="167"/>
      <c r="E9" s="168"/>
      <c r="F9" s="126"/>
      <c r="G9" s="126"/>
      <c r="J9" s="110"/>
      <c r="K9" s="110"/>
      <c r="L9" s="110"/>
    </row>
    <row r="10" s="163" customFormat="1" ht="15" spans="4:12">
      <c r="D10" s="130" t="s">
        <v>4</v>
      </c>
      <c r="E10" s="131">
        <v>9900</v>
      </c>
      <c r="F10" s="140">
        <v>74318</v>
      </c>
      <c r="G10" s="140">
        <v>1370972</v>
      </c>
      <c r="H10" s="169"/>
      <c r="J10" s="110"/>
      <c r="K10" s="110"/>
      <c r="L10" s="110"/>
    </row>
    <row r="11" s="163" customFormat="1" ht="15" spans="4:12">
      <c r="D11" s="130" t="s">
        <v>5</v>
      </c>
      <c r="E11" s="131">
        <v>6600</v>
      </c>
      <c r="F11" s="140">
        <v>74445</v>
      </c>
      <c r="G11" s="140">
        <v>1371865</v>
      </c>
      <c r="H11" s="169"/>
      <c r="J11" s="110"/>
      <c r="K11" s="110"/>
      <c r="L11" s="110"/>
    </row>
    <row r="12" s="163" customFormat="1" ht="15" spans="4:12">
      <c r="D12" s="130" t="s">
        <v>6</v>
      </c>
      <c r="E12" s="131">
        <v>3300</v>
      </c>
      <c r="F12" s="140">
        <v>74404</v>
      </c>
      <c r="G12" s="140">
        <v>1371289</v>
      </c>
      <c r="H12" s="169"/>
      <c r="J12" s="110"/>
      <c r="K12" s="110"/>
      <c r="L12" s="110"/>
    </row>
    <row r="13" s="163" customFormat="1" ht="15" spans="4:12">
      <c r="D13" s="130" t="s">
        <v>7</v>
      </c>
      <c r="E13" s="131">
        <v>6600</v>
      </c>
      <c r="F13" s="140">
        <v>74114</v>
      </c>
      <c r="G13" s="140">
        <v>1369489</v>
      </c>
      <c r="H13" s="169"/>
      <c r="J13" s="110"/>
      <c r="K13" s="110"/>
      <c r="L13" s="110"/>
    </row>
    <row r="14" s="163" customFormat="1" ht="15" spans="4:8">
      <c r="D14" s="130" t="s">
        <v>8</v>
      </c>
      <c r="E14" s="131">
        <v>13200</v>
      </c>
      <c r="F14" s="140">
        <v>74490</v>
      </c>
      <c r="G14" s="140">
        <v>1372310</v>
      </c>
      <c r="H14" s="169"/>
    </row>
    <row r="15" s="163" customFormat="1" ht="15" spans="4:8">
      <c r="D15" s="130" t="s">
        <v>9</v>
      </c>
      <c r="E15" s="131">
        <v>16500</v>
      </c>
      <c r="F15" s="140">
        <v>74166</v>
      </c>
      <c r="G15" s="140">
        <v>1370042</v>
      </c>
      <c r="H15" s="169"/>
    </row>
    <row r="16" s="163" customFormat="1" ht="15" spans="4:8">
      <c r="D16" s="130" t="s">
        <v>10</v>
      </c>
      <c r="E16" s="131">
        <v>3300</v>
      </c>
      <c r="F16" s="140">
        <v>74347</v>
      </c>
      <c r="G16" s="140">
        <v>1371125</v>
      </c>
      <c r="H16" s="169"/>
    </row>
    <row r="17" s="163" customFormat="1" ht="15" spans="4:8">
      <c r="D17" s="130" t="s">
        <v>11</v>
      </c>
      <c r="E17" s="131">
        <v>6600</v>
      </c>
      <c r="F17" s="140">
        <v>73987</v>
      </c>
      <c r="G17" s="140">
        <v>1368037</v>
      </c>
      <c r="H17" s="169"/>
    </row>
    <row r="18" s="163" customFormat="1" ht="15" spans="4:8">
      <c r="D18" s="130" t="s">
        <v>11</v>
      </c>
      <c r="E18" s="131">
        <v>6600</v>
      </c>
      <c r="F18" s="140">
        <v>74189</v>
      </c>
      <c r="G18" s="140">
        <v>1370094</v>
      </c>
      <c r="H18" s="169"/>
    </row>
    <row r="19" s="163" customFormat="1" ht="15" spans="4:8">
      <c r="D19" s="155"/>
      <c r="E19" s="156">
        <v>6600</v>
      </c>
      <c r="F19" s="170">
        <v>74882</v>
      </c>
      <c r="G19" s="140">
        <v>1376537</v>
      </c>
      <c r="H19" s="169"/>
    </row>
    <row r="20" s="129" customFormat="1" ht="15" spans="4:8">
      <c r="D20" s="155"/>
      <c r="E20" s="156">
        <v>6600</v>
      </c>
      <c r="F20" s="170">
        <v>74113</v>
      </c>
      <c r="G20" s="140">
        <v>1369233</v>
      </c>
      <c r="H20" s="171"/>
    </row>
    <row r="21" s="129" customFormat="1" spans="4:8">
      <c r="D21" s="133" t="s">
        <v>12</v>
      </c>
      <c r="E21" s="134">
        <f>SUM(E9:E20)</f>
        <v>85800</v>
      </c>
      <c r="F21" s="126"/>
      <c r="G21" s="126"/>
      <c r="H21" s="171" t="s">
        <v>13</v>
      </c>
    </row>
    <row r="22" s="129" customFormat="1" spans="4:7">
      <c r="D22" s="133"/>
      <c r="E22" s="133"/>
      <c r="F22" s="126"/>
      <c r="G22" s="126"/>
    </row>
    <row r="23" s="129" customFormat="1" spans="4:8">
      <c r="D23" s="137" t="s">
        <v>14</v>
      </c>
      <c r="E23" s="138">
        <f>E8-E21</f>
        <v>-9900</v>
      </c>
      <c r="F23" s="133"/>
      <c r="G23" s="133"/>
      <c r="H23" s="129" t="s">
        <v>15</v>
      </c>
    </row>
    <row r="24" s="129" customFormat="1" spans="8:8">
      <c r="H24" s="172"/>
    </row>
    <row r="25" spans="4:5">
      <c r="D25" s="173"/>
      <c r="E25" s="116"/>
    </row>
    <row r="26" s="129" customFormat="1" spans="4:5">
      <c r="D26" s="174"/>
      <c r="E26" s="175"/>
    </row>
    <row r="27" s="129" customFormat="1" spans="4:13">
      <c r="D27" s="126" t="s">
        <v>2</v>
      </c>
      <c r="E27" s="127">
        <v>374200</v>
      </c>
      <c r="F27" s="86" t="s">
        <v>3</v>
      </c>
      <c r="G27" s="126"/>
      <c r="K27" s="110"/>
      <c r="L27" s="110"/>
      <c r="M27" s="110"/>
    </row>
    <row r="28" ht="15" spans="4:13">
      <c r="D28" s="167"/>
      <c r="E28" s="168"/>
      <c r="F28" s="126"/>
      <c r="G28" s="126"/>
      <c r="K28" s="110"/>
      <c r="L28" s="110"/>
      <c r="M28" s="110"/>
    </row>
    <row r="29" ht="15" spans="4:13">
      <c r="D29" s="130" t="s">
        <v>16</v>
      </c>
      <c r="E29" s="131">
        <v>7400</v>
      </c>
      <c r="F29" s="140">
        <v>76661</v>
      </c>
      <c r="G29" s="176">
        <v>1398494</v>
      </c>
      <c r="K29" s="110"/>
      <c r="L29" s="110"/>
      <c r="M29" s="110"/>
    </row>
    <row r="30" ht="15" spans="4:13">
      <c r="D30" s="130" t="s">
        <v>17</v>
      </c>
      <c r="E30" s="131">
        <v>6600</v>
      </c>
      <c r="F30" s="140">
        <v>77203</v>
      </c>
      <c r="G30" s="126">
        <v>1403901</v>
      </c>
      <c r="K30" s="110"/>
      <c r="L30" s="110"/>
      <c r="M30" s="110"/>
    </row>
    <row r="31" ht="15" spans="4:13">
      <c r="D31" s="130" t="s">
        <v>18</v>
      </c>
      <c r="E31" s="131">
        <v>18500</v>
      </c>
      <c r="F31" s="140">
        <v>76577</v>
      </c>
      <c r="G31" s="126">
        <v>1396081</v>
      </c>
      <c r="K31" s="110"/>
      <c r="L31" s="110"/>
      <c r="M31" s="110"/>
    </row>
    <row r="32" ht="15" spans="4:13">
      <c r="D32" s="130" t="s">
        <v>19</v>
      </c>
      <c r="E32" s="131">
        <v>26400</v>
      </c>
      <c r="F32" s="140">
        <v>77114</v>
      </c>
      <c r="G32" s="126">
        <v>1402587</v>
      </c>
      <c r="K32" s="110"/>
      <c r="L32" s="110"/>
      <c r="M32" s="110"/>
    </row>
    <row r="33" ht="15" spans="4:13">
      <c r="D33" s="130" t="s">
        <v>19</v>
      </c>
      <c r="E33" s="131">
        <v>14800</v>
      </c>
      <c r="F33" s="140">
        <v>77115</v>
      </c>
      <c r="G33" s="126">
        <v>1402590</v>
      </c>
      <c r="K33" s="110"/>
      <c r="L33" s="110"/>
      <c r="M33" s="110"/>
    </row>
    <row r="34" ht="15" spans="4:13">
      <c r="D34" s="130" t="s">
        <v>20</v>
      </c>
      <c r="E34" s="131">
        <v>11100</v>
      </c>
      <c r="F34" s="140">
        <v>77088</v>
      </c>
      <c r="G34" s="126">
        <v>1402504</v>
      </c>
      <c r="K34" s="110"/>
      <c r="L34" s="110"/>
      <c r="M34" s="110"/>
    </row>
    <row r="35" ht="15" spans="4:13">
      <c r="D35" s="130" t="s">
        <v>21</v>
      </c>
      <c r="E35" s="131">
        <v>6600</v>
      </c>
      <c r="F35" s="140">
        <v>77577</v>
      </c>
      <c r="G35" s="126">
        <v>1408870</v>
      </c>
      <c r="K35" s="110"/>
      <c r="L35" s="110"/>
      <c r="M35" s="110"/>
    </row>
    <row r="36" ht="15" spans="4:13">
      <c r="D36" s="130" t="s">
        <v>22</v>
      </c>
      <c r="E36" s="131">
        <v>6600</v>
      </c>
      <c r="F36" s="140">
        <v>77419</v>
      </c>
      <c r="G36" s="126">
        <v>1406609</v>
      </c>
      <c r="K36" s="110"/>
      <c r="L36" s="110"/>
      <c r="M36" s="110"/>
    </row>
    <row r="37" ht="15" spans="4:13">
      <c r="D37" s="130" t="s">
        <v>23</v>
      </c>
      <c r="E37" s="131">
        <v>9900</v>
      </c>
      <c r="F37" s="140">
        <v>77157</v>
      </c>
      <c r="G37" s="126">
        <v>1403527</v>
      </c>
      <c r="K37" s="110"/>
      <c r="L37" s="110"/>
      <c r="M37" s="110"/>
    </row>
    <row r="38" ht="15" spans="4:13">
      <c r="D38" s="130" t="s">
        <v>22</v>
      </c>
      <c r="E38" s="131">
        <v>13200</v>
      </c>
      <c r="F38" s="140">
        <v>77028</v>
      </c>
      <c r="G38" s="126">
        <v>1402251</v>
      </c>
      <c r="K38" s="110"/>
      <c r="L38" s="110"/>
      <c r="M38" s="110"/>
    </row>
    <row r="39" ht="15" spans="4:13">
      <c r="D39" s="130" t="s">
        <v>24</v>
      </c>
      <c r="E39" s="131">
        <v>9900</v>
      </c>
      <c r="F39" s="140">
        <v>77319</v>
      </c>
      <c r="G39" s="126">
        <v>1405628</v>
      </c>
      <c r="K39" s="110"/>
      <c r="L39" s="110"/>
      <c r="M39" s="110"/>
    </row>
    <row r="40" ht="15" spans="4:13">
      <c r="D40" s="130" t="s">
        <v>25</v>
      </c>
      <c r="E40" s="131">
        <v>6600</v>
      </c>
      <c r="F40" s="140">
        <v>77680</v>
      </c>
      <c r="G40" s="126">
        <v>1410214</v>
      </c>
      <c r="K40" s="110"/>
      <c r="L40" s="110"/>
      <c r="M40" s="110"/>
    </row>
    <row r="41" ht="15" spans="4:13">
      <c r="D41" s="130" t="s">
        <v>25</v>
      </c>
      <c r="E41" s="131">
        <v>6600</v>
      </c>
      <c r="F41" s="140">
        <v>77772</v>
      </c>
      <c r="G41" s="126">
        <v>1411518</v>
      </c>
      <c r="K41" s="110"/>
      <c r="L41" s="110"/>
      <c r="M41" s="110"/>
    </row>
    <row r="42" ht="15" spans="4:13">
      <c r="D42" s="130" t="s">
        <v>26</v>
      </c>
      <c r="E42" s="131">
        <v>9900</v>
      </c>
      <c r="F42" s="140">
        <v>77393</v>
      </c>
      <c r="G42" s="126">
        <v>1406496</v>
      </c>
      <c r="K42" s="110"/>
      <c r="L42" s="110"/>
      <c r="M42" s="110"/>
    </row>
    <row r="43" ht="15" spans="4:13">
      <c r="D43" s="130" t="s">
        <v>25</v>
      </c>
      <c r="E43" s="131">
        <v>6600</v>
      </c>
      <c r="F43" s="140">
        <v>77289</v>
      </c>
      <c r="G43" s="126">
        <v>1405280</v>
      </c>
      <c r="K43" s="110"/>
      <c r="L43" s="110"/>
      <c r="M43" s="110"/>
    </row>
    <row r="44" ht="15" spans="4:13">
      <c r="D44" s="130" t="s">
        <v>27</v>
      </c>
      <c r="E44" s="131">
        <v>6600</v>
      </c>
      <c r="F44" s="140">
        <v>77808</v>
      </c>
      <c r="G44" s="126">
        <v>1412325</v>
      </c>
      <c r="K44" s="110"/>
      <c r="L44" s="110"/>
      <c r="M44" s="110"/>
    </row>
    <row r="45" ht="15" spans="4:13">
      <c r="D45" s="130" t="s">
        <v>27</v>
      </c>
      <c r="E45" s="131">
        <v>6600</v>
      </c>
      <c r="F45" s="140">
        <v>77241</v>
      </c>
      <c r="G45" s="126">
        <v>1404451</v>
      </c>
      <c r="K45" s="110"/>
      <c r="L45" s="110"/>
      <c r="M45" s="110"/>
    </row>
    <row r="46" ht="15" spans="4:13">
      <c r="D46" s="130" t="s">
        <v>28</v>
      </c>
      <c r="E46" s="131">
        <v>9900</v>
      </c>
      <c r="F46" s="140">
        <v>77779</v>
      </c>
      <c r="G46" s="126">
        <v>1411955</v>
      </c>
      <c r="K46" s="110"/>
      <c r="L46" s="110"/>
      <c r="M46" s="110"/>
    </row>
    <row r="47" ht="15" spans="4:13">
      <c r="D47" s="130" t="s">
        <v>29</v>
      </c>
      <c r="E47" s="131">
        <v>25900</v>
      </c>
      <c r="F47" s="140">
        <v>77279</v>
      </c>
      <c r="G47" s="126">
        <v>1405028</v>
      </c>
      <c r="K47" s="110"/>
      <c r="L47" s="110"/>
      <c r="M47" s="110"/>
    </row>
    <row r="48" ht="15" spans="4:13">
      <c r="D48" s="130" t="s">
        <v>30</v>
      </c>
      <c r="E48" s="131">
        <v>26400</v>
      </c>
      <c r="F48" s="140">
        <v>77027</v>
      </c>
      <c r="G48" s="126">
        <v>1402189</v>
      </c>
      <c r="K48" s="110"/>
      <c r="L48" s="110"/>
      <c r="M48" s="110"/>
    </row>
    <row r="49" ht="15" spans="4:13">
      <c r="D49" s="130" t="s">
        <v>31</v>
      </c>
      <c r="E49" s="131">
        <v>6600</v>
      </c>
      <c r="F49" s="140">
        <v>77806</v>
      </c>
      <c r="G49" s="126">
        <v>1411707</v>
      </c>
      <c r="K49" s="110"/>
      <c r="L49" s="110"/>
      <c r="M49" s="110"/>
    </row>
    <row r="50" ht="15" spans="4:13">
      <c r="D50" s="130" t="s">
        <v>30</v>
      </c>
      <c r="E50" s="131">
        <v>14800</v>
      </c>
      <c r="F50" s="140">
        <v>77683</v>
      </c>
      <c r="G50" s="126">
        <v>1410303</v>
      </c>
      <c r="K50" s="110"/>
      <c r="L50" s="110"/>
      <c r="M50" s="110"/>
    </row>
    <row r="51" ht="15" spans="4:13">
      <c r="D51" s="130" t="s">
        <v>32</v>
      </c>
      <c r="E51" s="131">
        <v>33000</v>
      </c>
      <c r="F51" s="140">
        <v>77239</v>
      </c>
      <c r="G51" s="126">
        <v>1404570</v>
      </c>
      <c r="K51" s="110"/>
      <c r="L51" s="110"/>
      <c r="M51" s="110"/>
    </row>
    <row r="52" ht="15" spans="4:13">
      <c r="D52" s="130" t="s">
        <v>31</v>
      </c>
      <c r="E52" s="131">
        <v>6600</v>
      </c>
      <c r="F52" s="140">
        <v>77701</v>
      </c>
      <c r="G52" s="126">
        <v>1410406</v>
      </c>
      <c r="K52" s="110"/>
      <c r="L52" s="110"/>
      <c r="M52" s="110"/>
    </row>
    <row r="53" ht="15" spans="4:13">
      <c r="D53" s="130" t="s">
        <v>31</v>
      </c>
      <c r="E53" s="131">
        <v>6600</v>
      </c>
      <c r="F53" s="140">
        <v>77725</v>
      </c>
      <c r="G53" s="126">
        <v>1411144</v>
      </c>
      <c r="K53" s="110"/>
      <c r="L53" s="110"/>
      <c r="M53" s="110"/>
    </row>
    <row r="54" ht="15" spans="4:13">
      <c r="D54" s="130" t="s">
        <v>33</v>
      </c>
      <c r="E54" s="131">
        <v>11100</v>
      </c>
      <c r="F54" s="140">
        <v>76193</v>
      </c>
      <c r="G54" s="126">
        <v>1405888</v>
      </c>
      <c r="K54" s="110"/>
      <c r="L54" s="110"/>
      <c r="M54" s="110"/>
    </row>
    <row r="55" ht="15" spans="4:13">
      <c r="D55" s="130" t="s">
        <v>34</v>
      </c>
      <c r="E55" s="131">
        <v>16500</v>
      </c>
      <c r="F55" s="140">
        <v>77253</v>
      </c>
      <c r="G55" s="126">
        <v>1404867</v>
      </c>
      <c r="K55" s="110"/>
      <c r="L55" s="110"/>
      <c r="M55" s="110"/>
    </row>
    <row r="56" ht="15" spans="4:13">
      <c r="D56" s="130" t="s">
        <v>35</v>
      </c>
      <c r="E56" s="131">
        <v>7400</v>
      </c>
      <c r="F56" s="140">
        <v>77842</v>
      </c>
      <c r="G56" s="126">
        <v>1411453</v>
      </c>
      <c r="K56" s="110"/>
      <c r="L56" s="110"/>
      <c r="M56" s="110"/>
    </row>
    <row r="57" ht="15" spans="4:13">
      <c r="D57" s="130" t="s">
        <v>36</v>
      </c>
      <c r="E57" s="131">
        <v>13200</v>
      </c>
      <c r="F57" s="140">
        <v>77477</v>
      </c>
      <c r="G57" s="126">
        <v>1407439</v>
      </c>
      <c r="K57" s="110"/>
      <c r="L57" s="110"/>
      <c r="M57" s="110"/>
    </row>
    <row r="58" ht="15" spans="4:13">
      <c r="D58" s="130" t="s">
        <v>37</v>
      </c>
      <c r="E58" s="131">
        <v>6600</v>
      </c>
      <c r="F58" s="140">
        <v>77478</v>
      </c>
      <c r="G58" s="126">
        <v>1407453</v>
      </c>
      <c r="K58" s="110"/>
      <c r="L58" s="110"/>
      <c r="M58" s="110"/>
    </row>
    <row r="59" ht="15" spans="4:13">
      <c r="D59" s="130" t="s">
        <v>37</v>
      </c>
      <c r="E59" s="131">
        <v>7400</v>
      </c>
      <c r="F59" s="140">
        <v>77684</v>
      </c>
      <c r="G59" s="126">
        <v>1410205</v>
      </c>
      <c r="K59" s="110"/>
      <c r="L59" s="110"/>
      <c r="M59" s="110"/>
    </row>
    <row r="60" ht="15" spans="4:13">
      <c r="D60" s="130" t="s">
        <v>38</v>
      </c>
      <c r="E60" s="131">
        <v>14800</v>
      </c>
      <c r="F60" s="140">
        <v>75816</v>
      </c>
      <c r="G60" s="126">
        <v>1385725</v>
      </c>
      <c r="K60" s="110"/>
      <c r="L60" s="110"/>
      <c r="M60" s="110"/>
    </row>
    <row r="61" ht="15" spans="4:13">
      <c r="D61" s="130" t="s">
        <v>39</v>
      </c>
      <c r="E61" s="131">
        <v>39600</v>
      </c>
      <c r="F61" s="140">
        <v>77116</v>
      </c>
      <c r="G61" s="126">
        <v>1402960</v>
      </c>
      <c r="K61" s="110"/>
      <c r="L61" s="110"/>
      <c r="M61" s="110"/>
    </row>
    <row r="62" ht="15" spans="4:13">
      <c r="D62" s="130" t="s">
        <v>40</v>
      </c>
      <c r="E62" s="131">
        <v>7400</v>
      </c>
      <c r="F62" s="140">
        <v>77786</v>
      </c>
      <c r="G62" s="126">
        <v>1411829</v>
      </c>
      <c r="K62" s="110"/>
      <c r="L62" s="110"/>
      <c r="M62" s="110"/>
    </row>
    <row r="63" ht="15" spans="4:13">
      <c r="D63" s="130"/>
      <c r="E63" s="131"/>
      <c r="F63" s="140"/>
      <c r="G63" s="126"/>
      <c r="K63" s="110"/>
      <c r="L63" s="110"/>
      <c r="M63" s="110"/>
    </row>
    <row r="64" ht="15" spans="4:13">
      <c r="D64" s="130"/>
      <c r="E64" s="131"/>
      <c r="F64" s="140"/>
      <c r="G64" s="126"/>
      <c r="K64" s="110"/>
      <c r="L64" s="110"/>
      <c r="M64" s="110"/>
    </row>
    <row r="65" ht="15" spans="4:13">
      <c r="D65" s="130"/>
      <c r="E65" s="131"/>
      <c r="F65" s="140"/>
      <c r="G65" s="126"/>
      <c r="K65" s="110"/>
      <c r="L65" s="110"/>
      <c r="M65" s="110"/>
    </row>
    <row r="66" ht="15" spans="4:13">
      <c r="D66" s="130"/>
      <c r="E66" s="131"/>
      <c r="F66" s="140"/>
      <c r="G66" s="126"/>
      <c r="K66" s="110"/>
      <c r="L66" s="110"/>
      <c r="M66" s="110"/>
    </row>
    <row r="67" ht="15" spans="4:13">
      <c r="D67" s="130"/>
      <c r="E67" s="131"/>
      <c r="F67" s="140"/>
      <c r="G67" s="126"/>
      <c r="K67" s="110"/>
      <c r="L67" s="110"/>
      <c r="M67" s="110"/>
    </row>
    <row r="68" ht="15" spans="4:13">
      <c r="D68" s="130"/>
      <c r="E68" s="131"/>
      <c r="F68" s="140"/>
      <c r="G68" s="126"/>
      <c r="K68" s="110"/>
      <c r="L68" s="110"/>
      <c r="M68" s="110"/>
    </row>
    <row r="69" ht="15" spans="4:13">
      <c r="D69" s="130"/>
      <c r="E69" s="131"/>
      <c r="F69" s="140"/>
      <c r="G69" s="126"/>
      <c r="K69" s="75"/>
      <c r="L69" s="110"/>
      <c r="M69" s="110"/>
    </row>
    <row r="70" ht="15" spans="4:13">
      <c r="D70" s="155"/>
      <c r="E70" s="156"/>
      <c r="F70" s="170"/>
      <c r="G70" s="126"/>
      <c r="K70" s="110"/>
      <c r="L70" s="110"/>
      <c r="M70" s="110"/>
    </row>
    <row r="71" ht="15" spans="4:13">
      <c r="D71" s="155"/>
      <c r="E71" s="156"/>
      <c r="F71" s="170"/>
      <c r="G71" s="126"/>
      <c r="K71" s="110"/>
      <c r="L71" s="110"/>
      <c r="M71" s="110"/>
    </row>
    <row r="72" spans="4:13">
      <c r="D72" s="133" t="s">
        <v>12</v>
      </c>
      <c r="E72" s="134">
        <f>SUM(E28:E71)</f>
        <v>427700</v>
      </c>
      <c r="F72" s="126"/>
      <c r="G72" s="126" t="s">
        <v>41</v>
      </c>
      <c r="K72" s="110"/>
      <c r="L72" s="110"/>
      <c r="M72" s="110"/>
    </row>
    <row r="73" spans="4:13">
      <c r="D73" s="133"/>
      <c r="E73" s="133"/>
      <c r="F73" s="126"/>
      <c r="G73" s="126"/>
      <c r="K73" s="110"/>
      <c r="L73" s="110"/>
      <c r="M73" s="110"/>
    </row>
    <row r="74" spans="4:13">
      <c r="D74" s="137" t="s">
        <v>14</v>
      </c>
      <c r="E74" s="138">
        <f>E27-E72</f>
        <v>-53500</v>
      </c>
      <c r="F74" s="133"/>
      <c r="G74" s="126"/>
      <c r="K74" s="110"/>
      <c r="L74" s="110"/>
      <c r="M74" s="110"/>
    </row>
    <row r="75" spans="11:13">
      <c r="K75" s="110"/>
      <c r="L75" s="110"/>
      <c r="M75" s="110"/>
    </row>
    <row r="76" spans="11:13">
      <c r="K76" s="110"/>
      <c r="L76" s="110"/>
      <c r="M76" s="110"/>
    </row>
    <row r="77" spans="11:13">
      <c r="K77" s="110"/>
      <c r="L77" s="110"/>
      <c r="M77" s="110"/>
    </row>
    <row r="78" spans="11:13">
      <c r="K78" s="110"/>
      <c r="L78" s="110"/>
      <c r="M78" s="110"/>
    </row>
    <row r="79" spans="11:13">
      <c r="K79" s="110"/>
      <c r="L79" s="110"/>
      <c r="M79" s="110"/>
    </row>
    <row r="80" spans="5:13">
      <c r="E80" s="144" t="s">
        <v>42</v>
      </c>
      <c r="F80" s="129">
        <v>53500</v>
      </c>
      <c r="K80" s="110"/>
      <c r="L80" s="110"/>
      <c r="M80" s="110"/>
    </row>
    <row r="81" spans="5:13">
      <c r="E81" s="129" t="s">
        <v>43</v>
      </c>
      <c r="F81" s="129">
        <v>186600</v>
      </c>
      <c r="K81" s="110"/>
      <c r="L81" s="110"/>
      <c r="M81" s="110"/>
    </row>
    <row r="82" ht="14.25" spans="5:13">
      <c r="E82" s="145" t="s">
        <v>44</v>
      </c>
      <c r="F82" s="145">
        <v>182500</v>
      </c>
      <c r="K82" s="110"/>
      <c r="L82" s="110"/>
      <c r="M82" s="110"/>
    </row>
    <row r="83" ht="14.25" spans="5:13">
      <c r="E83" s="129" t="s">
        <v>45</v>
      </c>
      <c r="F83" s="129">
        <v>422600</v>
      </c>
      <c r="K83" s="110"/>
      <c r="L83" s="110"/>
      <c r="M83" s="110"/>
    </row>
    <row r="84" spans="11:13">
      <c r="K84" s="110"/>
      <c r="L84" s="110"/>
      <c r="M84" s="110"/>
    </row>
    <row r="85" spans="11:13">
      <c r="K85" s="177"/>
      <c r="L85" s="110"/>
      <c r="M85" s="110"/>
    </row>
    <row r="86" spans="11:13">
      <c r="K86" s="110"/>
      <c r="L86" s="110"/>
      <c r="M86" s="110"/>
    </row>
    <row r="87" spans="11:13">
      <c r="K87" s="110"/>
      <c r="L87" s="110"/>
      <c r="M87" s="110"/>
    </row>
    <row r="88" spans="11:13">
      <c r="K88" s="110"/>
      <c r="L88" s="110"/>
      <c r="M88" s="110"/>
    </row>
  </sheetData>
  <conditionalFormatting sqref="F10:H10 G11:G20 H11:H19 F11:F18">
    <cfRule type="duplicateValues" dxfId="0" priority="1"/>
  </conditionalFormatting>
  <pageMargins left="0.699305555555556" right="0.699305555555556" top="0.75" bottom="0.75" header="0.3" footer="0.3"/>
  <pageSetup paperSize="9" scale="44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3"/>
  <sheetViews>
    <sheetView topLeftCell="A127" workbookViewId="0">
      <selection activeCell="D156" sqref="D156"/>
    </sheetView>
  </sheetViews>
  <sheetFormatPr defaultColWidth="9" defaultRowHeight="13.5" outlineLevelCol="4"/>
  <cols>
    <col min="1" max="1" width="37.125" customWidth="1"/>
    <col min="2" max="2" width="17.875" customWidth="1"/>
    <col min="3" max="3" width="18.375" customWidth="1"/>
    <col min="4" max="4" width="8.375" customWidth="1"/>
    <col min="5" max="5" width="6.375" customWidth="1"/>
  </cols>
  <sheetData>
    <row r="1" spans="1:5">
      <c r="A1" s="126" t="s">
        <v>46</v>
      </c>
      <c r="B1" s="127">
        <v>420200</v>
      </c>
      <c r="C1" s="128" t="s">
        <v>3</v>
      </c>
      <c r="D1" s="126"/>
      <c r="E1" s="129"/>
    </row>
    <row r="2" ht="15" spans="1:5">
      <c r="A2" s="130" t="s">
        <v>47</v>
      </c>
      <c r="B2" s="131">
        <v>24000</v>
      </c>
      <c r="C2" s="132">
        <v>78326</v>
      </c>
      <c r="D2" s="126">
        <v>1421675</v>
      </c>
      <c r="E2" s="129"/>
    </row>
    <row r="3" ht="15" spans="1:5">
      <c r="A3" s="130" t="s">
        <v>48</v>
      </c>
      <c r="B3" s="131">
        <v>6000</v>
      </c>
      <c r="C3" s="132">
        <v>78325</v>
      </c>
      <c r="D3" s="126">
        <v>1421490</v>
      </c>
      <c r="E3" s="129"/>
    </row>
    <row r="4" ht="15" spans="1:5">
      <c r="A4" s="130" t="s">
        <v>49</v>
      </c>
      <c r="B4" s="131">
        <v>24000</v>
      </c>
      <c r="C4" s="132">
        <v>78327</v>
      </c>
      <c r="D4" s="126">
        <v>1421573</v>
      </c>
      <c r="E4" s="129"/>
    </row>
    <row r="5" ht="15" spans="1:5">
      <c r="A5" s="130" t="s">
        <v>50</v>
      </c>
      <c r="B5" s="131">
        <v>9000</v>
      </c>
      <c r="C5" s="132">
        <v>78292</v>
      </c>
      <c r="D5" s="126">
        <v>1421130</v>
      </c>
      <c r="E5" s="129"/>
    </row>
    <row r="6" ht="15" spans="1:5">
      <c r="A6" s="130" t="s">
        <v>51</v>
      </c>
      <c r="B6" s="131">
        <v>18000</v>
      </c>
      <c r="C6" s="132">
        <v>78288</v>
      </c>
      <c r="D6" s="126">
        <v>1421089</v>
      </c>
      <c r="E6" s="129"/>
    </row>
    <row r="7" ht="15" spans="1:5">
      <c r="A7" s="130" t="s">
        <v>50</v>
      </c>
      <c r="B7" s="131">
        <v>9000</v>
      </c>
      <c r="C7" s="132">
        <v>78286</v>
      </c>
      <c r="D7" s="126">
        <v>1421097</v>
      </c>
      <c r="E7" s="129"/>
    </row>
    <row r="8" ht="15" spans="1:5">
      <c r="A8" s="130" t="s">
        <v>50</v>
      </c>
      <c r="B8" s="131">
        <v>18000</v>
      </c>
      <c r="C8" s="132">
        <v>78287</v>
      </c>
      <c r="D8" s="126">
        <v>1421093</v>
      </c>
      <c r="E8" s="129"/>
    </row>
    <row r="9" ht="15" spans="1:5">
      <c r="A9" s="130" t="s">
        <v>52</v>
      </c>
      <c r="B9" s="131">
        <v>9600</v>
      </c>
      <c r="C9" s="132">
        <v>78493</v>
      </c>
      <c r="D9" s="126">
        <v>1423625</v>
      </c>
      <c r="E9" s="129"/>
    </row>
    <row r="10" ht="15" spans="1:5">
      <c r="A10" s="130" t="s">
        <v>53</v>
      </c>
      <c r="B10" s="131">
        <v>14400</v>
      </c>
      <c r="C10" s="132">
        <v>76233</v>
      </c>
      <c r="D10" s="126">
        <v>1391039</v>
      </c>
      <c r="E10" s="129"/>
    </row>
    <row r="11" ht="15" spans="1:5">
      <c r="A11" s="130" t="s">
        <v>54</v>
      </c>
      <c r="B11" s="131">
        <v>10600</v>
      </c>
      <c r="C11" s="132">
        <v>78557</v>
      </c>
      <c r="D11" s="126">
        <v>1424255</v>
      </c>
      <c r="E11" s="129"/>
    </row>
    <row r="12" ht="15" spans="1:5">
      <c r="A12" s="130" t="s">
        <v>55</v>
      </c>
      <c r="B12" s="131">
        <v>10600</v>
      </c>
      <c r="C12" s="132">
        <v>78617</v>
      </c>
      <c r="D12" s="126">
        <v>1425344</v>
      </c>
      <c r="E12" s="129"/>
    </row>
    <row r="13" ht="15" spans="1:5">
      <c r="A13" s="130" t="s">
        <v>56</v>
      </c>
      <c r="B13" s="131">
        <v>34000</v>
      </c>
      <c r="C13" s="132">
        <v>78474</v>
      </c>
      <c r="D13" s="126">
        <v>1423273</v>
      </c>
      <c r="E13" s="129"/>
    </row>
    <row r="14" ht="15" spans="1:5">
      <c r="A14" s="130" t="s">
        <v>57</v>
      </c>
      <c r="B14" s="131">
        <v>23200</v>
      </c>
      <c r="C14" s="132">
        <v>76611</v>
      </c>
      <c r="D14" s="126">
        <v>1397671</v>
      </c>
      <c r="E14" s="129"/>
    </row>
    <row r="15" ht="15" spans="1:5">
      <c r="A15" s="130" t="s">
        <v>58</v>
      </c>
      <c r="B15" s="131">
        <v>14400</v>
      </c>
      <c r="C15" s="132">
        <v>76298</v>
      </c>
      <c r="D15" s="126">
        <v>1391802</v>
      </c>
      <c r="E15" s="129"/>
    </row>
    <row r="16" ht="15" spans="1:5">
      <c r="A16" s="130" t="s">
        <v>59</v>
      </c>
      <c r="B16" s="131">
        <v>9600</v>
      </c>
      <c r="C16" s="132">
        <v>77983</v>
      </c>
      <c r="D16" s="126">
        <v>1416237</v>
      </c>
      <c r="E16" s="129"/>
    </row>
    <row r="17" ht="15" spans="1:5">
      <c r="A17" s="130" t="s">
        <v>60</v>
      </c>
      <c r="B17" s="131">
        <v>72000</v>
      </c>
      <c r="C17" s="132">
        <v>77945</v>
      </c>
      <c r="D17" s="126">
        <v>1415144</v>
      </c>
      <c r="E17" s="129"/>
    </row>
    <row r="18" ht="15" spans="1:5">
      <c r="A18" s="130" t="s">
        <v>60</v>
      </c>
      <c r="B18" s="131">
        <v>15900</v>
      </c>
      <c r="C18" s="132">
        <v>78644</v>
      </c>
      <c r="D18" s="126">
        <v>1425693</v>
      </c>
      <c r="E18" s="129"/>
    </row>
    <row r="19" ht="15" spans="1:5">
      <c r="A19" s="130" t="s">
        <v>53</v>
      </c>
      <c r="B19" s="131">
        <v>21900</v>
      </c>
      <c r="C19" s="132">
        <v>78397</v>
      </c>
      <c r="D19" s="126">
        <v>1422294</v>
      </c>
      <c r="E19" s="129"/>
    </row>
    <row r="20" ht="15" spans="1:5">
      <c r="A20" s="130" t="s">
        <v>61</v>
      </c>
      <c r="B20" s="131">
        <v>11600</v>
      </c>
      <c r="C20" s="132">
        <v>77254</v>
      </c>
      <c r="D20" s="126">
        <v>1404869</v>
      </c>
      <c r="E20" s="129"/>
    </row>
    <row r="21" ht="15" spans="1:5">
      <c r="A21" s="130" t="s">
        <v>62</v>
      </c>
      <c r="B21" s="131">
        <v>24000</v>
      </c>
      <c r="C21" s="132">
        <v>77793</v>
      </c>
      <c r="D21" s="126">
        <v>1411599</v>
      </c>
      <c r="E21" s="129"/>
    </row>
    <row r="22" ht="15" spans="1:5">
      <c r="A22" s="130" t="s">
        <v>63</v>
      </c>
      <c r="B22" s="131">
        <v>19200</v>
      </c>
      <c r="C22" s="132">
        <v>76806</v>
      </c>
      <c r="D22" s="126">
        <v>1400359</v>
      </c>
      <c r="E22" s="129"/>
    </row>
    <row r="23" ht="15" spans="1:5">
      <c r="A23" s="130" t="s">
        <v>64</v>
      </c>
      <c r="B23" s="131">
        <v>14400</v>
      </c>
      <c r="C23" s="132">
        <v>77860</v>
      </c>
      <c r="D23" s="126">
        <v>1413483</v>
      </c>
      <c r="E23" s="129"/>
    </row>
    <row r="24" ht="15" spans="1:5">
      <c r="A24" s="130" t="s">
        <v>65</v>
      </c>
      <c r="B24" s="131">
        <v>11600</v>
      </c>
      <c r="C24" s="132">
        <v>76385</v>
      </c>
      <c r="D24" s="126">
        <v>1393769</v>
      </c>
      <c r="E24" s="129"/>
    </row>
    <row r="25" ht="15" spans="1:5">
      <c r="A25" s="130" t="s">
        <v>66</v>
      </c>
      <c r="B25" s="131">
        <v>14400</v>
      </c>
      <c r="C25" s="132">
        <v>77902</v>
      </c>
      <c r="D25" s="126">
        <v>1414359</v>
      </c>
      <c r="E25" s="129"/>
    </row>
    <row r="26" ht="15" spans="1:5">
      <c r="A26" s="130" t="s">
        <v>67</v>
      </c>
      <c r="B26" s="131">
        <v>58400</v>
      </c>
      <c r="C26" s="132">
        <v>78087</v>
      </c>
      <c r="D26" s="126">
        <v>1417587</v>
      </c>
      <c r="E26" s="129"/>
    </row>
    <row r="27" ht="15" spans="1:5">
      <c r="A27" s="130" t="s">
        <v>68</v>
      </c>
      <c r="B27" s="131">
        <v>9600</v>
      </c>
      <c r="C27" s="132">
        <v>77190</v>
      </c>
      <c r="D27" s="126">
        <v>1403804</v>
      </c>
      <c r="E27" s="129"/>
    </row>
    <row r="28" ht="15" spans="1:5">
      <c r="A28" s="130" t="s">
        <v>69</v>
      </c>
      <c r="B28" s="131">
        <v>9600</v>
      </c>
      <c r="C28" s="132">
        <v>77189</v>
      </c>
      <c r="D28" s="126">
        <v>1403786</v>
      </c>
      <c r="E28" s="129"/>
    </row>
    <row r="29" ht="15" spans="1:5">
      <c r="A29" s="130" t="s">
        <v>68</v>
      </c>
      <c r="B29" s="131">
        <v>11600</v>
      </c>
      <c r="C29" s="132">
        <v>77867</v>
      </c>
      <c r="D29" s="126">
        <v>1413697</v>
      </c>
      <c r="E29" s="129"/>
    </row>
    <row r="30" ht="15" spans="1:5">
      <c r="A30" s="130" t="s">
        <v>70</v>
      </c>
      <c r="B30" s="131">
        <v>11600</v>
      </c>
      <c r="C30" s="132">
        <v>78823</v>
      </c>
      <c r="D30" s="126">
        <v>1428563</v>
      </c>
      <c r="E30" s="129"/>
    </row>
    <row r="31" ht="15" spans="1:5">
      <c r="A31" s="130" t="s">
        <v>71</v>
      </c>
      <c r="B31" s="131">
        <v>10600</v>
      </c>
      <c r="C31" s="132">
        <v>79135</v>
      </c>
      <c r="D31" s="126">
        <v>1434199</v>
      </c>
      <c r="E31" s="129"/>
    </row>
    <row r="32" ht="15" spans="1:5">
      <c r="A32" s="130" t="s">
        <v>72</v>
      </c>
      <c r="B32" s="131">
        <v>27200</v>
      </c>
      <c r="C32" s="132">
        <v>78128</v>
      </c>
      <c r="D32" s="126">
        <v>1418302</v>
      </c>
      <c r="E32" s="129"/>
    </row>
    <row r="33" ht="15" spans="1:5">
      <c r="A33" s="130" t="s">
        <v>73</v>
      </c>
      <c r="B33" s="131">
        <v>9600</v>
      </c>
      <c r="C33" s="132">
        <v>77866</v>
      </c>
      <c r="D33" s="126">
        <v>1413600</v>
      </c>
      <c r="E33" s="129"/>
    </row>
    <row r="34" ht="15" spans="1:5">
      <c r="A34" s="130" t="s">
        <v>74</v>
      </c>
      <c r="B34" s="131">
        <v>9600</v>
      </c>
      <c r="C34" s="132">
        <v>78396</v>
      </c>
      <c r="D34" s="126">
        <v>1422266</v>
      </c>
      <c r="E34" s="129"/>
    </row>
    <row r="35" ht="15" spans="1:5">
      <c r="A35" s="130" t="s">
        <v>75</v>
      </c>
      <c r="B35" s="131">
        <v>9600</v>
      </c>
      <c r="C35" s="132">
        <v>79131</v>
      </c>
      <c r="D35" s="126">
        <v>1434073</v>
      </c>
      <c r="E35" s="129"/>
    </row>
    <row r="36" spans="1:5">
      <c r="A36" s="133" t="s">
        <v>12</v>
      </c>
      <c r="B36" s="134">
        <f>SUM(B2:B35)</f>
        <v>606800</v>
      </c>
      <c r="C36" s="135" t="s">
        <v>76</v>
      </c>
      <c r="D36" s="126"/>
      <c r="E36" s="129"/>
    </row>
    <row r="37" spans="1:5">
      <c r="A37" s="133"/>
      <c r="B37" s="133"/>
      <c r="C37" s="136"/>
      <c r="D37" s="126"/>
      <c r="E37" s="129"/>
    </row>
    <row r="38" spans="1:5">
      <c r="A38" s="137" t="s">
        <v>14</v>
      </c>
      <c r="B38" s="138">
        <f>B1-B36</f>
        <v>-186600</v>
      </c>
      <c r="C38" s="139"/>
      <c r="D38" s="126"/>
      <c r="E38" s="129"/>
    </row>
    <row r="41" spans="1:4">
      <c r="A41" s="126" t="s">
        <v>77</v>
      </c>
      <c r="B41" s="127">
        <v>640900</v>
      </c>
      <c r="C41" s="86" t="s">
        <v>3</v>
      </c>
      <c r="D41" s="126"/>
    </row>
    <row r="42" ht="15" spans="1:4">
      <c r="A42" s="130" t="s">
        <v>78</v>
      </c>
      <c r="B42" s="131">
        <v>9600</v>
      </c>
      <c r="C42" s="140">
        <v>77245</v>
      </c>
      <c r="D42" s="126">
        <v>1404669</v>
      </c>
    </row>
    <row r="43" ht="15" spans="1:4">
      <c r="A43" s="130" t="s">
        <v>79</v>
      </c>
      <c r="B43" s="131">
        <v>48000</v>
      </c>
      <c r="C43" s="140">
        <v>78321</v>
      </c>
      <c r="D43" s="126">
        <v>1421366</v>
      </c>
    </row>
    <row r="44" ht="15" spans="1:4">
      <c r="A44" s="130" t="s">
        <v>80</v>
      </c>
      <c r="B44" s="131">
        <v>14400</v>
      </c>
      <c r="C44" s="140">
        <v>77993</v>
      </c>
      <c r="D44" s="126">
        <v>1416324</v>
      </c>
    </row>
    <row r="45" ht="15" spans="1:4">
      <c r="A45" s="130" t="s">
        <v>81</v>
      </c>
      <c r="B45" s="131">
        <v>20400</v>
      </c>
      <c r="C45" s="140">
        <v>77994</v>
      </c>
      <c r="D45" s="126">
        <v>1416330</v>
      </c>
    </row>
    <row r="46" ht="15" spans="1:4">
      <c r="A46" s="130" t="s">
        <v>82</v>
      </c>
      <c r="B46" s="131">
        <v>31800</v>
      </c>
      <c r="C46" s="140">
        <v>77995</v>
      </c>
      <c r="D46" s="126">
        <v>1416325</v>
      </c>
    </row>
    <row r="47" ht="15" spans="1:4">
      <c r="A47" s="130" t="s">
        <v>83</v>
      </c>
      <c r="B47" s="131">
        <v>12000</v>
      </c>
      <c r="C47" s="140">
        <v>79140</v>
      </c>
      <c r="D47" s="126">
        <v>1434332</v>
      </c>
    </row>
    <row r="48" ht="15" spans="1:4">
      <c r="A48" s="130" t="s">
        <v>84</v>
      </c>
      <c r="B48" s="131">
        <v>13000</v>
      </c>
      <c r="C48" s="140">
        <v>78655</v>
      </c>
      <c r="D48" s="126">
        <v>1425972</v>
      </c>
    </row>
    <row r="49" ht="15" spans="1:4">
      <c r="A49" s="130" t="s">
        <v>85</v>
      </c>
      <c r="B49" s="131">
        <v>24000</v>
      </c>
      <c r="C49" s="140">
        <v>79512</v>
      </c>
      <c r="D49" s="126">
        <v>1438751</v>
      </c>
    </row>
    <row r="50" ht="15" spans="1:4">
      <c r="A50" s="130" t="s">
        <v>86</v>
      </c>
      <c r="B50" s="131">
        <v>48000</v>
      </c>
      <c r="C50" s="140">
        <v>78571</v>
      </c>
      <c r="D50" s="126">
        <v>1424358</v>
      </c>
    </row>
    <row r="51" ht="15" spans="1:4">
      <c r="A51" s="130" t="s">
        <v>87</v>
      </c>
      <c r="B51" s="131">
        <v>24000</v>
      </c>
      <c r="C51" s="140">
        <v>78492</v>
      </c>
      <c r="D51" s="126">
        <v>1423378</v>
      </c>
    </row>
    <row r="52" ht="15" spans="1:4">
      <c r="A52" s="130" t="s">
        <v>88</v>
      </c>
      <c r="B52" s="131">
        <v>25500</v>
      </c>
      <c r="C52" s="140">
        <v>78817</v>
      </c>
      <c r="D52" s="126">
        <v>1425255</v>
      </c>
    </row>
    <row r="53" ht="15" spans="1:4">
      <c r="A53" s="130" t="s">
        <v>89</v>
      </c>
      <c r="B53" s="131">
        <v>7300</v>
      </c>
      <c r="C53" s="140">
        <v>75699</v>
      </c>
      <c r="D53" s="126">
        <v>1384295</v>
      </c>
    </row>
    <row r="54" ht="15" spans="1:4">
      <c r="A54" s="130" t="s">
        <v>90</v>
      </c>
      <c r="B54" s="131">
        <v>20400</v>
      </c>
      <c r="C54" s="140">
        <v>75872</v>
      </c>
      <c r="D54" s="126">
        <v>1385931</v>
      </c>
    </row>
    <row r="55" ht="15" spans="1:4">
      <c r="A55" s="141" t="s">
        <v>91</v>
      </c>
      <c r="B55" s="131">
        <v>24000</v>
      </c>
      <c r="C55" s="140">
        <v>78735</v>
      </c>
      <c r="D55" s="142">
        <v>1425792</v>
      </c>
    </row>
    <row r="56" ht="15" spans="1:4">
      <c r="A56" s="130" t="s">
        <v>92</v>
      </c>
      <c r="B56" s="131">
        <v>13600</v>
      </c>
      <c r="C56" s="140">
        <v>75871</v>
      </c>
      <c r="D56" s="126">
        <v>1385928</v>
      </c>
    </row>
    <row r="57" ht="15" spans="1:4">
      <c r="A57" s="130" t="s">
        <v>93</v>
      </c>
      <c r="B57" s="131">
        <v>24000</v>
      </c>
      <c r="C57" s="140">
        <v>76154</v>
      </c>
      <c r="D57" s="126">
        <v>1390001</v>
      </c>
    </row>
    <row r="58" ht="15" spans="1:4">
      <c r="A58" s="141" t="s">
        <v>94</v>
      </c>
      <c r="B58" s="131">
        <v>26400</v>
      </c>
      <c r="C58" s="140">
        <v>75813</v>
      </c>
      <c r="D58" s="126">
        <v>1385671</v>
      </c>
    </row>
    <row r="59" ht="15" spans="1:4">
      <c r="A59" s="130" t="s">
        <v>95</v>
      </c>
      <c r="B59" s="131">
        <v>14600</v>
      </c>
      <c r="C59" s="140">
        <v>75700</v>
      </c>
      <c r="D59" s="126">
        <v>1384306</v>
      </c>
    </row>
    <row r="60" ht="15" spans="1:4">
      <c r="A60" s="130" t="s">
        <v>96</v>
      </c>
      <c r="B60" s="131">
        <v>13600</v>
      </c>
      <c r="C60" s="140">
        <v>75776</v>
      </c>
      <c r="D60" s="126">
        <v>1385487</v>
      </c>
    </row>
    <row r="61" ht="15" spans="1:4">
      <c r="A61" s="130" t="s">
        <v>97</v>
      </c>
      <c r="B61" s="131">
        <v>18000</v>
      </c>
      <c r="C61" s="140">
        <v>78918</v>
      </c>
      <c r="D61" s="126">
        <v>1430314</v>
      </c>
    </row>
    <row r="62" ht="15" spans="1:4">
      <c r="A62" s="130" t="s">
        <v>98</v>
      </c>
      <c r="B62" s="131">
        <v>18000</v>
      </c>
      <c r="C62" s="140">
        <v>79029</v>
      </c>
      <c r="D62" s="126">
        <v>1432348</v>
      </c>
    </row>
    <row r="63" ht="15" spans="1:4">
      <c r="A63" s="130" t="s">
        <v>99</v>
      </c>
      <c r="B63" s="131">
        <v>12000</v>
      </c>
      <c r="C63" s="140">
        <v>79217</v>
      </c>
      <c r="D63" s="126">
        <v>1435600</v>
      </c>
    </row>
    <row r="64" ht="15" spans="1:4">
      <c r="A64" s="130" t="s">
        <v>100</v>
      </c>
      <c r="B64" s="131">
        <v>10800</v>
      </c>
      <c r="C64" s="140">
        <v>78767</v>
      </c>
      <c r="D64" s="126">
        <v>1427864</v>
      </c>
    </row>
    <row r="65" ht="15" spans="1:4">
      <c r="A65" s="130" t="s">
        <v>101</v>
      </c>
      <c r="B65" s="131">
        <v>10800</v>
      </c>
      <c r="C65" s="140">
        <v>78766</v>
      </c>
      <c r="D65" s="126">
        <v>1427870</v>
      </c>
    </row>
    <row r="66" ht="15" spans="1:4">
      <c r="A66" s="130" t="s">
        <v>102</v>
      </c>
      <c r="B66" s="131">
        <v>9600</v>
      </c>
      <c r="C66" s="140">
        <v>78501</v>
      </c>
      <c r="D66" s="126">
        <v>1423767</v>
      </c>
    </row>
    <row r="67" ht="15" spans="1:4">
      <c r="A67" s="130" t="s">
        <v>103</v>
      </c>
      <c r="B67" s="131">
        <v>20400</v>
      </c>
      <c r="C67" s="140">
        <v>78226</v>
      </c>
      <c r="D67" s="126">
        <v>1419951</v>
      </c>
    </row>
    <row r="68" ht="15" spans="1:4">
      <c r="A68" s="130" t="s">
        <v>104</v>
      </c>
      <c r="B68" s="131">
        <v>15900</v>
      </c>
      <c r="C68" s="140">
        <v>78928</v>
      </c>
      <c r="D68" s="126">
        <v>1430586</v>
      </c>
    </row>
    <row r="69" ht="15" spans="1:4">
      <c r="A69" s="130" t="s">
        <v>105</v>
      </c>
      <c r="B69" s="131">
        <v>14400</v>
      </c>
      <c r="C69" s="140">
        <v>78931</v>
      </c>
      <c r="D69" s="126">
        <v>1430589</v>
      </c>
    </row>
    <row r="70" ht="15" spans="1:4">
      <c r="A70" s="130" t="s">
        <v>106</v>
      </c>
      <c r="B70" s="131">
        <v>9600</v>
      </c>
      <c r="C70" s="140">
        <v>78895</v>
      </c>
      <c r="D70" s="126">
        <v>1429818</v>
      </c>
    </row>
    <row r="71" ht="15" spans="1:4">
      <c r="A71" s="130" t="s">
        <v>107</v>
      </c>
      <c r="B71" s="131">
        <v>11600</v>
      </c>
      <c r="C71" s="140">
        <v>78127</v>
      </c>
      <c r="D71" s="126">
        <v>1418079</v>
      </c>
    </row>
    <row r="72" ht="15" spans="1:4">
      <c r="A72" s="130" t="s">
        <v>108</v>
      </c>
      <c r="B72" s="131">
        <v>9600</v>
      </c>
      <c r="C72" s="140">
        <v>73865</v>
      </c>
      <c r="D72" s="126">
        <v>1421900</v>
      </c>
    </row>
    <row r="73" ht="15" spans="1:4">
      <c r="A73" s="130" t="s">
        <v>109</v>
      </c>
      <c r="B73" s="131">
        <v>9600</v>
      </c>
      <c r="C73" s="140">
        <v>78436</v>
      </c>
      <c r="D73" s="126">
        <v>1423111</v>
      </c>
    </row>
    <row r="74" ht="15" spans="1:4">
      <c r="A74" s="130" t="s">
        <v>110</v>
      </c>
      <c r="B74" s="131">
        <v>24000</v>
      </c>
      <c r="C74" s="140">
        <v>76543</v>
      </c>
      <c r="D74" s="126">
        <v>1395913</v>
      </c>
    </row>
    <row r="75" ht="15" spans="1:4">
      <c r="A75" s="130" t="s">
        <v>111</v>
      </c>
      <c r="B75" s="131">
        <v>10600</v>
      </c>
      <c r="C75" s="140">
        <v>79591</v>
      </c>
      <c r="D75" s="126">
        <v>1438578</v>
      </c>
    </row>
    <row r="76" ht="15" spans="1:4">
      <c r="A76" s="130" t="s">
        <v>112</v>
      </c>
      <c r="B76" s="131">
        <v>26500</v>
      </c>
      <c r="C76" s="140">
        <v>78308</v>
      </c>
      <c r="D76" s="126">
        <v>1421221</v>
      </c>
    </row>
    <row r="77" ht="15" spans="1:4">
      <c r="A77" s="130" t="s">
        <v>113</v>
      </c>
      <c r="B77" s="131">
        <v>11600</v>
      </c>
      <c r="C77" s="140">
        <v>78404</v>
      </c>
      <c r="D77" s="126">
        <v>1422682</v>
      </c>
    </row>
    <row r="78" ht="15" spans="1:4">
      <c r="A78" s="130" t="s">
        <v>114</v>
      </c>
      <c r="B78" s="131">
        <v>38400</v>
      </c>
      <c r="C78" s="140">
        <v>79041</v>
      </c>
      <c r="D78" s="126">
        <v>1432581</v>
      </c>
    </row>
    <row r="79" ht="15" spans="1:4">
      <c r="A79" s="130" t="s">
        <v>115</v>
      </c>
      <c r="B79" s="131">
        <v>24000</v>
      </c>
      <c r="C79" s="140">
        <v>78627</v>
      </c>
      <c r="D79" s="126">
        <v>1425556</v>
      </c>
    </row>
    <row r="80" ht="15" spans="1:4">
      <c r="A80" s="130" t="s">
        <v>116</v>
      </c>
      <c r="B80" s="131">
        <v>21200</v>
      </c>
      <c r="C80" s="140">
        <v>80001</v>
      </c>
      <c r="D80" s="126">
        <v>1445696</v>
      </c>
    </row>
    <row r="81" ht="15" spans="1:4">
      <c r="A81" s="130" t="s">
        <v>117</v>
      </c>
      <c r="B81" s="131">
        <v>9600</v>
      </c>
      <c r="C81" s="140">
        <v>80084</v>
      </c>
      <c r="D81" s="126">
        <v>1446471</v>
      </c>
    </row>
    <row r="82" ht="15" spans="1:4">
      <c r="A82" s="130" t="s">
        <v>118</v>
      </c>
      <c r="B82" s="131">
        <v>15900</v>
      </c>
      <c r="C82" s="140">
        <v>79548</v>
      </c>
      <c r="D82" s="126">
        <v>1441376</v>
      </c>
    </row>
    <row r="83" ht="15" spans="1:4">
      <c r="A83" s="130" t="s">
        <v>119</v>
      </c>
      <c r="B83" s="131">
        <v>14400</v>
      </c>
      <c r="C83" s="140">
        <v>79629</v>
      </c>
      <c r="D83" s="126">
        <v>1442286</v>
      </c>
    </row>
    <row r="84" ht="15" spans="1:4">
      <c r="A84" s="130" t="s">
        <v>120</v>
      </c>
      <c r="B84" s="131">
        <v>8700</v>
      </c>
      <c r="C84" s="140">
        <v>80037</v>
      </c>
      <c r="D84" s="126">
        <v>1446168</v>
      </c>
    </row>
    <row r="85" ht="15" spans="1:4">
      <c r="A85" s="130" t="s">
        <v>121</v>
      </c>
      <c r="B85" s="131">
        <v>19200</v>
      </c>
      <c r="C85" s="140">
        <v>80004</v>
      </c>
      <c r="D85" s="126">
        <v>1445763</v>
      </c>
    </row>
    <row r="86" ht="15" spans="1:4">
      <c r="A86" s="130" t="s">
        <v>122</v>
      </c>
      <c r="B86" s="131">
        <v>14400</v>
      </c>
      <c r="C86" s="140">
        <v>79395</v>
      </c>
      <c r="D86" s="126">
        <v>1438518</v>
      </c>
    </row>
    <row r="87" spans="1:4">
      <c r="A87" s="133" t="s">
        <v>12</v>
      </c>
      <c r="B87" s="134">
        <f>SUM(B42:B86)</f>
        <v>823400</v>
      </c>
      <c r="C87" s="126" t="s">
        <v>123</v>
      </c>
      <c r="D87" s="143"/>
    </row>
    <row r="88" spans="1:4">
      <c r="A88" s="133"/>
      <c r="B88" s="133"/>
      <c r="C88" s="126"/>
      <c r="D88" s="143"/>
    </row>
    <row r="89" spans="1:4">
      <c r="A89" s="137" t="s">
        <v>14</v>
      </c>
      <c r="B89" s="138">
        <f>B41-B87</f>
        <v>-182500</v>
      </c>
      <c r="C89" s="133"/>
      <c r="D89" s="143"/>
    </row>
    <row r="92" spans="1:1">
      <c r="A92" t="s">
        <v>124</v>
      </c>
    </row>
    <row r="93" spans="1:2">
      <c r="A93" s="144" t="s">
        <v>42</v>
      </c>
      <c r="B93" s="129">
        <v>53500</v>
      </c>
    </row>
    <row r="94" spans="1:2">
      <c r="A94" s="129" t="s">
        <v>43</v>
      </c>
      <c r="B94" s="129">
        <v>186600</v>
      </c>
    </row>
    <row r="95" ht="14.25" spans="1:2">
      <c r="A95" s="145" t="s">
        <v>44</v>
      </c>
      <c r="B95" s="145">
        <v>182500</v>
      </c>
    </row>
    <row r="96" ht="14.25" spans="1:3">
      <c r="A96" s="129" t="s">
        <v>45</v>
      </c>
      <c r="B96" s="129">
        <v>422600</v>
      </c>
      <c r="C96" t="s">
        <v>125</v>
      </c>
    </row>
    <row r="99" spans="1:4">
      <c r="A99" s="146" t="s">
        <v>126</v>
      </c>
      <c r="B99" s="127">
        <v>521000</v>
      </c>
      <c r="C99" s="147" t="s">
        <v>3</v>
      </c>
      <c r="D99" s="143"/>
    </row>
    <row r="100" ht="15" spans="1:4">
      <c r="A100" s="130" t="s">
        <v>127</v>
      </c>
      <c r="B100" s="131">
        <v>15900</v>
      </c>
      <c r="C100" s="148">
        <v>76439</v>
      </c>
      <c r="D100" s="149">
        <v>1394365</v>
      </c>
    </row>
    <row r="101" ht="15" spans="1:4">
      <c r="A101" s="130" t="s">
        <v>128</v>
      </c>
      <c r="B101" s="131">
        <v>12800</v>
      </c>
      <c r="C101" s="148">
        <v>77515</v>
      </c>
      <c r="D101" s="149">
        <v>1407999</v>
      </c>
    </row>
    <row r="102" ht="15" spans="1:4">
      <c r="A102" s="130" t="s">
        <v>129</v>
      </c>
      <c r="B102" s="131">
        <v>16000</v>
      </c>
      <c r="C102" s="148">
        <v>78845</v>
      </c>
      <c r="D102" s="149">
        <v>1428973</v>
      </c>
    </row>
    <row r="103" ht="15" spans="1:4">
      <c r="A103" s="150" t="s">
        <v>130</v>
      </c>
      <c r="B103" s="151">
        <v>7000</v>
      </c>
      <c r="C103" s="152">
        <v>80688</v>
      </c>
      <c r="D103" s="153">
        <v>1451558</v>
      </c>
    </row>
    <row r="104" ht="15" spans="1:4">
      <c r="A104" s="130" t="s">
        <v>131</v>
      </c>
      <c r="B104" s="131">
        <v>24000</v>
      </c>
      <c r="C104" s="148">
        <v>78477</v>
      </c>
      <c r="D104" s="149">
        <v>1423452</v>
      </c>
    </row>
    <row r="105" ht="15" spans="1:4">
      <c r="A105" s="130" t="s">
        <v>132</v>
      </c>
      <c r="B105" s="131">
        <v>12000</v>
      </c>
      <c r="C105" s="148">
        <v>80125</v>
      </c>
      <c r="D105" s="149">
        <v>1447143</v>
      </c>
    </row>
    <row r="106" ht="15" spans="1:4">
      <c r="A106" s="130" t="s">
        <v>133</v>
      </c>
      <c r="B106" s="131">
        <v>8000</v>
      </c>
      <c r="C106" s="148">
        <v>80726</v>
      </c>
      <c r="D106" s="149">
        <v>1453176</v>
      </c>
    </row>
    <row r="107" ht="15" spans="1:4">
      <c r="A107" s="130" t="s">
        <v>134</v>
      </c>
      <c r="B107" s="131">
        <v>8000</v>
      </c>
      <c r="C107" s="148">
        <v>79653</v>
      </c>
      <c r="D107" s="149">
        <v>1442508</v>
      </c>
    </row>
    <row r="108" ht="15" spans="1:4">
      <c r="A108" s="130" t="s">
        <v>134</v>
      </c>
      <c r="B108" s="131">
        <v>7000</v>
      </c>
      <c r="C108" s="148">
        <v>80686</v>
      </c>
      <c r="D108" s="149">
        <v>1451865</v>
      </c>
    </row>
    <row r="109" ht="15" spans="1:4">
      <c r="A109" s="130" t="s">
        <v>135</v>
      </c>
      <c r="B109" s="131">
        <v>8000</v>
      </c>
      <c r="C109" s="154">
        <v>80144</v>
      </c>
      <c r="D109" s="149">
        <v>1447238</v>
      </c>
    </row>
    <row r="110" ht="15" spans="1:4">
      <c r="A110" s="130" t="s">
        <v>135</v>
      </c>
      <c r="B110" s="131">
        <v>8000</v>
      </c>
      <c r="C110" s="154">
        <v>79779</v>
      </c>
      <c r="D110" s="149">
        <v>1443500</v>
      </c>
    </row>
    <row r="111" ht="15" spans="1:4">
      <c r="A111" s="130" t="s">
        <v>136</v>
      </c>
      <c r="B111" s="131">
        <v>10500</v>
      </c>
      <c r="C111" s="148">
        <v>80689</v>
      </c>
      <c r="D111" s="149">
        <v>1452161</v>
      </c>
    </row>
    <row r="112" ht="15" spans="1:4">
      <c r="A112" s="150" t="s">
        <v>137</v>
      </c>
      <c r="B112" s="151"/>
      <c r="C112" s="152">
        <v>80227</v>
      </c>
      <c r="D112" s="149"/>
    </row>
    <row r="113" ht="15" spans="1:4">
      <c r="A113" s="130" t="s">
        <v>137</v>
      </c>
      <c r="B113" s="131">
        <v>7000</v>
      </c>
      <c r="C113" s="148">
        <v>80920</v>
      </c>
      <c r="D113" s="149">
        <v>1455881</v>
      </c>
    </row>
    <row r="114" ht="15" spans="1:4">
      <c r="A114" s="130" t="s">
        <v>137</v>
      </c>
      <c r="B114" s="131">
        <v>7000</v>
      </c>
      <c r="C114" s="148">
        <v>80966</v>
      </c>
      <c r="D114" s="149">
        <v>1456306</v>
      </c>
    </row>
    <row r="115" ht="15" spans="1:4">
      <c r="A115" s="130" t="s">
        <v>137</v>
      </c>
      <c r="B115" s="131">
        <v>7000</v>
      </c>
      <c r="C115" s="148">
        <v>80924</v>
      </c>
      <c r="D115" s="149">
        <v>1455912</v>
      </c>
    </row>
    <row r="116" ht="15" spans="1:4">
      <c r="A116" s="130" t="s">
        <v>138</v>
      </c>
      <c r="B116" s="131">
        <v>7000</v>
      </c>
      <c r="C116" s="148">
        <v>81046</v>
      </c>
      <c r="D116" s="149">
        <v>1457474</v>
      </c>
    </row>
    <row r="117" ht="15" spans="1:4">
      <c r="A117" s="150" t="s">
        <v>139</v>
      </c>
      <c r="B117" s="151">
        <v>7000</v>
      </c>
      <c r="C117" s="152">
        <v>80911</v>
      </c>
      <c r="D117" s="149">
        <v>1455411</v>
      </c>
    </row>
    <row r="118" ht="15" spans="1:4">
      <c r="A118" s="130" t="s">
        <v>140</v>
      </c>
      <c r="B118" s="131">
        <v>8000</v>
      </c>
      <c r="C118" s="148">
        <v>80124</v>
      </c>
      <c r="D118" s="149">
        <v>1447134</v>
      </c>
    </row>
    <row r="119" ht="15" spans="1:4">
      <c r="A119" s="130" t="s">
        <v>141</v>
      </c>
      <c r="B119" s="131">
        <v>9000</v>
      </c>
      <c r="C119" s="148">
        <v>80328</v>
      </c>
      <c r="D119" s="149">
        <v>1449464</v>
      </c>
    </row>
    <row r="120" ht="15" spans="1:4">
      <c r="A120" s="130" t="s">
        <v>140</v>
      </c>
      <c r="B120" s="131">
        <v>8000</v>
      </c>
      <c r="C120" s="154">
        <v>79777</v>
      </c>
      <c r="D120" s="149">
        <v>1443471</v>
      </c>
    </row>
    <row r="121" ht="15" spans="1:4">
      <c r="A121" s="130" t="s">
        <v>142</v>
      </c>
      <c r="B121" s="131">
        <v>20000</v>
      </c>
      <c r="C121" s="154">
        <v>81014</v>
      </c>
      <c r="D121" s="149">
        <v>1457203</v>
      </c>
    </row>
    <row r="122" ht="15" spans="1:4">
      <c r="A122" s="130" t="s">
        <v>143</v>
      </c>
      <c r="B122" s="131">
        <v>7000</v>
      </c>
      <c r="C122" s="148">
        <v>80816</v>
      </c>
      <c r="D122" s="149">
        <v>1454327</v>
      </c>
    </row>
    <row r="123" ht="15" spans="1:4">
      <c r="A123" s="130" t="s">
        <v>144</v>
      </c>
      <c r="B123" s="131">
        <v>7000</v>
      </c>
      <c r="C123" s="148">
        <v>80743</v>
      </c>
      <c r="D123" s="149">
        <v>1453543</v>
      </c>
    </row>
    <row r="124" ht="15" spans="1:4">
      <c r="A124" s="130" t="s">
        <v>145</v>
      </c>
      <c r="B124" s="131">
        <v>10500</v>
      </c>
      <c r="C124" s="148">
        <v>80958</v>
      </c>
      <c r="D124" s="149">
        <v>1456073</v>
      </c>
    </row>
    <row r="125" ht="15" spans="1:4">
      <c r="A125" s="130" t="s">
        <v>146</v>
      </c>
      <c r="B125" s="131">
        <v>7000</v>
      </c>
      <c r="C125" s="148">
        <v>80925</v>
      </c>
      <c r="D125" s="149">
        <v>1455923</v>
      </c>
    </row>
    <row r="126" ht="15" spans="1:4">
      <c r="A126" s="130" t="s">
        <v>146</v>
      </c>
      <c r="B126" s="131">
        <v>7000</v>
      </c>
      <c r="C126" s="148">
        <v>80687</v>
      </c>
      <c r="D126" s="149">
        <v>1452181</v>
      </c>
    </row>
    <row r="127" ht="15" spans="1:4">
      <c r="A127" s="130" t="s">
        <v>147</v>
      </c>
      <c r="B127" s="131">
        <v>7034</v>
      </c>
      <c r="C127" s="148">
        <v>80733</v>
      </c>
      <c r="D127" s="149">
        <v>1452656</v>
      </c>
    </row>
    <row r="128" ht="15" spans="1:4">
      <c r="A128" s="130" t="s">
        <v>148</v>
      </c>
      <c r="B128" s="131">
        <v>7000</v>
      </c>
      <c r="C128" s="148">
        <v>81184</v>
      </c>
      <c r="D128" s="149">
        <v>1459792</v>
      </c>
    </row>
    <row r="129" ht="15" spans="1:4">
      <c r="A129" s="130" t="s">
        <v>149</v>
      </c>
      <c r="B129" s="131">
        <v>10500</v>
      </c>
      <c r="C129" s="148">
        <v>80915</v>
      </c>
      <c r="D129" s="149">
        <v>1455659</v>
      </c>
    </row>
    <row r="130" ht="15" spans="1:4">
      <c r="A130" s="130" t="s">
        <v>149</v>
      </c>
      <c r="B130" s="131">
        <v>10500</v>
      </c>
      <c r="C130" s="148">
        <v>80919</v>
      </c>
      <c r="D130" s="149">
        <v>1455344</v>
      </c>
    </row>
    <row r="131" ht="15" spans="1:4">
      <c r="A131" s="130" t="s">
        <v>150</v>
      </c>
      <c r="B131" s="131">
        <v>21000</v>
      </c>
      <c r="C131" s="154">
        <v>80875</v>
      </c>
      <c r="D131" s="149">
        <v>1454890</v>
      </c>
    </row>
    <row r="132" ht="15" spans="1:4">
      <c r="A132" s="130" t="s">
        <v>151</v>
      </c>
      <c r="B132" s="131">
        <v>17500</v>
      </c>
      <c r="C132" s="154">
        <v>81244</v>
      </c>
      <c r="D132" s="149">
        <v>1460785</v>
      </c>
    </row>
    <row r="133" ht="15" spans="1:4">
      <c r="A133" s="150" t="s">
        <v>152</v>
      </c>
      <c r="B133" s="151">
        <v>48000</v>
      </c>
      <c r="C133" s="152">
        <v>81261</v>
      </c>
      <c r="D133" s="149">
        <v>1460984</v>
      </c>
    </row>
    <row r="134" ht="15" spans="1:4">
      <c r="A134" s="130" t="s">
        <v>153</v>
      </c>
      <c r="B134" s="131">
        <v>13500</v>
      </c>
      <c r="C134" s="148">
        <v>81482</v>
      </c>
      <c r="D134" s="149">
        <v>1464262</v>
      </c>
    </row>
    <row r="135" ht="15" spans="1:4">
      <c r="A135" s="130" t="s">
        <v>154</v>
      </c>
      <c r="B135" s="131">
        <v>9000</v>
      </c>
      <c r="C135" s="148">
        <v>81153</v>
      </c>
      <c r="D135" s="149">
        <v>1459385</v>
      </c>
    </row>
    <row r="136" ht="15" spans="1:4">
      <c r="A136" s="130" t="s">
        <v>154</v>
      </c>
      <c r="B136" s="131">
        <v>16000</v>
      </c>
      <c r="C136" s="148">
        <v>81374</v>
      </c>
      <c r="D136" s="149">
        <v>1463130</v>
      </c>
    </row>
    <row r="137" ht="15" spans="1:4">
      <c r="A137" s="130" t="s">
        <v>155</v>
      </c>
      <c r="B137" s="131">
        <v>8000</v>
      </c>
      <c r="C137" s="148">
        <v>81613</v>
      </c>
      <c r="D137" s="149">
        <v>1467859</v>
      </c>
    </row>
    <row r="138" ht="15" spans="1:4">
      <c r="A138" s="130" t="s">
        <v>156</v>
      </c>
      <c r="B138" s="131">
        <v>10500</v>
      </c>
      <c r="C138" s="148">
        <v>81008</v>
      </c>
      <c r="D138" s="149">
        <v>1456963</v>
      </c>
    </row>
    <row r="139" ht="15" spans="1:4">
      <c r="A139" s="130" t="s">
        <v>155</v>
      </c>
      <c r="B139" s="131">
        <v>8000</v>
      </c>
      <c r="C139" s="148">
        <v>81627</v>
      </c>
      <c r="D139" s="149">
        <v>1468302</v>
      </c>
    </row>
    <row r="140" ht="15" spans="1:4">
      <c r="A140" s="130" t="s">
        <v>156</v>
      </c>
      <c r="B140" s="131">
        <v>31500</v>
      </c>
      <c r="C140" s="148">
        <v>80957</v>
      </c>
      <c r="D140" s="149">
        <v>1456065</v>
      </c>
    </row>
    <row r="141" ht="15" spans="1:4">
      <c r="A141" s="130" t="s">
        <v>157</v>
      </c>
      <c r="B141" s="131">
        <v>10500</v>
      </c>
      <c r="C141" s="154">
        <v>81167</v>
      </c>
      <c r="D141" s="149">
        <v>1459486</v>
      </c>
    </row>
    <row r="142" ht="15" spans="1:4">
      <c r="A142" s="130" t="s">
        <v>157</v>
      </c>
      <c r="B142" s="131">
        <v>10500</v>
      </c>
      <c r="C142" s="154">
        <v>80907</v>
      </c>
      <c r="D142" s="149">
        <v>1455347</v>
      </c>
    </row>
    <row r="143" ht="15" spans="1:4">
      <c r="A143" s="130" t="s">
        <v>158</v>
      </c>
      <c r="B143" s="131">
        <v>9000</v>
      </c>
      <c r="C143" s="148">
        <v>81313</v>
      </c>
      <c r="D143" s="149">
        <v>1461829</v>
      </c>
    </row>
    <row r="144" ht="15" spans="1:4">
      <c r="A144" s="130" t="s">
        <v>157</v>
      </c>
      <c r="B144" s="131">
        <v>10500</v>
      </c>
      <c r="C144" s="148">
        <v>81167</v>
      </c>
      <c r="D144" s="149">
        <v>1459486</v>
      </c>
    </row>
    <row r="145" ht="15" spans="1:4">
      <c r="A145" s="130" t="s">
        <v>157</v>
      </c>
      <c r="B145" s="131">
        <v>10500</v>
      </c>
      <c r="C145" s="154">
        <v>81167</v>
      </c>
      <c r="D145" s="149">
        <v>1459486</v>
      </c>
    </row>
    <row r="146" ht="15" spans="1:4">
      <c r="A146" s="155"/>
      <c r="B146" s="156"/>
      <c r="C146" s="157"/>
      <c r="D146" s="143"/>
    </row>
    <row r="147" ht="15" spans="1:4">
      <c r="A147" s="130"/>
      <c r="B147" s="131"/>
      <c r="C147" s="148"/>
      <c r="D147" s="158"/>
    </row>
    <row r="148" ht="15" spans="1:4">
      <c r="A148" s="130"/>
      <c r="B148" s="131"/>
      <c r="C148" s="148"/>
      <c r="D148" s="158"/>
    </row>
    <row r="149" ht="15" spans="1:4">
      <c r="A149" s="155"/>
      <c r="B149" s="156"/>
      <c r="C149" s="157"/>
      <c r="D149" s="143"/>
    </row>
    <row r="150" ht="15" spans="1:4">
      <c r="A150" s="155"/>
      <c r="B150" s="156"/>
      <c r="C150" s="157"/>
      <c r="D150" s="143"/>
    </row>
    <row r="151" spans="1:4">
      <c r="A151" s="159" t="s">
        <v>12</v>
      </c>
      <c r="B151" s="160">
        <f>SUM(B100:B150)</f>
        <v>524734</v>
      </c>
      <c r="C151" s="102" t="s">
        <v>159</v>
      </c>
      <c r="D151" s="143"/>
    </row>
    <row r="152" spans="1:4">
      <c r="A152" s="159"/>
      <c r="B152" s="159"/>
      <c r="C152" s="143"/>
      <c r="D152" s="143"/>
    </row>
    <row r="153" spans="1:4">
      <c r="A153" s="161" t="s">
        <v>14</v>
      </c>
      <c r="B153" s="162">
        <f>B99-B151</f>
        <v>-3734</v>
      </c>
      <c r="C153" s="159"/>
      <c r="D153" s="143"/>
    </row>
  </sheetData>
  <conditionalFormatting sqref="C2:C35">
    <cfRule type="duplicateValues" dxfId="0" priority="4"/>
  </conditionalFormatting>
  <conditionalFormatting sqref="C42:C86">
    <cfRule type="duplicateValues" dxfId="0" priority="3"/>
  </conditionalFormatting>
  <conditionalFormatting sqref="D99:D153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7"/>
  <sheetViews>
    <sheetView topLeftCell="A109" workbookViewId="0">
      <selection activeCell="J136" sqref="J136"/>
    </sheetView>
  </sheetViews>
  <sheetFormatPr defaultColWidth="9" defaultRowHeight="13.5"/>
  <cols>
    <col min="3" max="3" width="19.625" customWidth="1"/>
    <col min="4" max="4" width="13.875" customWidth="1"/>
    <col min="9" max="9" width="17.625" customWidth="1"/>
    <col min="10" max="10" width="21.375" customWidth="1"/>
    <col min="15" max="15" width="21.5" customWidth="1"/>
    <col min="16" max="17" width="8" style="75"/>
  </cols>
  <sheetData>
    <row r="1" ht="27" spans="1:17">
      <c r="A1" s="76" t="s">
        <v>160</v>
      </c>
      <c r="B1" s="76" t="s">
        <v>161</v>
      </c>
      <c r="C1" s="76" t="s">
        <v>162</v>
      </c>
      <c r="D1" s="76" t="s">
        <v>163</v>
      </c>
      <c r="E1" s="77" t="s">
        <v>164</v>
      </c>
      <c r="F1" s="76" t="s">
        <v>165</v>
      </c>
      <c r="G1" s="78" t="s">
        <v>166</v>
      </c>
      <c r="H1" s="78" t="s">
        <v>167</v>
      </c>
      <c r="I1" s="106" t="s">
        <v>168</v>
      </c>
      <c r="J1" s="76" t="s">
        <v>169</v>
      </c>
      <c r="K1" s="76"/>
      <c r="P1" s="107"/>
      <c r="Q1" s="107"/>
    </row>
    <row r="2" ht="15" spans="1:17">
      <c r="A2" s="79">
        <v>1468239</v>
      </c>
      <c r="B2" s="80">
        <v>79559</v>
      </c>
      <c r="C2" s="81" t="s">
        <v>170</v>
      </c>
      <c r="D2" s="82">
        <v>3500</v>
      </c>
      <c r="E2" s="83">
        <v>1</v>
      </c>
      <c r="F2" s="81">
        <v>2</v>
      </c>
      <c r="G2" s="81"/>
      <c r="H2" s="81">
        <f>F2*E2</f>
        <v>2</v>
      </c>
      <c r="I2" s="108">
        <v>6600</v>
      </c>
      <c r="J2" s="109">
        <v>6600</v>
      </c>
      <c r="K2" s="108"/>
      <c r="P2" s="110"/>
      <c r="Q2" s="110"/>
    </row>
    <row r="3" ht="15" spans="1:17">
      <c r="A3" s="84">
        <v>1469150</v>
      </c>
      <c r="B3" s="85">
        <v>76669</v>
      </c>
      <c r="C3" s="86" t="s">
        <v>171</v>
      </c>
      <c r="D3" s="82">
        <v>4500</v>
      </c>
      <c r="E3" s="83">
        <v>2</v>
      </c>
      <c r="F3" s="86">
        <v>4</v>
      </c>
      <c r="G3" s="87"/>
      <c r="H3" s="81">
        <v>4</v>
      </c>
      <c r="I3" s="108">
        <v>7600</v>
      </c>
      <c r="J3" s="109">
        <v>7600</v>
      </c>
      <c r="K3" s="108"/>
      <c r="P3" s="110"/>
      <c r="Q3" s="110"/>
    </row>
    <row r="4" ht="15" spans="1:17">
      <c r="A4" s="84">
        <v>1469150</v>
      </c>
      <c r="B4" s="85">
        <v>78903</v>
      </c>
      <c r="C4" s="86" t="s">
        <v>172</v>
      </c>
      <c r="D4" s="82">
        <v>3100</v>
      </c>
      <c r="E4" s="83">
        <v>1</v>
      </c>
      <c r="F4" s="86">
        <v>2</v>
      </c>
      <c r="G4" s="87"/>
      <c r="H4" s="81">
        <v>2</v>
      </c>
      <c r="I4" s="108">
        <v>6200</v>
      </c>
      <c r="J4" s="109"/>
      <c r="K4" s="108"/>
      <c r="P4" s="110"/>
      <c r="Q4" s="110"/>
    </row>
    <row r="5" ht="15" spans="1:17">
      <c r="A5" s="88">
        <v>1471488</v>
      </c>
      <c r="B5" s="85">
        <v>78879</v>
      </c>
      <c r="C5" s="86" t="s">
        <v>173</v>
      </c>
      <c r="D5" s="82">
        <v>3800</v>
      </c>
      <c r="E5" s="83">
        <v>1</v>
      </c>
      <c r="F5" s="86">
        <v>3</v>
      </c>
      <c r="G5" s="87"/>
      <c r="H5" s="81">
        <v>3</v>
      </c>
      <c r="I5" s="108">
        <f t="shared" ref="I2:I20" si="0">H5*D5</f>
        <v>11400</v>
      </c>
      <c r="J5" s="109">
        <f t="shared" ref="J2:J20" si="1">I5</f>
        <v>11400</v>
      </c>
      <c r="K5" s="108"/>
      <c r="P5" s="110"/>
      <c r="Q5" s="110"/>
    </row>
    <row r="6" ht="15" spans="1:17">
      <c r="A6" s="88">
        <v>1469509</v>
      </c>
      <c r="B6" s="85">
        <v>81682</v>
      </c>
      <c r="C6" s="86" t="s">
        <v>174</v>
      </c>
      <c r="D6" s="82">
        <v>4000</v>
      </c>
      <c r="E6" s="83">
        <v>1</v>
      </c>
      <c r="F6" s="86">
        <v>2</v>
      </c>
      <c r="G6" s="87"/>
      <c r="H6" s="81">
        <v>2</v>
      </c>
      <c r="I6" s="108">
        <f t="shared" si="0"/>
        <v>8000</v>
      </c>
      <c r="J6" s="109">
        <f t="shared" si="1"/>
        <v>8000</v>
      </c>
      <c r="K6" s="108"/>
      <c r="P6" s="110"/>
      <c r="Q6" s="110"/>
    </row>
    <row r="7" ht="15" spans="1:17">
      <c r="A7" s="89">
        <v>1475076</v>
      </c>
      <c r="B7" s="90">
        <v>80286</v>
      </c>
      <c r="C7" s="86" t="s">
        <v>175</v>
      </c>
      <c r="D7" s="82">
        <v>3900</v>
      </c>
      <c r="E7" s="83">
        <v>1</v>
      </c>
      <c r="F7" s="86">
        <v>2</v>
      </c>
      <c r="G7" s="87"/>
      <c r="H7" s="81">
        <v>2</v>
      </c>
      <c r="I7" s="108">
        <f t="shared" si="0"/>
        <v>7800</v>
      </c>
      <c r="J7" s="109">
        <f t="shared" si="1"/>
        <v>7800</v>
      </c>
      <c r="K7" s="108"/>
      <c r="P7" s="110"/>
      <c r="Q7" s="110"/>
    </row>
    <row r="8" ht="15" spans="1:17">
      <c r="A8" s="89">
        <v>1467723</v>
      </c>
      <c r="B8" s="90">
        <v>80535</v>
      </c>
      <c r="C8" s="86" t="s">
        <v>176</v>
      </c>
      <c r="D8" s="82">
        <v>3800</v>
      </c>
      <c r="E8" s="83">
        <v>1</v>
      </c>
      <c r="F8" s="86">
        <v>2</v>
      </c>
      <c r="G8" s="87"/>
      <c r="H8" s="81">
        <v>2</v>
      </c>
      <c r="I8" s="108">
        <f t="shared" si="0"/>
        <v>7600</v>
      </c>
      <c r="J8" s="109">
        <f t="shared" si="1"/>
        <v>7600</v>
      </c>
      <c r="K8" s="108"/>
      <c r="P8" s="110"/>
      <c r="Q8" s="110"/>
    </row>
    <row r="9" ht="15" spans="1:17">
      <c r="A9" s="89">
        <v>1474171</v>
      </c>
      <c r="B9" s="90">
        <v>79977</v>
      </c>
      <c r="C9" s="86" t="s">
        <v>177</v>
      </c>
      <c r="D9" s="82">
        <v>3800</v>
      </c>
      <c r="E9" s="83">
        <v>1</v>
      </c>
      <c r="F9" s="86">
        <v>4</v>
      </c>
      <c r="G9" s="87"/>
      <c r="H9" s="81">
        <v>4</v>
      </c>
      <c r="I9" s="108">
        <f t="shared" si="0"/>
        <v>15200</v>
      </c>
      <c r="J9" s="109">
        <f t="shared" si="1"/>
        <v>15200</v>
      </c>
      <c r="K9" s="108"/>
      <c r="P9" s="110"/>
      <c r="Q9" s="110"/>
    </row>
    <row r="10" ht="15" spans="1:17">
      <c r="A10" s="88">
        <v>1467931</v>
      </c>
      <c r="B10" s="85">
        <v>81617</v>
      </c>
      <c r="C10" s="86" t="s">
        <v>178</v>
      </c>
      <c r="D10" s="82">
        <v>3800</v>
      </c>
      <c r="E10" s="83">
        <v>1</v>
      </c>
      <c r="F10" s="86">
        <v>4</v>
      </c>
      <c r="G10" s="87"/>
      <c r="H10" s="81">
        <v>4</v>
      </c>
      <c r="I10" s="108">
        <f t="shared" si="0"/>
        <v>15200</v>
      </c>
      <c r="J10" s="109">
        <f t="shared" si="1"/>
        <v>15200</v>
      </c>
      <c r="K10" s="108"/>
      <c r="P10" s="110"/>
      <c r="Q10" s="110"/>
    </row>
    <row r="11" ht="15" spans="1:17">
      <c r="A11" s="88">
        <v>1472459</v>
      </c>
      <c r="B11" s="85">
        <v>79164</v>
      </c>
      <c r="C11" s="86" t="s">
        <v>179</v>
      </c>
      <c r="D11" s="82">
        <v>3400</v>
      </c>
      <c r="E11" s="83">
        <v>1</v>
      </c>
      <c r="F11" s="86">
        <v>2</v>
      </c>
      <c r="G11" s="87"/>
      <c r="H11" s="81">
        <v>2</v>
      </c>
      <c r="I11" s="108">
        <f t="shared" si="0"/>
        <v>6800</v>
      </c>
      <c r="J11" s="109">
        <f t="shared" si="1"/>
        <v>6800</v>
      </c>
      <c r="K11" s="108"/>
      <c r="P11" s="110"/>
      <c r="Q11" s="110"/>
    </row>
    <row r="12" ht="15" spans="1:17">
      <c r="A12" s="91">
        <v>1473730</v>
      </c>
      <c r="B12" s="92">
        <v>79623</v>
      </c>
      <c r="C12" s="86" t="s">
        <v>180</v>
      </c>
      <c r="D12" s="82">
        <v>3100</v>
      </c>
      <c r="E12" s="83">
        <v>1</v>
      </c>
      <c r="F12" s="86">
        <v>2</v>
      </c>
      <c r="G12" s="87"/>
      <c r="H12" s="81">
        <v>2</v>
      </c>
      <c r="I12" s="108">
        <f t="shared" si="0"/>
        <v>6200</v>
      </c>
      <c r="J12" s="109">
        <f t="shared" si="1"/>
        <v>6200</v>
      </c>
      <c r="K12" s="108"/>
      <c r="P12" s="110"/>
      <c r="Q12" s="110"/>
    </row>
    <row r="13" ht="15" spans="1:17">
      <c r="A13" s="91">
        <v>1469014</v>
      </c>
      <c r="B13" s="92">
        <v>81668</v>
      </c>
      <c r="C13" s="86" t="s">
        <v>181</v>
      </c>
      <c r="D13" s="82">
        <v>3100</v>
      </c>
      <c r="E13" s="83">
        <v>1</v>
      </c>
      <c r="F13" s="86">
        <v>3</v>
      </c>
      <c r="G13" s="87"/>
      <c r="H13" s="81">
        <v>3</v>
      </c>
      <c r="I13" s="108">
        <f t="shared" si="0"/>
        <v>9300</v>
      </c>
      <c r="J13" s="109">
        <f t="shared" si="1"/>
        <v>9300</v>
      </c>
      <c r="K13" s="108"/>
      <c r="P13" s="110"/>
      <c r="Q13" s="110"/>
    </row>
    <row r="14" ht="15" spans="1:17">
      <c r="A14" s="91" t="s">
        <v>182</v>
      </c>
      <c r="B14" s="92">
        <v>81583</v>
      </c>
      <c r="C14" s="93">
        <v>43570</v>
      </c>
      <c r="D14" s="82">
        <v>3100</v>
      </c>
      <c r="E14" s="83">
        <v>1</v>
      </c>
      <c r="F14" s="86">
        <v>3</v>
      </c>
      <c r="G14" s="87"/>
      <c r="H14" s="81">
        <v>3</v>
      </c>
      <c r="I14" s="108">
        <f t="shared" si="0"/>
        <v>9300</v>
      </c>
      <c r="J14" s="109">
        <f t="shared" si="1"/>
        <v>9300</v>
      </c>
      <c r="K14" s="108"/>
      <c r="P14" s="110"/>
      <c r="Q14" s="110"/>
    </row>
    <row r="15" ht="15" spans="1:17">
      <c r="A15" s="91">
        <v>1468177</v>
      </c>
      <c r="B15" s="92">
        <v>81618</v>
      </c>
      <c r="C15" s="86" t="s">
        <v>181</v>
      </c>
      <c r="D15" s="82">
        <v>3100</v>
      </c>
      <c r="E15" s="83">
        <v>1</v>
      </c>
      <c r="F15" s="86">
        <v>3</v>
      </c>
      <c r="G15" s="87"/>
      <c r="H15" s="81">
        <v>3</v>
      </c>
      <c r="I15" s="108">
        <f t="shared" si="0"/>
        <v>9300</v>
      </c>
      <c r="J15" s="109">
        <f t="shared" si="1"/>
        <v>9300</v>
      </c>
      <c r="K15" s="108"/>
      <c r="P15" s="110"/>
      <c r="Q15" s="110"/>
    </row>
    <row r="16" ht="15" spans="1:17">
      <c r="A16" s="91">
        <v>1474146</v>
      </c>
      <c r="B16" s="92">
        <v>79976</v>
      </c>
      <c r="C16" s="86" t="s">
        <v>183</v>
      </c>
      <c r="D16" s="82">
        <v>3800</v>
      </c>
      <c r="E16" s="83">
        <v>1</v>
      </c>
      <c r="F16" s="86">
        <v>4</v>
      </c>
      <c r="G16" s="87"/>
      <c r="H16" s="81">
        <v>4</v>
      </c>
      <c r="I16" s="108">
        <f t="shared" si="0"/>
        <v>15200</v>
      </c>
      <c r="J16" s="109">
        <f t="shared" si="1"/>
        <v>15200</v>
      </c>
      <c r="K16" s="108"/>
      <c r="P16" s="110"/>
      <c r="Q16" s="110"/>
    </row>
    <row r="17" ht="15" spans="1:17">
      <c r="A17" s="91">
        <v>1485060</v>
      </c>
      <c r="B17" s="92">
        <v>85553</v>
      </c>
      <c r="C17" s="86" t="s">
        <v>184</v>
      </c>
      <c r="D17" s="82">
        <v>4100</v>
      </c>
      <c r="E17" s="83">
        <v>1</v>
      </c>
      <c r="F17" s="86">
        <v>2</v>
      </c>
      <c r="G17" s="87"/>
      <c r="H17" s="81">
        <v>2</v>
      </c>
      <c r="I17" s="108">
        <f t="shared" si="0"/>
        <v>8200</v>
      </c>
      <c r="J17" s="109">
        <f t="shared" si="1"/>
        <v>8200</v>
      </c>
      <c r="K17" s="108"/>
      <c r="P17" s="110"/>
      <c r="Q17" s="110"/>
    </row>
    <row r="18" ht="15" spans="1:17">
      <c r="A18" s="79">
        <v>1484808</v>
      </c>
      <c r="B18" s="92">
        <v>85511</v>
      </c>
      <c r="C18" s="86" t="s">
        <v>184</v>
      </c>
      <c r="D18" s="82">
        <v>4100</v>
      </c>
      <c r="E18" s="83">
        <v>1</v>
      </c>
      <c r="F18" s="86">
        <v>2</v>
      </c>
      <c r="G18" s="87"/>
      <c r="H18" s="81">
        <v>2</v>
      </c>
      <c r="I18" s="108">
        <f t="shared" si="0"/>
        <v>8200</v>
      </c>
      <c r="J18" s="109">
        <f t="shared" si="1"/>
        <v>8200</v>
      </c>
      <c r="K18" s="108"/>
      <c r="P18" s="110"/>
      <c r="Q18" s="110"/>
    </row>
    <row r="19" ht="15" spans="1:17">
      <c r="A19" s="94"/>
      <c r="B19" s="90"/>
      <c r="C19" s="86"/>
      <c r="D19" s="82"/>
      <c r="E19" s="83"/>
      <c r="F19" s="86"/>
      <c r="G19" s="87"/>
      <c r="H19" s="81">
        <f>F19*E19</f>
        <v>0</v>
      </c>
      <c r="I19" s="111">
        <f t="shared" si="0"/>
        <v>0</v>
      </c>
      <c r="J19" s="108">
        <f t="shared" si="1"/>
        <v>0</v>
      </c>
      <c r="K19" s="108"/>
      <c r="P19" s="110"/>
      <c r="Q19" s="110"/>
    </row>
    <row r="20" spans="1:17">
      <c r="A20" s="95"/>
      <c r="B20" s="95"/>
      <c r="C20" s="95"/>
      <c r="D20" s="96"/>
      <c r="E20" s="97"/>
      <c r="F20" s="95"/>
      <c r="G20" s="95"/>
      <c r="H20" s="81">
        <f>F20*E20</f>
        <v>0</v>
      </c>
      <c r="I20" s="111">
        <f t="shared" si="0"/>
        <v>0</v>
      </c>
      <c r="J20" s="108">
        <f t="shared" si="1"/>
        <v>0</v>
      </c>
      <c r="K20" s="96"/>
      <c r="P20" s="110"/>
      <c r="Q20" s="110"/>
    </row>
    <row r="21" spans="1:17">
      <c r="A21" s="98"/>
      <c r="B21" s="98"/>
      <c r="C21" s="98"/>
      <c r="D21" s="99"/>
      <c r="E21" s="100"/>
      <c r="F21" s="98"/>
      <c r="G21" s="101">
        <f>SUM(G20:G20)</f>
        <v>0</v>
      </c>
      <c r="H21" s="101">
        <f t="shared" ref="H21:K21" si="2">SUM(H2:H20)</f>
        <v>46</v>
      </c>
      <c r="I21" s="112">
        <f t="shared" si="2"/>
        <v>158100</v>
      </c>
      <c r="J21" s="112">
        <f t="shared" si="2"/>
        <v>151900</v>
      </c>
      <c r="K21" s="112">
        <f t="shared" si="2"/>
        <v>0</v>
      </c>
      <c r="P21" s="110"/>
      <c r="Q21" s="110"/>
    </row>
    <row r="22" spans="10:17">
      <c r="J22" s="102" t="s">
        <v>185</v>
      </c>
      <c r="P22" s="110"/>
      <c r="Q22" s="110"/>
    </row>
    <row r="23" ht="27" spans="1:17">
      <c r="A23" s="76" t="s">
        <v>160</v>
      </c>
      <c r="B23" s="76" t="s">
        <v>161</v>
      </c>
      <c r="C23" s="76" t="s">
        <v>162</v>
      </c>
      <c r="D23" s="76" t="s">
        <v>163</v>
      </c>
      <c r="E23" s="77" t="s">
        <v>164</v>
      </c>
      <c r="F23" s="76" t="s">
        <v>165</v>
      </c>
      <c r="G23" s="78" t="s">
        <v>166</v>
      </c>
      <c r="H23" s="78" t="s">
        <v>167</v>
      </c>
      <c r="I23" s="106" t="s">
        <v>168</v>
      </c>
      <c r="J23" s="76" t="s">
        <v>186</v>
      </c>
      <c r="K23" s="76"/>
      <c r="P23" s="110"/>
      <c r="Q23" s="110"/>
    </row>
    <row r="24" ht="15" spans="1:17">
      <c r="A24" s="79">
        <v>1471683</v>
      </c>
      <c r="B24" s="80">
        <v>78949</v>
      </c>
      <c r="C24" s="81" t="s">
        <v>187</v>
      </c>
      <c r="D24" s="82">
        <v>3800</v>
      </c>
      <c r="E24" s="83">
        <v>1</v>
      </c>
      <c r="F24" s="81">
        <v>3</v>
      </c>
      <c r="G24" s="81"/>
      <c r="H24" s="81">
        <v>3</v>
      </c>
      <c r="I24" s="108">
        <f t="shared" ref="I24:I64" si="3">H24*D24</f>
        <v>11400</v>
      </c>
      <c r="J24" s="109">
        <f t="shared" ref="J24:J28" si="4">I24</f>
        <v>11400</v>
      </c>
      <c r="K24" s="108"/>
      <c r="P24" s="110"/>
      <c r="Q24" s="110"/>
    </row>
    <row r="25" ht="15" spans="1:17">
      <c r="A25" s="102">
        <v>1467753</v>
      </c>
      <c r="B25" s="85">
        <v>80779</v>
      </c>
      <c r="C25" s="86" t="s">
        <v>188</v>
      </c>
      <c r="D25" s="82">
        <v>3800</v>
      </c>
      <c r="E25" s="83">
        <v>1</v>
      </c>
      <c r="F25" s="86">
        <v>2</v>
      </c>
      <c r="G25" s="87"/>
      <c r="H25" s="81">
        <v>2</v>
      </c>
      <c r="I25" s="108">
        <f t="shared" si="3"/>
        <v>7600</v>
      </c>
      <c r="J25" s="109">
        <f t="shared" si="4"/>
        <v>7600</v>
      </c>
      <c r="K25" s="108"/>
      <c r="P25" s="110"/>
      <c r="Q25" s="110"/>
    </row>
    <row r="26" ht="15" spans="1:17">
      <c r="A26" s="88">
        <v>1476367</v>
      </c>
      <c r="B26" s="85">
        <v>81416</v>
      </c>
      <c r="C26" s="86" t="s">
        <v>189</v>
      </c>
      <c r="D26" s="82">
        <v>4100</v>
      </c>
      <c r="E26" s="83">
        <v>2</v>
      </c>
      <c r="F26" s="86">
        <v>2</v>
      </c>
      <c r="G26" s="87"/>
      <c r="H26" s="81">
        <v>2</v>
      </c>
      <c r="I26" s="108">
        <f>H25*D26</f>
        <v>8200</v>
      </c>
      <c r="J26" s="113">
        <f>8200+21600</f>
        <v>29800</v>
      </c>
      <c r="K26" s="108"/>
      <c r="P26" s="110"/>
      <c r="Q26" s="110"/>
    </row>
    <row r="27" ht="15" spans="1:17">
      <c r="A27" s="88">
        <v>1476367</v>
      </c>
      <c r="B27" s="85">
        <v>81416</v>
      </c>
      <c r="C27" s="86" t="s">
        <v>189</v>
      </c>
      <c r="D27" s="82">
        <v>3600</v>
      </c>
      <c r="E27" s="83">
        <v>2</v>
      </c>
      <c r="F27" s="86">
        <v>6</v>
      </c>
      <c r="G27" s="87"/>
      <c r="H27" s="81">
        <v>6</v>
      </c>
      <c r="I27" s="108">
        <f t="shared" si="3"/>
        <v>21600</v>
      </c>
      <c r="J27" s="114"/>
      <c r="K27" s="108" t="s">
        <v>190</v>
      </c>
      <c r="P27" s="110"/>
      <c r="Q27" s="110"/>
    </row>
    <row r="28" ht="15" spans="1:17">
      <c r="A28" s="88">
        <v>1486616</v>
      </c>
      <c r="B28" s="85">
        <v>86481</v>
      </c>
      <c r="C28" s="86" t="s">
        <v>191</v>
      </c>
      <c r="D28" s="82">
        <v>3600</v>
      </c>
      <c r="E28" s="83">
        <v>6</v>
      </c>
      <c r="F28" s="86">
        <v>24</v>
      </c>
      <c r="G28" s="87"/>
      <c r="H28" s="81">
        <v>24</v>
      </c>
      <c r="I28" s="108">
        <f t="shared" si="3"/>
        <v>86400</v>
      </c>
      <c r="J28" s="109">
        <f t="shared" si="4"/>
        <v>86400</v>
      </c>
      <c r="K28" s="108" t="s">
        <v>192</v>
      </c>
      <c r="P28" s="110"/>
      <c r="Q28" s="110"/>
    </row>
    <row r="29" ht="15" spans="1:17">
      <c r="A29" s="103">
        <v>1480015</v>
      </c>
      <c r="B29" s="90">
        <v>86181</v>
      </c>
      <c r="C29" s="86" t="s">
        <v>191</v>
      </c>
      <c r="D29" s="82">
        <v>3300</v>
      </c>
      <c r="E29" s="83">
        <v>1</v>
      </c>
      <c r="F29" s="104">
        <v>3</v>
      </c>
      <c r="G29" s="87"/>
      <c r="H29" s="81">
        <v>3</v>
      </c>
      <c r="I29" s="108">
        <f t="shared" si="3"/>
        <v>9900</v>
      </c>
      <c r="J29" s="113">
        <v>14400</v>
      </c>
      <c r="K29" s="108" t="s">
        <v>193</v>
      </c>
      <c r="P29" s="110"/>
      <c r="Q29" s="110"/>
    </row>
    <row r="30" ht="15" spans="1:17">
      <c r="A30" s="103">
        <v>1480015</v>
      </c>
      <c r="B30" s="90">
        <v>86181</v>
      </c>
      <c r="C30" s="86" t="s">
        <v>191</v>
      </c>
      <c r="D30" s="82">
        <v>3600</v>
      </c>
      <c r="E30" s="83">
        <v>1</v>
      </c>
      <c r="F30" s="86">
        <v>1</v>
      </c>
      <c r="G30" s="87"/>
      <c r="H30" s="81">
        <v>1</v>
      </c>
      <c r="I30" s="108">
        <f t="shared" si="3"/>
        <v>3600</v>
      </c>
      <c r="J30" s="114"/>
      <c r="K30" s="108"/>
      <c r="P30" s="110"/>
      <c r="Q30" s="110"/>
    </row>
    <row r="31" ht="15" spans="1:17">
      <c r="A31" s="89">
        <v>1483738</v>
      </c>
      <c r="B31" s="90">
        <v>85224</v>
      </c>
      <c r="C31" s="86" t="s">
        <v>194</v>
      </c>
      <c r="D31" s="82">
        <v>3000</v>
      </c>
      <c r="E31" s="83">
        <v>1</v>
      </c>
      <c r="F31" s="86">
        <v>3</v>
      </c>
      <c r="G31" s="87"/>
      <c r="H31" s="81">
        <v>3</v>
      </c>
      <c r="I31" s="108">
        <f t="shared" si="3"/>
        <v>9000</v>
      </c>
      <c r="J31" s="109">
        <f t="shared" ref="J31:J64" si="5">I31</f>
        <v>9000</v>
      </c>
      <c r="K31" s="108"/>
      <c r="P31" s="110"/>
      <c r="Q31" s="110"/>
    </row>
    <row r="32" ht="15" spans="1:17">
      <c r="A32" s="88">
        <v>1480935</v>
      </c>
      <c r="B32" s="85">
        <v>84146</v>
      </c>
      <c r="C32" s="86" t="s">
        <v>194</v>
      </c>
      <c r="D32" s="82">
        <v>3000</v>
      </c>
      <c r="E32" s="83">
        <v>1</v>
      </c>
      <c r="F32" s="86">
        <v>3</v>
      </c>
      <c r="G32" s="87"/>
      <c r="H32" s="81">
        <v>3</v>
      </c>
      <c r="I32" s="108">
        <f t="shared" si="3"/>
        <v>9000</v>
      </c>
      <c r="J32" s="109">
        <f t="shared" si="5"/>
        <v>9000</v>
      </c>
      <c r="K32" s="108"/>
      <c r="P32" s="110"/>
      <c r="Q32" s="110"/>
    </row>
    <row r="33" ht="15" spans="1:17">
      <c r="A33" s="88">
        <v>1477822</v>
      </c>
      <c r="B33" s="85">
        <v>82549</v>
      </c>
      <c r="C33" s="86" t="s">
        <v>195</v>
      </c>
      <c r="D33" s="82">
        <v>3000</v>
      </c>
      <c r="E33" s="83">
        <v>1</v>
      </c>
      <c r="F33" s="86">
        <v>5</v>
      </c>
      <c r="G33" s="87"/>
      <c r="H33" s="81">
        <v>5</v>
      </c>
      <c r="I33" s="108">
        <f t="shared" si="3"/>
        <v>15000</v>
      </c>
      <c r="J33" s="109">
        <f t="shared" si="5"/>
        <v>15000</v>
      </c>
      <c r="K33" s="108"/>
      <c r="P33" s="110"/>
      <c r="Q33" s="110"/>
    </row>
    <row r="34" ht="15" spans="1:17">
      <c r="A34" s="91">
        <v>1486108</v>
      </c>
      <c r="B34" s="92">
        <v>86112</v>
      </c>
      <c r="C34" s="86" t="s">
        <v>196</v>
      </c>
      <c r="D34" s="82">
        <v>3000</v>
      </c>
      <c r="E34" s="83">
        <v>1</v>
      </c>
      <c r="F34" s="86">
        <v>4</v>
      </c>
      <c r="G34" s="87"/>
      <c r="H34" s="81">
        <v>4</v>
      </c>
      <c r="I34" s="108">
        <f t="shared" si="3"/>
        <v>12000</v>
      </c>
      <c r="J34" s="109">
        <f t="shared" si="5"/>
        <v>12000</v>
      </c>
      <c r="K34" s="108"/>
      <c r="P34" s="110"/>
      <c r="Q34" s="110"/>
    </row>
    <row r="35" ht="15" spans="1:17">
      <c r="A35" s="91">
        <v>1497629</v>
      </c>
      <c r="B35" s="92">
        <v>91500</v>
      </c>
      <c r="C35" s="86" t="s">
        <v>197</v>
      </c>
      <c r="D35" s="82">
        <v>3000</v>
      </c>
      <c r="E35" s="83">
        <v>1</v>
      </c>
      <c r="F35" s="86">
        <v>2</v>
      </c>
      <c r="G35" s="87"/>
      <c r="H35" s="81">
        <v>2</v>
      </c>
      <c r="I35" s="108">
        <f t="shared" si="3"/>
        <v>6000</v>
      </c>
      <c r="J35" s="109">
        <f t="shared" si="5"/>
        <v>6000</v>
      </c>
      <c r="K35" s="108"/>
      <c r="P35" s="110"/>
      <c r="Q35" s="110"/>
    </row>
    <row r="36" ht="15" spans="1:17">
      <c r="A36" s="91">
        <v>1493267</v>
      </c>
      <c r="B36" s="92">
        <v>89240</v>
      </c>
      <c r="C36" s="93" t="s">
        <v>198</v>
      </c>
      <c r="D36" s="82">
        <v>6000</v>
      </c>
      <c r="E36" s="83">
        <v>1</v>
      </c>
      <c r="F36" s="86">
        <v>1</v>
      </c>
      <c r="G36" s="87"/>
      <c r="H36" s="81">
        <v>1</v>
      </c>
      <c r="I36" s="108">
        <f t="shared" si="3"/>
        <v>6000</v>
      </c>
      <c r="J36" s="109">
        <f t="shared" si="5"/>
        <v>6000</v>
      </c>
      <c r="K36" s="108"/>
      <c r="P36" s="110"/>
      <c r="Q36" s="110"/>
    </row>
    <row r="37" ht="15" spans="1:17">
      <c r="A37" s="91">
        <v>1479587</v>
      </c>
      <c r="B37" s="92">
        <v>83617</v>
      </c>
      <c r="C37" s="86" t="s">
        <v>199</v>
      </c>
      <c r="D37" s="82">
        <v>3000</v>
      </c>
      <c r="E37" s="83">
        <v>1</v>
      </c>
      <c r="F37" s="86">
        <v>2</v>
      </c>
      <c r="G37" s="87"/>
      <c r="H37" s="81">
        <v>2</v>
      </c>
      <c r="I37" s="108">
        <f t="shared" si="3"/>
        <v>6000</v>
      </c>
      <c r="J37" s="109">
        <f t="shared" si="5"/>
        <v>6000</v>
      </c>
      <c r="K37" s="108"/>
      <c r="P37" s="110"/>
      <c r="Q37" s="110"/>
    </row>
    <row r="38" ht="15" spans="1:17">
      <c r="A38" s="91">
        <v>1475759</v>
      </c>
      <c r="B38" s="92">
        <v>93492</v>
      </c>
      <c r="C38" s="86" t="s">
        <v>200</v>
      </c>
      <c r="D38" s="82">
        <v>3000</v>
      </c>
      <c r="E38" s="83">
        <v>1</v>
      </c>
      <c r="F38" s="86">
        <v>3</v>
      </c>
      <c r="G38" s="87"/>
      <c r="H38" s="81">
        <v>3</v>
      </c>
      <c r="I38" s="108">
        <f t="shared" si="3"/>
        <v>9000</v>
      </c>
      <c r="J38" s="109">
        <f t="shared" si="5"/>
        <v>9000</v>
      </c>
      <c r="K38" s="108"/>
      <c r="P38" s="110"/>
      <c r="Q38" s="110"/>
    </row>
    <row r="39" s="1" customFormat="1" ht="15" spans="1:17">
      <c r="A39" s="91">
        <v>1476924</v>
      </c>
      <c r="B39" s="92">
        <v>81963</v>
      </c>
      <c r="C39" s="86" t="s">
        <v>201</v>
      </c>
      <c r="D39" s="105">
        <v>3600</v>
      </c>
      <c r="E39" s="45">
        <v>1</v>
      </c>
      <c r="F39" s="86">
        <v>4</v>
      </c>
      <c r="G39" s="87"/>
      <c r="H39" s="52">
        <v>4</v>
      </c>
      <c r="I39" s="53">
        <f t="shared" si="3"/>
        <v>14400</v>
      </c>
      <c r="J39" s="68">
        <f t="shared" si="5"/>
        <v>14400</v>
      </c>
      <c r="K39" s="53"/>
      <c r="P39" s="110"/>
      <c r="Q39" s="110"/>
    </row>
    <row r="40" ht="15" spans="1:17">
      <c r="A40" s="79">
        <v>1500271</v>
      </c>
      <c r="B40" s="92">
        <v>92281</v>
      </c>
      <c r="C40" s="86" t="s">
        <v>202</v>
      </c>
      <c r="D40" s="82">
        <v>2800</v>
      </c>
      <c r="E40" s="83">
        <v>1</v>
      </c>
      <c r="F40" s="86">
        <v>2</v>
      </c>
      <c r="G40" s="87"/>
      <c r="H40" s="81">
        <v>2</v>
      </c>
      <c r="I40" s="108">
        <f t="shared" si="3"/>
        <v>5600</v>
      </c>
      <c r="J40" s="109">
        <f t="shared" si="5"/>
        <v>5600</v>
      </c>
      <c r="K40" s="108"/>
      <c r="P40" s="110"/>
      <c r="Q40" s="110"/>
    </row>
    <row r="41" ht="15" spans="1:17">
      <c r="A41" s="94">
        <v>1500270</v>
      </c>
      <c r="B41" s="90">
        <v>92282</v>
      </c>
      <c r="C41" s="86" t="s">
        <v>202</v>
      </c>
      <c r="D41" s="82">
        <v>2800</v>
      </c>
      <c r="E41" s="83">
        <v>1</v>
      </c>
      <c r="F41" s="86">
        <v>2</v>
      </c>
      <c r="G41" s="87"/>
      <c r="H41" s="81">
        <v>2</v>
      </c>
      <c r="I41" s="111">
        <f t="shared" si="3"/>
        <v>5600</v>
      </c>
      <c r="J41" s="109">
        <f t="shared" si="5"/>
        <v>5600</v>
      </c>
      <c r="K41" s="108"/>
      <c r="P41" s="110"/>
      <c r="Q41" s="110"/>
    </row>
    <row r="42" spans="1:17">
      <c r="A42" s="95">
        <v>1483653</v>
      </c>
      <c r="B42" s="95">
        <v>85226</v>
      </c>
      <c r="C42" s="95" t="s">
        <v>202</v>
      </c>
      <c r="D42" s="96">
        <v>3000</v>
      </c>
      <c r="E42" s="97">
        <v>1</v>
      </c>
      <c r="F42" s="95">
        <v>2</v>
      </c>
      <c r="G42" s="95"/>
      <c r="H42" s="81">
        <f t="shared" ref="H42:H48" si="6">F42*E42</f>
        <v>2</v>
      </c>
      <c r="I42" s="111">
        <f t="shared" si="3"/>
        <v>6000</v>
      </c>
      <c r="J42" s="109">
        <f t="shared" si="5"/>
        <v>6000</v>
      </c>
      <c r="K42" s="96"/>
      <c r="P42" s="110"/>
      <c r="Q42" s="110"/>
    </row>
    <row r="43" ht="15" spans="1:17">
      <c r="A43" s="84">
        <v>1500586</v>
      </c>
      <c r="B43" s="92">
        <v>92427</v>
      </c>
      <c r="C43" s="86" t="s">
        <v>203</v>
      </c>
      <c r="D43" s="82">
        <v>2800</v>
      </c>
      <c r="E43" s="83">
        <v>1</v>
      </c>
      <c r="F43" s="86">
        <v>2</v>
      </c>
      <c r="G43" s="87"/>
      <c r="H43" s="81">
        <v>2</v>
      </c>
      <c r="I43" s="108">
        <f t="shared" si="3"/>
        <v>5600</v>
      </c>
      <c r="J43" s="109">
        <f t="shared" si="5"/>
        <v>5600</v>
      </c>
      <c r="K43" s="108"/>
      <c r="P43" s="110"/>
      <c r="Q43" s="110"/>
    </row>
    <row r="44" ht="15" spans="1:17">
      <c r="A44" s="94">
        <v>1500588</v>
      </c>
      <c r="B44" s="90">
        <v>92428</v>
      </c>
      <c r="C44" s="86" t="s">
        <v>203</v>
      </c>
      <c r="D44" s="82">
        <v>3400</v>
      </c>
      <c r="E44" s="83">
        <v>1</v>
      </c>
      <c r="F44" s="86">
        <v>2</v>
      </c>
      <c r="G44" s="87"/>
      <c r="H44" s="81">
        <v>2</v>
      </c>
      <c r="I44" s="111">
        <f t="shared" si="3"/>
        <v>6800</v>
      </c>
      <c r="J44" s="109">
        <f t="shared" si="5"/>
        <v>6800</v>
      </c>
      <c r="K44" s="108"/>
      <c r="P44" s="110"/>
      <c r="Q44" s="110"/>
    </row>
    <row r="45" spans="1:17">
      <c r="A45" s="95">
        <v>1499215</v>
      </c>
      <c r="B45" s="95">
        <v>91953</v>
      </c>
      <c r="C45" s="95" t="s">
        <v>204</v>
      </c>
      <c r="D45" s="96">
        <v>2800</v>
      </c>
      <c r="E45" s="97">
        <v>1</v>
      </c>
      <c r="F45" s="95">
        <v>4</v>
      </c>
      <c r="G45" s="95"/>
      <c r="H45" s="81">
        <f t="shared" si="6"/>
        <v>4</v>
      </c>
      <c r="I45" s="111">
        <f t="shared" si="3"/>
        <v>11200</v>
      </c>
      <c r="J45" s="109">
        <f t="shared" si="5"/>
        <v>11200</v>
      </c>
      <c r="K45" s="96"/>
      <c r="P45" s="110"/>
      <c r="Q45" s="110"/>
    </row>
    <row r="46" ht="15" spans="1:17">
      <c r="A46" s="79">
        <v>1501477</v>
      </c>
      <c r="B46" s="92">
        <v>92666</v>
      </c>
      <c r="C46" s="86" t="s">
        <v>205</v>
      </c>
      <c r="D46" s="82">
        <v>2800</v>
      </c>
      <c r="E46" s="83">
        <v>1</v>
      </c>
      <c r="F46" s="86">
        <v>2</v>
      </c>
      <c r="G46" s="87"/>
      <c r="H46" s="81">
        <v>2</v>
      </c>
      <c r="I46" s="108">
        <f t="shared" si="3"/>
        <v>5600</v>
      </c>
      <c r="J46" s="109">
        <f t="shared" si="5"/>
        <v>5600</v>
      </c>
      <c r="K46" s="108"/>
      <c r="P46" s="110"/>
      <c r="Q46" s="110"/>
    </row>
    <row r="47" ht="15" spans="1:17">
      <c r="A47" s="94">
        <v>1484362</v>
      </c>
      <c r="B47" s="90">
        <v>85462</v>
      </c>
      <c r="C47" s="86" t="s">
        <v>206</v>
      </c>
      <c r="D47" s="82">
        <v>4800</v>
      </c>
      <c r="E47" s="83">
        <v>1</v>
      </c>
      <c r="F47" s="86">
        <v>6</v>
      </c>
      <c r="G47" s="87"/>
      <c r="H47" s="81">
        <f t="shared" si="6"/>
        <v>6</v>
      </c>
      <c r="I47" s="111">
        <f t="shared" si="3"/>
        <v>28800</v>
      </c>
      <c r="J47" s="109">
        <f t="shared" si="5"/>
        <v>28800</v>
      </c>
      <c r="K47" s="108"/>
      <c r="P47" s="110"/>
      <c r="Q47" s="110"/>
    </row>
    <row r="48" spans="1:17">
      <c r="A48" s="95">
        <v>1475814</v>
      </c>
      <c r="B48" s="95">
        <v>93494</v>
      </c>
      <c r="C48" s="95" t="s">
        <v>207</v>
      </c>
      <c r="D48" s="96">
        <v>4800</v>
      </c>
      <c r="E48" s="97">
        <v>1</v>
      </c>
      <c r="F48" s="95">
        <v>2</v>
      </c>
      <c r="G48" s="95"/>
      <c r="H48" s="81">
        <f t="shared" si="6"/>
        <v>2</v>
      </c>
      <c r="I48" s="111">
        <f t="shared" si="3"/>
        <v>9600</v>
      </c>
      <c r="J48" s="109">
        <f t="shared" si="5"/>
        <v>9600</v>
      </c>
      <c r="K48" s="96"/>
      <c r="P48" s="110"/>
      <c r="Q48" s="110"/>
    </row>
    <row r="49" ht="15" spans="1:17">
      <c r="A49" s="84">
        <v>1497883</v>
      </c>
      <c r="B49" s="92">
        <v>91671</v>
      </c>
      <c r="C49" s="86" t="s">
        <v>207</v>
      </c>
      <c r="D49" s="82">
        <v>3000</v>
      </c>
      <c r="E49" s="83">
        <v>1</v>
      </c>
      <c r="F49" s="86">
        <v>2</v>
      </c>
      <c r="G49" s="87"/>
      <c r="H49" s="81">
        <v>2</v>
      </c>
      <c r="I49" s="108">
        <f t="shared" si="3"/>
        <v>6000</v>
      </c>
      <c r="J49" s="109">
        <f t="shared" si="5"/>
        <v>6000</v>
      </c>
      <c r="K49" s="108"/>
      <c r="P49" s="110"/>
      <c r="Q49" s="110"/>
    </row>
    <row r="50" ht="15" spans="1:17">
      <c r="A50" s="94">
        <v>1476705</v>
      </c>
      <c r="B50" s="90">
        <v>83511</v>
      </c>
      <c r="C50" s="86" t="s">
        <v>208</v>
      </c>
      <c r="D50" s="82">
        <v>3000</v>
      </c>
      <c r="E50" s="83">
        <v>1</v>
      </c>
      <c r="F50" s="86">
        <v>2</v>
      </c>
      <c r="G50" s="87"/>
      <c r="H50" s="81">
        <f t="shared" ref="H50:H64" si="7">F50*E50</f>
        <v>2</v>
      </c>
      <c r="I50" s="111">
        <f t="shared" si="3"/>
        <v>6000</v>
      </c>
      <c r="J50" s="109">
        <f t="shared" si="5"/>
        <v>6000</v>
      </c>
      <c r="K50" s="108"/>
      <c r="P50" s="110"/>
      <c r="Q50" s="110"/>
    </row>
    <row r="51" spans="1:17">
      <c r="A51" s="95">
        <v>1505638</v>
      </c>
      <c r="B51" s="95">
        <v>94496</v>
      </c>
      <c r="C51" s="95" t="s">
        <v>209</v>
      </c>
      <c r="D51" s="96">
        <v>2600</v>
      </c>
      <c r="E51" s="97">
        <v>1</v>
      </c>
      <c r="F51" s="95">
        <v>2</v>
      </c>
      <c r="G51" s="95"/>
      <c r="H51" s="81">
        <f t="shared" si="7"/>
        <v>2</v>
      </c>
      <c r="I51" s="111">
        <f t="shared" si="3"/>
        <v>5200</v>
      </c>
      <c r="J51" s="109">
        <f t="shared" si="5"/>
        <v>5200</v>
      </c>
      <c r="K51" s="96"/>
      <c r="P51" s="110"/>
      <c r="Q51" s="110"/>
    </row>
    <row r="52" ht="15" spans="1:17">
      <c r="A52" s="94">
        <v>1499200</v>
      </c>
      <c r="B52" s="90">
        <v>91939</v>
      </c>
      <c r="C52" s="86" t="s">
        <v>210</v>
      </c>
      <c r="D52" s="82">
        <v>3100</v>
      </c>
      <c r="E52" s="83">
        <v>1</v>
      </c>
      <c r="F52" s="86">
        <v>3</v>
      </c>
      <c r="G52" s="87"/>
      <c r="H52" s="81">
        <f t="shared" si="7"/>
        <v>3</v>
      </c>
      <c r="I52" s="111">
        <f t="shared" si="3"/>
        <v>9300</v>
      </c>
      <c r="J52" s="109">
        <f t="shared" si="5"/>
        <v>9300</v>
      </c>
      <c r="K52" s="108"/>
      <c r="P52" s="110"/>
      <c r="Q52" s="110"/>
    </row>
    <row r="53" spans="1:17">
      <c r="A53" s="95">
        <v>1499200</v>
      </c>
      <c r="B53" s="95">
        <v>93713</v>
      </c>
      <c r="C53" s="95" t="s">
        <v>210</v>
      </c>
      <c r="D53" s="96">
        <v>3100</v>
      </c>
      <c r="E53" s="97">
        <v>1</v>
      </c>
      <c r="F53" s="95">
        <v>3</v>
      </c>
      <c r="G53" s="95"/>
      <c r="H53" s="81">
        <f t="shared" si="7"/>
        <v>3</v>
      </c>
      <c r="I53" s="111">
        <f t="shared" si="3"/>
        <v>9300</v>
      </c>
      <c r="J53" s="109">
        <f t="shared" si="5"/>
        <v>9300</v>
      </c>
      <c r="K53" s="96"/>
      <c r="P53" s="110"/>
      <c r="Q53" s="110"/>
    </row>
    <row r="54" ht="15" spans="1:17">
      <c r="A54" s="79">
        <v>1506636</v>
      </c>
      <c r="B54" s="92">
        <v>94761</v>
      </c>
      <c r="C54" s="86" t="s">
        <v>211</v>
      </c>
      <c r="D54" s="82">
        <v>4100</v>
      </c>
      <c r="E54" s="83">
        <v>1</v>
      </c>
      <c r="F54" s="86">
        <v>2</v>
      </c>
      <c r="G54" s="87"/>
      <c r="H54" s="81">
        <f t="shared" si="7"/>
        <v>2</v>
      </c>
      <c r="I54" s="108">
        <f t="shared" si="3"/>
        <v>8200</v>
      </c>
      <c r="J54" s="109">
        <f t="shared" si="5"/>
        <v>8200</v>
      </c>
      <c r="K54" s="108"/>
      <c r="P54" s="110"/>
      <c r="Q54" s="110"/>
    </row>
    <row r="55" ht="15" spans="1:17">
      <c r="A55" s="94">
        <v>1479729</v>
      </c>
      <c r="B55" s="90">
        <v>83510</v>
      </c>
      <c r="C55" s="86" t="s">
        <v>212</v>
      </c>
      <c r="D55" s="82">
        <v>3000</v>
      </c>
      <c r="E55" s="83">
        <v>1</v>
      </c>
      <c r="F55" s="86">
        <v>2</v>
      </c>
      <c r="G55" s="87"/>
      <c r="H55" s="81">
        <f t="shared" si="7"/>
        <v>2</v>
      </c>
      <c r="I55" s="111">
        <f t="shared" si="3"/>
        <v>6000</v>
      </c>
      <c r="J55" s="109">
        <f t="shared" si="5"/>
        <v>6000</v>
      </c>
      <c r="K55" s="108"/>
      <c r="P55" s="110"/>
      <c r="Q55" s="110"/>
    </row>
    <row r="56" spans="1:17">
      <c r="A56" s="95">
        <v>1502427</v>
      </c>
      <c r="B56" s="95">
        <v>92981</v>
      </c>
      <c r="C56" s="95" t="s">
        <v>212</v>
      </c>
      <c r="D56" s="96">
        <v>2800</v>
      </c>
      <c r="E56" s="97">
        <v>1</v>
      </c>
      <c r="F56" s="95">
        <v>2</v>
      </c>
      <c r="G56" s="95"/>
      <c r="H56" s="81">
        <f t="shared" si="7"/>
        <v>2</v>
      </c>
      <c r="I56" s="111">
        <f t="shared" si="3"/>
        <v>5600</v>
      </c>
      <c r="J56" s="109">
        <f t="shared" si="5"/>
        <v>5600</v>
      </c>
      <c r="K56" s="96"/>
      <c r="P56" s="110"/>
      <c r="Q56" s="110"/>
    </row>
    <row r="57" ht="15" spans="1:17">
      <c r="A57" s="94">
        <v>1506259</v>
      </c>
      <c r="B57" s="90">
        <v>94562</v>
      </c>
      <c r="C57" s="86" t="s">
        <v>213</v>
      </c>
      <c r="D57" s="82">
        <v>2600</v>
      </c>
      <c r="E57" s="83">
        <v>1</v>
      </c>
      <c r="F57" s="86">
        <v>2</v>
      </c>
      <c r="G57" s="87"/>
      <c r="H57" s="81">
        <f t="shared" si="7"/>
        <v>2</v>
      </c>
      <c r="I57" s="111">
        <f t="shared" si="3"/>
        <v>5200</v>
      </c>
      <c r="J57" s="109">
        <f t="shared" si="5"/>
        <v>5200</v>
      </c>
      <c r="K57" s="108"/>
      <c r="P57" s="110"/>
      <c r="Q57" s="110"/>
    </row>
    <row r="58" spans="1:17">
      <c r="A58" s="95">
        <v>1504087</v>
      </c>
      <c r="B58" s="95">
        <v>93658</v>
      </c>
      <c r="C58" s="95" t="s">
        <v>214</v>
      </c>
      <c r="D58" s="96">
        <v>2800</v>
      </c>
      <c r="E58" s="97">
        <v>1</v>
      </c>
      <c r="F58" s="95">
        <v>3</v>
      </c>
      <c r="G58" s="95"/>
      <c r="H58" s="81">
        <f t="shared" si="7"/>
        <v>3</v>
      </c>
      <c r="I58" s="111">
        <f t="shared" si="3"/>
        <v>8400</v>
      </c>
      <c r="J58" s="109">
        <f t="shared" si="5"/>
        <v>8400</v>
      </c>
      <c r="K58" s="96"/>
      <c r="P58" s="110"/>
      <c r="Q58" s="110"/>
    </row>
    <row r="59" ht="15" spans="1:17">
      <c r="A59" s="79">
        <v>1511008</v>
      </c>
      <c r="B59" s="92">
        <v>97008</v>
      </c>
      <c r="C59" s="86" t="s">
        <v>215</v>
      </c>
      <c r="D59" s="82">
        <v>2600</v>
      </c>
      <c r="E59" s="83">
        <v>1</v>
      </c>
      <c r="F59" s="86">
        <v>2</v>
      </c>
      <c r="G59" s="87"/>
      <c r="H59" s="81">
        <f t="shared" si="7"/>
        <v>2</v>
      </c>
      <c r="I59" s="108">
        <f t="shared" si="3"/>
        <v>5200</v>
      </c>
      <c r="J59" s="109">
        <f t="shared" si="5"/>
        <v>5200</v>
      </c>
      <c r="K59" s="108"/>
      <c r="P59" s="110"/>
      <c r="Q59" s="110"/>
    </row>
    <row r="60" ht="15" spans="1:17">
      <c r="A60" s="94">
        <v>1513185</v>
      </c>
      <c r="B60" s="90">
        <v>97964</v>
      </c>
      <c r="C60" s="86" t="s">
        <v>216</v>
      </c>
      <c r="D60" s="82">
        <v>4000</v>
      </c>
      <c r="E60" s="83">
        <v>1</v>
      </c>
      <c r="F60" s="86">
        <v>2</v>
      </c>
      <c r="G60" s="87"/>
      <c r="H60" s="81">
        <f t="shared" si="7"/>
        <v>2</v>
      </c>
      <c r="I60" s="111">
        <f t="shared" si="3"/>
        <v>8000</v>
      </c>
      <c r="J60" s="109">
        <f t="shared" si="5"/>
        <v>8000</v>
      </c>
      <c r="K60" s="108"/>
      <c r="P60" s="110"/>
      <c r="Q60" s="110"/>
    </row>
    <row r="61" spans="1:17">
      <c r="A61" s="95">
        <v>1500982</v>
      </c>
      <c r="B61" s="95">
        <v>92503</v>
      </c>
      <c r="C61" s="95" t="s">
        <v>217</v>
      </c>
      <c r="D61" s="96">
        <v>3100</v>
      </c>
      <c r="E61" s="97">
        <v>1</v>
      </c>
      <c r="F61" s="95">
        <v>2</v>
      </c>
      <c r="G61" s="95"/>
      <c r="H61" s="81">
        <f t="shared" si="7"/>
        <v>2</v>
      </c>
      <c r="I61" s="111">
        <f t="shared" si="3"/>
        <v>6200</v>
      </c>
      <c r="J61" s="109">
        <f t="shared" si="5"/>
        <v>6200</v>
      </c>
      <c r="K61" s="96"/>
      <c r="P61" s="110"/>
      <c r="Q61" s="110"/>
    </row>
    <row r="62" ht="15" spans="1:17">
      <c r="A62" s="79">
        <v>1500030</v>
      </c>
      <c r="B62" s="92">
        <v>92264</v>
      </c>
      <c r="C62" s="86" t="s">
        <v>218</v>
      </c>
      <c r="D62" s="82">
        <v>2800</v>
      </c>
      <c r="E62" s="83">
        <v>1</v>
      </c>
      <c r="F62" s="86">
        <v>2</v>
      </c>
      <c r="G62" s="87"/>
      <c r="H62" s="81">
        <f t="shared" si="7"/>
        <v>2</v>
      </c>
      <c r="I62" s="108">
        <f t="shared" si="3"/>
        <v>5600</v>
      </c>
      <c r="J62" s="109">
        <f t="shared" si="5"/>
        <v>5600</v>
      </c>
      <c r="K62" s="108"/>
      <c r="P62" s="110"/>
      <c r="Q62" s="110"/>
    </row>
    <row r="63" ht="15" spans="1:17">
      <c r="A63" s="94">
        <v>1499985</v>
      </c>
      <c r="B63" s="90">
        <v>92263</v>
      </c>
      <c r="C63" s="86" t="s">
        <v>218</v>
      </c>
      <c r="D63" s="82">
        <v>2800</v>
      </c>
      <c r="E63" s="83">
        <v>1</v>
      </c>
      <c r="F63" s="86">
        <v>2</v>
      </c>
      <c r="G63" s="87"/>
      <c r="H63" s="81">
        <f t="shared" si="7"/>
        <v>2</v>
      </c>
      <c r="I63" s="111">
        <f t="shared" si="3"/>
        <v>5600</v>
      </c>
      <c r="J63" s="109">
        <f t="shared" si="5"/>
        <v>5600</v>
      </c>
      <c r="K63" s="108"/>
      <c r="P63" s="110"/>
      <c r="Q63" s="110"/>
    </row>
    <row r="64" spans="1:17">
      <c r="A64" s="95"/>
      <c r="B64" s="95"/>
      <c r="C64" s="95"/>
      <c r="D64" s="96"/>
      <c r="E64" s="97"/>
      <c r="F64" s="95"/>
      <c r="G64" s="95"/>
      <c r="H64" s="81">
        <f t="shared" si="7"/>
        <v>0</v>
      </c>
      <c r="I64" s="111">
        <f t="shared" si="3"/>
        <v>0</v>
      </c>
      <c r="J64" s="108">
        <f t="shared" si="5"/>
        <v>0</v>
      </c>
      <c r="K64" s="96"/>
      <c r="P64" s="110"/>
      <c r="Q64" s="110"/>
    </row>
    <row r="65" spans="1:17">
      <c r="A65" s="98"/>
      <c r="B65" s="98"/>
      <c r="C65" s="98"/>
      <c r="D65" s="99"/>
      <c r="E65" s="100"/>
      <c r="F65" s="98"/>
      <c r="G65" s="101">
        <f>SUM(G64:G64)</f>
        <v>0</v>
      </c>
      <c r="H65" s="101">
        <f t="shared" ref="H65:K65" si="8">SUM(H24:H64)</f>
        <v>125</v>
      </c>
      <c r="I65" s="112">
        <f t="shared" si="8"/>
        <v>419700</v>
      </c>
      <c r="J65" s="112">
        <f t="shared" si="8"/>
        <v>420600</v>
      </c>
      <c r="K65" s="112">
        <f t="shared" si="8"/>
        <v>0</v>
      </c>
      <c r="P65" s="110"/>
      <c r="Q65" s="110"/>
    </row>
    <row r="66" spans="1:17">
      <c r="A66" s="115"/>
      <c r="B66" s="115"/>
      <c r="C66" s="115"/>
      <c r="D66" s="116"/>
      <c r="E66" s="117"/>
      <c r="F66" s="115"/>
      <c r="G66" s="118"/>
      <c r="H66" s="118"/>
      <c r="I66" s="121" t="s">
        <v>219</v>
      </c>
      <c r="J66" s="121">
        <v>-378000</v>
      </c>
      <c r="K66" s="121"/>
      <c r="P66" s="110"/>
      <c r="Q66" s="110"/>
    </row>
    <row r="67" spans="1:17">
      <c r="A67" s="115"/>
      <c r="B67" s="115"/>
      <c r="C67" s="115"/>
      <c r="D67" s="116"/>
      <c r="E67" s="117"/>
      <c r="F67" s="115"/>
      <c r="G67" s="118"/>
      <c r="H67" s="118"/>
      <c r="I67" s="121" t="s">
        <v>220</v>
      </c>
      <c r="J67" s="121">
        <f>J65+J66</f>
        <v>42600</v>
      </c>
      <c r="K67" s="121"/>
      <c r="P67" s="110"/>
      <c r="Q67" s="110"/>
    </row>
    <row r="68" s="1" customFormat="1" spans="1:17">
      <c r="A68" s="115"/>
      <c r="B68" s="115"/>
      <c r="C68" s="115"/>
      <c r="D68" s="119"/>
      <c r="E68" s="120"/>
      <c r="F68" s="115"/>
      <c r="G68" s="118"/>
      <c r="H68" s="118"/>
      <c r="I68" s="122"/>
      <c r="J68" s="122"/>
      <c r="K68" s="122"/>
      <c r="P68" s="110"/>
      <c r="Q68" s="110"/>
    </row>
    <row r="69" spans="10:17">
      <c r="J69" s="102" t="s">
        <v>221</v>
      </c>
      <c r="P69" s="110"/>
      <c r="Q69" s="110"/>
    </row>
    <row r="70" ht="27" spans="1:17">
      <c r="A70" s="76" t="s">
        <v>160</v>
      </c>
      <c r="B70" s="76" t="s">
        <v>161</v>
      </c>
      <c r="C70" s="76" t="s">
        <v>162</v>
      </c>
      <c r="D70" s="76" t="s">
        <v>163</v>
      </c>
      <c r="E70" s="77" t="s">
        <v>164</v>
      </c>
      <c r="F70" s="76" t="s">
        <v>165</v>
      </c>
      <c r="G70" s="78" t="s">
        <v>166</v>
      </c>
      <c r="H70" s="78" t="s">
        <v>167</v>
      </c>
      <c r="I70" s="106" t="s">
        <v>168</v>
      </c>
      <c r="J70" s="76" t="s">
        <v>169</v>
      </c>
      <c r="K70" s="76"/>
      <c r="P70" s="110"/>
      <c r="Q70" s="110"/>
    </row>
    <row r="71" ht="15" spans="1:17">
      <c r="A71" s="79">
        <v>1514806</v>
      </c>
      <c r="B71" s="80">
        <v>98517</v>
      </c>
      <c r="C71" s="81" t="s">
        <v>222</v>
      </c>
      <c r="D71" s="82">
        <v>2200</v>
      </c>
      <c r="E71" s="83">
        <v>1</v>
      </c>
      <c r="F71" s="81">
        <v>2</v>
      </c>
      <c r="G71" s="81"/>
      <c r="H71" s="81">
        <f>F71*E71</f>
        <v>2</v>
      </c>
      <c r="I71" s="108">
        <f t="shared" ref="I71:I118" si="9">H71*D71</f>
        <v>4400</v>
      </c>
      <c r="J71" s="109">
        <f t="shared" ref="J71:J118" si="10">I71</f>
        <v>4400</v>
      </c>
      <c r="K71" s="108"/>
      <c r="P71" s="110"/>
      <c r="Q71" s="110"/>
    </row>
    <row r="72" ht="15" spans="1:17">
      <c r="A72" s="88">
        <v>1479951</v>
      </c>
      <c r="B72" s="85">
        <v>83607</v>
      </c>
      <c r="C72" s="86" t="s">
        <v>222</v>
      </c>
      <c r="D72" s="82">
        <v>3000</v>
      </c>
      <c r="E72" s="83">
        <v>1</v>
      </c>
      <c r="F72" s="86">
        <v>2</v>
      </c>
      <c r="G72" s="87"/>
      <c r="H72" s="81">
        <v>2</v>
      </c>
      <c r="I72" s="108">
        <f t="shared" si="9"/>
        <v>6000</v>
      </c>
      <c r="J72" s="109">
        <f t="shared" si="10"/>
        <v>6000</v>
      </c>
      <c r="K72" s="108"/>
      <c r="P72" s="110"/>
      <c r="Q72" s="110"/>
    </row>
    <row r="73" ht="15" spans="1:17">
      <c r="A73" s="88">
        <v>1508535</v>
      </c>
      <c r="B73" s="85">
        <v>95956</v>
      </c>
      <c r="C73" s="86" t="s">
        <v>223</v>
      </c>
      <c r="D73" s="82">
        <v>2600</v>
      </c>
      <c r="E73" s="83">
        <v>1</v>
      </c>
      <c r="F73" s="86">
        <v>5</v>
      </c>
      <c r="G73" s="87"/>
      <c r="H73" s="81">
        <v>5</v>
      </c>
      <c r="I73" s="108">
        <f t="shared" si="9"/>
        <v>13000</v>
      </c>
      <c r="J73" s="109">
        <f t="shared" si="10"/>
        <v>13000</v>
      </c>
      <c r="K73" s="108"/>
      <c r="P73" s="110"/>
      <c r="Q73" s="110"/>
    </row>
    <row r="74" ht="15" spans="1:17">
      <c r="A74" s="88">
        <v>1500232</v>
      </c>
      <c r="B74" s="85">
        <v>92280</v>
      </c>
      <c r="C74" s="93" t="s">
        <v>224</v>
      </c>
      <c r="D74" s="82">
        <v>2800</v>
      </c>
      <c r="E74" s="83">
        <v>1</v>
      </c>
      <c r="F74" s="86">
        <v>2</v>
      </c>
      <c r="G74" s="87"/>
      <c r="H74" s="81">
        <v>2</v>
      </c>
      <c r="I74" s="108">
        <f t="shared" si="9"/>
        <v>5600</v>
      </c>
      <c r="J74" s="109">
        <f t="shared" si="10"/>
        <v>5600</v>
      </c>
      <c r="K74" s="108"/>
      <c r="P74" s="110"/>
      <c r="Q74" s="110"/>
    </row>
    <row r="75" ht="15" spans="1:17">
      <c r="A75" s="88">
        <v>1514954</v>
      </c>
      <c r="B75" s="85">
        <v>98542</v>
      </c>
      <c r="C75" s="86" t="s">
        <v>224</v>
      </c>
      <c r="D75" s="82">
        <v>2200</v>
      </c>
      <c r="E75" s="83">
        <v>1</v>
      </c>
      <c r="F75" s="86">
        <v>2</v>
      </c>
      <c r="G75" s="87"/>
      <c r="H75" s="81">
        <v>2</v>
      </c>
      <c r="I75" s="108">
        <f t="shared" si="9"/>
        <v>4400</v>
      </c>
      <c r="J75" s="109">
        <f t="shared" si="10"/>
        <v>4400</v>
      </c>
      <c r="K75" s="108"/>
      <c r="P75" s="110"/>
      <c r="Q75" s="110"/>
    </row>
    <row r="76" ht="15" spans="1:17">
      <c r="A76" s="89">
        <v>1508648</v>
      </c>
      <c r="B76" s="90">
        <v>95998</v>
      </c>
      <c r="C76" s="86" t="s">
        <v>225</v>
      </c>
      <c r="D76" s="82">
        <v>2600</v>
      </c>
      <c r="E76" s="83">
        <v>1</v>
      </c>
      <c r="F76" s="86">
        <v>2</v>
      </c>
      <c r="G76" s="87"/>
      <c r="H76" s="81">
        <v>2</v>
      </c>
      <c r="I76" s="108">
        <f t="shared" si="9"/>
        <v>5200</v>
      </c>
      <c r="J76" s="109">
        <f t="shared" si="10"/>
        <v>5200</v>
      </c>
      <c r="K76" s="108"/>
      <c r="P76" s="110"/>
      <c r="Q76" s="110"/>
    </row>
    <row r="77" ht="15" spans="1:17">
      <c r="A77" s="89">
        <v>1508648</v>
      </c>
      <c r="B77" s="90">
        <v>95998</v>
      </c>
      <c r="C77" s="86" t="s">
        <v>225</v>
      </c>
      <c r="D77" s="82">
        <v>2600</v>
      </c>
      <c r="E77" s="83">
        <v>1</v>
      </c>
      <c r="F77" s="86">
        <v>2</v>
      </c>
      <c r="G77" s="87"/>
      <c r="H77" s="81">
        <v>2</v>
      </c>
      <c r="I77" s="108">
        <f t="shared" si="9"/>
        <v>5200</v>
      </c>
      <c r="J77" s="109">
        <f t="shared" si="10"/>
        <v>5200</v>
      </c>
      <c r="K77" s="108"/>
      <c r="P77" s="110"/>
      <c r="Q77" s="110"/>
    </row>
    <row r="78" ht="15" spans="1:17">
      <c r="A78" s="89">
        <v>1517590</v>
      </c>
      <c r="B78" s="90">
        <v>99316</v>
      </c>
      <c r="C78" s="86" t="s">
        <v>226</v>
      </c>
      <c r="D78" s="82">
        <v>2800</v>
      </c>
      <c r="E78" s="83">
        <v>1</v>
      </c>
      <c r="F78" s="86">
        <v>4</v>
      </c>
      <c r="G78" s="87"/>
      <c r="H78" s="81">
        <v>4</v>
      </c>
      <c r="I78" s="108">
        <f t="shared" si="9"/>
        <v>11200</v>
      </c>
      <c r="J78" s="109">
        <f t="shared" si="10"/>
        <v>11200</v>
      </c>
      <c r="K78" s="108"/>
      <c r="P78" s="110"/>
      <c r="Q78" s="110"/>
    </row>
    <row r="79" ht="15" spans="1:17">
      <c r="A79" s="88">
        <v>1515204</v>
      </c>
      <c r="B79" s="85">
        <v>98593</v>
      </c>
      <c r="C79" s="86" t="s">
        <v>227</v>
      </c>
      <c r="D79" s="82">
        <v>2200</v>
      </c>
      <c r="E79" s="83">
        <v>1</v>
      </c>
      <c r="F79" s="86">
        <v>2</v>
      </c>
      <c r="G79" s="87"/>
      <c r="H79" s="81">
        <v>2</v>
      </c>
      <c r="I79" s="108">
        <f t="shared" si="9"/>
        <v>4400</v>
      </c>
      <c r="J79" s="109">
        <f t="shared" si="10"/>
        <v>4400</v>
      </c>
      <c r="K79" s="108"/>
      <c r="P79" s="110"/>
      <c r="Q79" s="110"/>
    </row>
    <row r="80" ht="15" spans="1:17">
      <c r="A80" s="88">
        <v>1513797</v>
      </c>
      <c r="B80" s="85">
        <v>98194</v>
      </c>
      <c r="C80" s="86" t="s">
        <v>227</v>
      </c>
      <c r="D80" s="82">
        <v>2200</v>
      </c>
      <c r="E80" s="83">
        <v>1</v>
      </c>
      <c r="F80" s="86">
        <v>2</v>
      </c>
      <c r="G80" s="87"/>
      <c r="H80" s="81">
        <v>2</v>
      </c>
      <c r="I80" s="108">
        <f t="shared" si="9"/>
        <v>4400</v>
      </c>
      <c r="J80" s="109">
        <f t="shared" si="10"/>
        <v>4400</v>
      </c>
      <c r="K80" s="108"/>
      <c r="P80" s="110"/>
      <c r="Q80" s="110"/>
    </row>
    <row r="81" ht="15" spans="1:17">
      <c r="A81" s="91">
        <v>1503249</v>
      </c>
      <c r="B81" s="92">
        <v>93322</v>
      </c>
      <c r="C81" s="86" t="s">
        <v>227</v>
      </c>
      <c r="D81" s="82">
        <v>2800</v>
      </c>
      <c r="E81" s="83">
        <v>1</v>
      </c>
      <c r="F81" s="86">
        <v>2</v>
      </c>
      <c r="G81" s="87"/>
      <c r="H81" s="81">
        <v>2</v>
      </c>
      <c r="I81" s="108">
        <f t="shared" si="9"/>
        <v>5600</v>
      </c>
      <c r="J81" s="109">
        <f t="shared" si="10"/>
        <v>5600</v>
      </c>
      <c r="K81" s="108"/>
      <c r="P81" s="110"/>
      <c r="Q81" s="110"/>
    </row>
    <row r="82" ht="15" spans="1:17">
      <c r="A82" s="91">
        <v>1518859</v>
      </c>
      <c r="B82" s="92">
        <v>100155</v>
      </c>
      <c r="C82" s="86" t="s">
        <v>228</v>
      </c>
      <c r="D82" s="82">
        <v>2500</v>
      </c>
      <c r="E82" s="83">
        <v>1</v>
      </c>
      <c r="F82" s="86">
        <v>3</v>
      </c>
      <c r="G82" s="87"/>
      <c r="H82" s="81">
        <v>3</v>
      </c>
      <c r="I82" s="108">
        <f t="shared" si="9"/>
        <v>7500</v>
      </c>
      <c r="J82" s="109">
        <f t="shared" si="10"/>
        <v>7500</v>
      </c>
      <c r="K82" s="108"/>
      <c r="P82" s="110"/>
      <c r="Q82" s="110"/>
    </row>
    <row r="83" ht="15" spans="1:17">
      <c r="A83" s="91">
        <v>1518859</v>
      </c>
      <c r="B83" s="92">
        <v>100029</v>
      </c>
      <c r="C83" s="86" t="s">
        <v>228</v>
      </c>
      <c r="D83" s="82">
        <v>2500</v>
      </c>
      <c r="E83" s="83">
        <v>1</v>
      </c>
      <c r="F83" s="86">
        <v>3</v>
      </c>
      <c r="G83" s="87"/>
      <c r="H83" s="81">
        <v>3</v>
      </c>
      <c r="I83" s="108">
        <f t="shared" si="9"/>
        <v>7500</v>
      </c>
      <c r="J83" s="109">
        <f t="shared" si="10"/>
        <v>7500</v>
      </c>
      <c r="K83" s="108"/>
      <c r="P83" s="110"/>
      <c r="Q83" s="110"/>
    </row>
    <row r="84" ht="15" spans="1:17">
      <c r="A84" s="91">
        <v>1482586</v>
      </c>
      <c r="B84" s="92">
        <v>84712</v>
      </c>
      <c r="C84" s="86" t="s">
        <v>229</v>
      </c>
      <c r="D84" s="82">
        <v>3000</v>
      </c>
      <c r="E84" s="83">
        <v>1</v>
      </c>
      <c r="F84" s="86">
        <v>4</v>
      </c>
      <c r="G84" s="87"/>
      <c r="H84" s="81">
        <v>4</v>
      </c>
      <c r="I84" s="108">
        <f t="shared" si="9"/>
        <v>12000</v>
      </c>
      <c r="J84" s="109">
        <f t="shared" si="10"/>
        <v>12000</v>
      </c>
      <c r="K84" s="108"/>
      <c r="P84" s="110"/>
      <c r="Q84" s="110"/>
    </row>
    <row r="85" ht="15" spans="1:17">
      <c r="A85" s="88">
        <v>1515233</v>
      </c>
      <c r="B85" s="85">
        <v>98642</v>
      </c>
      <c r="C85" s="86" t="s">
        <v>230</v>
      </c>
      <c r="D85" s="82">
        <v>2200</v>
      </c>
      <c r="E85" s="83">
        <v>1</v>
      </c>
      <c r="F85" s="86">
        <v>6</v>
      </c>
      <c r="G85" s="87"/>
      <c r="H85" s="81">
        <v>6</v>
      </c>
      <c r="I85" s="108">
        <f t="shared" si="9"/>
        <v>13200</v>
      </c>
      <c r="J85" s="109">
        <f t="shared" si="10"/>
        <v>13200</v>
      </c>
      <c r="K85" s="108"/>
      <c r="P85" s="110"/>
      <c r="Q85" s="110"/>
    </row>
    <row r="86" ht="15" spans="1:17">
      <c r="A86" s="88">
        <v>1511268</v>
      </c>
      <c r="B86" s="85">
        <v>97133</v>
      </c>
      <c r="C86" s="86" t="s">
        <v>231</v>
      </c>
      <c r="D86" s="82">
        <v>2600</v>
      </c>
      <c r="E86" s="83">
        <v>1</v>
      </c>
      <c r="F86" s="86">
        <v>3</v>
      </c>
      <c r="G86" s="87"/>
      <c r="H86" s="81">
        <v>3</v>
      </c>
      <c r="I86" s="108">
        <f t="shared" si="9"/>
        <v>7800</v>
      </c>
      <c r="J86" s="109">
        <f t="shared" si="10"/>
        <v>7800</v>
      </c>
      <c r="K86" s="108"/>
      <c r="P86" s="110"/>
      <c r="Q86" s="110"/>
    </row>
    <row r="87" ht="15" spans="1:17">
      <c r="A87" s="88">
        <v>1516820</v>
      </c>
      <c r="B87" s="85">
        <v>99212</v>
      </c>
      <c r="C87" s="86" t="s">
        <v>232</v>
      </c>
      <c r="D87" s="82">
        <v>2200</v>
      </c>
      <c r="E87" s="83">
        <v>1</v>
      </c>
      <c r="F87" s="86">
        <v>2</v>
      </c>
      <c r="G87" s="87"/>
      <c r="H87" s="81">
        <v>2</v>
      </c>
      <c r="I87" s="108">
        <f t="shared" si="9"/>
        <v>4400</v>
      </c>
      <c r="J87" s="109">
        <f t="shared" si="10"/>
        <v>4400</v>
      </c>
      <c r="K87" s="108"/>
      <c r="P87" s="110"/>
      <c r="Q87" s="110"/>
    </row>
    <row r="88" ht="15" spans="1:17">
      <c r="A88" s="88">
        <v>1521602</v>
      </c>
      <c r="B88" s="85">
        <v>102004</v>
      </c>
      <c r="C88" s="86" t="s">
        <v>233</v>
      </c>
      <c r="D88" s="82">
        <v>2200</v>
      </c>
      <c r="E88" s="83">
        <v>2</v>
      </c>
      <c r="F88" s="86">
        <v>10</v>
      </c>
      <c r="G88" s="87"/>
      <c r="H88" s="81">
        <v>10</v>
      </c>
      <c r="I88" s="108">
        <f t="shared" si="9"/>
        <v>22000</v>
      </c>
      <c r="J88" s="109">
        <f t="shared" si="10"/>
        <v>22000</v>
      </c>
      <c r="K88" s="108"/>
      <c r="P88" s="110"/>
      <c r="Q88" s="110"/>
    </row>
    <row r="89" ht="15" spans="1:17">
      <c r="A89" s="89">
        <v>1509409</v>
      </c>
      <c r="B89" s="90">
        <v>96333</v>
      </c>
      <c r="C89" s="86" t="s">
        <v>232</v>
      </c>
      <c r="D89" s="82">
        <v>4400</v>
      </c>
      <c r="E89" s="83">
        <v>1</v>
      </c>
      <c r="F89" s="86">
        <v>2</v>
      </c>
      <c r="G89" s="87"/>
      <c r="H89" s="81">
        <v>2</v>
      </c>
      <c r="I89" s="108">
        <f t="shared" si="9"/>
        <v>8800</v>
      </c>
      <c r="J89" s="109">
        <f t="shared" si="10"/>
        <v>8800</v>
      </c>
      <c r="K89" s="108"/>
      <c r="P89" s="110"/>
      <c r="Q89" s="110"/>
    </row>
    <row r="90" ht="15" spans="1:17">
      <c r="A90" s="89">
        <v>1510151</v>
      </c>
      <c r="B90" s="90">
        <v>96647</v>
      </c>
      <c r="C90" s="86" t="s">
        <v>234</v>
      </c>
      <c r="D90" s="82">
        <v>2600</v>
      </c>
      <c r="E90" s="83">
        <v>1</v>
      </c>
      <c r="F90" s="86">
        <v>2</v>
      </c>
      <c r="G90" s="87"/>
      <c r="H90" s="81">
        <v>2</v>
      </c>
      <c r="I90" s="108">
        <f t="shared" si="9"/>
        <v>5200</v>
      </c>
      <c r="J90" s="109">
        <f t="shared" si="10"/>
        <v>5200</v>
      </c>
      <c r="K90" s="108"/>
      <c r="P90" s="110"/>
      <c r="Q90" s="110"/>
    </row>
    <row r="91" ht="15" spans="1:17">
      <c r="A91" s="89">
        <v>1525510</v>
      </c>
      <c r="B91" s="90">
        <v>103805</v>
      </c>
      <c r="C91" s="86" t="s">
        <v>235</v>
      </c>
      <c r="D91" s="82">
        <v>2500</v>
      </c>
      <c r="E91" s="83">
        <v>1</v>
      </c>
      <c r="F91" s="86">
        <v>2</v>
      </c>
      <c r="G91" s="87"/>
      <c r="H91" s="81">
        <v>2</v>
      </c>
      <c r="I91" s="108">
        <f t="shared" si="9"/>
        <v>5000</v>
      </c>
      <c r="J91" s="109">
        <f t="shared" si="10"/>
        <v>5000</v>
      </c>
      <c r="K91" s="108"/>
      <c r="P91" s="110"/>
      <c r="Q91" s="110"/>
    </row>
    <row r="92" ht="15" spans="1:17">
      <c r="A92" s="88">
        <v>1522916</v>
      </c>
      <c r="B92" s="85">
        <v>102243</v>
      </c>
      <c r="C92" s="86" t="s">
        <v>236</v>
      </c>
      <c r="D92" s="82">
        <v>2500</v>
      </c>
      <c r="E92" s="83">
        <v>1</v>
      </c>
      <c r="F92" s="86">
        <v>5</v>
      </c>
      <c r="G92" s="87"/>
      <c r="H92" s="81">
        <v>5</v>
      </c>
      <c r="I92" s="108">
        <f t="shared" si="9"/>
        <v>12500</v>
      </c>
      <c r="J92" s="109">
        <f t="shared" si="10"/>
        <v>12500</v>
      </c>
      <c r="K92" s="108"/>
      <c r="P92" s="110"/>
      <c r="Q92" s="110"/>
    </row>
    <row r="93" ht="15" spans="1:17">
      <c r="A93" s="88">
        <v>1481002</v>
      </c>
      <c r="B93" s="85">
        <v>84145</v>
      </c>
      <c r="C93" s="86" t="s">
        <v>236</v>
      </c>
      <c r="D93" s="82">
        <v>3000</v>
      </c>
      <c r="E93" s="83">
        <v>2</v>
      </c>
      <c r="F93" s="86">
        <v>10</v>
      </c>
      <c r="G93" s="87"/>
      <c r="H93" s="81">
        <v>10</v>
      </c>
      <c r="I93" s="108">
        <f t="shared" si="9"/>
        <v>30000</v>
      </c>
      <c r="J93" s="109">
        <f t="shared" si="10"/>
        <v>30000</v>
      </c>
      <c r="K93" s="108"/>
      <c r="P93" s="110"/>
      <c r="Q93" s="110"/>
    </row>
    <row r="94" ht="15" spans="1:17">
      <c r="A94" s="91">
        <v>1518908</v>
      </c>
      <c r="B94" s="92">
        <v>100048</v>
      </c>
      <c r="C94" s="86" t="s">
        <v>237</v>
      </c>
      <c r="D94" s="82">
        <v>2200</v>
      </c>
      <c r="E94" s="83">
        <v>1</v>
      </c>
      <c r="F94" s="86">
        <v>2</v>
      </c>
      <c r="G94" s="87"/>
      <c r="H94" s="81">
        <v>2</v>
      </c>
      <c r="I94" s="108">
        <f t="shared" si="9"/>
        <v>4400</v>
      </c>
      <c r="J94" s="109">
        <f t="shared" si="10"/>
        <v>4400</v>
      </c>
      <c r="K94" s="108"/>
      <c r="P94" s="110"/>
      <c r="Q94" s="110"/>
    </row>
    <row r="95" ht="15" spans="1:17">
      <c r="A95" s="91">
        <v>1507153</v>
      </c>
      <c r="B95" s="92">
        <v>95081</v>
      </c>
      <c r="C95" s="86" t="s">
        <v>237</v>
      </c>
      <c r="D95" s="82">
        <v>4400</v>
      </c>
      <c r="E95" s="83">
        <v>1</v>
      </c>
      <c r="F95" s="86">
        <v>2</v>
      </c>
      <c r="G95" s="87"/>
      <c r="H95" s="81">
        <v>2</v>
      </c>
      <c r="I95" s="108">
        <f t="shared" si="9"/>
        <v>8800</v>
      </c>
      <c r="J95" s="109">
        <f t="shared" si="10"/>
        <v>8800</v>
      </c>
      <c r="K95" s="108"/>
      <c r="P95" s="110"/>
      <c r="Q95" s="110"/>
    </row>
    <row r="96" ht="15" spans="1:17">
      <c r="A96" s="91">
        <v>1502845</v>
      </c>
      <c r="B96" s="92">
        <v>93132</v>
      </c>
      <c r="C96" s="93" t="s">
        <v>238</v>
      </c>
      <c r="D96" s="82">
        <v>2800</v>
      </c>
      <c r="E96" s="83">
        <v>1</v>
      </c>
      <c r="F96" s="86">
        <v>5</v>
      </c>
      <c r="G96" s="87"/>
      <c r="H96" s="81">
        <v>5</v>
      </c>
      <c r="I96" s="108">
        <f t="shared" si="9"/>
        <v>14000</v>
      </c>
      <c r="J96" s="109">
        <f t="shared" si="10"/>
        <v>14000</v>
      </c>
      <c r="K96" s="108"/>
      <c r="P96" s="110"/>
      <c r="Q96" s="110"/>
    </row>
    <row r="97" ht="15" spans="1:17">
      <c r="A97" s="91">
        <v>1502845</v>
      </c>
      <c r="B97" s="92">
        <v>105827</v>
      </c>
      <c r="C97" s="86" t="s">
        <v>238</v>
      </c>
      <c r="D97" s="82">
        <v>2800</v>
      </c>
      <c r="E97" s="83">
        <v>1</v>
      </c>
      <c r="F97" s="86">
        <v>5</v>
      </c>
      <c r="G97" s="87"/>
      <c r="H97" s="81">
        <v>5</v>
      </c>
      <c r="I97" s="108">
        <f t="shared" si="9"/>
        <v>14000</v>
      </c>
      <c r="J97" s="109">
        <f t="shared" si="10"/>
        <v>14000</v>
      </c>
      <c r="K97" s="108"/>
      <c r="P97" s="110"/>
      <c r="Q97" s="110"/>
    </row>
    <row r="98" ht="15" spans="1:17">
      <c r="A98" s="91">
        <v>1513223</v>
      </c>
      <c r="B98" s="92">
        <v>97967</v>
      </c>
      <c r="C98" s="86" t="s">
        <v>238</v>
      </c>
      <c r="D98" s="82">
        <v>2200</v>
      </c>
      <c r="E98" s="83">
        <v>1</v>
      </c>
      <c r="F98" s="86">
        <v>5</v>
      </c>
      <c r="G98" s="87"/>
      <c r="H98" s="81">
        <v>5</v>
      </c>
      <c r="I98" s="108">
        <f t="shared" si="9"/>
        <v>11000</v>
      </c>
      <c r="J98" s="109">
        <f t="shared" si="10"/>
        <v>11000</v>
      </c>
      <c r="K98" s="108"/>
      <c r="P98" s="110"/>
      <c r="Q98" s="110"/>
    </row>
    <row r="99" ht="15" spans="1:17">
      <c r="A99" s="91">
        <v>1529499</v>
      </c>
      <c r="B99" s="92">
        <v>105746</v>
      </c>
      <c r="C99" s="86" t="s">
        <v>239</v>
      </c>
      <c r="D99" s="82">
        <v>2260</v>
      </c>
      <c r="E99" s="83">
        <v>1</v>
      </c>
      <c r="F99" s="86">
        <v>4</v>
      </c>
      <c r="G99" s="87"/>
      <c r="H99" s="81">
        <v>4</v>
      </c>
      <c r="I99" s="108">
        <f t="shared" si="9"/>
        <v>9040</v>
      </c>
      <c r="J99" s="109">
        <f t="shared" si="10"/>
        <v>9040</v>
      </c>
      <c r="K99" s="108"/>
      <c r="P99" s="110"/>
      <c r="Q99" s="110"/>
    </row>
    <row r="100" ht="15" spans="1:17">
      <c r="A100" s="79">
        <v>1519104</v>
      </c>
      <c r="B100" s="92">
        <v>100150</v>
      </c>
      <c r="C100" s="86" t="s">
        <v>240</v>
      </c>
      <c r="D100" s="82">
        <v>2200</v>
      </c>
      <c r="E100" s="83">
        <v>1</v>
      </c>
      <c r="F100" s="86">
        <v>4</v>
      </c>
      <c r="G100" s="87"/>
      <c r="H100" s="81">
        <v>4</v>
      </c>
      <c r="I100" s="108">
        <f t="shared" si="9"/>
        <v>8800</v>
      </c>
      <c r="J100" s="109">
        <f t="shared" si="10"/>
        <v>8800</v>
      </c>
      <c r="K100" s="108"/>
      <c r="P100" s="110"/>
      <c r="Q100" s="110"/>
    </row>
    <row r="101" ht="15" spans="1:17">
      <c r="A101" s="89">
        <v>1531313</v>
      </c>
      <c r="B101" s="90">
        <v>106680</v>
      </c>
      <c r="C101" s="86" t="s">
        <v>241</v>
      </c>
      <c r="D101" s="82">
        <v>2800</v>
      </c>
      <c r="E101" s="83">
        <v>1</v>
      </c>
      <c r="F101" s="86">
        <v>3</v>
      </c>
      <c r="G101" s="87"/>
      <c r="H101" s="81">
        <v>3</v>
      </c>
      <c r="I101" s="108">
        <f t="shared" si="9"/>
        <v>8400</v>
      </c>
      <c r="J101" s="109">
        <f t="shared" si="10"/>
        <v>8400</v>
      </c>
      <c r="K101" s="108"/>
      <c r="P101" s="110"/>
      <c r="Q101" s="110"/>
    </row>
    <row r="102" ht="15" spans="1:17">
      <c r="A102" s="89">
        <v>1535462</v>
      </c>
      <c r="B102" s="90">
        <v>108713</v>
      </c>
      <c r="C102" s="86" t="s">
        <v>242</v>
      </c>
      <c r="D102" s="82">
        <v>2200</v>
      </c>
      <c r="E102" s="83">
        <v>1</v>
      </c>
      <c r="F102" s="86">
        <v>3</v>
      </c>
      <c r="G102" s="87"/>
      <c r="H102" s="81">
        <v>3</v>
      </c>
      <c r="I102" s="108">
        <f t="shared" si="9"/>
        <v>6600</v>
      </c>
      <c r="J102" s="109">
        <f t="shared" si="10"/>
        <v>6600</v>
      </c>
      <c r="K102" s="108"/>
      <c r="P102" s="110"/>
      <c r="Q102" s="110"/>
    </row>
    <row r="103" ht="15" spans="1:17">
      <c r="A103" s="88">
        <v>1506949</v>
      </c>
      <c r="B103" s="85">
        <v>94829</v>
      </c>
      <c r="C103" s="86" t="s">
        <v>243</v>
      </c>
      <c r="D103" s="82">
        <v>2600</v>
      </c>
      <c r="E103" s="83">
        <v>1</v>
      </c>
      <c r="F103" s="86">
        <v>3</v>
      </c>
      <c r="G103" s="87"/>
      <c r="H103" s="81">
        <v>3</v>
      </c>
      <c r="I103" s="108">
        <f t="shared" si="9"/>
        <v>7800</v>
      </c>
      <c r="J103" s="109">
        <f t="shared" si="10"/>
        <v>7800</v>
      </c>
      <c r="K103" s="108"/>
      <c r="P103" s="110"/>
      <c r="Q103" s="110"/>
    </row>
    <row r="104" ht="15" spans="1:17">
      <c r="A104" s="88">
        <v>1506949</v>
      </c>
      <c r="B104" s="85">
        <v>94829</v>
      </c>
      <c r="C104" s="86" t="s">
        <v>243</v>
      </c>
      <c r="D104" s="82">
        <v>2600</v>
      </c>
      <c r="E104" s="83">
        <v>1</v>
      </c>
      <c r="F104" s="86">
        <v>3</v>
      </c>
      <c r="G104" s="87"/>
      <c r="H104" s="81">
        <v>3</v>
      </c>
      <c r="I104" s="108">
        <f t="shared" si="9"/>
        <v>7800</v>
      </c>
      <c r="J104" s="109">
        <f t="shared" si="10"/>
        <v>7800</v>
      </c>
      <c r="K104" s="108"/>
      <c r="P104" s="110"/>
      <c r="Q104" s="110"/>
    </row>
    <row r="105" ht="15" spans="1:17">
      <c r="A105" s="91">
        <v>1533453</v>
      </c>
      <c r="B105" s="92">
        <v>107471</v>
      </c>
      <c r="C105" s="86" t="s">
        <v>244</v>
      </c>
      <c r="D105" s="82">
        <v>4000</v>
      </c>
      <c r="E105" s="83">
        <v>1</v>
      </c>
      <c r="F105" s="86">
        <v>2</v>
      </c>
      <c r="G105" s="87"/>
      <c r="H105" s="81">
        <v>2</v>
      </c>
      <c r="I105" s="108">
        <f t="shared" si="9"/>
        <v>8000</v>
      </c>
      <c r="J105" s="109">
        <f t="shared" si="10"/>
        <v>8000</v>
      </c>
      <c r="K105" s="108"/>
      <c r="P105" s="110"/>
      <c r="Q105" s="110"/>
    </row>
    <row r="106" ht="15" spans="1:17">
      <c r="A106" s="91">
        <v>1499671</v>
      </c>
      <c r="B106" s="92">
        <v>92172</v>
      </c>
      <c r="C106" s="86" t="s">
        <v>245</v>
      </c>
      <c r="D106" s="82">
        <v>2800</v>
      </c>
      <c r="E106" s="83">
        <v>1</v>
      </c>
      <c r="F106" s="86">
        <v>2</v>
      </c>
      <c r="G106" s="87"/>
      <c r="H106" s="81">
        <v>2</v>
      </c>
      <c r="I106" s="108">
        <f t="shared" si="9"/>
        <v>5600</v>
      </c>
      <c r="J106" s="109">
        <f t="shared" si="10"/>
        <v>5600</v>
      </c>
      <c r="K106" s="108"/>
      <c r="P106" s="110"/>
      <c r="Q106" s="110"/>
    </row>
    <row r="107" ht="15" spans="1:17">
      <c r="A107" s="91">
        <v>1527181</v>
      </c>
      <c r="B107" s="92">
        <v>104607</v>
      </c>
      <c r="C107" s="93" t="s">
        <v>246</v>
      </c>
      <c r="D107" s="82">
        <v>2200</v>
      </c>
      <c r="E107" s="83">
        <v>1</v>
      </c>
      <c r="F107" s="86">
        <v>2</v>
      </c>
      <c r="G107" s="87"/>
      <c r="H107" s="81">
        <v>2</v>
      </c>
      <c r="I107" s="108">
        <f t="shared" si="9"/>
        <v>4400</v>
      </c>
      <c r="J107" s="109">
        <f t="shared" si="10"/>
        <v>4400</v>
      </c>
      <c r="K107" s="108"/>
      <c r="P107" s="110"/>
      <c r="Q107" s="110"/>
    </row>
    <row r="108" ht="15" spans="1:17">
      <c r="A108" s="91">
        <v>1514756</v>
      </c>
      <c r="B108" s="92">
        <v>98515</v>
      </c>
      <c r="C108" s="86" t="s">
        <v>247</v>
      </c>
      <c r="D108" s="82">
        <v>2200</v>
      </c>
      <c r="E108" s="83">
        <v>1</v>
      </c>
      <c r="F108" s="86">
        <v>2</v>
      </c>
      <c r="G108" s="87"/>
      <c r="H108" s="81">
        <v>2</v>
      </c>
      <c r="I108" s="108">
        <f t="shared" si="9"/>
        <v>4400</v>
      </c>
      <c r="J108" s="109">
        <f t="shared" si="10"/>
        <v>4400</v>
      </c>
      <c r="K108" s="108"/>
      <c r="P108" s="110"/>
      <c r="Q108" s="110"/>
    </row>
    <row r="109" ht="15" spans="1:17">
      <c r="A109" s="91">
        <v>1515056</v>
      </c>
      <c r="B109" s="92">
        <v>98554</v>
      </c>
      <c r="C109" s="86" t="s">
        <v>248</v>
      </c>
      <c r="D109" s="82">
        <v>2200</v>
      </c>
      <c r="E109" s="83">
        <v>1</v>
      </c>
      <c r="F109" s="86">
        <v>2</v>
      </c>
      <c r="G109" s="87"/>
      <c r="H109" s="81">
        <v>2</v>
      </c>
      <c r="I109" s="108">
        <f t="shared" si="9"/>
        <v>4400</v>
      </c>
      <c r="J109" s="109">
        <f t="shared" si="10"/>
        <v>4400</v>
      </c>
      <c r="K109" s="108"/>
      <c r="P109" s="110"/>
      <c r="Q109" s="110"/>
    </row>
    <row r="110" ht="15" spans="1:17">
      <c r="A110" s="91">
        <v>1538811</v>
      </c>
      <c r="B110" s="92">
        <v>110458</v>
      </c>
      <c r="C110" s="86" t="s">
        <v>248</v>
      </c>
      <c r="D110" s="82">
        <v>2800</v>
      </c>
      <c r="E110" s="83">
        <v>1</v>
      </c>
      <c r="F110" s="86">
        <v>2</v>
      </c>
      <c r="G110" s="87"/>
      <c r="H110" s="81">
        <v>2</v>
      </c>
      <c r="I110" s="108">
        <f t="shared" si="9"/>
        <v>5600</v>
      </c>
      <c r="J110" s="109">
        <f t="shared" si="10"/>
        <v>5600</v>
      </c>
      <c r="K110" s="108"/>
      <c r="P110" s="110"/>
      <c r="Q110" s="110"/>
    </row>
    <row r="111" ht="15" spans="1:17">
      <c r="A111" s="79">
        <v>1487379</v>
      </c>
      <c r="B111" s="92">
        <v>86419</v>
      </c>
      <c r="C111" s="86" t="s">
        <v>249</v>
      </c>
      <c r="D111" s="82">
        <v>3000</v>
      </c>
      <c r="E111" s="83">
        <v>1</v>
      </c>
      <c r="F111" s="86">
        <v>1</v>
      </c>
      <c r="G111" s="87"/>
      <c r="H111" s="81">
        <v>1</v>
      </c>
      <c r="I111" s="108">
        <f t="shared" si="9"/>
        <v>3000</v>
      </c>
      <c r="J111" s="109">
        <f t="shared" si="10"/>
        <v>3000</v>
      </c>
      <c r="K111" s="108" t="s">
        <v>250</v>
      </c>
      <c r="P111" s="110"/>
      <c r="Q111" s="110"/>
    </row>
    <row r="112" ht="15" spans="1:17">
      <c r="A112" s="94">
        <v>1531257</v>
      </c>
      <c r="B112" s="90">
        <v>106732</v>
      </c>
      <c r="C112" s="86" t="s">
        <v>251</v>
      </c>
      <c r="D112" s="82">
        <v>2800</v>
      </c>
      <c r="E112" s="83">
        <v>1</v>
      </c>
      <c r="F112" s="86">
        <v>4</v>
      </c>
      <c r="G112" s="87"/>
      <c r="H112" s="81">
        <v>4</v>
      </c>
      <c r="I112" s="111">
        <f t="shared" si="9"/>
        <v>11200</v>
      </c>
      <c r="J112" s="109">
        <f t="shared" si="10"/>
        <v>11200</v>
      </c>
      <c r="K112" s="108"/>
      <c r="P112" s="110"/>
      <c r="Q112" s="110"/>
    </row>
    <row r="113" spans="1:17">
      <c r="A113" s="95">
        <v>1492355</v>
      </c>
      <c r="B113" s="95">
        <v>88887</v>
      </c>
      <c r="C113" s="95" t="s">
        <v>252</v>
      </c>
      <c r="D113" s="96">
        <v>3000</v>
      </c>
      <c r="E113" s="97">
        <v>2</v>
      </c>
      <c r="F113" s="95">
        <v>4</v>
      </c>
      <c r="G113" s="95"/>
      <c r="H113" s="81">
        <v>4</v>
      </c>
      <c r="I113" s="111">
        <f t="shared" si="9"/>
        <v>12000</v>
      </c>
      <c r="J113" s="109">
        <f t="shared" si="10"/>
        <v>12000</v>
      </c>
      <c r="K113" s="96" t="s">
        <v>253</v>
      </c>
      <c r="P113" s="110"/>
      <c r="Q113" s="110"/>
    </row>
    <row r="114" ht="15" spans="1:17">
      <c r="A114" s="91">
        <v>1532622</v>
      </c>
      <c r="B114" s="92">
        <v>107138</v>
      </c>
      <c r="C114" s="86" t="s">
        <v>254</v>
      </c>
      <c r="D114" s="82">
        <v>4000</v>
      </c>
      <c r="E114" s="83">
        <v>1</v>
      </c>
      <c r="F114" s="86">
        <v>2</v>
      </c>
      <c r="G114" s="87"/>
      <c r="H114" s="81">
        <v>2</v>
      </c>
      <c r="I114" s="108">
        <f t="shared" si="9"/>
        <v>8000</v>
      </c>
      <c r="J114" s="109">
        <f t="shared" si="10"/>
        <v>8000</v>
      </c>
      <c r="K114" s="108"/>
      <c r="P114" s="110"/>
      <c r="Q114" s="110"/>
    </row>
    <row r="115" ht="15" spans="1:17">
      <c r="A115" s="91"/>
      <c r="B115" s="92"/>
      <c r="C115" s="86"/>
      <c r="D115" s="82"/>
      <c r="E115" s="83"/>
      <c r="F115" s="86"/>
      <c r="G115" s="87"/>
      <c r="H115" s="81"/>
      <c r="I115" s="108">
        <f t="shared" si="9"/>
        <v>0</v>
      </c>
      <c r="J115" s="109">
        <f t="shared" si="10"/>
        <v>0</v>
      </c>
      <c r="K115" s="108"/>
      <c r="P115" s="110"/>
      <c r="Q115" s="110"/>
    </row>
    <row r="116" ht="15" spans="1:17">
      <c r="A116" s="79"/>
      <c r="B116" s="92"/>
      <c r="C116" s="86"/>
      <c r="D116" s="82"/>
      <c r="E116" s="83"/>
      <c r="F116" s="86"/>
      <c r="G116" s="87"/>
      <c r="H116" s="81"/>
      <c r="I116" s="108">
        <f t="shared" si="9"/>
        <v>0</v>
      </c>
      <c r="J116" s="109">
        <f t="shared" si="10"/>
        <v>0</v>
      </c>
      <c r="K116" s="108"/>
      <c r="P116" s="110"/>
      <c r="Q116" s="110"/>
    </row>
    <row r="117" ht="15" spans="1:17">
      <c r="A117" s="94"/>
      <c r="B117" s="90"/>
      <c r="C117" s="86"/>
      <c r="D117" s="82"/>
      <c r="E117" s="83"/>
      <c r="F117" s="86"/>
      <c r="G117" s="87"/>
      <c r="H117" s="81">
        <f>F117*E117</f>
        <v>0</v>
      </c>
      <c r="I117" s="111">
        <f t="shared" si="9"/>
        <v>0</v>
      </c>
      <c r="J117" s="109">
        <f t="shared" si="10"/>
        <v>0</v>
      </c>
      <c r="K117" s="108"/>
      <c r="P117" s="110"/>
      <c r="Q117" s="110"/>
    </row>
    <row r="118" ht="14.25" spans="1:17">
      <c r="A118" s="95"/>
      <c r="B118" s="95"/>
      <c r="C118" s="95"/>
      <c r="D118" s="96"/>
      <c r="E118" s="97"/>
      <c r="F118" s="95"/>
      <c r="G118" s="95"/>
      <c r="H118" s="81">
        <f>F118*E118</f>
        <v>0</v>
      </c>
      <c r="I118" s="111">
        <f t="shared" si="9"/>
        <v>0</v>
      </c>
      <c r="J118" s="108">
        <f t="shared" si="10"/>
        <v>0</v>
      </c>
      <c r="K118" s="96"/>
      <c r="P118" s="110"/>
      <c r="Q118" s="110"/>
    </row>
    <row r="119" ht="14.25" spans="1:17">
      <c r="A119" s="98"/>
      <c r="B119" s="98"/>
      <c r="C119" s="98"/>
      <c r="D119" s="99"/>
      <c r="E119" s="100"/>
      <c r="F119" s="98"/>
      <c r="G119" s="101">
        <f>SUM(G118:G118)</f>
        <v>0</v>
      </c>
      <c r="H119" s="101">
        <f t="shared" ref="H119:K119" si="11">SUM(H71:H118)</f>
        <v>141</v>
      </c>
      <c r="I119" s="112">
        <f t="shared" si="11"/>
        <v>372540</v>
      </c>
      <c r="J119" s="112">
        <f t="shared" si="11"/>
        <v>372540</v>
      </c>
      <c r="K119" s="112">
        <f t="shared" si="11"/>
        <v>0</v>
      </c>
      <c r="L119" s="123" t="s">
        <v>255</v>
      </c>
      <c r="P119" s="110"/>
      <c r="Q119" s="110"/>
    </row>
    <row r="120" spans="9:17">
      <c r="I120" s="121" t="s">
        <v>219</v>
      </c>
      <c r="J120" s="121">
        <v>-378000</v>
      </c>
      <c r="P120" s="110"/>
      <c r="Q120" s="110"/>
    </row>
    <row r="121" spans="9:17">
      <c r="I121" s="121" t="s">
        <v>220</v>
      </c>
      <c r="J121" s="121">
        <f>J119+J120</f>
        <v>-5460</v>
      </c>
      <c r="Q121" s="110"/>
    </row>
    <row r="122" spans="17:17">
      <c r="Q122" s="110"/>
    </row>
    <row r="123" spans="17:17">
      <c r="Q123" s="110"/>
    </row>
    <row r="124" spans="10:17">
      <c r="J124" t="s">
        <v>256</v>
      </c>
      <c r="K124" s="110">
        <v>3734</v>
      </c>
      <c r="Q124" s="110"/>
    </row>
    <row r="125" spans="10:17">
      <c r="J125" t="s">
        <v>257</v>
      </c>
      <c r="K125" s="110">
        <v>151900</v>
      </c>
      <c r="Q125" s="110"/>
    </row>
    <row r="126" spans="10:17">
      <c r="J126" t="s">
        <v>258</v>
      </c>
      <c r="K126" s="110">
        <v>42600</v>
      </c>
      <c r="P126" s="110"/>
      <c r="Q126" s="110"/>
    </row>
    <row r="127" ht="14.25" spans="10:17">
      <c r="J127" s="124" t="s">
        <v>259</v>
      </c>
      <c r="K127" s="125">
        <v>-5460</v>
      </c>
      <c r="P127" s="110"/>
      <c r="Q127" s="110"/>
    </row>
    <row r="128" ht="14.25" spans="10:17">
      <c r="J128" t="s">
        <v>260</v>
      </c>
      <c r="K128" s="110">
        <f>SUM(K124:K127)</f>
        <v>192774</v>
      </c>
      <c r="P128" s="110"/>
      <c r="Q128" s="110"/>
    </row>
    <row r="129" spans="16:17">
      <c r="P129" s="110"/>
      <c r="Q129" s="110"/>
    </row>
    <row r="130" spans="16:17">
      <c r="P130" s="110"/>
      <c r="Q130" s="110"/>
    </row>
    <row r="131" spans="16:17">
      <c r="P131" s="110"/>
      <c r="Q131" s="110"/>
    </row>
    <row r="132" spans="16:17">
      <c r="P132" s="110"/>
      <c r="Q132" s="110"/>
    </row>
    <row r="133" spans="16:17">
      <c r="P133" s="110"/>
      <c r="Q133" s="110"/>
    </row>
    <row r="134" spans="16:17">
      <c r="P134" s="110"/>
      <c r="Q134" s="110"/>
    </row>
    <row r="135" spans="16:17">
      <c r="P135" s="110"/>
      <c r="Q135" s="110"/>
    </row>
    <row r="136" spans="16:17">
      <c r="P136" s="110"/>
      <c r="Q136" s="110"/>
    </row>
    <row r="137" spans="16:17">
      <c r="P137" s="110"/>
      <c r="Q137" s="110"/>
    </row>
    <row r="138" spans="16:17">
      <c r="P138" s="110"/>
      <c r="Q138" s="110"/>
    </row>
    <row r="139" spans="16:17">
      <c r="P139" s="110"/>
      <c r="Q139" s="110"/>
    </row>
    <row r="140" spans="16:17">
      <c r="P140" s="110"/>
      <c r="Q140" s="110"/>
    </row>
    <row r="141" spans="16:17">
      <c r="P141" s="110"/>
      <c r="Q141" s="110"/>
    </row>
    <row r="142" spans="16:17">
      <c r="P142" s="110"/>
      <c r="Q142" s="110"/>
    </row>
    <row r="143" spans="16:17">
      <c r="P143" s="110"/>
      <c r="Q143" s="110"/>
    </row>
    <row r="144" spans="16:17">
      <c r="P144" s="110"/>
      <c r="Q144" s="110"/>
    </row>
    <row r="145" spans="16:17">
      <c r="P145" s="110"/>
      <c r="Q145" s="110"/>
    </row>
    <row r="146" spans="16:17">
      <c r="P146" s="110"/>
      <c r="Q146" s="110"/>
    </row>
    <row r="147" spans="16:17">
      <c r="P147" s="110"/>
      <c r="Q147" s="110"/>
    </row>
    <row r="148" spans="16:17">
      <c r="P148" s="110"/>
      <c r="Q148" s="110"/>
    </row>
    <row r="149" spans="16:17">
      <c r="P149" s="110"/>
      <c r="Q149" s="110"/>
    </row>
    <row r="150" spans="16:17">
      <c r="P150" s="110"/>
      <c r="Q150" s="110"/>
    </row>
    <row r="151" spans="16:17">
      <c r="P151" s="110"/>
      <c r="Q151" s="110"/>
    </row>
    <row r="152" spans="16:17">
      <c r="P152" s="110"/>
      <c r="Q152" s="110"/>
    </row>
    <row r="153" spans="16:17">
      <c r="P153" s="110"/>
      <c r="Q153" s="110"/>
    </row>
    <row r="154" spans="16:17">
      <c r="P154" s="110"/>
      <c r="Q154" s="110"/>
    </row>
    <row r="155" spans="16:17">
      <c r="P155" s="110"/>
      <c r="Q155" s="110"/>
    </row>
    <row r="156" spans="16:17">
      <c r="P156" s="110"/>
      <c r="Q156" s="110"/>
    </row>
    <row r="157" spans="16:17">
      <c r="P157" s="110"/>
      <c r="Q157" s="110"/>
    </row>
  </sheetData>
  <mergeCells count="2">
    <mergeCell ref="J26:J27"/>
    <mergeCell ref="J29:J30"/>
  </mergeCells>
  <conditionalFormatting sqref="A24 A26:A28 A31:A42 A44:A48 A50:A63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5"/>
  <sheetViews>
    <sheetView tabSelected="1" topLeftCell="B1" workbookViewId="0">
      <selection activeCell="M1" sqref="M$1:S$1048576"/>
    </sheetView>
  </sheetViews>
  <sheetFormatPr defaultColWidth="9" defaultRowHeight="13.5"/>
  <cols>
    <col min="1" max="1" width="8.28333333333333" style="1" hidden="1" customWidth="1"/>
    <col min="2" max="2" width="12.1416666666667" style="1" customWidth="1"/>
    <col min="3" max="3" width="14.1416666666667" style="1" customWidth="1"/>
    <col min="4" max="4" width="19.1416666666667" style="4" customWidth="1"/>
    <col min="5" max="5" width="11.7083333333333" style="1" customWidth="1"/>
    <col min="6" max="6" width="7.56666666666667" style="5" customWidth="1"/>
    <col min="7" max="7" width="8.70833333333333" style="4" customWidth="1"/>
    <col min="8" max="8" width="8.56666666666667" style="6" hidden="1" customWidth="1"/>
    <col min="9" max="9" width="8.56666666666667" style="6" customWidth="1"/>
    <col min="10" max="10" width="16.1416666666667" style="7" customWidth="1"/>
    <col min="11" max="11" width="16.425" style="7" customWidth="1"/>
    <col min="12" max="12" width="31.375" style="7" customWidth="1"/>
    <col min="13" max="16" width="9" style="1"/>
    <col min="17" max="18" width="8" style="8"/>
    <col min="19" max="16384" width="9" style="1"/>
  </cols>
  <sheetData>
    <row r="1" s="1" customFormat="1" ht="27" spans="1:18">
      <c r="A1" s="9" t="s">
        <v>261</v>
      </c>
      <c r="B1" s="10" t="s">
        <v>160</v>
      </c>
      <c r="C1" s="10" t="s">
        <v>161</v>
      </c>
      <c r="D1" s="10" t="s">
        <v>162</v>
      </c>
      <c r="E1" s="10" t="s">
        <v>163</v>
      </c>
      <c r="F1" s="11" t="s">
        <v>164</v>
      </c>
      <c r="G1" s="10" t="s">
        <v>165</v>
      </c>
      <c r="H1" s="12" t="s">
        <v>166</v>
      </c>
      <c r="I1" s="12" t="s">
        <v>167</v>
      </c>
      <c r="J1" s="48" t="s">
        <v>168</v>
      </c>
      <c r="K1" s="10" t="s">
        <v>262</v>
      </c>
      <c r="L1" s="10"/>
      <c r="Q1" s="54"/>
      <c r="R1" s="54"/>
    </row>
    <row r="2" s="2" customFormat="1" ht="15" spans="1:18">
      <c r="A2" s="13"/>
      <c r="B2" s="14">
        <v>1461616</v>
      </c>
      <c r="C2" s="15">
        <v>81303</v>
      </c>
      <c r="D2" s="16" t="s">
        <v>263</v>
      </c>
      <c r="E2" s="17">
        <v>5200</v>
      </c>
      <c r="F2" s="18">
        <v>1</v>
      </c>
      <c r="G2" s="16">
        <v>1</v>
      </c>
      <c r="H2" s="16"/>
      <c r="I2" s="16">
        <v>1</v>
      </c>
      <c r="J2" s="49">
        <v>4680</v>
      </c>
      <c r="K2" s="49">
        <f t="shared" ref="K2:K50" si="0">J2</f>
        <v>4680</v>
      </c>
      <c r="L2" s="49" t="s">
        <v>264</v>
      </c>
      <c r="M2" s="2"/>
      <c r="N2" s="2"/>
      <c r="O2" s="2"/>
      <c r="Q2" s="55"/>
      <c r="R2" s="55"/>
    </row>
    <row r="3" s="2" customFormat="1" ht="15" spans="1:18">
      <c r="A3" s="13"/>
      <c r="B3" s="19">
        <v>1536773</v>
      </c>
      <c r="C3" s="20">
        <v>111516</v>
      </c>
      <c r="D3" s="16" t="s">
        <v>265</v>
      </c>
      <c r="E3" s="17">
        <v>2200</v>
      </c>
      <c r="F3" s="18">
        <v>1</v>
      </c>
      <c r="G3" s="16">
        <v>2</v>
      </c>
      <c r="H3" s="21"/>
      <c r="I3" s="16">
        <v>2</v>
      </c>
      <c r="J3" s="49">
        <f t="shared" ref="J2:J50" si="1">I3*E3</f>
        <v>4400</v>
      </c>
      <c r="K3" s="49">
        <f t="shared" si="0"/>
        <v>4400</v>
      </c>
      <c r="L3" s="49"/>
      <c r="M3" s="2"/>
      <c r="N3" s="2"/>
      <c r="O3" s="2"/>
      <c r="Q3" s="55"/>
      <c r="R3" s="55"/>
    </row>
    <row r="4" s="2" customFormat="1" ht="15" spans="1:18">
      <c r="A4" s="22"/>
      <c r="B4" s="19">
        <v>1536773</v>
      </c>
      <c r="C4" s="20">
        <v>109527</v>
      </c>
      <c r="D4" s="16" t="s">
        <v>265</v>
      </c>
      <c r="E4" s="17">
        <v>2200</v>
      </c>
      <c r="F4" s="18">
        <v>1</v>
      </c>
      <c r="G4" s="16">
        <v>2</v>
      </c>
      <c r="H4" s="21"/>
      <c r="I4" s="16">
        <v>2</v>
      </c>
      <c r="J4" s="49">
        <f t="shared" si="1"/>
        <v>4400</v>
      </c>
      <c r="K4" s="49">
        <f t="shared" si="0"/>
        <v>4400</v>
      </c>
      <c r="L4" s="49"/>
      <c r="M4" s="2"/>
      <c r="N4" s="2"/>
      <c r="O4" s="2"/>
      <c r="Q4" s="55"/>
      <c r="R4" s="55"/>
    </row>
    <row r="5" s="2" customFormat="1" ht="15" spans="1:18">
      <c r="A5" s="22"/>
      <c r="B5" s="19">
        <v>1521882</v>
      </c>
      <c r="C5" s="20">
        <v>101681</v>
      </c>
      <c r="D5" s="23" t="s">
        <v>266</v>
      </c>
      <c r="E5" s="17">
        <v>2500</v>
      </c>
      <c r="F5" s="18">
        <v>1</v>
      </c>
      <c r="G5" s="16">
        <v>3</v>
      </c>
      <c r="H5" s="21"/>
      <c r="I5" s="16">
        <v>3</v>
      </c>
      <c r="J5" s="49">
        <f t="shared" si="1"/>
        <v>7500</v>
      </c>
      <c r="K5" s="49">
        <f t="shared" si="0"/>
        <v>7500</v>
      </c>
      <c r="L5" s="49"/>
      <c r="M5" s="2"/>
      <c r="N5" s="2"/>
      <c r="O5" s="2"/>
      <c r="Q5" s="55"/>
      <c r="R5" s="55"/>
    </row>
    <row r="6" s="2" customFormat="1" ht="15" spans="1:18">
      <c r="A6" s="22"/>
      <c r="B6" s="19">
        <v>1541774</v>
      </c>
      <c r="C6" s="20">
        <v>111451</v>
      </c>
      <c r="D6" s="16" t="s">
        <v>267</v>
      </c>
      <c r="E6" s="17">
        <v>2200</v>
      </c>
      <c r="F6" s="18">
        <v>1</v>
      </c>
      <c r="G6" s="16">
        <v>2</v>
      </c>
      <c r="H6" s="21"/>
      <c r="I6" s="16">
        <v>2</v>
      </c>
      <c r="J6" s="49">
        <f t="shared" si="1"/>
        <v>4400</v>
      </c>
      <c r="K6" s="49">
        <f t="shared" si="0"/>
        <v>4400</v>
      </c>
      <c r="L6" s="49"/>
      <c r="M6" s="2"/>
      <c r="N6" s="2"/>
      <c r="O6" s="2"/>
      <c r="Q6" s="55"/>
      <c r="R6" s="55"/>
    </row>
    <row r="7" s="2" customFormat="1" ht="15" spans="1:18">
      <c r="A7" s="13"/>
      <c r="B7" s="24">
        <v>1536476</v>
      </c>
      <c r="C7" s="25">
        <v>109487</v>
      </c>
      <c r="D7" s="16" t="s">
        <v>268</v>
      </c>
      <c r="E7" s="17">
        <v>2200</v>
      </c>
      <c r="F7" s="18">
        <v>1</v>
      </c>
      <c r="G7" s="16">
        <v>4</v>
      </c>
      <c r="H7" s="21"/>
      <c r="I7" s="16">
        <v>4</v>
      </c>
      <c r="J7" s="49">
        <f t="shared" si="1"/>
        <v>8800</v>
      </c>
      <c r="K7" s="49">
        <f t="shared" si="0"/>
        <v>8800</v>
      </c>
      <c r="L7" s="49"/>
      <c r="M7" s="2"/>
      <c r="N7" s="2"/>
      <c r="O7" s="2"/>
      <c r="Q7" s="55"/>
      <c r="R7" s="55"/>
    </row>
    <row r="8" s="2" customFormat="1" ht="15" spans="1:18">
      <c r="A8" s="13"/>
      <c r="B8" s="26">
        <v>1534257</v>
      </c>
      <c r="C8" s="25">
        <v>108228</v>
      </c>
      <c r="D8" s="16" t="s">
        <v>269</v>
      </c>
      <c r="E8" s="17">
        <v>2500</v>
      </c>
      <c r="F8" s="18">
        <v>1</v>
      </c>
      <c r="G8" s="16">
        <v>3</v>
      </c>
      <c r="H8" s="21"/>
      <c r="I8" s="16">
        <v>3</v>
      </c>
      <c r="J8" s="49">
        <f t="shared" si="1"/>
        <v>7500</v>
      </c>
      <c r="K8" s="49">
        <f t="shared" si="0"/>
        <v>7500</v>
      </c>
      <c r="L8" s="49"/>
      <c r="M8" s="2"/>
      <c r="N8" s="2"/>
      <c r="O8" s="2"/>
      <c r="Q8" s="55"/>
      <c r="R8" s="55"/>
    </row>
    <row r="9" s="2" customFormat="1" ht="15.75" customHeight="1" spans="1:18">
      <c r="A9" s="13"/>
      <c r="B9" s="26">
        <v>1534263</v>
      </c>
      <c r="C9" s="25">
        <v>108229</v>
      </c>
      <c r="D9" s="16" t="s">
        <v>269</v>
      </c>
      <c r="E9" s="17">
        <v>2500</v>
      </c>
      <c r="F9" s="18">
        <v>1</v>
      </c>
      <c r="G9" s="16">
        <v>3</v>
      </c>
      <c r="H9" s="21"/>
      <c r="I9" s="16">
        <v>3</v>
      </c>
      <c r="J9" s="49">
        <f t="shared" si="1"/>
        <v>7500</v>
      </c>
      <c r="K9" s="49">
        <f t="shared" si="0"/>
        <v>7500</v>
      </c>
      <c r="L9" s="49"/>
      <c r="M9" s="2"/>
      <c r="N9" s="2"/>
      <c r="O9" s="2"/>
      <c r="Q9" s="55"/>
      <c r="R9" s="55"/>
    </row>
    <row r="10" s="2" customFormat="1" ht="15" spans="1:18">
      <c r="A10" s="13"/>
      <c r="B10" s="19">
        <v>1528257</v>
      </c>
      <c r="C10" s="20">
        <v>105051</v>
      </c>
      <c r="D10" s="16" t="s">
        <v>270</v>
      </c>
      <c r="E10" s="17">
        <v>2500</v>
      </c>
      <c r="F10" s="18">
        <v>1</v>
      </c>
      <c r="G10" s="16">
        <v>4</v>
      </c>
      <c r="H10" s="21"/>
      <c r="I10" s="16">
        <v>4</v>
      </c>
      <c r="J10" s="49">
        <f t="shared" si="1"/>
        <v>10000</v>
      </c>
      <c r="K10" s="49">
        <f t="shared" si="0"/>
        <v>10000</v>
      </c>
      <c r="L10" s="49"/>
      <c r="M10" s="2"/>
      <c r="N10" s="2"/>
      <c r="O10" s="2"/>
      <c r="Q10" s="55"/>
      <c r="R10" s="55"/>
    </row>
    <row r="11" s="2" customFormat="1" ht="15" spans="1:18">
      <c r="A11" s="13"/>
      <c r="B11" s="20">
        <v>1526238</v>
      </c>
      <c r="C11" s="20">
        <v>104228</v>
      </c>
      <c r="D11" s="16" t="s">
        <v>270</v>
      </c>
      <c r="E11" s="17">
        <v>2500</v>
      </c>
      <c r="F11" s="18">
        <v>1</v>
      </c>
      <c r="G11" s="16">
        <v>2</v>
      </c>
      <c r="H11" s="21"/>
      <c r="I11" s="16">
        <v>2</v>
      </c>
      <c r="J11" s="49">
        <f t="shared" si="1"/>
        <v>5000</v>
      </c>
      <c r="K11" s="49">
        <f t="shared" si="0"/>
        <v>5000</v>
      </c>
      <c r="L11" s="49"/>
      <c r="M11" s="2"/>
      <c r="N11" s="2"/>
      <c r="O11" s="2"/>
      <c r="Q11" s="55"/>
      <c r="R11" s="55"/>
    </row>
    <row r="12" s="2" customFormat="1" ht="15" spans="1:18">
      <c r="A12" s="13"/>
      <c r="B12" s="27">
        <v>1537798</v>
      </c>
      <c r="C12" s="15">
        <v>110046</v>
      </c>
      <c r="D12" s="16" t="s">
        <v>271</v>
      </c>
      <c r="E12" s="17">
        <v>2200</v>
      </c>
      <c r="F12" s="18">
        <v>1</v>
      </c>
      <c r="G12" s="16">
        <v>6</v>
      </c>
      <c r="H12" s="21"/>
      <c r="I12" s="16">
        <v>6</v>
      </c>
      <c r="J12" s="49">
        <f t="shared" si="1"/>
        <v>13200</v>
      </c>
      <c r="K12" s="49">
        <f t="shared" si="0"/>
        <v>13200</v>
      </c>
      <c r="L12" s="49" t="s">
        <v>253</v>
      </c>
      <c r="M12" s="2"/>
      <c r="N12" s="2"/>
      <c r="O12" s="2"/>
      <c r="Q12" s="55"/>
      <c r="R12" s="55"/>
    </row>
    <row r="13" s="2" customFormat="1" ht="15" spans="1:18">
      <c r="A13" s="13"/>
      <c r="B13" s="27">
        <v>1535201</v>
      </c>
      <c r="C13" s="15">
        <v>108591</v>
      </c>
      <c r="D13" s="16" t="s">
        <v>272</v>
      </c>
      <c r="E13" s="17">
        <v>2200</v>
      </c>
      <c r="F13" s="18">
        <v>1</v>
      </c>
      <c r="G13" s="16">
        <v>5</v>
      </c>
      <c r="H13" s="21"/>
      <c r="I13" s="16">
        <v>5</v>
      </c>
      <c r="J13" s="49">
        <f t="shared" si="1"/>
        <v>11000</v>
      </c>
      <c r="K13" s="49">
        <f t="shared" si="0"/>
        <v>11000</v>
      </c>
      <c r="L13" s="49"/>
      <c r="M13" s="2"/>
      <c r="N13" s="2"/>
      <c r="O13" s="2"/>
      <c r="Q13" s="55"/>
      <c r="R13" s="55"/>
    </row>
    <row r="14" s="2" customFormat="1" ht="15" spans="1:18">
      <c r="A14" s="13"/>
      <c r="B14" s="27">
        <v>1534671</v>
      </c>
      <c r="C14" s="15">
        <v>108344</v>
      </c>
      <c r="D14" s="16" t="s">
        <v>272</v>
      </c>
      <c r="E14" s="17">
        <v>2800</v>
      </c>
      <c r="F14" s="18">
        <v>1</v>
      </c>
      <c r="G14" s="16">
        <v>5</v>
      </c>
      <c r="H14" s="21"/>
      <c r="I14" s="16">
        <v>5</v>
      </c>
      <c r="J14" s="49">
        <f t="shared" si="1"/>
        <v>14000</v>
      </c>
      <c r="K14" s="49">
        <f t="shared" si="0"/>
        <v>14000</v>
      </c>
      <c r="L14" s="49"/>
      <c r="M14" s="2"/>
      <c r="N14" s="2"/>
      <c r="O14" s="2"/>
      <c r="Q14" s="55"/>
      <c r="R14" s="55"/>
    </row>
    <row r="15" s="2" customFormat="1" ht="15" spans="1:18">
      <c r="A15" s="13"/>
      <c r="B15" s="27">
        <v>1522662</v>
      </c>
      <c r="C15" s="15">
        <v>102134</v>
      </c>
      <c r="D15" s="16" t="s">
        <v>273</v>
      </c>
      <c r="E15" s="17">
        <v>4000</v>
      </c>
      <c r="F15" s="18">
        <v>1</v>
      </c>
      <c r="G15" s="16">
        <v>2</v>
      </c>
      <c r="H15" s="21"/>
      <c r="I15" s="16">
        <v>2</v>
      </c>
      <c r="J15" s="49">
        <f t="shared" si="1"/>
        <v>8000</v>
      </c>
      <c r="K15" s="49">
        <f t="shared" si="0"/>
        <v>8000</v>
      </c>
      <c r="L15" s="49"/>
      <c r="M15" s="2"/>
      <c r="N15" s="2"/>
      <c r="O15" s="2"/>
      <c r="Q15" s="55"/>
      <c r="R15" s="55"/>
    </row>
    <row r="16" s="2" customFormat="1" ht="15" spans="1:18">
      <c r="A16" s="13"/>
      <c r="B16" s="19">
        <v>1538569</v>
      </c>
      <c r="C16" s="20">
        <v>110385</v>
      </c>
      <c r="D16" s="16" t="s">
        <v>273</v>
      </c>
      <c r="E16" s="17">
        <v>2800</v>
      </c>
      <c r="F16" s="18">
        <v>1</v>
      </c>
      <c r="G16" s="16">
        <v>2</v>
      </c>
      <c r="H16" s="21"/>
      <c r="I16" s="16">
        <v>2</v>
      </c>
      <c r="J16" s="49">
        <f t="shared" si="1"/>
        <v>5600</v>
      </c>
      <c r="K16" s="49">
        <f t="shared" si="0"/>
        <v>5600</v>
      </c>
      <c r="L16" s="49"/>
      <c r="M16" s="2"/>
      <c r="N16" s="2"/>
      <c r="O16" s="2"/>
      <c r="Q16" s="55"/>
      <c r="R16" s="55"/>
    </row>
    <row r="17" s="2" customFormat="1" ht="15" spans="1:18">
      <c r="A17" s="22"/>
      <c r="B17" s="19">
        <v>1538176</v>
      </c>
      <c r="C17" s="20">
        <v>110409</v>
      </c>
      <c r="D17" s="16" t="s">
        <v>274</v>
      </c>
      <c r="E17" s="17">
        <v>2500</v>
      </c>
      <c r="F17" s="18">
        <v>1</v>
      </c>
      <c r="G17" s="16">
        <v>2</v>
      </c>
      <c r="H17" s="21"/>
      <c r="I17" s="16">
        <v>2</v>
      </c>
      <c r="J17" s="49">
        <f t="shared" si="1"/>
        <v>5000</v>
      </c>
      <c r="K17" s="49">
        <f t="shared" si="0"/>
        <v>5000</v>
      </c>
      <c r="L17" s="49"/>
      <c r="M17" s="2"/>
      <c r="N17" s="2"/>
      <c r="O17" s="2"/>
      <c r="Q17" s="55"/>
      <c r="R17" s="55"/>
    </row>
    <row r="18" s="2" customFormat="1" ht="15" spans="1:18">
      <c r="A18" s="22"/>
      <c r="B18" s="19">
        <v>1538334</v>
      </c>
      <c r="C18" s="20">
        <v>110307</v>
      </c>
      <c r="D18" s="16" t="s">
        <v>274</v>
      </c>
      <c r="E18" s="17">
        <v>2800</v>
      </c>
      <c r="F18" s="18">
        <v>1</v>
      </c>
      <c r="G18" s="16">
        <v>2</v>
      </c>
      <c r="H18" s="21"/>
      <c r="I18" s="16">
        <v>2</v>
      </c>
      <c r="J18" s="49">
        <f t="shared" si="1"/>
        <v>5600</v>
      </c>
      <c r="K18" s="49">
        <f t="shared" si="0"/>
        <v>5600</v>
      </c>
      <c r="L18" s="49"/>
      <c r="M18" s="2"/>
      <c r="N18" s="2"/>
      <c r="O18" s="2"/>
      <c r="Q18" s="55"/>
      <c r="R18" s="55"/>
    </row>
    <row r="19" s="2" customFormat="1" ht="15" spans="1:18">
      <c r="A19" s="22"/>
      <c r="B19" s="19">
        <v>1538310</v>
      </c>
      <c r="C19" s="20">
        <v>110308</v>
      </c>
      <c r="D19" s="16" t="s">
        <v>274</v>
      </c>
      <c r="E19" s="17">
        <v>2800</v>
      </c>
      <c r="F19" s="18">
        <v>1</v>
      </c>
      <c r="G19" s="16">
        <v>2</v>
      </c>
      <c r="H19" s="21"/>
      <c r="I19" s="16">
        <v>2</v>
      </c>
      <c r="J19" s="49">
        <f t="shared" si="1"/>
        <v>5600</v>
      </c>
      <c r="K19" s="49">
        <f t="shared" si="0"/>
        <v>5600</v>
      </c>
      <c r="L19" s="49"/>
      <c r="M19" s="2"/>
      <c r="N19" s="2"/>
      <c r="O19" s="2"/>
      <c r="Q19" s="55"/>
      <c r="R19" s="55"/>
    </row>
    <row r="20" s="2" customFormat="1" ht="15" spans="1:18">
      <c r="A20" s="13"/>
      <c r="B20" s="26">
        <v>1534650</v>
      </c>
      <c r="C20" s="25">
        <v>108333</v>
      </c>
      <c r="D20" s="16" t="s">
        <v>275</v>
      </c>
      <c r="E20" s="17">
        <v>2200</v>
      </c>
      <c r="F20" s="18">
        <v>1</v>
      </c>
      <c r="G20" s="16">
        <v>4</v>
      </c>
      <c r="H20" s="21"/>
      <c r="I20" s="16">
        <v>4</v>
      </c>
      <c r="J20" s="49">
        <f t="shared" si="1"/>
        <v>8800</v>
      </c>
      <c r="K20" s="49">
        <f t="shared" si="0"/>
        <v>8800</v>
      </c>
      <c r="L20" s="49"/>
      <c r="M20" s="2"/>
      <c r="N20" s="2"/>
      <c r="O20" s="2"/>
      <c r="Q20" s="55"/>
      <c r="R20" s="55"/>
    </row>
    <row r="21" s="2" customFormat="1" ht="15" spans="1:18">
      <c r="A21" s="13"/>
      <c r="B21" s="26">
        <v>1538321</v>
      </c>
      <c r="C21" s="25">
        <v>110309</v>
      </c>
      <c r="D21" s="16" t="s">
        <v>274</v>
      </c>
      <c r="E21" s="17">
        <v>2800</v>
      </c>
      <c r="F21" s="18">
        <v>1</v>
      </c>
      <c r="G21" s="16">
        <v>2</v>
      </c>
      <c r="H21" s="21"/>
      <c r="I21" s="16">
        <v>2</v>
      </c>
      <c r="J21" s="49">
        <f t="shared" si="1"/>
        <v>5600</v>
      </c>
      <c r="K21" s="49">
        <f t="shared" si="0"/>
        <v>5600</v>
      </c>
      <c r="L21" s="49"/>
      <c r="M21" s="2"/>
      <c r="N21" s="2"/>
      <c r="O21" s="2"/>
      <c r="Q21" s="55"/>
      <c r="R21" s="55"/>
    </row>
    <row r="22" s="2" customFormat="1" ht="15.75" customHeight="1" spans="1:18">
      <c r="A22" s="13"/>
      <c r="B22" s="26">
        <v>1538354</v>
      </c>
      <c r="C22" s="25">
        <v>110306</v>
      </c>
      <c r="D22" s="16" t="s">
        <v>274</v>
      </c>
      <c r="E22" s="17">
        <v>2800</v>
      </c>
      <c r="F22" s="18">
        <v>1</v>
      </c>
      <c r="G22" s="16">
        <v>2</v>
      </c>
      <c r="H22" s="21"/>
      <c r="I22" s="16">
        <v>2</v>
      </c>
      <c r="J22" s="49">
        <f t="shared" si="1"/>
        <v>5600</v>
      </c>
      <c r="K22" s="49">
        <f t="shared" si="0"/>
        <v>5600</v>
      </c>
      <c r="L22" s="49"/>
      <c r="M22" s="2"/>
      <c r="N22" s="2"/>
      <c r="O22" s="2"/>
      <c r="Q22" s="55"/>
      <c r="R22" s="55"/>
    </row>
    <row r="23" s="2" customFormat="1" ht="15" spans="1:18">
      <c r="A23" s="13"/>
      <c r="B23" s="19">
        <v>1538245</v>
      </c>
      <c r="C23" s="20">
        <v>110411</v>
      </c>
      <c r="D23" s="16" t="s">
        <v>276</v>
      </c>
      <c r="E23" s="17">
        <v>2800</v>
      </c>
      <c r="F23" s="18">
        <v>1</v>
      </c>
      <c r="G23" s="16">
        <v>2</v>
      </c>
      <c r="H23" s="21"/>
      <c r="I23" s="16">
        <v>2</v>
      </c>
      <c r="J23" s="49">
        <f t="shared" si="1"/>
        <v>5600</v>
      </c>
      <c r="K23" s="49">
        <f t="shared" si="0"/>
        <v>5600</v>
      </c>
      <c r="L23" s="49"/>
      <c r="M23" s="2"/>
      <c r="N23" s="2"/>
      <c r="O23" s="2"/>
      <c r="Q23" s="55"/>
      <c r="R23" s="55"/>
    </row>
    <row r="24" s="2" customFormat="1" ht="15" spans="1:18">
      <c r="A24" s="13"/>
      <c r="B24" s="19">
        <v>1538247</v>
      </c>
      <c r="C24" s="20">
        <v>110380</v>
      </c>
      <c r="D24" s="16" t="s">
        <v>276</v>
      </c>
      <c r="E24" s="17">
        <v>2800</v>
      </c>
      <c r="F24" s="18">
        <v>1</v>
      </c>
      <c r="G24" s="16">
        <v>2</v>
      </c>
      <c r="H24" s="21"/>
      <c r="I24" s="16">
        <v>2</v>
      </c>
      <c r="J24" s="49">
        <f t="shared" si="1"/>
        <v>5600</v>
      </c>
      <c r="K24" s="49">
        <f t="shared" si="0"/>
        <v>5600</v>
      </c>
      <c r="L24" s="49"/>
      <c r="M24" s="2"/>
      <c r="N24" s="2"/>
      <c r="O24" s="2"/>
      <c r="Q24" s="55"/>
      <c r="R24" s="55"/>
    </row>
    <row r="25" s="2" customFormat="1" ht="15" spans="1:18">
      <c r="A25" s="13"/>
      <c r="B25" s="27">
        <v>1528908</v>
      </c>
      <c r="C25" s="15">
        <v>105359</v>
      </c>
      <c r="D25" s="16" t="s">
        <v>277</v>
      </c>
      <c r="E25" s="17">
        <v>2500</v>
      </c>
      <c r="F25" s="18">
        <v>1</v>
      </c>
      <c r="G25" s="16">
        <v>4</v>
      </c>
      <c r="H25" s="21"/>
      <c r="I25" s="16">
        <v>4</v>
      </c>
      <c r="J25" s="49">
        <f t="shared" si="1"/>
        <v>10000</v>
      </c>
      <c r="K25" s="49">
        <f t="shared" si="0"/>
        <v>10000</v>
      </c>
      <c r="L25" s="49"/>
      <c r="M25" s="2"/>
      <c r="N25" s="2"/>
      <c r="O25" s="2"/>
      <c r="Q25" s="55"/>
      <c r="R25" s="55"/>
    </row>
    <row r="26" s="2" customFormat="1" ht="15" spans="1:18">
      <c r="A26" s="13"/>
      <c r="B26" s="27">
        <v>1481112</v>
      </c>
      <c r="C26" s="15">
        <v>84147</v>
      </c>
      <c r="D26" s="16" t="s">
        <v>277</v>
      </c>
      <c r="E26" s="17">
        <v>3300</v>
      </c>
      <c r="F26" s="18">
        <v>1</v>
      </c>
      <c r="G26" s="16">
        <v>4</v>
      </c>
      <c r="H26" s="21"/>
      <c r="I26" s="16">
        <v>4</v>
      </c>
      <c r="J26" s="49">
        <f t="shared" si="1"/>
        <v>13200</v>
      </c>
      <c r="K26" s="49">
        <f t="shared" si="0"/>
        <v>13200</v>
      </c>
      <c r="L26" s="49"/>
      <c r="M26" s="2"/>
      <c r="N26" s="2"/>
      <c r="O26" s="2"/>
      <c r="Q26" s="55"/>
      <c r="R26" s="55"/>
    </row>
    <row r="27" s="2" customFormat="1" ht="15" spans="1:18">
      <c r="A27" s="13"/>
      <c r="B27" s="27">
        <v>1481111</v>
      </c>
      <c r="C27" s="15">
        <v>84150</v>
      </c>
      <c r="D27" s="16" t="s">
        <v>277</v>
      </c>
      <c r="E27" s="17">
        <v>3300</v>
      </c>
      <c r="F27" s="18">
        <v>1</v>
      </c>
      <c r="G27" s="16">
        <v>4</v>
      </c>
      <c r="H27" s="21"/>
      <c r="I27" s="16">
        <v>4</v>
      </c>
      <c r="J27" s="49">
        <f t="shared" si="1"/>
        <v>13200</v>
      </c>
      <c r="K27" s="49">
        <f t="shared" si="0"/>
        <v>13200</v>
      </c>
      <c r="L27" s="49"/>
      <c r="M27" s="2"/>
      <c r="N27" s="2"/>
      <c r="O27" s="2"/>
      <c r="Q27" s="55"/>
      <c r="R27" s="55"/>
    </row>
    <row r="28" s="2" customFormat="1" ht="15" spans="1:18">
      <c r="A28" s="13"/>
      <c r="B28" s="27">
        <v>1540313</v>
      </c>
      <c r="C28" s="15">
        <v>111024</v>
      </c>
      <c r="D28" s="16" t="s">
        <v>276</v>
      </c>
      <c r="E28" s="17">
        <v>2800</v>
      </c>
      <c r="F28" s="18">
        <v>1</v>
      </c>
      <c r="G28" s="16">
        <v>2</v>
      </c>
      <c r="H28" s="21"/>
      <c r="I28" s="16">
        <v>2</v>
      </c>
      <c r="J28" s="49">
        <f t="shared" si="1"/>
        <v>5600</v>
      </c>
      <c r="K28" s="49">
        <f t="shared" si="0"/>
        <v>5600</v>
      </c>
      <c r="L28" s="49"/>
      <c r="M28" s="2"/>
      <c r="N28" s="2"/>
      <c r="O28" s="2"/>
      <c r="Q28" s="55"/>
      <c r="R28" s="55"/>
    </row>
    <row r="29" s="2" customFormat="1" ht="15" spans="1:18">
      <c r="A29" s="13"/>
      <c r="B29" s="27">
        <v>1481114</v>
      </c>
      <c r="C29" s="15">
        <v>84149</v>
      </c>
      <c r="D29" s="16" t="s">
        <v>277</v>
      </c>
      <c r="E29" s="17">
        <v>4800</v>
      </c>
      <c r="F29" s="18">
        <v>1</v>
      </c>
      <c r="G29" s="16">
        <v>4</v>
      </c>
      <c r="H29" s="21"/>
      <c r="I29" s="16">
        <v>4</v>
      </c>
      <c r="J29" s="49">
        <f t="shared" si="1"/>
        <v>19200</v>
      </c>
      <c r="K29" s="49">
        <f t="shared" si="0"/>
        <v>19200</v>
      </c>
      <c r="L29" s="49"/>
      <c r="M29" s="2"/>
      <c r="N29" s="2"/>
      <c r="O29" s="2"/>
      <c r="Q29" s="55"/>
      <c r="R29" s="55"/>
    </row>
    <row r="30" s="2" customFormat="1" ht="15" spans="1:18">
      <c r="A30" s="13"/>
      <c r="B30" s="27">
        <v>1511015</v>
      </c>
      <c r="C30" s="15">
        <v>97010</v>
      </c>
      <c r="D30" s="16" t="s">
        <v>278</v>
      </c>
      <c r="E30" s="17">
        <v>5100</v>
      </c>
      <c r="F30" s="18">
        <v>1</v>
      </c>
      <c r="G30" s="16">
        <v>2</v>
      </c>
      <c r="H30" s="21"/>
      <c r="I30" s="16">
        <v>2</v>
      </c>
      <c r="J30" s="49">
        <f t="shared" si="1"/>
        <v>10200</v>
      </c>
      <c r="K30" s="49">
        <f t="shared" si="0"/>
        <v>10200</v>
      </c>
      <c r="L30" s="49"/>
      <c r="M30" s="2"/>
      <c r="N30" s="2"/>
      <c r="O30" s="2"/>
      <c r="Q30" s="55"/>
      <c r="R30" s="55"/>
    </row>
    <row r="31" s="2" customFormat="1" ht="15" spans="1:18">
      <c r="A31" s="13"/>
      <c r="B31" s="14">
        <v>1538779</v>
      </c>
      <c r="C31" s="15">
        <v>110448</v>
      </c>
      <c r="D31" s="16" t="s">
        <v>279</v>
      </c>
      <c r="E31" s="17">
        <v>2500</v>
      </c>
      <c r="F31" s="18">
        <v>1</v>
      </c>
      <c r="G31" s="16">
        <v>3</v>
      </c>
      <c r="H31" s="21"/>
      <c r="I31" s="16">
        <v>3</v>
      </c>
      <c r="J31" s="49">
        <f t="shared" si="1"/>
        <v>7500</v>
      </c>
      <c r="K31" s="49">
        <f t="shared" si="0"/>
        <v>7500</v>
      </c>
      <c r="L31" s="49"/>
      <c r="M31" s="2"/>
      <c r="N31" s="2"/>
      <c r="O31" s="2"/>
      <c r="Q31" s="55"/>
      <c r="R31" s="55"/>
    </row>
    <row r="32" s="2" customFormat="1" ht="15" spans="1:18">
      <c r="A32" s="13"/>
      <c r="B32" s="26">
        <v>1531282</v>
      </c>
      <c r="C32" s="25">
        <v>106682</v>
      </c>
      <c r="D32" s="16" t="s">
        <v>278</v>
      </c>
      <c r="E32" s="17">
        <v>3700</v>
      </c>
      <c r="F32" s="18">
        <v>1</v>
      </c>
      <c r="G32" s="16">
        <v>2</v>
      </c>
      <c r="H32" s="21"/>
      <c r="I32" s="16">
        <v>2</v>
      </c>
      <c r="J32" s="49">
        <f t="shared" si="1"/>
        <v>7400</v>
      </c>
      <c r="K32" s="49">
        <f t="shared" si="0"/>
        <v>7400</v>
      </c>
      <c r="L32" s="49"/>
      <c r="M32" s="2"/>
      <c r="N32" s="2"/>
      <c r="O32" s="2"/>
      <c r="Q32" s="55"/>
      <c r="R32" s="55"/>
    </row>
    <row r="33" s="2" customFormat="1" ht="15.75" customHeight="1" spans="1:18">
      <c r="A33" s="13"/>
      <c r="B33" s="26">
        <v>1545348</v>
      </c>
      <c r="C33" s="25">
        <v>112977</v>
      </c>
      <c r="D33" s="16" t="s">
        <v>280</v>
      </c>
      <c r="E33" s="17">
        <v>3600</v>
      </c>
      <c r="F33" s="18">
        <v>1</v>
      </c>
      <c r="G33" s="16">
        <v>3</v>
      </c>
      <c r="H33" s="21"/>
      <c r="I33" s="16">
        <v>3</v>
      </c>
      <c r="J33" s="49">
        <f t="shared" si="1"/>
        <v>10800</v>
      </c>
      <c r="K33" s="49">
        <f t="shared" si="0"/>
        <v>10800</v>
      </c>
      <c r="L33" s="49"/>
      <c r="M33" s="2"/>
      <c r="N33" s="2"/>
      <c r="O33" s="2"/>
      <c r="Q33" s="55"/>
      <c r="R33" s="55"/>
    </row>
    <row r="34" s="2" customFormat="1" ht="15" spans="1:18">
      <c r="A34" s="13"/>
      <c r="B34" s="19">
        <v>1535136</v>
      </c>
      <c r="C34" s="20">
        <v>108589</v>
      </c>
      <c r="D34" s="16" t="s">
        <v>280</v>
      </c>
      <c r="E34" s="17">
        <v>2200</v>
      </c>
      <c r="F34" s="18">
        <v>1</v>
      </c>
      <c r="G34" s="16">
        <v>3</v>
      </c>
      <c r="H34" s="21"/>
      <c r="I34" s="16">
        <v>3</v>
      </c>
      <c r="J34" s="49">
        <f t="shared" si="1"/>
        <v>6600</v>
      </c>
      <c r="K34" s="49">
        <f t="shared" si="0"/>
        <v>6600</v>
      </c>
      <c r="L34" s="49"/>
      <c r="M34" s="2"/>
      <c r="N34" s="2"/>
      <c r="O34" s="2"/>
      <c r="Q34" s="55"/>
      <c r="R34" s="55"/>
    </row>
    <row r="35" s="2" customFormat="1" ht="15" spans="1:18">
      <c r="A35" s="13"/>
      <c r="B35" s="19">
        <v>1534609</v>
      </c>
      <c r="C35" s="20" t="s">
        <v>281</v>
      </c>
      <c r="D35" s="16" t="s">
        <v>282</v>
      </c>
      <c r="E35" s="17">
        <v>2200</v>
      </c>
      <c r="F35" s="18">
        <v>4</v>
      </c>
      <c r="G35" s="16">
        <v>12</v>
      </c>
      <c r="H35" s="21"/>
      <c r="I35" s="16">
        <v>12</v>
      </c>
      <c r="J35" s="49">
        <f t="shared" si="1"/>
        <v>26400</v>
      </c>
      <c r="K35" s="49">
        <f t="shared" si="0"/>
        <v>26400</v>
      </c>
      <c r="L35" s="49"/>
      <c r="M35" s="2"/>
      <c r="N35" s="2"/>
      <c r="O35" s="2"/>
      <c r="Q35" s="55"/>
      <c r="R35" s="55"/>
    </row>
    <row r="36" s="2" customFormat="1" ht="15" spans="1:18">
      <c r="A36" s="13"/>
      <c r="B36" s="27">
        <v>1535706</v>
      </c>
      <c r="C36" s="15">
        <v>109118</v>
      </c>
      <c r="D36" s="16" t="s">
        <v>283</v>
      </c>
      <c r="E36" s="17">
        <v>2200</v>
      </c>
      <c r="F36" s="18">
        <v>1</v>
      </c>
      <c r="G36" s="16">
        <v>2</v>
      </c>
      <c r="H36" s="21"/>
      <c r="I36" s="16">
        <v>2</v>
      </c>
      <c r="J36" s="49">
        <f t="shared" si="1"/>
        <v>4400</v>
      </c>
      <c r="K36" s="49">
        <f t="shared" si="0"/>
        <v>4400</v>
      </c>
      <c r="L36" s="49"/>
      <c r="M36" s="2"/>
      <c r="N36" s="2"/>
      <c r="O36" s="2"/>
      <c r="Q36" s="55"/>
      <c r="R36" s="55"/>
    </row>
    <row r="37" s="2" customFormat="1" ht="15" spans="1:18">
      <c r="A37" s="13"/>
      <c r="B37" s="27">
        <v>1549341</v>
      </c>
      <c r="C37" s="15">
        <v>114532</v>
      </c>
      <c r="D37" s="16" t="s">
        <v>284</v>
      </c>
      <c r="E37" s="17">
        <v>3600</v>
      </c>
      <c r="F37" s="18">
        <v>1</v>
      </c>
      <c r="G37" s="16">
        <v>3</v>
      </c>
      <c r="H37" s="21"/>
      <c r="I37" s="16">
        <v>3</v>
      </c>
      <c r="J37" s="49">
        <f t="shared" si="1"/>
        <v>10800</v>
      </c>
      <c r="K37" s="49">
        <f t="shared" si="0"/>
        <v>10800</v>
      </c>
      <c r="L37" s="49"/>
      <c r="M37" s="2"/>
      <c r="N37" s="2"/>
      <c r="O37" s="2"/>
      <c r="Q37" s="55"/>
      <c r="R37" s="55"/>
    </row>
    <row r="38" s="2" customFormat="1" ht="15" spans="1:18">
      <c r="A38" s="13"/>
      <c r="B38" s="27">
        <v>1535706</v>
      </c>
      <c r="C38" s="15">
        <v>117081</v>
      </c>
      <c r="D38" s="23" t="s">
        <v>283</v>
      </c>
      <c r="E38" s="17">
        <v>2200</v>
      </c>
      <c r="F38" s="18">
        <v>1</v>
      </c>
      <c r="G38" s="16">
        <v>2</v>
      </c>
      <c r="H38" s="21"/>
      <c r="I38" s="16">
        <v>2</v>
      </c>
      <c r="J38" s="49">
        <f t="shared" si="1"/>
        <v>4400</v>
      </c>
      <c r="K38" s="49">
        <f t="shared" si="0"/>
        <v>4400</v>
      </c>
      <c r="L38" s="49"/>
      <c r="M38" s="2"/>
      <c r="N38" s="2"/>
      <c r="O38" s="2"/>
      <c r="Q38" s="55"/>
      <c r="R38" s="55"/>
    </row>
    <row r="39" s="2" customFormat="1" ht="15" spans="1:18">
      <c r="A39" s="13"/>
      <c r="B39" s="27">
        <v>1534690</v>
      </c>
      <c r="C39" s="15">
        <v>108379</v>
      </c>
      <c r="D39" s="16" t="s">
        <v>285</v>
      </c>
      <c r="E39" s="17">
        <v>2200</v>
      </c>
      <c r="F39" s="18">
        <v>1</v>
      </c>
      <c r="G39" s="16">
        <v>2</v>
      </c>
      <c r="H39" s="21"/>
      <c r="I39" s="16">
        <v>2</v>
      </c>
      <c r="J39" s="49">
        <f t="shared" si="1"/>
        <v>4400</v>
      </c>
      <c r="K39" s="49">
        <f t="shared" si="0"/>
        <v>4400</v>
      </c>
      <c r="L39" s="49"/>
      <c r="M39" s="2"/>
      <c r="N39" s="2"/>
      <c r="O39" s="2"/>
      <c r="Q39" s="55"/>
      <c r="R39" s="55"/>
    </row>
    <row r="40" s="2" customFormat="1" ht="15" spans="1:18">
      <c r="A40" s="13"/>
      <c r="B40" s="27">
        <v>1535108</v>
      </c>
      <c r="C40" s="15">
        <v>108590</v>
      </c>
      <c r="D40" s="16" t="s">
        <v>286</v>
      </c>
      <c r="E40" s="17">
        <v>2500</v>
      </c>
      <c r="F40" s="18">
        <v>1</v>
      </c>
      <c r="G40" s="16">
        <v>2</v>
      </c>
      <c r="H40" s="21"/>
      <c r="I40" s="16">
        <v>2</v>
      </c>
      <c r="J40" s="49">
        <f t="shared" si="1"/>
        <v>5000</v>
      </c>
      <c r="K40" s="49">
        <f t="shared" si="0"/>
        <v>5000</v>
      </c>
      <c r="L40" s="49"/>
      <c r="M40" s="2"/>
      <c r="N40" s="2"/>
      <c r="O40" s="2"/>
      <c r="Q40" s="55"/>
      <c r="R40" s="55"/>
    </row>
    <row r="41" s="2" customFormat="1" ht="15" spans="1:18">
      <c r="A41" s="13"/>
      <c r="B41" s="27">
        <v>1555657</v>
      </c>
      <c r="C41" s="15">
        <v>116903</v>
      </c>
      <c r="D41" s="16" t="s">
        <v>287</v>
      </c>
      <c r="E41" s="17">
        <v>3600</v>
      </c>
      <c r="F41" s="18">
        <v>1</v>
      </c>
      <c r="G41" s="16">
        <v>3</v>
      </c>
      <c r="H41" s="21"/>
      <c r="I41" s="16">
        <v>3</v>
      </c>
      <c r="J41" s="49">
        <f t="shared" si="1"/>
        <v>10800</v>
      </c>
      <c r="K41" s="49">
        <f t="shared" si="0"/>
        <v>10800</v>
      </c>
      <c r="L41" s="49"/>
      <c r="M41" s="2"/>
      <c r="N41" s="2"/>
      <c r="O41" s="2"/>
      <c r="Q41" s="55"/>
      <c r="R41" s="55"/>
    </row>
    <row r="42" s="2" customFormat="1" ht="15" spans="1:18">
      <c r="A42" s="13"/>
      <c r="B42" s="14">
        <v>1531529</v>
      </c>
      <c r="C42" s="15">
        <v>106734</v>
      </c>
      <c r="D42" s="16" t="s">
        <v>287</v>
      </c>
      <c r="E42" s="17">
        <v>2200</v>
      </c>
      <c r="F42" s="18">
        <v>1</v>
      </c>
      <c r="G42" s="16">
        <v>3</v>
      </c>
      <c r="H42" s="21"/>
      <c r="I42" s="16">
        <v>3</v>
      </c>
      <c r="J42" s="49">
        <f t="shared" si="1"/>
        <v>6600</v>
      </c>
      <c r="K42" s="49">
        <f t="shared" si="0"/>
        <v>6600</v>
      </c>
      <c r="L42" s="49"/>
      <c r="M42" s="2"/>
      <c r="N42" s="2"/>
      <c r="O42" s="2"/>
      <c r="Q42" s="55"/>
      <c r="R42" s="55"/>
    </row>
    <row r="43" s="2" customFormat="1" ht="15" spans="1:18">
      <c r="A43" s="13"/>
      <c r="B43" s="28">
        <v>1529524</v>
      </c>
      <c r="C43" s="25">
        <v>105747</v>
      </c>
      <c r="D43" s="16" t="s">
        <v>288</v>
      </c>
      <c r="E43" s="17">
        <v>2200</v>
      </c>
      <c r="F43" s="18">
        <v>1</v>
      </c>
      <c r="G43" s="16">
        <v>3</v>
      </c>
      <c r="H43" s="21"/>
      <c r="I43" s="16">
        <v>3</v>
      </c>
      <c r="J43" s="50">
        <f t="shared" si="1"/>
        <v>6600</v>
      </c>
      <c r="K43" s="49">
        <f t="shared" si="0"/>
        <v>6600</v>
      </c>
      <c r="L43" s="49"/>
      <c r="M43" s="2"/>
      <c r="N43" s="2"/>
      <c r="O43" s="2"/>
      <c r="Q43" s="55"/>
      <c r="R43" s="55"/>
    </row>
    <row r="44" s="3" customFormat="1" spans="1:18">
      <c r="A44" s="29"/>
      <c r="B44" s="30">
        <v>1529524</v>
      </c>
      <c r="C44" s="30">
        <v>105747</v>
      </c>
      <c r="D44" s="30" t="s">
        <v>288</v>
      </c>
      <c r="E44" s="31">
        <v>2200</v>
      </c>
      <c r="F44" s="32">
        <v>1</v>
      </c>
      <c r="G44" s="30">
        <v>3</v>
      </c>
      <c r="H44" s="30"/>
      <c r="I44" s="16">
        <v>3</v>
      </c>
      <c r="J44" s="50">
        <f t="shared" si="1"/>
        <v>6600</v>
      </c>
      <c r="K44" s="49">
        <f t="shared" si="0"/>
        <v>6600</v>
      </c>
      <c r="L44" s="31"/>
      <c r="M44" s="2"/>
      <c r="N44" s="2"/>
      <c r="O44" s="2"/>
      <c r="Q44" s="55"/>
      <c r="R44" s="55"/>
    </row>
    <row r="45" s="2" customFormat="1" ht="15" spans="1:18">
      <c r="A45" s="13"/>
      <c r="B45" s="27">
        <v>1541338</v>
      </c>
      <c r="C45" s="15">
        <v>111402</v>
      </c>
      <c r="D45" s="16" t="s">
        <v>289</v>
      </c>
      <c r="E45" s="17">
        <v>2500</v>
      </c>
      <c r="F45" s="18">
        <v>1</v>
      </c>
      <c r="G45" s="16">
        <v>6</v>
      </c>
      <c r="H45" s="21"/>
      <c r="I45" s="16">
        <v>6</v>
      </c>
      <c r="J45" s="49">
        <f t="shared" si="1"/>
        <v>15000</v>
      </c>
      <c r="K45" s="49">
        <f t="shared" si="0"/>
        <v>15000</v>
      </c>
      <c r="L45" s="49" t="s">
        <v>290</v>
      </c>
      <c r="M45" s="2"/>
      <c r="N45" s="2"/>
      <c r="O45" s="2"/>
      <c r="Q45" s="55"/>
      <c r="R45" s="55"/>
    </row>
    <row r="46" s="2" customFormat="1" ht="15" spans="1:18">
      <c r="A46" s="13"/>
      <c r="B46" s="28">
        <v>1541339</v>
      </c>
      <c r="C46" s="25">
        <v>112272</v>
      </c>
      <c r="D46" s="16" t="s">
        <v>289</v>
      </c>
      <c r="E46" s="17">
        <v>2200</v>
      </c>
      <c r="F46" s="18">
        <v>1</v>
      </c>
      <c r="G46" s="16">
        <v>2</v>
      </c>
      <c r="H46" s="21"/>
      <c r="I46" s="16">
        <f t="shared" ref="I46:I50" si="2">G46*F46</f>
        <v>2</v>
      </c>
      <c r="J46" s="50">
        <f t="shared" si="1"/>
        <v>4400</v>
      </c>
      <c r="K46" s="49">
        <f t="shared" si="0"/>
        <v>4400</v>
      </c>
      <c r="L46" s="49"/>
      <c r="M46" s="2"/>
      <c r="N46" s="2"/>
      <c r="O46" s="2"/>
      <c r="Q46" s="55"/>
      <c r="R46" s="55"/>
    </row>
    <row r="47" s="3" customFormat="1" spans="1:18">
      <c r="A47" s="29"/>
      <c r="B47" s="30">
        <v>1542467</v>
      </c>
      <c r="C47" s="30">
        <v>111749</v>
      </c>
      <c r="D47" s="30" t="s">
        <v>291</v>
      </c>
      <c r="E47" s="31">
        <v>2200</v>
      </c>
      <c r="F47" s="32">
        <v>1</v>
      </c>
      <c r="G47" s="30">
        <v>3</v>
      </c>
      <c r="H47" s="30"/>
      <c r="I47" s="16">
        <f t="shared" si="2"/>
        <v>3</v>
      </c>
      <c r="J47" s="50">
        <f t="shared" si="1"/>
        <v>6600</v>
      </c>
      <c r="K47" s="49">
        <f t="shared" si="0"/>
        <v>6600</v>
      </c>
      <c r="L47" s="31"/>
      <c r="M47" s="2"/>
      <c r="N47" s="2"/>
      <c r="O47" s="2"/>
      <c r="Q47" s="55"/>
      <c r="R47" s="55"/>
    </row>
    <row r="48" s="2" customFormat="1" ht="15" spans="1:18">
      <c r="A48" s="13"/>
      <c r="B48" s="14">
        <v>1529736</v>
      </c>
      <c r="C48" s="15">
        <v>105742</v>
      </c>
      <c r="D48" s="16" t="s">
        <v>292</v>
      </c>
      <c r="E48" s="17">
        <v>2200</v>
      </c>
      <c r="F48" s="18">
        <v>1</v>
      </c>
      <c r="G48" s="16">
        <v>3</v>
      </c>
      <c r="H48" s="21"/>
      <c r="I48" s="16">
        <v>3</v>
      </c>
      <c r="J48" s="49">
        <f t="shared" si="1"/>
        <v>6600</v>
      </c>
      <c r="K48" s="49">
        <f t="shared" si="0"/>
        <v>6600</v>
      </c>
      <c r="L48" s="49"/>
      <c r="M48" s="2"/>
      <c r="N48" s="2"/>
      <c r="O48" s="2"/>
      <c r="Q48" s="55"/>
      <c r="R48" s="55"/>
    </row>
    <row r="49" s="2" customFormat="1" ht="15" spans="1:18">
      <c r="A49" s="13"/>
      <c r="B49" s="28"/>
      <c r="C49" s="25"/>
      <c r="D49" s="16"/>
      <c r="E49" s="17"/>
      <c r="F49" s="18"/>
      <c r="G49" s="16"/>
      <c r="H49" s="21"/>
      <c r="I49" s="16">
        <f t="shared" si="2"/>
        <v>0</v>
      </c>
      <c r="J49" s="50">
        <f t="shared" si="1"/>
        <v>0</v>
      </c>
      <c r="K49" s="49">
        <f t="shared" si="0"/>
        <v>0</v>
      </c>
      <c r="L49" s="49"/>
      <c r="Q49" s="55"/>
      <c r="R49" s="55"/>
    </row>
    <row r="50" s="3" customFormat="1" spans="1:18">
      <c r="A50" s="29"/>
      <c r="B50" s="30"/>
      <c r="C50" s="30"/>
      <c r="D50" s="30"/>
      <c r="E50" s="31"/>
      <c r="F50" s="32"/>
      <c r="G50" s="30"/>
      <c r="H50" s="30"/>
      <c r="I50" s="16">
        <f t="shared" si="2"/>
        <v>0</v>
      </c>
      <c r="J50" s="50">
        <f t="shared" si="1"/>
        <v>0</v>
      </c>
      <c r="K50" s="49">
        <f t="shared" si="0"/>
        <v>0</v>
      </c>
      <c r="L50" s="31"/>
      <c r="Q50" s="55"/>
      <c r="R50" s="55"/>
    </row>
    <row r="51" s="3" customFormat="1" spans="1:18">
      <c r="A51" s="29"/>
      <c r="B51" s="30"/>
      <c r="C51" s="30"/>
      <c r="D51" s="30"/>
      <c r="E51" s="31"/>
      <c r="F51" s="33"/>
      <c r="G51" s="30"/>
      <c r="H51" s="32">
        <f>SUM(H50:H50)</f>
        <v>0</v>
      </c>
      <c r="I51" s="32">
        <f t="shared" ref="I51:L51" si="3">SUM(I2:I50)</f>
        <v>144</v>
      </c>
      <c r="J51" s="31">
        <f t="shared" si="3"/>
        <v>385680</v>
      </c>
      <c r="K51" s="31">
        <f t="shared" si="3"/>
        <v>385680</v>
      </c>
      <c r="L51" s="51" t="s">
        <v>293</v>
      </c>
      <c r="M51" s="3"/>
      <c r="Q51" s="55"/>
      <c r="R51" s="55"/>
    </row>
    <row r="52" s="2" customFormat="1" spans="2:18">
      <c r="B52" s="34"/>
      <c r="C52" s="34"/>
      <c r="D52" s="34"/>
      <c r="E52" s="35"/>
      <c r="F52" s="36"/>
      <c r="G52" s="34"/>
      <c r="H52" s="37"/>
      <c r="I52" s="37"/>
      <c r="J52" s="35"/>
      <c r="K52" s="35"/>
      <c r="L52" s="35"/>
      <c r="Q52" s="55"/>
      <c r="R52" s="55"/>
    </row>
    <row r="53" s="1" customFormat="1" ht="27" hidden="1" spans="1:18">
      <c r="A53" s="9" t="s">
        <v>261</v>
      </c>
      <c r="B53" s="10" t="s">
        <v>160</v>
      </c>
      <c r="C53" s="10" t="s">
        <v>161</v>
      </c>
      <c r="D53" s="10" t="s">
        <v>162</v>
      </c>
      <c r="E53" s="10" t="s">
        <v>163</v>
      </c>
      <c r="F53" s="11" t="s">
        <v>164</v>
      </c>
      <c r="G53" s="10" t="s">
        <v>165</v>
      </c>
      <c r="H53" s="12" t="s">
        <v>166</v>
      </c>
      <c r="I53" s="12" t="s">
        <v>294</v>
      </c>
      <c r="J53" s="48" t="s">
        <v>168</v>
      </c>
      <c r="K53" s="10" t="s">
        <v>295</v>
      </c>
      <c r="L53" s="10" t="s">
        <v>296</v>
      </c>
      <c r="Q53" s="55"/>
      <c r="R53" s="55"/>
    </row>
    <row r="54" s="1" customFormat="1" ht="15" hidden="1" spans="1:18">
      <c r="A54" s="9"/>
      <c r="B54" s="38"/>
      <c r="C54" s="39"/>
      <c r="D54" s="10" t="s">
        <v>297</v>
      </c>
      <c r="E54" s="40"/>
      <c r="F54" s="11">
        <v>1</v>
      </c>
      <c r="G54" s="10">
        <v>3</v>
      </c>
      <c r="H54" s="10">
        <v>3</v>
      </c>
      <c r="I54" s="52">
        <f t="shared" ref="I54:I71" si="4">G54*F54</f>
        <v>3</v>
      </c>
      <c r="J54" s="53">
        <f t="shared" ref="J54:J71" si="5">I54*E54</f>
        <v>0</v>
      </c>
      <c r="K54" s="53">
        <f t="shared" ref="K54:K68" si="6">J54</f>
        <v>0</v>
      </c>
      <c r="L54" s="53"/>
      <c r="Q54" s="55"/>
      <c r="R54" s="55"/>
    </row>
    <row r="55" s="1" customFormat="1" ht="15" hidden="1" spans="1:18">
      <c r="A55" s="9"/>
      <c r="B55" s="41"/>
      <c r="C55" s="39"/>
      <c r="D55" s="10" t="s">
        <v>298</v>
      </c>
      <c r="E55" s="40"/>
      <c r="F55" s="11">
        <v>1</v>
      </c>
      <c r="G55" s="10">
        <v>2</v>
      </c>
      <c r="H55" s="12"/>
      <c r="I55" s="52">
        <f t="shared" si="4"/>
        <v>2</v>
      </c>
      <c r="J55" s="53">
        <f t="shared" si="5"/>
        <v>0</v>
      </c>
      <c r="K55" s="53">
        <f t="shared" si="6"/>
        <v>0</v>
      </c>
      <c r="L55" s="53"/>
      <c r="Q55" s="55"/>
      <c r="R55" s="55"/>
    </row>
    <row r="56" s="1" customFormat="1" ht="15" hidden="1" spans="1:18">
      <c r="A56" s="9"/>
      <c r="B56" s="42"/>
      <c r="C56" s="43"/>
      <c r="D56" s="10" t="s">
        <v>299</v>
      </c>
      <c r="E56" s="44"/>
      <c r="F56" s="45">
        <v>1</v>
      </c>
      <c r="G56" s="10">
        <v>2</v>
      </c>
      <c r="H56" s="12"/>
      <c r="I56" s="52">
        <f t="shared" si="4"/>
        <v>2</v>
      </c>
      <c r="J56" s="53">
        <f t="shared" si="5"/>
        <v>0</v>
      </c>
      <c r="K56" s="53">
        <f t="shared" si="6"/>
        <v>0</v>
      </c>
      <c r="L56" s="53"/>
      <c r="Q56" s="55"/>
      <c r="R56" s="55"/>
    </row>
    <row r="57" s="1" customFormat="1" ht="15" hidden="1" spans="1:18">
      <c r="A57" s="9"/>
      <c r="B57" s="42"/>
      <c r="C57" s="43"/>
      <c r="D57" s="10" t="s">
        <v>300</v>
      </c>
      <c r="E57" s="44"/>
      <c r="F57" s="45">
        <v>1</v>
      </c>
      <c r="G57" s="10">
        <v>2</v>
      </c>
      <c r="H57" s="12"/>
      <c r="I57" s="52">
        <f t="shared" si="4"/>
        <v>2</v>
      </c>
      <c r="J57" s="53">
        <f t="shared" si="5"/>
        <v>0</v>
      </c>
      <c r="K57" s="53">
        <f t="shared" si="6"/>
        <v>0</v>
      </c>
      <c r="L57" s="53"/>
      <c r="Q57" s="55"/>
      <c r="R57" s="55"/>
    </row>
    <row r="58" s="1" customFormat="1" ht="15" hidden="1" spans="1:18">
      <c r="A58" s="9"/>
      <c r="B58" s="46"/>
      <c r="C58" s="43"/>
      <c r="D58" s="10" t="s">
        <v>301</v>
      </c>
      <c r="E58" s="40"/>
      <c r="F58" s="11">
        <v>1</v>
      </c>
      <c r="G58" s="10">
        <v>5</v>
      </c>
      <c r="H58" s="12"/>
      <c r="I58" s="52">
        <f t="shared" si="4"/>
        <v>5</v>
      </c>
      <c r="J58" s="53">
        <f t="shared" si="5"/>
        <v>0</v>
      </c>
      <c r="K58" s="53">
        <f t="shared" si="6"/>
        <v>0</v>
      </c>
      <c r="L58" s="53"/>
      <c r="Q58" s="55"/>
      <c r="R58" s="55"/>
    </row>
    <row r="59" s="1" customFormat="1" ht="15" hidden="1" spans="1:18">
      <c r="A59" s="9"/>
      <c r="B59" s="14"/>
      <c r="C59" s="43"/>
      <c r="D59" s="10" t="s">
        <v>302</v>
      </c>
      <c r="E59" s="40"/>
      <c r="F59" s="11">
        <v>1</v>
      </c>
      <c r="G59" s="10">
        <v>1</v>
      </c>
      <c r="H59" s="12"/>
      <c r="I59" s="52">
        <f t="shared" si="4"/>
        <v>1</v>
      </c>
      <c r="J59" s="53">
        <f t="shared" si="5"/>
        <v>0</v>
      </c>
      <c r="K59" s="53">
        <f t="shared" si="6"/>
        <v>0</v>
      </c>
      <c r="L59" s="53"/>
      <c r="M59" s="1"/>
      <c r="Q59" s="55"/>
      <c r="R59" s="55"/>
    </row>
    <row r="60" s="1" customFormat="1" ht="15" hidden="1" spans="1:18">
      <c r="A60" s="9"/>
      <c r="B60" s="14"/>
      <c r="C60" s="43"/>
      <c r="D60" s="10" t="s">
        <v>303</v>
      </c>
      <c r="E60" s="40"/>
      <c r="F60" s="11">
        <v>1</v>
      </c>
      <c r="G60" s="10">
        <v>2</v>
      </c>
      <c r="H60" s="12"/>
      <c r="I60" s="52">
        <f t="shared" si="4"/>
        <v>2</v>
      </c>
      <c r="J60" s="53">
        <f t="shared" si="5"/>
        <v>0</v>
      </c>
      <c r="K60" s="53">
        <f t="shared" si="6"/>
        <v>0</v>
      </c>
      <c r="L60" s="53"/>
      <c r="Q60" s="55"/>
      <c r="R60" s="55"/>
    </row>
    <row r="61" s="1" customFormat="1" ht="15" hidden="1" spans="1:18">
      <c r="A61" s="47"/>
      <c r="B61" s="27"/>
      <c r="C61" s="43"/>
      <c r="D61" s="10" t="s">
        <v>304</v>
      </c>
      <c r="E61" s="40"/>
      <c r="F61" s="11">
        <v>1</v>
      </c>
      <c r="G61" s="10">
        <v>2</v>
      </c>
      <c r="H61" s="12"/>
      <c r="I61" s="52">
        <f t="shared" si="4"/>
        <v>2</v>
      </c>
      <c r="J61" s="53">
        <f t="shared" si="5"/>
        <v>0</v>
      </c>
      <c r="K61" s="53">
        <f t="shared" si="6"/>
        <v>0</v>
      </c>
      <c r="L61" s="53"/>
      <c r="Q61" s="55"/>
      <c r="R61" s="55"/>
    </row>
    <row r="62" s="1" customFormat="1" ht="15" hidden="1" spans="1:18">
      <c r="A62" s="47"/>
      <c r="B62" s="27"/>
      <c r="C62" s="43"/>
      <c r="D62" s="10" t="s">
        <v>305</v>
      </c>
      <c r="E62" s="40"/>
      <c r="F62" s="11">
        <v>1</v>
      </c>
      <c r="G62" s="10">
        <v>2</v>
      </c>
      <c r="H62" s="12"/>
      <c r="I62" s="52">
        <f t="shared" si="4"/>
        <v>2</v>
      </c>
      <c r="J62" s="53">
        <f t="shared" si="5"/>
        <v>0</v>
      </c>
      <c r="K62" s="53">
        <f t="shared" si="6"/>
        <v>0</v>
      </c>
      <c r="L62" s="53"/>
      <c r="Q62" s="55"/>
      <c r="R62" s="55"/>
    </row>
    <row r="63" s="1" customFormat="1" ht="15" hidden="1" spans="1:18">
      <c r="A63" s="47"/>
      <c r="B63" s="27"/>
      <c r="C63" s="43"/>
      <c r="D63" s="10" t="s">
        <v>306</v>
      </c>
      <c r="E63" s="40"/>
      <c r="F63" s="11">
        <v>1</v>
      </c>
      <c r="G63" s="10">
        <v>2</v>
      </c>
      <c r="H63" s="12"/>
      <c r="I63" s="52">
        <f t="shared" si="4"/>
        <v>2</v>
      </c>
      <c r="J63" s="53">
        <f t="shared" si="5"/>
        <v>0</v>
      </c>
      <c r="K63" s="53">
        <f t="shared" si="6"/>
        <v>0</v>
      </c>
      <c r="L63" s="53"/>
      <c r="Q63" s="55"/>
      <c r="R63" s="55"/>
    </row>
    <row r="64" s="1" customFormat="1" ht="15" hidden="1" spans="1:18">
      <c r="A64" s="47"/>
      <c r="B64" s="27"/>
      <c r="C64" s="43"/>
      <c r="D64" s="10" t="s">
        <v>306</v>
      </c>
      <c r="E64" s="40"/>
      <c r="F64" s="11">
        <v>1</v>
      </c>
      <c r="G64" s="10">
        <v>2</v>
      </c>
      <c r="H64" s="12"/>
      <c r="I64" s="52">
        <f t="shared" si="4"/>
        <v>2</v>
      </c>
      <c r="J64" s="53">
        <f t="shared" si="5"/>
        <v>0</v>
      </c>
      <c r="K64" s="53">
        <f t="shared" si="6"/>
        <v>0</v>
      </c>
      <c r="L64" s="53"/>
      <c r="Q64" s="55"/>
      <c r="R64" s="55"/>
    </row>
    <row r="65" s="1" customFormat="1" ht="15" hidden="1" spans="1:18">
      <c r="A65" s="47"/>
      <c r="B65" s="27"/>
      <c r="C65" s="43"/>
      <c r="D65" s="10" t="s">
        <v>306</v>
      </c>
      <c r="E65" s="40"/>
      <c r="F65" s="11">
        <v>1</v>
      </c>
      <c r="G65" s="10">
        <v>2</v>
      </c>
      <c r="H65" s="12"/>
      <c r="I65" s="52">
        <f t="shared" si="4"/>
        <v>2</v>
      </c>
      <c r="J65" s="53">
        <f t="shared" si="5"/>
        <v>0</v>
      </c>
      <c r="K65" s="53">
        <f t="shared" si="6"/>
        <v>0</v>
      </c>
      <c r="L65" s="53"/>
      <c r="Q65" s="55"/>
      <c r="R65" s="55"/>
    </row>
    <row r="66" s="1" customFormat="1" ht="15" hidden="1" spans="1:18">
      <c r="A66" s="47"/>
      <c r="B66" s="27"/>
      <c r="C66" s="43"/>
      <c r="D66" s="10" t="s">
        <v>307</v>
      </c>
      <c r="E66" s="40"/>
      <c r="F66" s="11">
        <v>1</v>
      </c>
      <c r="G66" s="10">
        <v>2</v>
      </c>
      <c r="H66" s="12"/>
      <c r="I66" s="52">
        <f t="shared" si="4"/>
        <v>2</v>
      </c>
      <c r="J66" s="53">
        <f t="shared" si="5"/>
        <v>0</v>
      </c>
      <c r="K66" s="53">
        <f t="shared" si="6"/>
        <v>0</v>
      </c>
      <c r="L66" s="53"/>
      <c r="Q66" s="55"/>
      <c r="R66" s="55"/>
    </row>
    <row r="67" s="1" customFormat="1" ht="15" hidden="1" spans="1:18">
      <c r="A67" s="47"/>
      <c r="B67" s="27"/>
      <c r="C67" s="43"/>
      <c r="D67" s="10" t="s">
        <v>308</v>
      </c>
      <c r="E67" s="40"/>
      <c r="F67" s="11">
        <v>1</v>
      </c>
      <c r="G67" s="10">
        <v>5</v>
      </c>
      <c r="H67" s="12"/>
      <c r="I67" s="52">
        <f t="shared" si="4"/>
        <v>5</v>
      </c>
      <c r="J67" s="53">
        <f t="shared" si="5"/>
        <v>0</v>
      </c>
      <c r="K67" s="53">
        <f t="shared" si="6"/>
        <v>0</v>
      </c>
      <c r="L67" s="53"/>
      <c r="Q67" s="55"/>
      <c r="R67" s="55"/>
    </row>
    <row r="68" s="1" customFormat="1" ht="15" hidden="1" spans="1:18">
      <c r="A68" s="47"/>
      <c r="B68" s="27"/>
      <c r="C68" s="43"/>
      <c r="D68" s="10" t="s">
        <v>309</v>
      </c>
      <c r="E68" s="40"/>
      <c r="F68" s="11">
        <v>1</v>
      </c>
      <c r="G68" s="10">
        <v>4</v>
      </c>
      <c r="H68" s="12"/>
      <c r="I68" s="52">
        <f t="shared" si="4"/>
        <v>4</v>
      </c>
      <c r="J68" s="53">
        <f t="shared" si="5"/>
        <v>0</v>
      </c>
      <c r="K68" s="53">
        <f t="shared" si="6"/>
        <v>0</v>
      </c>
      <c r="L68" s="53"/>
      <c r="Q68" s="55"/>
      <c r="R68" s="55"/>
    </row>
    <row r="69" s="1" customFormat="1" ht="15" hidden="1" spans="1:18">
      <c r="A69" s="9"/>
      <c r="B69" s="56"/>
      <c r="C69" s="57"/>
      <c r="D69" s="10" t="s">
        <v>310</v>
      </c>
      <c r="E69" s="44"/>
      <c r="F69" s="45">
        <v>1</v>
      </c>
      <c r="G69" s="10">
        <v>3</v>
      </c>
      <c r="H69" s="12"/>
      <c r="I69" s="52">
        <f t="shared" si="4"/>
        <v>3</v>
      </c>
      <c r="J69" s="53">
        <f t="shared" si="5"/>
        <v>0</v>
      </c>
      <c r="K69" s="66"/>
      <c r="L69" s="53"/>
      <c r="Q69" s="55"/>
      <c r="R69" s="55"/>
    </row>
    <row r="70" s="1" customFormat="1" ht="15" hidden="1" spans="1:18">
      <c r="A70" s="9"/>
      <c r="B70" s="43"/>
      <c r="C70" s="58"/>
      <c r="D70" s="10" t="s">
        <v>311</v>
      </c>
      <c r="E70" s="44"/>
      <c r="F70" s="45">
        <v>1</v>
      </c>
      <c r="G70" s="10">
        <v>1</v>
      </c>
      <c r="H70" s="12"/>
      <c r="I70" s="52">
        <f t="shared" si="4"/>
        <v>1</v>
      </c>
      <c r="J70" s="53">
        <f t="shared" si="5"/>
        <v>0</v>
      </c>
      <c r="K70" s="67"/>
      <c r="L70" s="53"/>
      <c r="Q70" s="55"/>
      <c r="R70" s="55"/>
    </row>
    <row r="71" s="1" customFormat="1" ht="15" hidden="1" spans="1:18">
      <c r="A71" s="47"/>
      <c r="B71" s="59"/>
      <c r="C71" s="43"/>
      <c r="D71" s="10"/>
      <c r="E71" s="40"/>
      <c r="F71" s="11"/>
      <c r="G71" s="10"/>
      <c r="H71" s="12"/>
      <c r="I71" s="52">
        <f t="shared" si="4"/>
        <v>0</v>
      </c>
      <c r="J71" s="53">
        <f t="shared" si="5"/>
        <v>0</v>
      </c>
      <c r="K71" s="53">
        <f t="shared" ref="K71:K81" si="7">J71</f>
        <v>0</v>
      </c>
      <c r="L71" s="53">
        <f>K71</f>
        <v>0</v>
      </c>
      <c r="Q71" s="55"/>
      <c r="R71" s="55"/>
    </row>
    <row r="72" s="1" customFormat="1" hidden="1" spans="1:18">
      <c r="A72" s="47"/>
      <c r="B72" s="10"/>
      <c r="C72" s="10"/>
      <c r="D72" s="10"/>
      <c r="E72" s="40"/>
      <c r="F72" s="60"/>
      <c r="G72" s="10"/>
      <c r="H72" s="61">
        <f>SUM(H54:H60)</f>
        <v>3</v>
      </c>
      <c r="I72" s="61">
        <f t="shared" ref="I72:K72" si="8">SUM(I54:I71)</f>
        <v>42</v>
      </c>
      <c r="J72" s="68">
        <f t="shared" si="8"/>
        <v>0</v>
      </c>
      <c r="K72" s="68">
        <f t="shared" si="8"/>
        <v>0</v>
      </c>
      <c r="L72" s="68">
        <f>SUM(L54:L60)</f>
        <v>0</v>
      </c>
      <c r="Q72" s="55"/>
      <c r="R72" s="55"/>
    </row>
    <row r="73" s="1" customFormat="1" hidden="1" spans="2:18">
      <c r="B73" s="4"/>
      <c r="C73" s="4"/>
      <c r="D73" s="4"/>
      <c r="E73" s="7"/>
      <c r="F73" s="62"/>
      <c r="G73" s="4"/>
      <c r="H73" s="6"/>
      <c r="I73" s="6"/>
      <c r="J73" s="7"/>
      <c r="K73" s="7"/>
      <c r="L73" s="7"/>
      <c r="Q73" s="55"/>
      <c r="R73" s="55"/>
    </row>
    <row r="74" s="1" customFormat="1" ht="27" hidden="1" spans="1:18">
      <c r="A74" s="9" t="s">
        <v>261</v>
      </c>
      <c r="B74" s="10" t="s">
        <v>160</v>
      </c>
      <c r="C74" s="10" t="s">
        <v>161</v>
      </c>
      <c r="D74" s="10" t="s">
        <v>162</v>
      </c>
      <c r="E74" s="10" t="s">
        <v>163</v>
      </c>
      <c r="F74" s="11" t="s">
        <v>164</v>
      </c>
      <c r="G74" s="10" t="s">
        <v>165</v>
      </c>
      <c r="H74" s="12" t="s">
        <v>166</v>
      </c>
      <c r="I74" s="12" t="s">
        <v>294</v>
      </c>
      <c r="J74" s="48" t="s">
        <v>168</v>
      </c>
      <c r="K74" s="10" t="s">
        <v>295</v>
      </c>
      <c r="L74" s="10" t="s">
        <v>296</v>
      </c>
      <c r="Q74" s="55"/>
      <c r="R74" s="55"/>
    </row>
    <row r="75" s="1" customFormat="1" ht="15" hidden="1" spans="1:18">
      <c r="A75" s="9"/>
      <c r="B75" s="14"/>
      <c r="C75" s="15"/>
      <c r="D75" s="52" t="s">
        <v>312</v>
      </c>
      <c r="E75" s="17"/>
      <c r="F75" s="45">
        <v>2</v>
      </c>
      <c r="G75" s="52">
        <v>1</v>
      </c>
      <c r="H75" s="52">
        <v>3</v>
      </c>
      <c r="I75" s="52">
        <f t="shared" ref="I75:I81" si="9">G75*F75</f>
        <v>2</v>
      </c>
      <c r="J75" s="53">
        <f t="shared" ref="J75:J81" si="10">I75*E75</f>
        <v>0</v>
      </c>
      <c r="K75" s="53">
        <f t="shared" si="7"/>
        <v>0</v>
      </c>
      <c r="L75" s="53">
        <v>0</v>
      </c>
      <c r="Q75" s="55"/>
      <c r="R75" s="55"/>
    </row>
    <row r="76" s="1" customFormat="1" ht="15" hidden="1" spans="1:18">
      <c r="A76" s="9"/>
      <c r="B76" s="14"/>
      <c r="C76" s="15"/>
      <c r="D76" s="52" t="s">
        <v>313</v>
      </c>
      <c r="E76" s="17"/>
      <c r="F76" s="45">
        <v>1</v>
      </c>
      <c r="G76" s="52">
        <v>2</v>
      </c>
      <c r="H76" s="52"/>
      <c r="I76" s="52">
        <f t="shared" si="9"/>
        <v>2</v>
      </c>
      <c r="J76" s="53">
        <f t="shared" si="10"/>
        <v>0</v>
      </c>
      <c r="K76" s="53">
        <f t="shared" si="7"/>
        <v>0</v>
      </c>
      <c r="L76" s="53"/>
      <c r="Q76" s="55"/>
      <c r="R76" s="55"/>
    </row>
    <row r="77" s="1" customFormat="1" ht="15" hidden="1" spans="1:18">
      <c r="A77" s="9"/>
      <c r="B77" s="14"/>
      <c r="C77" s="15"/>
      <c r="D77" s="52" t="s">
        <v>314</v>
      </c>
      <c r="E77" s="17"/>
      <c r="F77" s="45">
        <v>1</v>
      </c>
      <c r="G77" s="52">
        <v>3</v>
      </c>
      <c r="H77" s="52"/>
      <c r="I77" s="52">
        <f t="shared" si="9"/>
        <v>3</v>
      </c>
      <c r="J77" s="53">
        <f t="shared" si="10"/>
        <v>0</v>
      </c>
      <c r="K77" s="53">
        <f t="shared" si="7"/>
        <v>0</v>
      </c>
      <c r="L77" s="53"/>
      <c r="Q77" s="55"/>
      <c r="R77" s="55"/>
    </row>
    <row r="78" s="1" customFormat="1" ht="15" hidden="1" spans="1:18">
      <c r="A78" s="9"/>
      <c r="B78" s="14"/>
      <c r="C78" s="15"/>
      <c r="D78" s="52" t="s">
        <v>315</v>
      </c>
      <c r="E78" s="17"/>
      <c r="F78" s="45">
        <v>1</v>
      </c>
      <c r="G78" s="52">
        <v>2</v>
      </c>
      <c r="H78" s="52"/>
      <c r="I78" s="52">
        <f t="shared" si="9"/>
        <v>2</v>
      </c>
      <c r="J78" s="53">
        <f t="shared" si="10"/>
        <v>0</v>
      </c>
      <c r="K78" s="53">
        <f t="shared" si="7"/>
        <v>0</v>
      </c>
      <c r="L78" s="53"/>
      <c r="Q78" s="55"/>
      <c r="R78" s="55"/>
    </row>
    <row r="79" s="1" customFormat="1" ht="15" hidden="1" spans="1:18">
      <c r="A79" s="9"/>
      <c r="B79" s="14"/>
      <c r="C79" s="15"/>
      <c r="D79" s="52" t="s">
        <v>315</v>
      </c>
      <c r="E79" s="17"/>
      <c r="F79" s="45">
        <v>1</v>
      </c>
      <c r="G79" s="52">
        <v>2</v>
      </c>
      <c r="H79" s="52"/>
      <c r="I79" s="52">
        <f t="shared" si="9"/>
        <v>2</v>
      </c>
      <c r="J79" s="53">
        <f t="shared" si="10"/>
        <v>0</v>
      </c>
      <c r="K79" s="53">
        <f t="shared" si="7"/>
        <v>0</v>
      </c>
      <c r="L79" s="53"/>
      <c r="Q79" s="55"/>
      <c r="R79" s="55"/>
    </row>
    <row r="80" s="1" customFormat="1" ht="15" hidden="1" spans="1:18">
      <c r="A80" s="9"/>
      <c r="B80" s="14"/>
      <c r="C80" s="15"/>
      <c r="D80" s="52" t="s">
        <v>316</v>
      </c>
      <c r="E80" s="17"/>
      <c r="F80" s="45">
        <v>1</v>
      </c>
      <c r="G80" s="52">
        <v>2</v>
      </c>
      <c r="H80" s="52"/>
      <c r="I80" s="52">
        <f t="shared" si="9"/>
        <v>2</v>
      </c>
      <c r="J80" s="53">
        <f t="shared" si="10"/>
        <v>0</v>
      </c>
      <c r="K80" s="53">
        <f t="shared" si="7"/>
        <v>0</v>
      </c>
      <c r="L80" s="53"/>
      <c r="Q80" s="55"/>
      <c r="R80" s="55"/>
    </row>
    <row r="81" s="1" customFormat="1" ht="15" hidden="1" spans="1:18">
      <c r="A81" s="9"/>
      <c r="B81" s="14"/>
      <c r="C81" s="15"/>
      <c r="D81" s="52"/>
      <c r="E81" s="17"/>
      <c r="F81" s="45"/>
      <c r="G81" s="52"/>
      <c r="H81" s="52"/>
      <c r="I81" s="52">
        <f t="shared" si="9"/>
        <v>0</v>
      </c>
      <c r="J81" s="53">
        <f t="shared" si="10"/>
        <v>0</v>
      </c>
      <c r="K81" s="53">
        <f t="shared" si="7"/>
        <v>0</v>
      </c>
      <c r="L81" s="53"/>
      <c r="Q81" s="55"/>
      <c r="R81" s="55"/>
    </row>
    <row r="82" s="1" customFormat="1" hidden="1" spans="1:18">
      <c r="A82" s="47"/>
      <c r="B82" s="10"/>
      <c r="C82" s="10"/>
      <c r="D82" s="10"/>
      <c r="E82" s="40"/>
      <c r="F82" s="60"/>
      <c r="G82" s="10"/>
      <c r="H82" s="61" t="e">
        <f>SUM(#REF!)</f>
        <v>#REF!</v>
      </c>
      <c r="I82" s="61">
        <f t="shared" ref="I82:L82" si="11">SUM(I75:I81)</f>
        <v>13</v>
      </c>
      <c r="J82" s="68">
        <f t="shared" si="11"/>
        <v>0</v>
      </c>
      <c r="K82" s="68">
        <f t="shared" si="11"/>
        <v>0</v>
      </c>
      <c r="L82" s="68">
        <f t="shared" si="11"/>
        <v>0</v>
      </c>
      <c r="Q82" s="55"/>
      <c r="R82" s="55"/>
    </row>
    <row r="83" s="1" customFormat="1" hidden="1" spans="2:18">
      <c r="B83" s="4"/>
      <c r="C83" s="4"/>
      <c r="D83" s="4"/>
      <c r="E83" s="7"/>
      <c r="F83" s="62"/>
      <c r="G83" s="4"/>
      <c r="H83" s="6"/>
      <c r="I83" s="6"/>
      <c r="J83" s="7"/>
      <c r="K83" s="7"/>
      <c r="L83" s="7"/>
      <c r="Q83" s="55"/>
      <c r="R83" s="55"/>
    </row>
    <row r="84" s="1" customFormat="1" ht="27" hidden="1" spans="1:18">
      <c r="A84" s="9" t="s">
        <v>261</v>
      </c>
      <c r="B84" s="10" t="s">
        <v>160</v>
      </c>
      <c r="C84" s="10" t="s">
        <v>161</v>
      </c>
      <c r="D84" s="10" t="s">
        <v>162</v>
      </c>
      <c r="E84" s="10" t="s">
        <v>163</v>
      </c>
      <c r="F84" s="11" t="s">
        <v>164</v>
      </c>
      <c r="G84" s="10" t="s">
        <v>165</v>
      </c>
      <c r="H84" s="12" t="s">
        <v>166</v>
      </c>
      <c r="I84" s="12" t="s">
        <v>294</v>
      </c>
      <c r="J84" s="48" t="s">
        <v>168</v>
      </c>
      <c r="K84" s="10" t="s">
        <v>295</v>
      </c>
      <c r="L84" s="10" t="s">
        <v>296</v>
      </c>
      <c r="Q84" s="55"/>
      <c r="R84" s="55"/>
    </row>
    <row r="85" s="1" customFormat="1" ht="15" hidden="1" spans="1:18">
      <c r="A85" s="9"/>
      <c r="B85" s="14"/>
      <c r="C85" s="43"/>
      <c r="D85" s="52" t="s">
        <v>297</v>
      </c>
      <c r="E85" s="40"/>
      <c r="F85" s="63">
        <v>1</v>
      </c>
      <c r="G85" s="10">
        <v>3</v>
      </c>
      <c r="H85" s="10">
        <v>3</v>
      </c>
      <c r="I85" s="52">
        <f t="shared" ref="I85:I89" si="12">G85*F85</f>
        <v>3</v>
      </c>
      <c r="J85" s="53">
        <f t="shared" ref="J85:J88" si="13">I85*E85</f>
        <v>0</v>
      </c>
      <c r="K85" s="53">
        <f t="shared" ref="K85:K92" si="14">J85</f>
        <v>0</v>
      </c>
      <c r="L85" s="53"/>
      <c r="Q85" s="55"/>
      <c r="R85" s="55"/>
    </row>
    <row r="86" s="1" customFormat="1" ht="15" hidden="1" spans="1:18">
      <c r="A86" s="9"/>
      <c r="B86" s="14"/>
      <c r="C86" s="39"/>
      <c r="D86" s="10" t="s">
        <v>317</v>
      </c>
      <c r="E86" s="40"/>
      <c r="F86" s="63">
        <v>1</v>
      </c>
      <c r="G86" s="10">
        <v>5</v>
      </c>
      <c r="H86" s="12"/>
      <c r="I86" s="52">
        <f t="shared" si="12"/>
        <v>5</v>
      </c>
      <c r="J86" s="53">
        <f t="shared" si="13"/>
        <v>0</v>
      </c>
      <c r="K86" s="53">
        <f t="shared" si="14"/>
        <v>0</v>
      </c>
      <c r="L86" s="53"/>
      <c r="Q86" s="55"/>
      <c r="R86" s="55"/>
    </row>
    <row r="87" s="1" customFormat="1" ht="15" hidden="1" spans="1:18">
      <c r="A87" s="9"/>
      <c r="B87" s="43"/>
      <c r="C87" s="58"/>
      <c r="D87" s="64" t="s">
        <v>318</v>
      </c>
      <c r="E87" s="44"/>
      <c r="F87" s="45">
        <v>1</v>
      </c>
      <c r="G87" s="10">
        <v>6</v>
      </c>
      <c r="H87" s="12"/>
      <c r="I87" s="52">
        <f t="shared" si="12"/>
        <v>6</v>
      </c>
      <c r="J87" s="53">
        <f t="shared" si="13"/>
        <v>0</v>
      </c>
      <c r="K87" s="53">
        <f t="shared" si="14"/>
        <v>0</v>
      </c>
      <c r="L87" s="53"/>
      <c r="Q87" s="55"/>
      <c r="R87" s="55"/>
    </row>
    <row r="88" s="1" customFormat="1" ht="15" hidden="1" spans="1:18">
      <c r="A88" s="9"/>
      <c r="B88" s="43"/>
      <c r="C88" s="58"/>
      <c r="D88" s="64" t="s">
        <v>318</v>
      </c>
      <c r="E88" s="44"/>
      <c r="F88" s="45">
        <v>1</v>
      </c>
      <c r="G88" s="10">
        <v>6</v>
      </c>
      <c r="H88" s="12"/>
      <c r="I88" s="52">
        <f t="shared" si="12"/>
        <v>6</v>
      </c>
      <c r="J88" s="53">
        <f t="shared" si="13"/>
        <v>0</v>
      </c>
      <c r="K88" s="53">
        <f t="shared" si="14"/>
        <v>0</v>
      </c>
      <c r="L88" s="53"/>
      <c r="Q88" s="8"/>
      <c r="R88" s="8"/>
    </row>
    <row r="89" s="1" customFormat="1" ht="15" hidden="1" spans="1:18">
      <c r="A89" s="9"/>
      <c r="B89" s="57"/>
      <c r="C89" s="57"/>
      <c r="D89" s="65" t="s">
        <v>319</v>
      </c>
      <c r="E89" s="44"/>
      <c r="F89" s="45">
        <v>1</v>
      </c>
      <c r="G89" s="10">
        <v>3</v>
      </c>
      <c r="H89" s="12"/>
      <c r="I89" s="52">
        <f t="shared" si="12"/>
        <v>3</v>
      </c>
      <c r="J89" s="66"/>
      <c r="K89" s="53">
        <f t="shared" si="14"/>
        <v>0</v>
      </c>
      <c r="L89" s="53"/>
      <c r="Q89" s="8"/>
      <c r="R89" s="8"/>
    </row>
    <row r="90" s="1" customFormat="1" ht="15" hidden="1" spans="1:18">
      <c r="A90" s="9"/>
      <c r="B90" s="58"/>
      <c r="C90" s="58"/>
      <c r="D90" s="64" t="s">
        <v>319</v>
      </c>
      <c r="E90" s="44"/>
      <c r="F90" s="45"/>
      <c r="G90" s="10">
        <v>3</v>
      </c>
      <c r="H90" s="12"/>
      <c r="I90" s="52"/>
      <c r="J90" s="67"/>
      <c r="K90" s="53">
        <f t="shared" si="14"/>
        <v>0</v>
      </c>
      <c r="L90" s="53"/>
      <c r="Q90" s="8"/>
      <c r="R90" s="8"/>
    </row>
    <row r="91" s="1" customFormat="1" ht="15" hidden="1" spans="1:18">
      <c r="A91" s="9"/>
      <c r="B91" s="43"/>
      <c r="C91" s="58"/>
      <c r="D91" s="64" t="s">
        <v>320</v>
      </c>
      <c r="E91" s="44"/>
      <c r="F91" s="45">
        <v>1</v>
      </c>
      <c r="G91" s="10">
        <v>3</v>
      </c>
      <c r="H91" s="12"/>
      <c r="I91" s="52">
        <f>G91*F91</f>
        <v>3</v>
      </c>
      <c r="J91" s="53">
        <f>I91*E91</f>
        <v>0</v>
      </c>
      <c r="K91" s="53">
        <f t="shared" si="14"/>
        <v>0</v>
      </c>
      <c r="L91" s="53"/>
      <c r="Q91" s="8"/>
      <c r="R91" s="8"/>
    </row>
    <row r="92" s="1" customFormat="1" ht="15" hidden="1" spans="1:18">
      <c r="A92" s="9"/>
      <c r="B92" s="14"/>
      <c r="C92" s="20"/>
      <c r="D92" s="10"/>
      <c r="E92" s="40"/>
      <c r="F92" s="11"/>
      <c r="G92" s="10"/>
      <c r="H92" s="12"/>
      <c r="I92" s="52">
        <f>G92*F92</f>
        <v>0</v>
      </c>
      <c r="J92" s="53">
        <f>I92*E92</f>
        <v>0</v>
      </c>
      <c r="K92" s="53">
        <f t="shared" si="14"/>
        <v>0</v>
      </c>
      <c r="L92" s="53">
        <f>K92</f>
        <v>0</v>
      </c>
      <c r="Q92" s="8"/>
      <c r="R92" s="8"/>
    </row>
    <row r="93" s="1" customFormat="1" hidden="1" spans="1:18">
      <c r="A93" s="47"/>
      <c r="B93" s="10"/>
      <c r="C93" s="10"/>
      <c r="D93" s="10"/>
      <c r="E93" s="40"/>
      <c r="F93" s="60"/>
      <c r="G93" s="10"/>
      <c r="H93" s="61" t="e">
        <f>SUM(#REF!)</f>
        <v>#REF!</v>
      </c>
      <c r="I93" s="61">
        <f t="shared" ref="I93:L93" si="15">SUM(I85:I92)</f>
        <v>26</v>
      </c>
      <c r="J93" s="68">
        <f t="shared" si="15"/>
        <v>0</v>
      </c>
      <c r="K93" s="68">
        <f t="shared" si="15"/>
        <v>0</v>
      </c>
      <c r="L93" s="68">
        <f t="shared" si="15"/>
        <v>0</v>
      </c>
      <c r="Q93" s="8"/>
      <c r="R93" s="8"/>
    </row>
    <row r="94" s="1" customFormat="1" hidden="1" spans="2:18">
      <c r="B94" s="4"/>
      <c r="C94" s="4"/>
      <c r="D94" s="4"/>
      <c r="E94" s="7"/>
      <c r="F94" s="62"/>
      <c r="G94" s="4"/>
      <c r="H94" s="6"/>
      <c r="I94" s="6"/>
      <c r="J94" s="7"/>
      <c r="K94" s="7"/>
      <c r="L94" s="7"/>
      <c r="Q94" s="8"/>
      <c r="R94" s="8"/>
    </row>
    <row r="95" s="1" customFormat="1" hidden="1" spans="2:18">
      <c r="B95" s="4"/>
      <c r="C95" s="4"/>
      <c r="D95" s="4"/>
      <c r="E95" s="7"/>
      <c r="F95" s="62"/>
      <c r="G95" s="4"/>
      <c r="H95" s="6"/>
      <c r="I95" s="6"/>
      <c r="J95" s="7"/>
      <c r="K95" s="7"/>
      <c r="L95" s="7"/>
      <c r="Q95" s="8"/>
      <c r="R95" s="8"/>
    </row>
    <row r="96" s="1" customFormat="1" hidden="1" spans="2:18">
      <c r="B96" s="4"/>
      <c r="C96" s="4"/>
      <c r="D96" s="4"/>
      <c r="E96" s="7"/>
      <c r="F96" s="62"/>
      <c r="G96" s="4"/>
      <c r="H96" s="6"/>
      <c r="I96" s="6"/>
      <c r="J96" s="7"/>
      <c r="K96" s="7"/>
      <c r="L96" s="7"/>
      <c r="Q96" s="8"/>
      <c r="R96" s="8"/>
    </row>
    <row r="97" s="1" customFormat="1" hidden="1" spans="2:18">
      <c r="B97" s="4"/>
      <c r="C97" s="4"/>
      <c r="D97" s="4"/>
      <c r="E97" s="7"/>
      <c r="F97" s="62"/>
      <c r="G97" s="4"/>
      <c r="H97" s="6"/>
      <c r="I97" s="6"/>
      <c r="J97" s="7"/>
      <c r="K97" s="7"/>
      <c r="L97" s="7"/>
      <c r="Q97" s="8"/>
      <c r="R97" s="8"/>
    </row>
    <row r="98" s="1" customFormat="1" ht="27" hidden="1" spans="1:18">
      <c r="A98" s="9" t="s">
        <v>261</v>
      </c>
      <c r="B98" s="10" t="s">
        <v>160</v>
      </c>
      <c r="C98" s="10" t="s">
        <v>161</v>
      </c>
      <c r="D98" s="10" t="s">
        <v>162</v>
      </c>
      <c r="E98" s="10" t="s">
        <v>163</v>
      </c>
      <c r="F98" s="11" t="s">
        <v>164</v>
      </c>
      <c r="G98" s="10" t="s">
        <v>165</v>
      </c>
      <c r="H98" s="12" t="s">
        <v>166</v>
      </c>
      <c r="I98" s="12" t="s">
        <v>294</v>
      </c>
      <c r="J98" s="48" t="s">
        <v>168</v>
      </c>
      <c r="K98" s="10" t="s">
        <v>295</v>
      </c>
      <c r="L98" s="10" t="s">
        <v>296</v>
      </c>
      <c r="Q98" s="8"/>
      <c r="R98" s="8"/>
    </row>
    <row r="99" s="1" customFormat="1" ht="15" hidden="1" spans="1:18">
      <c r="A99" s="9"/>
      <c r="B99" s="14">
        <v>1384568</v>
      </c>
      <c r="C99" s="43">
        <v>56784</v>
      </c>
      <c r="D99" s="10" t="s">
        <v>298</v>
      </c>
      <c r="E99" s="40"/>
      <c r="F99" s="11">
        <v>1</v>
      </c>
      <c r="G99" s="10">
        <v>2</v>
      </c>
      <c r="H99" s="12"/>
      <c r="I99" s="52">
        <f t="shared" ref="I99:I102" si="16">G99*F99</f>
        <v>2</v>
      </c>
      <c r="J99" s="53">
        <f t="shared" ref="J99:J102" si="17">I99*E99</f>
        <v>0</v>
      </c>
      <c r="K99" s="53">
        <f t="shared" ref="K99:K102" si="18">J99</f>
        <v>0</v>
      </c>
      <c r="L99" s="53"/>
      <c r="Q99" s="8"/>
      <c r="R99" s="8"/>
    </row>
    <row r="100" s="1" customFormat="1" ht="15" hidden="1" spans="1:18">
      <c r="A100" s="9"/>
      <c r="B100" s="14">
        <v>1384274</v>
      </c>
      <c r="C100" s="39">
        <v>56695</v>
      </c>
      <c r="D100" s="10" t="s">
        <v>313</v>
      </c>
      <c r="E100" s="40"/>
      <c r="F100" s="11">
        <v>1</v>
      </c>
      <c r="G100" s="10">
        <v>2</v>
      </c>
      <c r="H100" s="12"/>
      <c r="I100" s="52">
        <f t="shared" si="16"/>
        <v>2</v>
      </c>
      <c r="J100" s="53">
        <f t="shared" si="17"/>
        <v>0</v>
      </c>
      <c r="K100" s="53">
        <f t="shared" si="18"/>
        <v>0</v>
      </c>
      <c r="L100" s="53"/>
      <c r="Q100" s="8"/>
      <c r="R100" s="8"/>
    </row>
    <row r="101" s="1" customFormat="1" ht="15" hidden="1" spans="1:18">
      <c r="A101" s="9"/>
      <c r="B101" s="14"/>
      <c r="C101" s="43"/>
      <c r="D101" s="10"/>
      <c r="E101" s="40"/>
      <c r="F101" s="11"/>
      <c r="G101" s="10"/>
      <c r="H101" s="12"/>
      <c r="I101" s="52">
        <f t="shared" si="16"/>
        <v>0</v>
      </c>
      <c r="J101" s="53">
        <f t="shared" si="17"/>
        <v>0</v>
      </c>
      <c r="K101" s="53">
        <f t="shared" si="18"/>
        <v>0</v>
      </c>
      <c r="L101" s="53"/>
      <c r="Q101" s="8"/>
      <c r="R101" s="8"/>
    </row>
    <row r="102" s="1" customFormat="1" ht="15" hidden="1" spans="1:18">
      <c r="A102" s="47"/>
      <c r="B102" s="59"/>
      <c r="C102" s="43"/>
      <c r="D102" s="10"/>
      <c r="E102" s="40"/>
      <c r="F102" s="11"/>
      <c r="G102" s="10"/>
      <c r="H102" s="12"/>
      <c r="I102" s="52">
        <f t="shared" si="16"/>
        <v>0</v>
      </c>
      <c r="J102" s="53">
        <f t="shared" si="17"/>
        <v>0</v>
      </c>
      <c r="K102" s="53">
        <f t="shared" si="18"/>
        <v>0</v>
      </c>
      <c r="L102" s="53"/>
      <c r="Q102" s="8"/>
      <c r="R102" s="8"/>
    </row>
    <row r="103" s="1" customFormat="1" hidden="1" spans="1:18">
      <c r="A103" s="47"/>
      <c r="B103" s="10"/>
      <c r="C103" s="10"/>
      <c r="D103" s="10"/>
      <c r="E103" s="40"/>
      <c r="F103" s="60"/>
      <c r="G103" s="10"/>
      <c r="H103" s="61">
        <f t="shared" ref="H103:L103" si="19">SUM(H99:H101)</f>
        <v>0</v>
      </c>
      <c r="I103" s="61">
        <f t="shared" si="19"/>
        <v>4</v>
      </c>
      <c r="J103" s="68">
        <f>SUM(J99:J102)</f>
        <v>0</v>
      </c>
      <c r="K103" s="68">
        <f>SUM(K99:K102)</f>
        <v>0</v>
      </c>
      <c r="L103" s="68">
        <f t="shared" si="19"/>
        <v>0</v>
      </c>
      <c r="Q103" s="8"/>
      <c r="R103" s="8"/>
    </row>
    <row r="104" s="1" customFormat="1" hidden="1" spans="1:18">
      <c r="A104" s="47"/>
      <c r="B104" s="4"/>
      <c r="C104" s="4"/>
      <c r="D104" s="4"/>
      <c r="E104" s="7"/>
      <c r="F104" s="62"/>
      <c r="G104" s="4"/>
      <c r="H104" s="6"/>
      <c r="I104" s="6"/>
      <c r="J104" s="69"/>
      <c r="K104" s="69"/>
      <c r="L104" s="69"/>
      <c r="Q104" s="8"/>
      <c r="R104" s="8"/>
    </row>
    <row r="105" s="1" customFormat="1" ht="27" hidden="1" spans="1:18">
      <c r="A105" s="9" t="s">
        <v>261</v>
      </c>
      <c r="B105" s="10" t="s">
        <v>160</v>
      </c>
      <c r="C105" s="10" t="s">
        <v>161</v>
      </c>
      <c r="D105" s="10" t="s">
        <v>162</v>
      </c>
      <c r="E105" s="10" t="s">
        <v>163</v>
      </c>
      <c r="F105" s="11" t="s">
        <v>164</v>
      </c>
      <c r="G105" s="10" t="s">
        <v>165</v>
      </c>
      <c r="H105" s="12" t="s">
        <v>166</v>
      </c>
      <c r="I105" s="12" t="s">
        <v>294</v>
      </c>
      <c r="J105" s="48" t="s">
        <v>168</v>
      </c>
      <c r="K105" s="10" t="s">
        <v>295</v>
      </c>
      <c r="L105" s="10" t="s">
        <v>296</v>
      </c>
      <c r="Q105" s="8"/>
      <c r="R105" s="8"/>
    </row>
    <row r="106" s="1" customFormat="1" ht="15" hidden="1" spans="1:18">
      <c r="A106" s="9"/>
      <c r="B106" s="14">
        <v>1381631</v>
      </c>
      <c r="C106" s="15">
        <v>55742</v>
      </c>
      <c r="D106" s="52" t="s">
        <v>321</v>
      </c>
      <c r="E106" s="17"/>
      <c r="F106" s="45">
        <v>1</v>
      </c>
      <c r="G106" s="52">
        <v>1</v>
      </c>
      <c r="H106" s="52">
        <v>3</v>
      </c>
      <c r="I106" s="52">
        <f t="shared" ref="I106:I110" si="20">G106*F106</f>
        <v>1</v>
      </c>
      <c r="J106" s="53">
        <f t="shared" ref="J106:J109" si="21">I106*E106</f>
        <v>0</v>
      </c>
      <c r="K106" s="53">
        <f t="shared" ref="K106:K109" si="22">J106</f>
        <v>0</v>
      </c>
      <c r="L106" s="53">
        <v>0</v>
      </c>
      <c r="Q106" s="8"/>
      <c r="R106" s="8"/>
    </row>
    <row r="107" s="1" customFormat="1" ht="15" hidden="1" spans="1:18">
      <c r="A107" s="9"/>
      <c r="B107" s="14">
        <v>1382665</v>
      </c>
      <c r="C107" s="15">
        <v>56181</v>
      </c>
      <c r="D107" s="52" t="s">
        <v>322</v>
      </c>
      <c r="E107" s="17"/>
      <c r="F107" s="45">
        <v>1</v>
      </c>
      <c r="G107" s="52">
        <v>3</v>
      </c>
      <c r="H107" s="52"/>
      <c r="I107" s="52">
        <f t="shared" si="20"/>
        <v>3</v>
      </c>
      <c r="J107" s="53">
        <f t="shared" si="21"/>
        <v>0</v>
      </c>
      <c r="K107" s="53">
        <f t="shared" si="22"/>
        <v>0</v>
      </c>
      <c r="L107" s="53"/>
      <c r="Q107" s="8"/>
      <c r="R107" s="8"/>
    </row>
    <row r="108" s="1" customFormat="1" ht="15" hidden="1" spans="1:18">
      <c r="A108" s="9"/>
      <c r="B108" s="14">
        <v>1383010</v>
      </c>
      <c r="C108" s="15">
        <v>56247</v>
      </c>
      <c r="D108" s="52" t="s">
        <v>298</v>
      </c>
      <c r="E108" s="17"/>
      <c r="F108" s="45">
        <v>1</v>
      </c>
      <c r="G108" s="52">
        <v>2</v>
      </c>
      <c r="H108" s="52"/>
      <c r="I108" s="52">
        <f t="shared" si="20"/>
        <v>2</v>
      </c>
      <c r="J108" s="53">
        <f t="shared" si="21"/>
        <v>0</v>
      </c>
      <c r="K108" s="53">
        <f t="shared" si="22"/>
        <v>0</v>
      </c>
      <c r="L108" s="53"/>
      <c r="Q108" s="8"/>
      <c r="R108" s="8"/>
    </row>
    <row r="109" s="1" customFormat="1" ht="15" hidden="1" spans="1:18">
      <c r="A109" s="9"/>
      <c r="B109" s="14">
        <v>1379763</v>
      </c>
      <c r="C109" s="15">
        <v>55302</v>
      </c>
      <c r="D109" s="52" t="s">
        <v>313</v>
      </c>
      <c r="E109" s="17"/>
      <c r="F109" s="45">
        <v>1</v>
      </c>
      <c r="G109" s="52">
        <v>2</v>
      </c>
      <c r="H109" s="52"/>
      <c r="I109" s="52">
        <f t="shared" si="20"/>
        <v>2</v>
      </c>
      <c r="J109" s="53">
        <f t="shared" si="21"/>
        <v>0</v>
      </c>
      <c r="K109" s="53">
        <f t="shared" si="22"/>
        <v>0</v>
      </c>
      <c r="L109" s="53"/>
      <c r="Q109" s="8"/>
      <c r="R109" s="8"/>
    </row>
    <row r="110" s="1" customFormat="1" ht="15" hidden="1" spans="1:18">
      <c r="A110" s="9"/>
      <c r="B110" s="57">
        <v>1385236</v>
      </c>
      <c r="C110" s="57">
        <v>56930</v>
      </c>
      <c r="D110" s="65" t="s">
        <v>319</v>
      </c>
      <c r="E110" s="44"/>
      <c r="F110" s="45">
        <v>1</v>
      </c>
      <c r="G110" s="10">
        <v>3</v>
      </c>
      <c r="H110" s="12"/>
      <c r="I110" s="52">
        <f t="shared" si="20"/>
        <v>3</v>
      </c>
      <c r="J110" s="66"/>
      <c r="K110" s="53"/>
      <c r="L110" s="53"/>
      <c r="Q110" s="8"/>
      <c r="R110" s="8"/>
    </row>
    <row r="111" s="1" customFormat="1" ht="15" hidden="1" spans="1:18">
      <c r="A111" s="9"/>
      <c r="B111" s="58"/>
      <c r="C111" s="58"/>
      <c r="D111" s="64" t="s">
        <v>319</v>
      </c>
      <c r="E111" s="44"/>
      <c r="F111" s="45"/>
      <c r="G111" s="10">
        <v>3</v>
      </c>
      <c r="H111" s="12"/>
      <c r="I111" s="52"/>
      <c r="J111" s="67"/>
      <c r="K111" s="53"/>
      <c r="L111" s="53"/>
      <c r="Q111" s="8"/>
      <c r="R111" s="8"/>
    </row>
    <row r="112" s="1" customFormat="1" ht="15" hidden="1" spans="1:18">
      <c r="A112" s="9"/>
      <c r="B112" s="14">
        <v>1382240</v>
      </c>
      <c r="C112" s="15">
        <v>55865</v>
      </c>
      <c r="D112" s="52" t="s">
        <v>323</v>
      </c>
      <c r="E112" s="17"/>
      <c r="F112" s="45">
        <v>1</v>
      </c>
      <c r="G112" s="52">
        <v>2</v>
      </c>
      <c r="H112" s="52"/>
      <c r="I112" s="52">
        <f t="shared" ref="I112:I115" si="23">G112*F112</f>
        <v>2</v>
      </c>
      <c r="J112" s="53"/>
      <c r="K112" s="53"/>
      <c r="L112" s="53"/>
      <c r="Q112" s="8"/>
      <c r="R112" s="8"/>
    </row>
    <row r="113" s="1" customFormat="1" ht="15" hidden="1" spans="1:18">
      <c r="A113" s="9"/>
      <c r="B113" s="14">
        <v>1385560</v>
      </c>
      <c r="C113" s="15">
        <v>57010</v>
      </c>
      <c r="D113" s="52" t="s">
        <v>323</v>
      </c>
      <c r="E113" s="17"/>
      <c r="F113" s="45">
        <v>1</v>
      </c>
      <c r="G113" s="52">
        <v>2</v>
      </c>
      <c r="H113" s="52"/>
      <c r="I113" s="52">
        <f t="shared" si="23"/>
        <v>2</v>
      </c>
      <c r="J113" s="53"/>
      <c r="K113" s="53">
        <f t="shared" ref="K113:K115" si="24">J113</f>
        <v>0</v>
      </c>
      <c r="L113" s="53"/>
      <c r="Q113" s="8"/>
      <c r="R113" s="8"/>
    </row>
    <row r="114" s="1" customFormat="1" ht="15" hidden="1" spans="1:18">
      <c r="A114" s="9"/>
      <c r="B114" s="14">
        <v>1384325</v>
      </c>
      <c r="C114" s="15">
        <v>56721</v>
      </c>
      <c r="D114" s="52" t="s">
        <v>316</v>
      </c>
      <c r="E114" s="17"/>
      <c r="F114" s="45">
        <v>1</v>
      </c>
      <c r="G114" s="52">
        <v>1</v>
      </c>
      <c r="H114" s="52"/>
      <c r="I114" s="52">
        <f t="shared" si="23"/>
        <v>1</v>
      </c>
      <c r="J114" s="53"/>
      <c r="K114" s="53">
        <f t="shared" si="24"/>
        <v>0</v>
      </c>
      <c r="L114" s="53"/>
      <c r="M114" s="1"/>
      <c r="Q114" s="8"/>
      <c r="R114" s="8"/>
    </row>
    <row r="115" s="1" customFormat="1" ht="15" hidden="1" spans="1:18">
      <c r="A115" s="9"/>
      <c r="B115" s="14"/>
      <c r="C115" s="15"/>
      <c r="D115" s="52"/>
      <c r="E115" s="17"/>
      <c r="F115" s="45"/>
      <c r="G115" s="52"/>
      <c r="H115" s="52"/>
      <c r="I115" s="52">
        <f t="shared" si="23"/>
        <v>0</v>
      </c>
      <c r="J115" s="53">
        <f>I115*E115</f>
        <v>0</v>
      </c>
      <c r="K115" s="53">
        <f t="shared" si="24"/>
        <v>0</v>
      </c>
      <c r="L115" s="53"/>
      <c r="Q115" s="8"/>
      <c r="R115" s="8"/>
    </row>
    <row r="116" s="1" customFormat="1" hidden="1" spans="1:18">
      <c r="A116" s="47"/>
      <c r="B116" s="10"/>
      <c r="C116" s="10"/>
      <c r="D116" s="10"/>
      <c r="E116" s="40"/>
      <c r="F116" s="60"/>
      <c r="G116" s="10"/>
      <c r="H116" s="61" t="e">
        <f>SUM(#REF!)</f>
        <v>#REF!</v>
      </c>
      <c r="I116" s="61">
        <f t="shared" ref="I116:L116" si="25">SUM(I106:I115)</f>
        <v>16</v>
      </c>
      <c r="J116" s="68">
        <f t="shared" si="25"/>
        <v>0</v>
      </c>
      <c r="K116" s="68">
        <f t="shared" si="25"/>
        <v>0</v>
      </c>
      <c r="L116" s="68">
        <f t="shared" si="25"/>
        <v>0</v>
      </c>
      <c r="Q116" s="8"/>
      <c r="R116" s="8"/>
    </row>
    <row r="117" s="1" customFormat="1" hidden="1" spans="1:18">
      <c r="A117" s="47"/>
      <c r="B117" s="4"/>
      <c r="C117" s="4"/>
      <c r="D117" s="4"/>
      <c r="E117" s="7"/>
      <c r="F117" s="62"/>
      <c r="G117" s="4"/>
      <c r="H117" s="6"/>
      <c r="I117" s="6"/>
      <c r="J117" s="69"/>
      <c r="K117" s="69"/>
      <c r="L117" s="69"/>
      <c r="Q117" s="8"/>
      <c r="R117" s="8"/>
    </row>
    <row r="118" s="1" customFormat="1" ht="27" hidden="1" spans="1:18">
      <c r="A118" s="9" t="s">
        <v>261</v>
      </c>
      <c r="B118" s="10" t="s">
        <v>160</v>
      </c>
      <c r="C118" s="10" t="s">
        <v>161</v>
      </c>
      <c r="D118" s="10" t="s">
        <v>162</v>
      </c>
      <c r="E118" s="10" t="s">
        <v>163</v>
      </c>
      <c r="F118" s="11" t="s">
        <v>164</v>
      </c>
      <c r="G118" s="10" t="s">
        <v>165</v>
      </c>
      <c r="H118" s="12" t="s">
        <v>166</v>
      </c>
      <c r="I118" s="12" t="s">
        <v>294</v>
      </c>
      <c r="J118" s="48" t="s">
        <v>168</v>
      </c>
      <c r="K118" s="10" t="s">
        <v>295</v>
      </c>
      <c r="L118" s="10" t="s">
        <v>296</v>
      </c>
      <c r="Q118" s="8"/>
      <c r="R118" s="8"/>
    </row>
    <row r="119" s="1" customFormat="1" ht="15" hidden="1" spans="1:18">
      <c r="A119" s="9"/>
      <c r="B119" s="14">
        <v>1431861</v>
      </c>
      <c r="C119" s="15">
        <v>66925</v>
      </c>
      <c r="D119" s="52" t="s">
        <v>324</v>
      </c>
      <c r="E119" s="17"/>
      <c r="F119" s="45">
        <v>1</v>
      </c>
      <c r="G119" s="52">
        <v>4</v>
      </c>
      <c r="H119" s="52">
        <v>3</v>
      </c>
      <c r="I119" s="52">
        <f>G119*F119</f>
        <v>4</v>
      </c>
      <c r="J119" s="53">
        <f>I119*E119</f>
        <v>0</v>
      </c>
      <c r="K119" s="53">
        <f>J119</f>
        <v>0</v>
      </c>
      <c r="L119" s="53">
        <v>0</v>
      </c>
      <c r="Q119" s="8"/>
      <c r="R119" s="8"/>
    </row>
    <row r="120" s="1" customFormat="1" ht="15" hidden="1" spans="1:18">
      <c r="A120" s="47"/>
      <c r="B120" s="27"/>
      <c r="C120" s="15"/>
      <c r="D120" s="52"/>
      <c r="E120" s="17"/>
      <c r="F120" s="45"/>
      <c r="G120" s="52"/>
      <c r="H120" s="52"/>
      <c r="I120" s="52"/>
      <c r="J120" s="53"/>
      <c r="K120" s="53"/>
      <c r="L120" s="53"/>
      <c r="Q120" s="8"/>
      <c r="R120" s="8"/>
    </row>
    <row r="121" s="1" customFormat="1" hidden="1" spans="1:18">
      <c r="A121" s="47"/>
      <c r="B121" s="10"/>
      <c r="C121" s="10"/>
      <c r="D121" s="10"/>
      <c r="E121" s="40"/>
      <c r="F121" s="60"/>
      <c r="G121" s="10"/>
      <c r="H121" s="61" t="e">
        <f>SUM(#REF!)</f>
        <v>#REF!</v>
      </c>
      <c r="I121" s="61">
        <f>SUM(I118:I119)</f>
        <v>4</v>
      </c>
      <c r="J121" s="68">
        <f t="shared" ref="J121:L121" si="26">SUM(J119:J120)</f>
        <v>0</v>
      </c>
      <c r="K121" s="68">
        <f t="shared" si="26"/>
        <v>0</v>
      </c>
      <c r="L121" s="68">
        <f t="shared" si="26"/>
        <v>0</v>
      </c>
      <c r="Q121" s="8"/>
      <c r="R121" s="8"/>
    </row>
    <row r="122" s="1" customFormat="1" hidden="1" spans="1:18">
      <c r="A122" s="47"/>
      <c r="B122" s="4"/>
      <c r="C122" s="4"/>
      <c r="D122" s="4"/>
      <c r="E122" s="7"/>
      <c r="F122" s="62"/>
      <c r="G122" s="4"/>
      <c r="H122" s="6"/>
      <c r="I122" s="6"/>
      <c r="J122" s="69"/>
      <c r="K122" s="69"/>
      <c r="L122" s="69"/>
      <c r="Q122" s="8"/>
      <c r="R122" s="8"/>
    </row>
    <row r="123" s="1" customFormat="1" hidden="1" spans="1:18">
      <c r="A123" s="47"/>
      <c r="B123" s="4"/>
      <c r="C123" s="4"/>
      <c r="D123" s="4"/>
      <c r="E123" s="7"/>
      <c r="F123" s="62"/>
      <c r="G123" s="4"/>
      <c r="H123" s="6"/>
      <c r="I123" s="6"/>
      <c r="J123" s="69"/>
      <c r="K123" s="69"/>
      <c r="L123" s="69"/>
      <c r="Q123" s="8"/>
      <c r="R123" s="8"/>
    </row>
    <row r="124" s="1" customFormat="1" ht="27" hidden="1" spans="1:18">
      <c r="A124" s="9" t="s">
        <v>261</v>
      </c>
      <c r="B124" s="10" t="s">
        <v>160</v>
      </c>
      <c r="C124" s="10" t="s">
        <v>161</v>
      </c>
      <c r="D124" s="10" t="s">
        <v>162</v>
      </c>
      <c r="E124" s="10" t="s">
        <v>163</v>
      </c>
      <c r="F124" s="11" t="s">
        <v>164</v>
      </c>
      <c r="G124" s="10" t="s">
        <v>165</v>
      </c>
      <c r="H124" s="12" t="s">
        <v>166</v>
      </c>
      <c r="I124" s="12" t="s">
        <v>294</v>
      </c>
      <c r="J124" s="48" t="s">
        <v>168</v>
      </c>
      <c r="K124" s="10" t="s">
        <v>295</v>
      </c>
      <c r="L124" s="10" t="s">
        <v>296</v>
      </c>
      <c r="Q124" s="8"/>
      <c r="R124" s="8"/>
    </row>
    <row r="125" s="1" customFormat="1" ht="15" hidden="1" spans="1:18">
      <c r="A125" s="9"/>
      <c r="B125" s="14">
        <v>1432880</v>
      </c>
      <c r="C125" s="15">
        <v>67100</v>
      </c>
      <c r="D125" s="52" t="s">
        <v>316</v>
      </c>
      <c r="E125" s="17"/>
      <c r="F125" s="45">
        <v>1</v>
      </c>
      <c r="G125" s="52">
        <v>2</v>
      </c>
      <c r="H125" s="52">
        <v>3</v>
      </c>
      <c r="I125" s="52">
        <f>G125*F125</f>
        <v>2</v>
      </c>
      <c r="J125" s="53">
        <f>I125*E125</f>
        <v>0</v>
      </c>
      <c r="K125" s="53">
        <f>J125</f>
        <v>0</v>
      </c>
      <c r="L125" s="53">
        <v>0</v>
      </c>
      <c r="Q125" s="8"/>
      <c r="R125" s="8"/>
    </row>
    <row r="126" s="1" customFormat="1" ht="15" hidden="1" spans="1:18">
      <c r="A126" s="9"/>
      <c r="B126" s="14"/>
      <c r="C126" s="15"/>
      <c r="D126" s="52"/>
      <c r="E126" s="17"/>
      <c r="F126" s="45"/>
      <c r="G126" s="52"/>
      <c r="H126" s="52"/>
      <c r="I126" s="52">
        <f>G126*F126</f>
        <v>0</v>
      </c>
      <c r="J126" s="53">
        <f>I126*E126</f>
        <v>0</v>
      </c>
      <c r="K126" s="53">
        <f>J126</f>
        <v>0</v>
      </c>
      <c r="L126" s="53"/>
      <c r="Q126" s="8"/>
      <c r="R126" s="8"/>
    </row>
    <row r="127" s="1" customFormat="1" hidden="1" spans="1:18">
      <c r="A127" s="47"/>
      <c r="B127" s="10"/>
      <c r="C127" s="10"/>
      <c r="D127" s="10"/>
      <c r="E127" s="40"/>
      <c r="F127" s="60"/>
      <c r="G127" s="10"/>
      <c r="H127" s="61" t="e">
        <f>SUM(#REF!)</f>
        <v>#REF!</v>
      </c>
      <c r="I127" s="61">
        <f t="shared" ref="I127:L127" si="27">SUM(I125:I126)</f>
        <v>2</v>
      </c>
      <c r="J127" s="68">
        <f t="shared" si="27"/>
        <v>0</v>
      </c>
      <c r="K127" s="68">
        <f t="shared" si="27"/>
        <v>0</v>
      </c>
      <c r="L127" s="68">
        <f t="shared" si="27"/>
        <v>0</v>
      </c>
      <c r="Q127" s="8"/>
      <c r="R127" s="8"/>
    </row>
    <row r="128" s="1" customFormat="1" spans="4:18">
      <c r="D128" s="4"/>
      <c r="E128" s="1"/>
      <c r="F128" s="5"/>
      <c r="G128" s="4"/>
      <c r="H128" s="6"/>
      <c r="I128" s="6"/>
      <c r="J128" s="7"/>
      <c r="K128" s="7"/>
      <c r="L128" s="7"/>
      <c r="Q128" s="8"/>
      <c r="R128" s="8"/>
    </row>
    <row r="129" s="1" customFormat="1" spans="4:18">
      <c r="D129" s="4"/>
      <c r="E129" s="1"/>
      <c r="F129" s="5"/>
      <c r="G129" s="4" t="s">
        <v>325</v>
      </c>
      <c r="H129" s="6" t="e">
        <f>H51+#REF!+#REF!+#REF!</f>
        <v>#REF!</v>
      </c>
      <c r="I129" s="6">
        <f>I51</f>
        <v>144</v>
      </c>
      <c r="J129" s="7">
        <f>J51+J72+J82+J93+J103+J116+J121+J127</f>
        <v>385680</v>
      </c>
      <c r="K129" s="7">
        <f>K51+K72+K82+K93+K103+K116+K121+K127</f>
        <v>385680</v>
      </c>
      <c r="L129" s="7"/>
      <c r="Q129" s="8"/>
      <c r="R129" s="8"/>
    </row>
    <row r="130" s="1" customFormat="1" spans="4:18">
      <c r="D130" s="4"/>
      <c r="E130" s="1"/>
      <c r="F130" s="5"/>
      <c r="G130" s="4"/>
      <c r="H130" s="6"/>
      <c r="I130" s="6"/>
      <c r="J130" s="7"/>
      <c r="K130" s="71">
        <f>653000</f>
        <v>653000</v>
      </c>
      <c r="L130" s="71">
        <f>653000</f>
        <v>653000</v>
      </c>
      <c r="Q130" s="8"/>
      <c r="R130" s="8"/>
    </row>
    <row r="131" s="1" customFormat="1" spans="4:18">
      <c r="D131" s="4"/>
      <c r="E131" s="1"/>
      <c r="F131" s="5"/>
      <c r="G131" s="4"/>
      <c r="H131" s="6"/>
      <c r="I131" s="6"/>
      <c r="J131" s="7" t="s">
        <v>326</v>
      </c>
      <c r="K131" s="72">
        <v>517500</v>
      </c>
      <c r="L131" s="72"/>
      <c r="Q131" s="8"/>
      <c r="R131" s="8"/>
    </row>
    <row r="132" s="1" customFormat="1" spans="4:18">
      <c r="D132" s="4"/>
      <c r="E132" s="1"/>
      <c r="F132" s="5"/>
      <c r="G132" s="4"/>
      <c r="H132" s="6"/>
      <c r="I132" s="6"/>
      <c r="J132" s="7" t="s">
        <v>327</v>
      </c>
      <c r="K132" s="73">
        <v>0</v>
      </c>
      <c r="L132" s="73"/>
      <c r="Q132" s="8"/>
      <c r="R132" s="8"/>
    </row>
    <row r="133" s="1" customFormat="1" spans="4:18">
      <c r="D133" s="4"/>
      <c r="E133" s="1"/>
      <c r="F133" s="5"/>
      <c r="G133" s="4"/>
      <c r="H133" s="6"/>
      <c r="I133" s="6"/>
      <c r="J133" s="7" t="s">
        <v>328</v>
      </c>
      <c r="K133" s="74">
        <f>K131-K129</f>
        <v>131820</v>
      </c>
      <c r="L133" s="74"/>
      <c r="Q133" s="8"/>
      <c r="R133" s="8"/>
    </row>
    <row r="134" s="1" customFormat="1" spans="4:18">
      <c r="D134" s="4"/>
      <c r="E134" s="1"/>
      <c r="F134" s="5"/>
      <c r="G134" s="4"/>
      <c r="H134" s="6"/>
      <c r="I134" s="7" t="s">
        <v>329</v>
      </c>
      <c r="J134" s="7"/>
      <c r="K134" s="74">
        <f>K129-K131</f>
        <v>-131820</v>
      </c>
      <c r="L134" s="74"/>
      <c r="M134" s="1"/>
      <c r="Q134" s="8"/>
      <c r="R134" s="8"/>
    </row>
    <row r="135" s="1" customFormat="1" spans="4:18">
      <c r="D135" s="4"/>
      <c r="E135" s="1"/>
      <c r="F135" s="5"/>
      <c r="G135" s="4"/>
      <c r="H135" s="70"/>
      <c r="I135" s="70"/>
      <c r="J135" s="70"/>
      <c r="K135" s="7"/>
      <c r="L135" s="7"/>
      <c r="Q135" s="8"/>
      <c r="R135" s="8"/>
    </row>
  </sheetData>
  <mergeCells count="10">
    <mergeCell ref="H135:J135"/>
    <mergeCell ref="B69:B70"/>
    <mergeCell ref="B89:B90"/>
    <mergeCell ref="B110:B111"/>
    <mergeCell ref="C69:C70"/>
    <mergeCell ref="C89:C90"/>
    <mergeCell ref="C110:C111"/>
    <mergeCell ref="J89:J90"/>
    <mergeCell ref="J110:J111"/>
    <mergeCell ref="K69:K70"/>
  </mergeCells>
  <conditionalFormatting sqref="B2:B6 B8:B48"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Grizli777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2018</vt:lpstr>
      <vt:lpstr>2019.1-3</vt:lpstr>
      <vt:lpstr>2019.4-6</vt:lpstr>
      <vt:lpstr>2019.7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财务崔</cp:lastModifiedBy>
  <dcterms:created xsi:type="dcterms:W3CDTF">2018-11-02T08:07:00Z</dcterms:created>
  <dcterms:modified xsi:type="dcterms:W3CDTF">2019-08-03T10:14:29Z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