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Hong Kong convergent" sheetId="2" r:id="rId1"/>
    <sheet name="Sheet1" sheetId="3" r:id="rId2"/>
    <sheet name="Sheet2" sheetId="4" r:id="rId3"/>
  </sheets>
  <definedNames>
    <definedName name="_xlnm._FilterDatabase" localSheetId="0" hidden="1">'Hong Kong convergent'!$A$1011:$W$1011</definedName>
    <definedName name="_xlnm._FilterDatabase" localSheetId="1" hidden="1">Sheet1!$A$1:$A$232</definedName>
    <definedName name="_xlnm._FilterDatabase" localSheetId="2" hidden="1">Sheet2!#REF!</definedName>
  </definedNames>
  <calcPr calcId="144525"/>
</workbook>
</file>

<file path=xl/sharedStrings.xml><?xml version="1.0" encoding="utf-8"?>
<sst xmlns="http://schemas.openxmlformats.org/spreadsheetml/2006/main" count="5281" uniqueCount="1234">
  <si>
    <t>SALA CW….DEPOSIT OF Hong Kong Convergent (CIT Thailand) APR-JUN 2018</t>
  </si>
  <si>
    <t xml:space="preserve"> PAID 25 May'18</t>
  </si>
  <si>
    <t>TOTAL BALANCE</t>
  </si>
  <si>
    <t>NO</t>
  </si>
  <si>
    <t>Arrival</t>
  </si>
  <si>
    <t>Departure</t>
  </si>
  <si>
    <t>HOTEL</t>
  </si>
  <si>
    <t>NTS</t>
  </si>
  <si>
    <t>Guest Name</t>
  </si>
  <si>
    <t>Booking amt.</t>
  </si>
  <si>
    <t>MEAL</t>
  </si>
  <si>
    <t>TOTAL PAY</t>
  </si>
  <si>
    <t>BALANCE</t>
  </si>
  <si>
    <t>CFM</t>
  </si>
  <si>
    <t>单号</t>
  </si>
  <si>
    <t>SALA CW</t>
  </si>
  <si>
    <t>Yin, Junyi</t>
  </si>
  <si>
    <t>Xu, Yehan</t>
  </si>
  <si>
    <t>TOTAL DEDUCT</t>
  </si>
  <si>
    <t>BALANCE FROM APR</t>
  </si>
  <si>
    <t>DEPOSIT ON MAY</t>
  </si>
  <si>
    <t>TOTAL DEPOSIT</t>
  </si>
  <si>
    <t>Xu, Qing</t>
  </si>
  <si>
    <t>Dai, Xiunan</t>
  </si>
  <si>
    <t>Wu, Jiali</t>
  </si>
  <si>
    <t>Qian, Yubin</t>
  </si>
  <si>
    <t>Wei, Wenting</t>
  </si>
  <si>
    <t>Tang, Quan</t>
  </si>
  <si>
    <t>Wong, Ching Mei</t>
  </si>
  <si>
    <t>Xu, Shijun</t>
  </si>
  <si>
    <t>Wang, Yuzhe</t>
  </si>
  <si>
    <t>Sun, Feng</t>
  </si>
  <si>
    <t>Mai, Meixia</t>
  </si>
  <si>
    <t>Zhang, Long</t>
  </si>
  <si>
    <t>Dong, Xinwei</t>
  </si>
  <si>
    <t>Qin, Yi</t>
  </si>
  <si>
    <t>Wang, Kelu</t>
  </si>
  <si>
    <t>He, Xiaowei</t>
  </si>
  <si>
    <t>Cao, Jun</t>
  </si>
  <si>
    <t>Chen, Jingyi</t>
  </si>
  <si>
    <t>Wang, Ziwei</t>
  </si>
  <si>
    <t>Liu, Zhengyi</t>
  </si>
  <si>
    <t>Xiaolin, Yu</t>
  </si>
  <si>
    <t>Tse, Ka Yan</t>
  </si>
  <si>
    <t>Yuan, Yingzi</t>
  </si>
  <si>
    <t>Jin, Liren</t>
  </si>
  <si>
    <t>Fu, Yi</t>
  </si>
  <si>
    <t>Takehana, Shingo</t>
  </si>
  <si>
    <t>Zhenyu, Cao</t>
  </si>
  <si>
    <t>Li, Xuewei</t>
  </si>
  <si>
    <t>Feng, Xun</t>
  </si>
  <si>
    <t>Zhang, Qian31650</t>
  </si>
  <si>
    <t>Wu, Yifan</t>
  </si>
  <si>
    <t>Wu, Chengyan</t>
  </si>
  <si>
    <t>Pan, Yi</t>
  </si>
  <si>
    <t>Wang, Yuan</t>
  </si>
  <si>
    <t>Shao, Wan</t>
  </si>
  <si>
    <t>Xiangxue, Meng</t>
  </si>
  <si>
    <t>Miao, Qian</t>
  </si>
  <si>
    <t>Jiang, Feng</t>
  </si>
  <si>
    <t>Jiang, Yujie</t>
  </si>
  <si>
    <t>Lu, Li</t>
  </si>
  <si>
    <t>Shen, Yehao</t>
  </si>
  <si>
    <t>Shen, Weiqing</t>
  </si>
  <si>
    <t>Huang, Yuecheng</t>
  </si>
  <si>
    <t>BALANCE FROM MAY</t>
  </si>
  <si>
    <t>DEPOSIT ON JUNE</t>
  </si>
  <si>
    <t>Gu, Yanjian</t>
  </si>
  <si>
    <t>Wang, Shuxian27517</t>
  </si>
  <si>
    <t>Tang, Li</t>
  </si>
  <si>
    <t>Luo, Siwei</t>
  </si>
  <si>
    <t>Li, Xiaolei</t>
  </si>
  <si>
    <t>Yan, Kaili</t>
  </si>
  <si>
    <t>Tam, Chi Yu</t>
  </si>
  <si>
    <t>Lu, Chen</t>
  </si>
  <si>
    <t>Fei, Lou</t>
  </si>
  <si>
    <t>P180607110625489</t>
  </si>
  <si>
    <t>Dan, Qiao</t>
  </si>
  <si>
    <t>Zhang, Meng</t>
  </si>
  <si>
    <t>Zhao, Jia</t>
  </si>
  <si>
    <t>Pang, Guihua</t>
  </si>
  <si>
    <t>Fan, Lu</t>
  </si>
  <si>
    <t>Pang, Tong</t>
  </si>
  <si>
    <t>Qiu, Wenbo</t>
  </si>
  <si>
    <t>Li, Yuqin</t>
  </si>
  <si>
    <t>Wu, Lichen</t>
  </si>
  <si>
    <t>Song, Wendong</t>
  </si>
  <si>
    <t>Zhou, Xianghui</t>
  </si>
  <si>
    <t>Li, Wei</t>
  </si>
  <si>
    <t>Jiajie, Xue</t>
  </si>
  <si>
    <t>Li, Tong</t>
  </si>
  <si>
    <t>Geng, Kun</t>
  </si>
  <si>
    <t>Chen, Jiyu</t>
  </si>
  <si>
    <t>Chen, Zhenghua</t>
  </si>
  <si>
    <t>P180626171925489</t>
  </si>
  <si>
    <t>BALANCE FROM JUNE</t>
  </si>
  <si>
    <t>DEPOSIT ON 28/JUN</t>
  </si>
  <si>
    <t>Xi, Wenliang</t>
  </si>
  <si>
    <t>Lou, Xin</t>
  </si>
  <si>
    <t>Ma, Juan</t>
  </si>
  <si>
    <t>He, Zhuonan</t>
  </si>
  <si>
    <t>See, Tit Sheng</t>
  </si>
  <si>
    <t>Guo, Hancheng</t>
  </si>
  <si>
    <t>Xu, Yan</t>
  </si>
  <si>
    <t>Zhang, Lihua</t>
  </si>
  <si>
    <t>Chen, Wang</t>
  </si>
  <si>
    <t>Yi, Liu</t>
  </si>
  <si>
    <t>Tao, Yalun</t>
  </si>
  <si>
    <t>Wang, Liang</t>
  </si>
  <si>
    <t>Yang Tao</t>
  </si>
  <si>
    <t>Jiang, Ying</t>
  </si>
  <si>
    <t>Qiu, Qi</t>
  </si>
  <si>
    <t>Shen, Xiaolong</t>
  </si>
  <si>
    <t>Ding, Qiang</t>
  </si>
  <si>
    <t>Wang, Yuanqi</t>
  </si>
  <si>
    <t>P180710141922489</t>
  </si>
  <si>
    <t>SALA CW….DEPOSIT OF Hong Kong Convergent (CIT Thailand) JUL 2018</t>
  </si>
  <si>
    <t>DEPOSIT ON JUL</t>
  </si>
  <si>
    <t>Xu, Jianfang</t>
  </si>
  <si>
    <t>Bian, Peng</t>
  </si>
  <si>
    <t>Yao, Shengju</t>
  </si>
  <si>
    <t>Du, Jie</t>
  </si>
  <si>
    <t>Zhang, Miaoxian</t>
  </si>
  <si>
    <t>Lei,Cai</t>
  </si>
  <si>
    <t>Xiaoming,Zhu</t>
  </si>
  <si>
    <t>Wei Wen</t>
  </si>
  <si>
    <t>Cheung Kar Man</t>
  </si>
  <si>
    <t xml:space="preserve">Zhang Jianxing </t>
  </si>
  <si>
    <t>Ding Yanjun</t>
  </si>
  <si>
    <t>Shen Yucen</t>
  </si>
  <si>
    <t>Qu, Xingchi</t>
  </si>
  <si>
    <t>Zhang, Yi Qin</t>
  </si>
  <si>
    <t>Wei, Xinru</t>
  </si>
  <si>
    <t>Luo, Yi</t>
  </si>
  <si>
    <t>Fei, Wenting</t>
  </si>
  <si>
    <t>Wu, Guangyu</t>
  </si>
  <si>
    <t>Shen, Desi</t>
  </si>
  <si>
    <t>Boren, Shen</t>
  </si>
  <si>
    <t>Xu, Wei</t>
  </si>
  <si>
    <t>Mei, Lan</t>
  </si>
  <si>
    <t>Chen, Bin</t>
  </si>
  <si>
    <t>Yu, Siqi</t>
  </si>
  <si>
    <t>Zhang, Meili</t>
  </si>
  <si>
    <t>Huang, Baixiong</t>
  </si>
  <si>
    <t>Zhao, Jinmei</t>
  </si>
  <si>
    <t>Zhang, Dingxin</t>
  </si>
  <si>
    <t>Li, Rui</t>
  </si>
  <si>
    <t>Li, Zhemin</t>
  </si>
  <si>
    <t xml:space="preserve"> P180803154626489</t>
  </si>
  <si>
    <t>BALANCE FROM JULY</t>
  </si>
  <si>
    <t>DEPOSIT ON July</t>
  </si>
  <si>
    <t>14/8/18</t>
  </si>
  <si>
    <t>DEPOSIT ON August</t>
  </si>
  <si>
    <t>Yang, Jiayu</t>
  </si>
  <si>
    <t>Liu, Ling</t>
  </si>
  <si>
    <t>Zhou, Jing</t>
  </si>
  <si>
    <t>Simin, Tao</t>
  </si>
  <si>
    <t>He, Xingang</t>
  </si>
  <si>
    <t>Yijia, Pan</t>
  </si>
  <si>
    <t>Sun, Qiao</t>
  </si>
  <si>
    <t xml:space="preserve"> P180815105559489</t>
  </si>
  <si>
    <t>Yang, Hongjiang</t>
  </si>
  <si>
    <t>Chen, Qinying</t>
  </si>
  <si>
    <t>Tian, Yu</t>
  </si>
  <si>
    <t>Song, Yun</t>
  </si>
  <si>
    <t>Zhou, Xiang Ying</t>
  </si>
  <si>
    <t>Jiang, Jiawen</t>
  </si>
  <si>
    <t>Su, Jiayi</t>
  </si>
  <si>
    <t>Li, Jinghong</t>
  </si>
  <si>
    <t>Dong, Wutong</t>
  </si>
  <si>
    <t>Ru, Gang</t>
  </si>
  <si>
    <t>Chen, Jinfeng</t>
  </si>
  <si>
    <t>P180829173552489</t>
  </si>
  <si>
    <t>SALA CW….DEPOSIT OF Hong Kong Convergent (CIT Thailand) September 2018</t>
  </si>
  <si>
    <t>BALANCE FROM Aug</t>
  </si>
  <si>
    <t>DEPOSIT ON Sep</t>
  </si>
  <si>
    <t>Zhang, Jianguo</t>
  </si>
  <si>
    <t>Li, Yuexun</t>
  </si>
  <si>
    <t>Xiong, Yunlong</t>
  </si>
  <si>
    <t>Wang, Chunjian</t>
  </si>
  <si>
    <t>Xiong, Ruixi</t>
  </si>
  <si>
    <t>Zhou, Suning</t>
  </si>
  <si>
    <t>Liu, Lu</t>
  </si>
  <si>
    <t>Sun, Chen</t>
  </si>
  <si>
    <t>Huang, Yingying</t>
  </si>
  <si>
    <t>Luo, Yihui</t>
  </si>
  <si>
    <t>Kang, Yixin</t>
  </si>
  <si>
    <t>Qian, Yiting</t>
  </si>
  <si>
    <t>Wang, Jing</t>
  </si>
  <si>
    <t>Fan, Tsz Yan</t>
  </si>
  <si>
    <t>Zhou, Yi</t>
  </si>
  <si>
    <t>Yu, Gangjing</t>
  </si>
  <si>
    <t>Zhang, Min</t>
  </si>
  <si>
    <t>Min, Xin</t>
  </si>
  <si>
    <t>Li, Hong</t>
  </si>
  <si>
    <t>Ou, Zhiwei</t>
  </si>
  <si>
    <t>Xiao, Zhaoyang</t>
  </si>
  <si>
    <t>Daini, Ren</t>
  </si>
  <si>
    <t>Chen, Chen</t>
  </si>
  <si>
    <t>Xuejiao, Lang</t>
  </si>
  <si>
    <t>Zhu, Minqian</t>
  </si>
  <si>
    <t>Zhu, Feng</t>
  </si>
  <si>
    <t>Liu, Juan</t>
  </si>
  <si>
    <t>Song, Wei</t>
  </si>
  <si>
    <t>Shao, Jixiang</t>
  </si>
  <si>
    <t>Fan, Jing</t>
  </si>
  <si>
    <t>Yu, Chaoru</t>
  </si>
  <si>
    <t>Luosang, Dawa</t>
  </si>
  <si>
    <t>P180928110215489</t>
  </si>
  <si>
    <t>SALA CW….DEPOSIT OF Hong Kong Convergent (CIT Thailand) October 2018</t>
  </si>
  <si>
    <t>BALANCE FROM Sep</t>
  </si>
  <si>
    <t>DEPOSIT ON Oct</t>
  </si>
  <si>
    <t>DEPOSIT ON Nov</t>
  </si>
  <si>
    <t>He, Jiaxin</t>
  </si>
  <si>
    <t>Chu, Yiyang</t>
  </si>
  <si>
    <t>Tao, Junxin</t>
  </si>
  <si>
    <t>Gao, Jingmei</t>
  </si>
  <si>
    <t>He, Shuyi</t>
  </si>
  <si>
    <t>Shu, Xin</t>
  </si>
  <si>
    <t>Zhang, Lingjie</t>
  </si>
  <si>
    <t>Ju, Ting</t>
  </si>
  <si>
    <t>Min, Liu</t>
  </si>
  <si>
    <t>Song, Ganping</t>
  </si>
  <si>
    <t>Li, Qiang</t>
  </si>
  <si>
    <t>Wangmengfei,</t>
  </si>
  <si>
    <t>Wu, Ruixue</t>
  </si>
  <si>
    <t>Gong, Xuedan</t>
  </si>
  <si>
    <t>Yu, Zhengyu</t>
  </si>
  <si>
    <t>Li, Ying yue</t>
  </si>
  <si>
    <t>Yang, He</t>
  </si>
  <si>
    <t>Yin, Tian</t>
  </si>
  <si>
    <t>Gao, Yangawa</t>
  </si>
  <si>
    <t>Jin, Dai</t>
  </si>
  <si>
    <t>Zhang, Le</t>
  </si>
  <si>
    <t>Li, Sen</t>
  </si>
  <si>
    <t>Chen, Jie</t>
  </si>
  <si>
    <t>Huang, Tingxuan</t>
  </si>
  <si>
    <t>Qingxin, Zhou</t>
  </si>
  <si>
    <t>Zhao, Chenglei</t>
  </si>
  <si>
    <t>Yao, Menglu</t>
  </si>
  <si>
    <t>Hu, Risheng</t>
  </si>
  <si>
    <t>Xue, Lun</t>
  </si>
  <si>
    <t>Long, Xiaolong</t>
  </si>
  <si>
    <t>Miao, Cheng</t>
  </si>
  <si>
    <t>Zhou, Chao</t>
  </si>
  <si>
    <t>Li, Jierui</t>
  </si>
  <si>
    <t>Cui, Haisong</t>
  </si>
  <si>
    <t>Hao, Li</t>
  </si>
  <si>
    <t>Liu, Yaqi</t>
  </si>
  <si>
    <t>Li, Junjun</t>
  </si>
  <si>
    <t>Lin, Meiling</t>
  </si>
  <si>
    <t>Chen, Pan</t>
  </si>
  <si>
    <t>Xiaochen, Xu</t>
  </si>
  <si>
    <t>Xu, Bin</t>
  </si>
  <si>
    <t>Hongwei, Wu</t>
  </si>
  <si>
    <t>Dai, Haiyun</t>
  </si>
  <si>
    <t>Li, Yihe</t>
  </si>
  <si>
    <t>Song, Dan</t>
  </si>
  <si>
    <t>Li, Yan</t>
  </si>
  <si>
    <t>Chen, Dandan</t>
  </si>
  <si>
    <t>Wu, Wanlu</t>
  </si>
  <si>
    <t>Zhu, Junhui</t>
  </si>
  <si>
    <t>Fan, Liansheng</t>
  </si>
  <si>
    <t>Zhang, Jing</t>
  </si>
  <si>
    <t>Jin, Yue</t>
  </si>
  <si>
    <t>Hu, Xingyu</t>
  </si>
  <si>
    <t>Liu, Guoshu</t>
  </si>
  <si>
    <t>Liu, Jing</t>
  </si>
  <si>
    <t>Xueyuan, Zeng</t>
  </si>
  <si>
    <t>Tian, Ling</t>
  </si>
  <si>
    <t>Zhou, Nyuqing</t>
  </si>
  <si>
    <t>Tang, Jiaying</t>
  </si>
  <si>
    <t>Bao, Han</t>
  </si>
  <si>
    <t>Xu, Chen</t>
  </si>
  <si>
    <t>Chen, Sitong</t>
  </si>
  <si>
    <t>Jiang, Tianbin</t>
  </si>
  <si>
    <t>Qin, Fei</t>
  </si>
  <si>
    <t>Zheng, Hangdong</t>
  </si>
  <si>
    <t>Zhou, Siqi</t>
  </si>
  <si>
    <t>Yin, Jialin</t>
  </si>
  <si>
    <t>Liu, Tian</t>
  </si>
  <si>
    <t>Ye, Jing</t>
  </si>
  <si>
    <t>Liu, Xiao Bai</t>
  </si>
  <si>
    <t>Deng, Lei</t>
  </si>
  <si>
    <t>Guo, Yongli</t>
  </si>
  <si>
    <t>Jiaojiao, Zhao</t>
  </si>
  <si>
    <t>Jiaqin, Tao</t>
  </si>
  <si>
    <t>Chen, Lili</t>
  </si>
  <si>
    <t>Fu, Guirong</t>
  </si>
  <si>
    <t>Cai, Jingwen</t>
  </si>
  <si>
    <t>Zhou, Ying</t>
  </si>
  <si>
    <t>Lo, Ning</t>
  </si>
  <si>
    <t>Zhou, Huangyuzhu</t>
  </si>
  <si>
    <t>Pak, William Eui Won</t>
  </si>
  <si>
    <t>Peng, Diejun</t>
  </si>
  <si>
    <t>Xu, Mengshu</t>
  </si>
  <si>
    <t>DEPOSIT ON Dec</t>
  </si>
  <si>
    <t>Credit Card 25/12/2018</t>
  </si>
  <si>
    <t>Zhao, Zhen</t>
  </si>
  <si>
    <t>Jia, Xuan</t>
  </si>
  <si>
    <t>Shao, Jun</t>
  </si>
  <si>
    <t>Liu, Xiuoyun</t>
  </si>
  <si>
    <t>Dai, Honglei</t>
  </si>
  <si>
    <t>Zhang, Xue</t>
  </si>
  <si>
    <t>Song, Yaping</t>
  </si>
  <si>
    <t>Huang, Zihang</t>
  </si>
  <si>
    <t>Jiujian, Zhang</t>
  </si>
  <si>
    <t>Wang, Yibo</t>
  </si>
  <si>
    <t>Sun, Shufang</t>
  </si>
  <si>
    <t>Zhao, Qiyu</t>
  </si>
  <si>
    <t>Zhou, Qi</t>
  </si>
  <si>
    <t>Huang, Xiaoqing</t>
  </si>
  <si>
    <t>Wang, Xinwei</t>
  </si>
  <si>
    <t>Huang, Nan</t>
  </si>
  <si>
    <t>Shi, Hui</t>
  </si>
  <si>
    <t>Wenfei, Wang</t>
  </si>
  <si>
    <t>Han, Hongyi</t>
  </si>
  <si>
    <t>Fan, Yang</t>
  </si>
  <si>
    <t>Nayi, Zong</t>
  </si>
  <si>
    <t>Xin, Yali</t>
  </si>
  <si>
    <t>Liu, Xiaoling</t>
  </si>
  <si>
    <t>Chen, Guanchen</t>
  </si>
  <si>
    <t>Fang, Yuanyuan</t>
  </si>
  <si>
    <t>Li, Yinzhu</t>
  </si>
  <si>
    <t>Bao, Manqi</t>
  </si>
  <si>
    <t>Xie, Weidong</t>
  </si>
  <si>
    <t>Ren, Lu</t>
  </si>
  <si>
    <t>Lyu, Xiaxian</t>
  </si>
  <si>
    <t>Wang, Qiwei</t>
  </si>
  <si>
    <t>Ling, Min</t>
  </si>
  <si>
    <t>P190203190042489</t>
  </si>
  <si>
    <t>SALA CW….DEPOSIT OF Hong Kong Convergent (CIT Thailand) February 2019</t>
  </si>
  <si>
    <t>BALANCE FROM Jan</t>
  </si>
  <si>
    <t>DEPOSIT ON Feb</t>
  </si>
  <si>
    <t>for April</t>
  </si>
  <si>
    <t>Cai, Kaili</t>
  </si>
  <si>
    <t>Luo, Sha</t>
  </si>
  <si>
    <t>Li, Dagang</t>
  </si>
  <si>
    <t>Sun, Ming</t>
  </si>
  <si>
    <t>Wang, Miao</t>
  </si>
  <si>
    <t>Zhang, Qihui</t>
  </si>
  <si>
    <t>Jiang, Zizhao</t>
  </si>
  <si>
    <t>Zhang, Zeqing</t>
  </si>
  <si>
    <t>Zeng, Wen</t>
  </si>
  <si>
    <t>Wang, Yang</t>
  </si>
  <si>
    <t>Zhao, Weibo</t>
  </si>
  <si>
    <t>Cui, Zhendong</t>
  </si>
  <si>
    <t>Zhang, Jinrui</t>
  </si>
  <si>
    <t>Gao, Shuqin</t>
  </si>
  <si>
    <t>Li, Shuyan</t>
  </si>
  <si>
    <t>Meng, Zhen</t>
  </si>
  <si>
    <t>Liu, Yingying</t>
  </si>
  <si>
    <t>Wang, Mao</t>
  </si>
  <si>
    <t>Wang, Kexiang</t>
  </si>
  <si>
    <t>Huang, Xueping</t>
  </si>
  <si>
    <t>Chen, Yuehui</t>
  </si>
  <si>
    <t>He, Jianqiao</t>
  </si>
  <si>
    <t>Zhang, Mengting</t>
  </si>
  <si>
    <t>Chen, Meiling</t>
  </si>
  <si>
    <t>Ding, Cong</t>
  </si>
  <si>
    <t>Chen, Wanqing</t>
  </si>
  <si>
    <t>Qiu, Hao</t>
  </si>
  <si>
    <t>Xu, Yajuan</t>
  </si>
  <si>
    <t>Gao, Shiqi</t>
  </si>
  <si>
    <t>Xiu, Sisi</t>
  </si>
  <si>
    <t>Li, Xusha</t>
  </si>
  <si>
    <t>Luo, Jian</t>
  </si>
  <si>
    <t>Liu, Qianqian</t>
  </si>
  <si>
    <t>Guo, Binglong</t>
  </si>
  <si>
    <t>Wu, Lei</t>
  </si>
  <si>
    <t>Chen, Jun</t>
  </si>
  <si>
    <t>Shi, Xiaoting</t>
  </si>
  <si>
    <t>Sun, Lisha</t>
  </si>
  <si>
    <t>Guo, Xiaofeng</t>
  </si>
  <si>
    <t>Yuan, Bin</t>
  </si>
  <si>
    <t>Xin, Qingxiang</t>
  </si>
  <si>
    <t>Feng, Yu</t>
  </si>
  <si>
    <t>Xu, Shitong</t>
  </si>
  <si>
    <t>Miao, Lei</t>
  </si>
  <si>
    <t>Guo, Dan</t>
  </si>
  <si>
    <t>Congcong, Yang</t>
  </si>
  <si>
    <t>Han, Ruifeng</t>
  </si>
  <si>
    <t>Wu, Tihuan</t>
  </si>
  <si>
    <t>Lu, Shunyu</t>
  </si>
  <si>
    <t>Shi, Xuxiao</t>
  </si>
  <si>
    <t>Lu, Yawen</t>
  </si>
  <si>
    <t>Huang, Chendi</t>
  </si>
  <si>
    <t>Lu, Weidong</t>
  </si>
  <si>
    <t>Du, Guoxiang</t>
  </si>
  <si>
    <t>Liang, Jingxia</t>
  </si>
  <si>
    <t>P190221161951489</t>
  </si>
  <si>
    <t>Chen, Cong</t>
  </si>
  <si>
    <t>Wu, Qingmei</t>
  </si>
  <si>
    <t>Lei, Lei</t>
  </si>
  <si>
    <t>Tang, Yu</t>
  </si>
  <si>
    <t>Tam, Lam Lam Joan</t>
  </si>
  <si>
    <t>Yang, Yueming</t>
  </si>
  <si>
    <t>Yao, Bing Jie</t>
  </si>
  <si>
    <t>Li, Jun Long</t>
  </si>
  <si>
    <t>Chen, Yaoyao</t>
  </si>
  <si>
    <t>P190302174828489</t>
  </si>
  <si>
    <t>SALA CW….DEPOSIT OF Hong Kong Convergent (CIT Thailand) March 2019</t>
  </si>
  <si>
    <t>BALANCE FROM Feb</t>
  </si>
  <si>
    <t>DEPOSIT ON Mar</t>
  </si>
  <si>
    <t>Shen, Ying</t>
  </si>
  <si>
    <t>Li, Xiaofang</t>
  </si>
  <si>
    <t>Lin, Yu</t>
  </si>
  <si>
    <t>Xie, Fei</t>
  </si>
  <si>
    <t>Li, Jianheng</t>
  </si>
  <si>
    <t>Liu, Ying</t>
  </si>
  <si>
    <t>Zhu, Xianxia</t>
  </si>
  <si>
    <t>Pan, Ting</t>
  </si>
  <si>
    <t>Hu, Jiebing</t>
  </si>
  <si>
    <t>Zhang, Zhiyong</t>
  </si>
  <si>
    <t>Gao, Dan</t>
  </si>
  <si>
    <t>Yin, Junyu</t>
  </si>
  <si>
    <t>Xu, Haoyang</t>
  </si>
  <si>
    <t>Luo, Jia</t>
  </si>
  <si>
    <t>Ren, Xiaolei</t>
  </si>
  <si>
    <t>Li, Zheng61467</t>
  </si>
  <si>
    <t>Wang, Shanshan</t>
  </si>
  <si>
    <t>Song, Xin</t>
  </si>
  <si>
    <t>Zhang, Jian</t>
  </si>
  <si>
    <t>Zhang, Shuizhi</t>
  </si>
  <si>
    <t>Hu, Dan</t>
  </si>
  <si>
    <t>Chen, Fang</t>
  </si>
  <si>
    <t>Wang, Yijia</t>
  </si>
  <si>
    <t>Zhang, Yacui</t>
  </si>
  <si>
    <t>Li, Muzi</t>
  </si>
  <si>
    <t>Xu, Shenyu</t>
  </si>
  <si>
    <t>Liu, Lijie</t>
  </si>
  <si>
    <t>Lui, Shaing Wai</t>
  </si>
  <si>
    <t>Chen, Li</t>
  </si>
  <si>
    <t>P190325174712489</t>
  </si>
  <si>
    <t>Situ, Lingbin</t>
  </si>
  <si>
    <t>Gao, Min</t>
  </si>
  <si>
    <t>Wang, Tao</t>
  </si>
  <si>
    <t>Yao, Anlu</t>
  </si>
  <si>
    <t>Zhu, Yuqing</t>
  </si>
  <si>
    <t>Chen, Jingwan</t>
  </si>
  <si>
    <t>Jilu, Mu</t>
  </si>
  <si>
    <t>Wu, Guotang</t>
  </si>
  <si>
    <t>P190402171923489</t>
  </si>
  <si>
    <t>SALA CW….DEPOSIT OF Hong Kong Convergent (CIT Thailand) April 2019</t>
  </si>
  <si>
    <t>BALANCE FROM Mar</t>
  </si>
  <si>
    <t>DEPOSIT ON Apr</t>
  </si>
  <si>
    <t>Yan, Shijun</t>
  </si>
  <si>
    <t>Lee, Chih-Kuan</t>
  </si>
  <si>
    <t>Tsai, Hsing-Jung</t>
  </si>
  <si>
    <t>Su, Wei</t>
  </si>
  <si>
    <t>Lu, Yi</t>
  </si>
  <si>
    <t>Gu, Zhenwei</t>
  </si>
  <si>
    <t>Liang, Xiaoqiong</t>
  </si>
  <si>
    <t>Zhang, Yiming</t>
  </si>
  <si>
    <t>Chen, Mulin</t>
  </si>
  <si>
    <t>Wu, Jing</t>
  </si>
  <si>
    <t>Jiang, Nan</t>
  </si>
  <si>
    <t>Wei, Bo</t>
  </si>
  <si>
    <t>Zhang, Jiahao</t>
  </si>
  <si>
    <t>Li, Xue</t>
  </si>
  <si>
    <t>Yang, Xi</t>
  </si>
  <si>
    <t>Li, Renjie</t>
  </si>
  <si>
    <t>Qing, Qian</t>
  </si>
  <si>
    <t>Song, Yu</t>
  </si>
  <si>
    <t>Fang, Yunlei</t>
  </si>
  <si>
    <t>Lin, Biyun</t>
  </si>
  <si>
    <t>Zhang, Yifeng</t>
  </si>
  <si>
    <t>Li, Honglin</t>
  </si>
  <si>
    <t>Jiao, Jian</t>
  </si>
  <si>
    <t>Sun, Qixiang</t>
  </si>
  <si>
    <t>Shi, Jingzi</t>
  </si>
  <si>
    <t>Li, Huan</t>
  </si>
  <si>
    <t>Wang, Xirui</t>
  </si>
  <si>
    <t>Liu, Lok Ki</t>
  </si>
  <si>
    <t>Jiang, Wenhao</t>
  </si>
  <si>
    <t>Lu, Ying</t>
  </si>
  <si>
    <t>Yang, Peiqiang</t>
  </si>
  <si>
    <t>Zeng, Zhuo</t>
  </si>
  <si>
    <t>Chen, Xiaohan</t>
  </si>
  <si>
    <t>Hu, Xiaotian</t>
  </si>
  <si>
    <t>Gu, Simin</t>
  </si>
  <si>
    <t>Li, Menglu</t>
  </si>
  <si>
    <t>Feng, Huan</t>
  </si>
  <si>
    <t>Yao, Xiaoman</t>
  </si>
  <si>
    <t>Ge, Meiqing</t>
  </si>
  <si>
    <t>Wang, Ying</t>
  </si>
  <si>
    <t>Zhang, Yewei</t>
  </si>
  <si>
    <t>Wei, Wei</t>
  </si>
  <si>
    <t>P190412201824489</t>
  </si>
  <si>
    <t>Shan, Jing</t>
  </si>
  <si>
    <t>Hao, Yawen</t>
  </si>
  <si>
    <t>Lu, Si</t>
  </si>
  <si>
    <t>Sun, Haiyang</t>
  </si>
  <si>
    <t>Cao, Danli</t>
  </si>
  <si>
    <t>Huo, Bohua</t>
  </si>
  <si>
    <t>Huo, Meng</t>
  </si>
  <si>
    <t>Li, Liangmin</t>
  </si>
  <si>
    <t>Sun, Tianjia</t>
  </si>
  <si>
    <t>Wang, Baoyan</t>
  </si>
  <si>
    <t>Deng, Dongxu</t>
  </si>
  <si>
    <t>Zhang, Bing</t>
  </si>
  <si>
    <t>Fu, Bin</t>
  </si>
  <si>
    <t>Lin, Xinxin</t>
  </si>
  <si>
    <t>Yin, Dongsheng</t>
  </si>
  <si>
    <t>Li, Dandan</t>
  </si>
  <si>
    <t>Yang, Min</t>
  </si>
  <si>
    <t>Cao, Jingjing</t>
  </si>
  <si>
    <t>Xu, Siyang</t>
  </si>
  <si>
    <t>Ying, Hailiang</t>
  </si>
  <si>
    <t>Shao, Shanshan</t>
  </si>
  <si>
    <t>Jiang, Tian</t>
  </si>
  <si>
    <t>Gu, Rong</t>
  </si>
  <si>
    <t>Tian, Meiyu</t>
  </si>
  <si>
    <t>Zhou, Lingling</t>
  </si>
  <si>
    <t>Zhang, Qiaohong</t>
  </si>
  <si>
    <t>Wu, Jiajun</t>
  </si>
  <si>
    <t>Tai, Shu</t>
  </si>
  <si>
    <t>Li, Ruomeng</t>
  </si>
  <si>
    <t>Lo, Chun Wai</t>
  </si>
  <si>
    <t>Zhang, Shuo</t>
  </si>
  <si>
    <t>P190423114143489</t>
  </si>
  <si>
    <t>SALA CW….DEPOSIT OF Hong Kong Convergent (CIT Thailand) May 2019</t>
  </si>
  <si>
    <t>BALANCE FROM Apr</t>
  </si>
  <si>
    <t>DEPOSIT ON May</t>
  </si>
  <si>
    <t>Ge, Jinfeng</t>
  </si>
  <si>
    <t>12450.00</t>
  </si>
  <si>
    <t>Chen, Jiao</t>
  </si>
  <si>
    <t>51480.00</t>
  </si>
  <si>
    <t>Chen, Wei</t>
  </si>
  <si>
    <t>18000.00</t>
  </si>
  <si>
    <t>Qin, Chunxue</t>
  </si>
  <si>
    <t>19305.00</t>
  </si>
  <si>
    <t>Yuan, Yulong</t>
  </si>
  <si>
    <t>45000.00</t>
  </si>
  <si>
    <t>Lu, Renwei</t>
  </si>
  <si>
    <t>25740.00</t>
  </si>
  <si>
    <t>Ma, Lin</t>
  </si>
  <si>
    <t>9000.00</t>
  </si>
  <si>
    <t>Hu, Rui</t>
  </si>
  <si>
    <t>22410.00</t>
  </si>
  <si>
    <t>Wang, Lei</t>
  </si>
  <si>
    <t>12870.00</t>
  </si>
  <si>
    <t>Zeng, Yingfeng</t>
  </si>
  <si>
    <t>Chen, Xunrui</t>
  </si>
  <si>
    <t>Chen, Jiaqi</t>
  </si>
  <si>
    <t>Cui, Qiang</t>
  </si>
  <si>
    <t>Zhuang, Jianchuan</t>
  </si>
  <si>
    <t>44820.00</t>
  </si>
  <si>
    <t>Yao, Siyi</t>
  </si>
  <si>
    <t>Yang, Yanqin</t>
  </si>
  <si>
    <t>Xu, Ke</t>
  </si>
  <si>
    <t>Lee, Chun Yeung</t>
  </si>
  <si>
    <t>Kang, Wei</t>
  </si>
  <si>
    <t>Liu, Yali</t>
  </si>
  <si>
    <t>Xiao, Han</t>
  </si>
  <si>
    <t>Yuan, Yanmei</t>
  </si>
  <si>
    <t>Yan, Xiaojing</t>
  </si>
  <si>
    <t>27000.00</t>
  </si>
  <si>
    <t>Chen, Sijun</t>
  </si>
  <si>
    <t>13500.00</t>
  </si>
  <si>
    <t>Chu, Hui</t>
  </si>
  <si>
    <t>20070.00</t>
  </si>
  <si>
    <t>Li, Yang</t>
  </si>
  <si>
    <t>Li, Chunhua</t>
  </si>
  <si>
    <t>Wu, RongRong</t>
  </si>
  <si>
    <t>Shen, Dongshan</t>
  </si>
  <si>
    <t>32175.00</t>
  </si>
  <si>
    <t>Ji, Yuting</t>
  </si>
  <si>
    <t>30105.00</t>
  </si>
  <si>
    <t>Qiu, Xueting</t>
  </si>
  <si>
    <t>Yao, Weiting</t>
  </si>
  <si>
    <t>36000.00</t>
  </si>
  <si>
    <t>Zhao, Haipeng</t>
  </si>
  <si>
    <t>Xie, Yuzhen</t>
  </si>
  <si>
    <t>Peng, Dechun</t>
  </si>
  <si>
    <t>Li, Yanmei</t>
  </si>
  <si>
    <t>Du, Juan</t>
  </si>
  <si>
    <t>Liu, Wenlin</t>
  </si>
  <si>
    <t>Cui, Ying</t>
  </si>
  <si>
    <t>Zhao, Ying</t>
  </si>
  <si>
    <t>Ding, Qi</t>
  </si>
  <si>
    <t>Dai, Wei</t>
  </si>
  <si>
    <t>Wang, Guanxin</t>
  </si>
  <si>
    <t>Yang, Yuehao</t>
  </si>
  <si>
    <t>Lin, Weihao</t>
  </si>
  <si>
    <t>22300.00</t>
  </si>
  <si>
    <t>Li, Xiang</t>
  </si>
  <si>
    <t>128700.00</t>
  </si>
  <si>
    <t>Zhou, Wanqian</t>
  </si>
  <si>
    <t>Li, Chengyi</t>
  </si>
  <si>
    <t>Liu, Bin</t>
  </si>
  <si>
    <t>18670.00</t>
  </si>
  <si>
    <t>Ling, Liqing</t>
  </si>
  <si>
    <t>Hu, Di</t>
  </si>
  <si>
    <t>40140.00</t>
  </si>
  <si>
    <t>Zhou, Wenyan</t>
  </si>
  <si>
    <t>Ding, Maoxia</t>
  </si>
  <si>
    <t>Cai, Yundi</t>
  </si>
  <si>
    <t>22500.00</t>
  </si>
  <si>
    <t>Ke, Pei</t>
  </si>
  <si>
    <t>Chen, Anni</t>
  </si>
  <si>
    <t>Chang, Wan</t>
  </si>
  <si>
    <t>Zhang, Yuqing</t>
  </si>
  <si>
    <t>Li, Luhao</t>
  </si>
  <si>
    <t>Wang, Xiaolei</t>
  </si>
  <si>
    <t>Wang, Liting</t>
  </si>
  <si>
    <t>Ding,Qi,Ms.</t>
  </si>
  <si>
    <t>Li,Ying Ying Bonnie,Mr.</t>
  </si>
  <si>
    <t>Zhang,Shang</t>
  </si>
  <si>
    <t>Cao,Yang,Mr.</t>
  </si>
  <si>
    <t>Hao,Jun,Mr.</t>
  </si>
  <si>
    <t>38610.00</t>
  </si>
  <si>
    <t>Liu,Hong,Mr.</t>
  </si>
  <si>
    <t>Ma,Kaijun,Mr.</t>
  </si>
  <si>
    <t>Zhang,Huixin,Mr.</t>
  </si>
  <si>
    <t>Zhu,Deng,Mr.</t>
  </si>
  <si>
    <t>Li,Xiang,Mr.</t>
  </si>
  <si>
    <t>Shen,Yulong,Mr.</t>
  </si>
  <si>
    <t>Wan,Qi,Mr.</t>
  </si>
  <si>
    <t>Zhao,Xin,Ms.</t>
  </si>
  <si>
    <t>Yu,Jinju</t>
  </si>
  <si>
    <t>40500.00</t>
  </si>
  <si>
    <t>Soo,Pui Sze,Ms.</t>
  </si>
  <si>
    <t>Chen,Ziheng</t>
  </si>
  <si>
    <t>Gao,Sitian,Mr.</t>
  </si>
  <si>
    <t>Zhang,Chao</t>
  </si>
  <si>
    <t>Zhou,Yulin</t>
  </si>
  <si>
    <t>64350.00</t>
  </si>
  <si>
    <t>Li,Qingqing,Mr.</t>
  </si>
  <si>
    <t>Lin,Shiqian,Mr.</t>
  </si>
  <si>
    <t>Tang,Yeding,Mr.</t>
  </si>
  <si>
    <t>Teng,Yanli,Mr.</t>
  </si>
  <si>
    <t>Xu,Meng</t>
  </si>
  <si>
    <t>Zhu,Caiyun,Mr.</t>
  </si>
  <si>
    <t>Rao,Debo,Mr.</t>
  </si>
  <si>
    <t>Lu,Yafeng,Mr.</t>
  </si>
  <si>
    <t>Li,Wenbin,Mr.</t>
  </si>
  <si>
    <t>Li,Xin,Mr.</t>
  </si>
  <si>
    <t>Zhang,Di,Mr.</t>
  </si>
  <si>
    <t>Zhou,Yiling,Mr.</t>
  </si>
  <si>
    <t>14800.00</t>
  </si>
  <si>
    <t>Zhao,Jie,Mr.</t>
  </si>
  <si>
    <t>Deng,Gonghui,Mr.</t>
  </si>
  <si>
    <t>Zhang,Lei,Ms.</t>
  </si>
  <si>
    <t>Gao,Chunling,Mr.</t>
  </si>
  <si>
    <t>Li,Diya,Mr.</t>
  </si>
  <si>
    <t>Luo,Lili,Mr.</t>
  </si>
  <si>
    <t>Luo,Dong,Mr.</t>
  </si>
  <si>
    <t>Pan,Haihao,Mr.</t>
  </si>
  <si>
    <t>Qiu,Zhendong,Mr.</t>
  </si>
  <si>
    <t>Ma,Wenyao,Mr.</t>
  </si>
  <si>
    <t>Yang,Yuehan,Mr.</t>
  </si>
  <si>
    <t>Piao,Jinhu,Mr.</t>
  </si>
  <si>
    <t>17928.00</t>
  </si>
  <si>
    <t>Sun,Baozhen,Mr.</t>
  </si>
  <si>
    <t>Sun,Wenwen,Mr.</t>
  </si>
  <si>
    <t>Wei,Zhipeng</t>
  </si>
  <si>
    <t>29610.00</t>
  </si>
  <si>
    <t>Liu,Ju</t>
  </si>
  <si>
    <t>Zhang,Hanfu,Mr.</t>
  </si>
  <si>
    <t>Zhang,Qing</t>
  </si>
  <si>
    <t>Zhang,Zhonghai,Mr.</t>
  </si>
  <si>
    <t>18675.00</t>
  </si>
  <si>
    <t>Zhao,Lu,Mr.</t>
  </si>
  <si>
    <t>Hua,Bei,Mr.</t>
  </si>
  <si>
    <t>Cai,Xiaofan</t>
  </si>
  <si>
    <t>Liu,Fenfang,Mr.</t>
  </si>
  <si>
    <t>48390.00</t>
  </si>
  <si>
    <t>Li,Yanhua,Mr.</t>
  </si>
  <si>
    <t>Zhang,Qinchuan,Mr.</t>
  </si>
  <si>
    <t>73440.00</t>
  </si>
  <si>
    <t>Wang,James,Mr.</t>
  </si>
  <si>
    <t>Wang,Wei,Mr.</t>
  </si>
  <si>
    <t>5000.00</t>
  </si>
  <si>
    <t>Yuan,Te,Mr.</t>
  </si>
  <si>
    <t>Huang,Ling,Mr.</t>
  </si>
  <si>
    <t>80650.00</t>
  </si>
  <si>
    <t>Liu,Jiaojiao,Mr.</t>
  </si>
  <si>
    <t>Xu,Yaqing</t>
  </si>
  <si>
    <t>24975.00</t>
  </si>
  <si>
    <t>Wei,Feng,Mr.</t>
  </si>
  <si>
    <t>Chen,Jing,Ms.</t>
  </si>
  <si>
    <t>Kuang,Yuehua,Mr.</t>
  </si>
  <si>
    <t>Zhai,Hongkai,Mr.</t>
  </si>
  <si>
    <t>Tang,Jianmei,Mr.</t>
  </si>
  <si>
    <t>Wu,Can,Mr.</t>
  </si>
  <si>
    <t>Yang,Wenna,Mr.</t>
  </si>
  <si>
    <t>24480.00</t>
  </si>
  <si>
    <t>Zhang,Junxia,Mr.</t>
  </si>
  <si>
    <t>Chen,Hu,Mr.</t>
  </si>
  <si>
    <t>Gou,Fengjiao</t>
  </si>
  <si>
    <t>31500.00</t>
  </si>
  <si>
    <t>Luo,Xingmai,Mr.</t>
  </si>
  <si>
    <t>Liang,Xiangrong,Mr.</t>
  </si>
  <si>
    <t>Tao,YanFei,Mr.</t>
  </si>
  <si>
    <t>Piao,Cheng,Mr.</t>
  </si>
  <si>
    <t>Xiao,Qin</t>
  </si>
  <si>
    <t>26460.00</t>
  </si>
  <si>
    <t>Zeng,Jie,Mr.</t>
  </si>
  <si>
    <t>14040.00</t>
  </si>
  <si>
    <t>Wang,Meng</t>
  </si>
  <si>
    <t>28080.00</t>
  </si>
  <si>
    <t>Li,Jie,Mr.</t>
  </si>
  <si>
    <t>Tie,Meizhi,Mr.</t>
  </si>
  <si>
    <t>Zhao,Liyu,Mr.</t>
  </si>
  <si>
    <t>Qian,Mengtie,Mr.</t>
  </si>
  <si>
    <t>Zeng,Qingfei,Mr.</t>
  </si>
  <si>
    <t>15750.00</t>
  </si>
  <si>
    <t>Li,Ling</t>
  </si>
  <si>
    <t>23625.00</t>
  </si>
  <si>
    <t>Xu,Chao</t>
  </si>
  <si>
    <t>Lin,Mingle,Mr.</t>
  </si>
  <si>
    <t>Liu,Hanyuan,Mr.</t>
  </si>
  <si>
    <t>Xu,Zixuan,Mr.</t>
  </si>
  <si>
    <t>Zhou,Yu,Mr.</t>
  </si>
  <si>
    <t>Wang,Fan</t>
  </si>
  <si>
    <t>Liu,Hongpeng,Mr.</t>
  </si>
  <si>
    <t>Gong,Lei,Mr.</t>
  </si>
  <si>
    <t>Ma,Jinju,Mr.</t>
  </si>
  <si>
    <t>47250.00</t>
  </si>
  <si>
    <t>Huang,Danthing,Mr.</t>
  </si>
  <si>
    <t>Li,Jiaxin,Mr.</t>
  </si>
  <si>
    <t>Jin,Wei,Mr.</t>
  </si>
  <si>
    <t>Lyu,Jun,Mr.</t>
  </si>
  <si>
    <t>Lui,Ying Ha,Mr.</t>
  </si>
  <si>
    <t>Miao,Yujiang,Mr.</t>
  </si>
  <si>
    <t>Yu,Yang</t>
  </si>
  <si>
    <t>Cai,Jiayan,Mr.</t>
  </si>
  <si>
    <t>Rui,Yan,Mr.</t>
  </si>
  <si>
    <t>Zeng,Haohao,Mr.</t>
  </si>
  <si>
    <t>An,Zhiguo,Mr.</t>
  </si>
  <si>
    <t>Qian,Wen,Mr.</t>
  </si>
  <si>
    <t>Wang,Junxia,Mr.</t>
  </si>
  <si>
    <t>Zhang,Ning</t>
  </si>
  <si>
    <t>Chau,Hon Wai,Mr.</t>
  </si>
  <si>
    <t>Wan,Junyu</t>
  </si>
  <si>
    <t>Wang,Dali,Mr.</t>
  </si>
  <si>
    <t>An,Wei,Mr.</t>
  </si>
  <si>
    <t>Chen,Kanying,Mr.</t>
  </si>
  <si>
    <t>35100.00</t>
  </si>
  <si>
    <t>Xia,Yun</t>
  </si>
  <si>
    <t>21060.00</t>
  </si>
  <si>
    <t>Huang,Lin,Mr.</t>
  </si>
  <si>
    <t>Li,Yansong,Mr.</t>
  </si>
  <si>
    <t>Fang,Zhijia,Mr.</t>
  </si>
  <si>
    <t>Li,Yuxin,Mr.</t>
  </si>
  <si>
    <t>Li,Jianing,Mr.</t>
  </si>
  <si>
    <t>Wang,Mi,Mr.</t>
  </si>
  <si>
    <t>Bai,Yuchan,Mr.</t>
  </si>
  <si>
    <t>Lu,Hongmei,Mr.</t>
  </si>
  <si>
    <t>Feng,Minxia,Mr.</t>
  </si>
  <si>
    <t>Feng,Yan,Mr.</t>
  </si>
  <si>
    <t>Mo,Qiaoyue,Mr.</t>
  </si>
  <si>
    <t>Zhang,Yankun,Mr.</t>
  </si>
  <si>
    <t>16650.00</t>
  </si>
  <si>
    <t>Qiu,Zhujun</t>
  </si>
  <si>
    <t>Wu,Tianxiang,Mr.</t>
  </si>
  <si>
    <t>Zhang,Ning,Mr.</t>
  </si>
  <si>
    <t>29250.00</t>
  </si>
  <si>
    <t>51300.00</t>
  </si>
  <si>
    <t>64650.00</t>
  </si>
  <si>
    <t>Huang,Yiran,Mr.</t>
  </si>
  <si>
    <t>42120.00</t>
  </si>
  <si>
    <t>Zhang,Yumin</t>
  </si>
  <si>
    <t>Xu,Peng,Mr.</t>
  </si>
  <si>
    <t>Li,Li</t>
  </si>
  <si>
    <t>10152.00</t>
  </si>
  <si>
    <t>Zhang,Wei,Mr.</t>
  </si>
  <si>
    <t>23400.00</t>
  </si>
  <si>
    <t>Wang,Yifan,Mr.</t>
  </si>
  <si>
    <t>41895.00</t>
  </si>
  <si>
    <t>Zhang,Tianna,Mr.</t>
  </si>
  <si>
    <t>Zhang,Yiyang,Mr.</t>
  </si>
  <si>
    <t>37350.00</t>
  </si>
  <si>
    <t>Wang,Qinxue,Mr.</t>
  </si>
  <si>
    <t>Tu,Xiaolu,Mr.</t>
  </si>
  <si>
    <t>25650.00</t>
  </si>
  <si>
    <t>Wang,Min,Mr.</t>
  </si>
  <si>
    <t>Chen,Xianqin,Mr.</t>
  </si>
  <si>
    <t>Zhang,Weixin,Mr.</t>
  </si>
  <si>
    <t>Shu,Linlin,Ms.</t>
  </si>
  <si>
    <t>15228.00</t>
  </si>
  <si>
    <t>17550.00</t>
  </si>
  <si>
    <t>11700.00</t>
  </si>
  <si>
    <t>Tam,Chi Yu,Mr.</t>
  </si>
  <si>
    <t>Yang,Mingxuan,Mr.</t>
  </si>
  <si>
    <t>Gao,Ying,Ms.</t>
  </si>
  <si>
    <t>Liu,Chunyan</t>
  </si>
  <si>
    <t>29745.00</t>
  </si>
  <si>
    <t>Guo,Yisheng,Mr.</t>
  </si>
  <si>
    <t>Wu,Wenna,Mr.</t>
  </si>
  <si>
    <t>23300.00</t>
  </si>
  <si>
    <t>Shi,Minqi,Mr.</t>
  </si>
  <si>
    <t>Long,Tao,Mr.</t>
  </si>
  <si>
    <t>Xia,Qiongmin,Mr.</t>
  </si>
  <si>
    <t>Xu,Ziyi</t>
  </si>
  <si>
    <t>Shen,Ying,Mr.</t>
  </si>
  <si>
    <t>Cai,BinBin,Mr.</t>
  </si>
  <si>
    <t>Zhou,Yang,Mr.</t>
  </si>
  <si>
    <t>Huang,Peihe,Mr.</t>
  </si>
  <si>
    <t>Ye,Zi,Mr.</t>
  </si>
  <si>
    <t>Zhu,Mei,Mr.</t>
  </si>
  <si>
    <t>Song,Shiyi,Mr.</t>
  </si>
  <si>
    <t>Wang,Mengmeng,Mr.</t>
  </si>
  <si>
    <t>Wang,Xiaoping,Mr.</t>
  </si>
  <si>
    <t>Liu,Fei,Mr.</t>
  </si>
  <si>
    <t>Ning,Jing,Mr.</t>
  </si>
  <si>
    <t>Situ,Leyi,Mr.</t>
  </si>
  <si>
    <t>Li,Ziwei,Mr.</t>
  </si>
  <si>
    <t>Zhang,Xusheng,Mr.</t>
  </si>
  <si>
    <t>Li,Yingxue</t>
  </si>
  <si>
    <t>Tong,Guili</t>
  </si>
  <si>
    <t>Yang,Xiao Rong,Mr.</t>
  </si>
  <si>
    <t>Yang,Zhuo,Mr.</t>
  </si>
  <si>
    <t>Zhang,Kang</t>
  </si>
  <si>
    <t>Lin,Lin,Ms.</t>
  </si>
  <si>
    <t>Chuk,Sze Yee,Mr.</t>
  </si>
  <si>
    <t>Wang,Yijun,Mr.</t>
  </si>
  <si>
    <t>Auyeung,Lokyin,Mr.</t>
  </si>
  <si>
    <t>Wang,Lina,Mr.</t>
  </si>
  <si>
    <t>Han,Bing,Mr.</t>
  </si>
  <si>
    <t>Zheng,Guobin</t>
  </si>
  <si>
    <t>Lu,Dawei,Mr.</t>
  </si>
  <si>
    <t>P190520095635489</t>
  </si>
  <si>
    <t>SALA CW….DEPOSIT OF Hong Kong Convergent (CIT Thailand) JUN 2019</t>
  </si>
  <si>
    <t>DEPOSIT ON Jun</t>
  </si>
  <si>
    <t>Huang,Peipei,Mr.</t>
  </si>
  <si>
    <t>He,Wen,Mr.</t>
  </si>
  <si>
    <t>Sun,Lan</t>
  </si>
  <si>
    <t>Wang,Yafei</t>
  </si>
  <si>
    <t>Hu, Yibei</t>
  </si>
  <si>
    <t>Mao, Yingfei</t>
  </si>
  <si>
    <t>CAI,SHIMIN,Mr.</t>
  </si>
  <si>
    <t>Song,Zhengang</t>
  </si>
  <si>
    <t>Miao, Weital</t>
  </si>
  <si>
    <t>Su,Zhan</t>
  </si>
  <si>
    <t>Zhang,Chen,Mr.</t>
  </si>
  <si>
    <t>Zhang,Li,Mr.</t>
  </si>
  <si>
    <t>Huang,Chunfeng,Mr.</t>
  </si>
  <si>
    <t>Qin,Wei,Mr.</t>
  </si>
  <si>
    <t>Li,Yunhua</t>
  </si>
  <si>
    <t>Wang,Zilin,Mr.</t>
  </si>
  <si>
    <t>Zhu,Yunfeng,Mr.</t>
  </si>
  <si>
    <t>Liu, Xitong</t>
  </si>
  <si>
    <t>Dou,Yikang</t>
  </si>
  <si>
    <t>Chau,Liu Ming,Mr.</t>
  </si>
  <si>
    <t>Chen,Jingjing,Mr.</t>
  </si>
  <si>
    <t>Zhou,Yue</t>
  </si>
  <si>
    <t>Mu,Mianmian</t>
  </si>
  <si>
    <t>Wang,Zheyi,Mr.</t>
  </si>
  <si>
    <t>Gao,Anna,Ms.</t>
  </si>
  <si>
    <t>Mai,Rui</t>
  </si>
  <si>
    <t>Ma, Yongqiang</t>
  </si>
  <si>
    <t>Liao, Xiucheng</t>
  </si>
  <si>
    <t>Gong, Mengyue</t>
  </si>
  <si>
    <t>Zhou,Chen,Mr.</t>
  </si>
  <si>
    <t>Zhu,Hongmei,Mr.</t>
  </si>
  <si>
    <t>Cai, Minghui</t>
  </si>
  <si>
    <t>Zhou, Zhiqing</t>
  </si>
  <si>
    <t>He, Ying</t>
  </si>
  <si>
    <t>Wang, Yuexuan</t>
  </si>
  <si>
    <t>Cao,Zhouha,Mr.</t>
  </si>
  <si>
    <t>Lu,Xiaoli,Mr.</t>
  </si>
  <si>
    <t>Liao, Bingxian</t>
  </si>
  <si>
    <t>Li,Suya,Mr.</t>
  </si>
  <si>
    <t>Lin,Ziyue,Mr.</t>
  </si>
  <si>
    <t>Zhu, Jingsi</t>
  </si>
  <si>
    <t>Huang,Fangli,Mr.</t>
  </si>
  <si>
    <t>Lin,Jiakun,Mr.</t>
  </si>
  <si>
    <t>Xiang,Xiaojun</t>
  </si>
  <si>
    <t>Liu,Xueting,Mr.</t>
  </si>
  <si>
    <t>Wang,Yunshuang</t>
  </si>
  <si>
    <t>Zhai,Zhenjie,Mr.</t>
  </si>
  <si>
    <t>Zhang,Tianhui</t>
  </si>
  <si>
    <t>Zhong,Yun,Mr.</t>
  </si>
  <si>
    <t>Ren,Linya,Mr.</t>
  </si>
  <si>
    <t>Sun,Rui,Mr.</t>
  </si>
  <si>
    <t>Kang,Lichiu</t>
  </si>
  <si>
    <t>Kang,Lichuan</t>
  </si>
  <si>
    <t>Zhu,Xiaochen,Mr.</t>
  </si>
  <si>
    <t>Chen,Haixu</t>
  </si>
  <si>
    <t>Chen,Long</t>
  </si>
  <si>
    <t>Hu,Zhigang,Mr.</t>
  </si>
  <si>
    <t>Qian,Wengchen,Mr.</t>
  </si>
  <si>
    <t>Gao,Pui,Mr.</t>
  </si>
  <si>
    <t>Li,Jiangye,Mr.</t>
  </si>
  <si>
    <t>Zhu,Jinglu</t>
  </si>
  <si>
    <t>Zhu,Rongji,Mr.</t>
  </si>
  <si>
    <t>Zhu,Rongjun,Mr.</t>
  </si>
  <si>
    <t>Wang,Li</t>
  </si>
  <si>
    <t>Zhao,Xinxin</t>
  </si>
  <si>
    <t>Zhang,Ziqi,Mr.</t>
  </si>
  <si>
    <t>Zhang,Meijing,Ms.</t>
  </si>
  <si>
    <t>Day,Gloria,Mr.</t>
  </si>
  <si>
    <t>Pan,Yan,Mr.</t>
  </si>
  <si>
    <t>Zhao,Ning,Ms.</t>
  </si>
  <si>
    <t>Li,Qing,Mr.</t>
  </si>
  <si>
    <t>Jiang,Zhiying,Mr.</t>
  </si>
  <si>
    <t>Zou,Zhen,Mr.</t>
  </si>
  <si>
    <t>Mo, Zhixin</t>
  </si>
  <si>
    <t>Zheng, Siqi</t>
  </si>
  <si>
    <t>Zheng, Wenyou</t>
  </si>
  <si>
    <t>Huang, Youting</t>
  </si>
  <si>
    <t>Lei, Bin</t>
  </si>
  <si>
    <t>Hou, Shiga</t>
  </si>
  <si>
    <t>Zhang, Wanlu</t>
  </si>
  <si>
    <t>Mao, Baolin</t>
  </si>
  <si>
    <t>Lin, Mingle</t>
  </si>
  <si>
    <t>Xu, Yi</t>
  </si>
  <si>
    <t>Ding, Rouyin</t>
  </si>
  <si>
    <t>Zhu, Junpeng</t>
  </si>
  <si>
    <t>Wu, Song</t>
  </si>
  <si>
    <t>Luo, Guan</t>
  </si>
  <si>
    <t>Luo, Shangyou</t>
  </si>
  <si>
    <t>Lin, Qicai</t>
  </si>
  <si>
    <t>Xu, Shuo</t>
  </si>
  <si>
    <t>Zhou, Ke</t>
  </si>
  <si>
    <t>Teng, Zhanjie</t>
  </si>
  <si>
    <t>Yuan,Weihua,Mr.</t>
  </si>
  <si>
    <t>Fan,Rongrong,Mr.</t>
  </si>
  <si>
    <t>Liu,Yijia,Mr.</t>
  </si>
  <si>
    <t>Xie,Yedu,Mr.</t>
  </si>
  <si>
    <t>Gu,Xin,Ms.</t>
  </si>
  <si>
    <t>Xu,Chenguang</t>
  </si>
  <si>
    <t>Xie,Xushuang,Mr.</t>
  </si>
  <si>
    <t>Li,Yi,Mr.</t>
  </si>
  <si>
    <t>Zhang,Hongdi</t>
  </si>
  <si>
    <t>Wang,Xuemei</t>
  </si>
  <si>
    <t>Gao,Rui</t>
  </si>
  <si>
    <t>Han,Di</t>
  </si>
  <si>
    <t>Mu,Xuran</t>
  </si>
  <si>
    <t>Shen, Zhenyu</t>
  </si>
  <si>
    <t>Pang,Yao</t>
  </si>
  <si>
    <t>Han,Yukun</t>
  </si>
  <si>
    <t>Wei,Chenxi,Mr.</t>
  </si>
  <si>
    <t>Zhou,Jiarong,Mr.</t>
  </si>
  <si>
    <t>Ding, Ning</t>
  </si>
  <si>
    <t>Pi,Shangyun</t>
  </si>
  <si>
    <t>Yuan,Yi,Mr.</t>
  </si>
  <si>
    <t>Liu, Shilong</t>
  </si>
  <si>
    <t>Zhuo,Jiaying</t>
  </si>
  <si>
    <t>Cao,Zhiqin,Mr.</t>
  </si>
  <si>
    <t>Zhang,Xuan,Mr.</t>
  </si>
  <si>
    <t>P190608155313489</t>
  </si>
  <si>
    <t>SALA CW….DEPOSIT OF Hong Kong Convergent (CIT Thailand) JUL 2019</t>
  </si>
  <si>
    <t>BALANCE FROM Jun</t>
  </si>
  <si>
    <t>DEPOSIT ON Jul</t>
  </si>
  <si>
    <t>Pang, Dengyu</t>
  </si>
  <si>
    <t>Quan, Yuyun</t>
  </si>
  <si>
    <t>Li, Juhong</t>
  </si>
  <si>
    <t>Zhou, Lei</t>
  </si>
  <si>
    <t>Wai, Wai</t>
  </si>
  <si>
    <t>Liu, Xinyu</t>
  </si>
  <si>
    <t>Guan, Danhong</t>
  </si>
  <si>
    <t>Li, Xiaolian</t>
  </si>
  <si>
    <t>Feng, Xiaowen</t>
  </si>
  <si>
    <t>Lyu, Yidan</t>
  </si>
  <si>
    <t>Mou, Weiguo</t>
  </si>
  <si>
    <t>Yang, Xiaodan</t>
  </si>
  <si>
    <t>Zhao, Yang</t>
  </si>
  <si>
    <t>Zhou, Xun</t>
  </si>
  <si>
    <t>Chen, Xueying</t>
  </si>
  <si>
    <t>Li, Chongxi</t>
  </si>
  <si>
    <t>Cheng, Xinlu</t>
  </si>
  <si>
    <t>Zhou, Chen</t>
  </si>
  <si>
    <t>Qiao, Li</t>
  </si>
  <si>
    <t>Li, Xinhan</t>
  </si>
  <si>
    <t>Cen, Wei</t>
  </si>
  <si>
    <t>Wang, Luman</t>
  </si>
  <si>
    <t>Wang, Xiaoye</t>
  </si>
  <si>
    <t>Yang, Lijia</t>
  </si>
  <si>
    <t>Qian, Ningling</t>
  </si>
  <si>
    <t>Li, Jing</t>
  </si>
  <si>
    <t>Zhang, Jie</t>
  </si>
  <si>
    <t>Shi, Tianqi</t>
  </si>
  <si>
    <t>Xu, Qian</t>
  </si>
  <si>
    <t>Li, Shiyao</t>
  </si>
  <si>
    <t>Lai, Jingru</t>
  </si>
  <si>
    <t>Liu, Xuesong</t>
  </si>
  <si>
    <t>Zhang, Jun</t>
  </si>
  <si>
    <t>Xu, Zhen</t>
  </si>
  <si>
    <t>Lu, Lu</t>
  </si>
  <si>
    <t>Zhang, Rong</t>
  </si>
  <si>
    <t>Li, Min</t>
  </si>
  <si>
    <t>Liu, Songsong</t>
  </si>
  <si>
    <t>Ren, Siying</t>
  </si>
  <si>
    <t>Chen, Xujia</t>
  </si>
  <si>
    <t>Jiang, Xiaoyu</t>
  </si>
  <si>
    <t>He, Xiaojie</t>
  </si>
  <si>
    <t>Sun, Haowen</t>
  </si>
  <si>
    <t>Wang, Qing</t>
  </si>
  <si>
    <t>Liu, Qianrong</t>
  </si>
  <si>
    <t>Jin, Chen</t>
  </si>
  <si>
    <t>Liao, Yujie</t>
  </si>
  <si>
    <t>P190709143108489</t>
  </si>
  <si>
    <t>Huang, Ouyu</t>
  </si>
  <si>
    <t>Wang, Chunjie</t>
  </si>
  <si>
    <t>Zhang, Shiqing</t>
  </si>
  <si>
    <t>Liang, Xiaoqin</t>
  </si>
  <si>
    <t>Ma, Weina</t>
  </si>
  <si>
    <t>Li, Junmin</t>
  </si>
  <si>
    <t>Zhang, Lili</t>
  </si>
  <si>
    <t>Guo, Shuang</t>
  </si>
  <si>
    <t>Shan, Lianrui</t>
  </si>
  <si>
    <t>Chen, Jingya</t>
  </si>
  <si>
    <t>Li, Zhuo</t>
  </si>
  <si>
    <t>Yu, Zibei</t>
  </si>
  <si>
    <t>Cheung, Man Chi</t>
  </si>
  <si>
    <t>Wei, Chao</t>
  </si>
  <si>
    <t>Wang, Xiaoke</t>
  </si>
  <si>
    <t>Jiang, Man</t>
  </si>
  <si>
    <t>Zhu, Hui</t>
  </si>
  <si>
    <t>Zhou, Lina</t>
  </si>
  <si>
    <t>Wang, Wenting</t>
  </si>
  <si>
    <t>Zhong, Zhipeng</t>
  </si>
  <si>
    <t>Wu, Ju</t>
  </si>
  <si>
    <t>Cao, Chunyan</t>
  </si>
  <si>
    <t>Wang, Long</t>
  </si>
  <si>
    <t>Ding, Yufan</t>
  </si>
  <si>
    <t>Wang, Xiao</t>
  </si>
  <si>
    <t>Chang, Qi</t>
  </si>
  <si>
    <t>Xi, Zhang</t>
  </si>
  <si>
    <t>Zhang, Deyi</t>
  </si>
  <si>
    <t>Cui, Bin</t>
  </si>
  <si>
    <t>Ji, Guangting</t>
  </si>
  <si>
    <t>Weng, Rui</t>
  </si>
  <si>
    <t>1518443</t>
  </si>
  <si>
    <t>Yang, Xuan</t>
  </si>
  <si>
    <t>Xing, Zhiyuan</t>
  </si>
  <si>
    <t>Yang, Wenting</t>
  </si>
  <si>
    <t>Gao, Jie</t>
  </si>
  <si>
    <t>Zhang, Xianli</t>
  </si>
  <si>
    <t>1500054</t>
  </si>
  <si>
    <t>Zhang, Qiong</t>
  </si>
  <si>
    <t>1526152</t>
  </si>
  <si>
    <t>Ge, Haifei</t>
  </si>
  <si>
    <t>P190717171916489</t>
  </si>
  <si>
    <t>Ni, Fan</t>
  </si>
  <si>
    <t>Zheng, Lei</t>
  </si>
  <si>
    <t>Li, Mengqi</t>
  </si>
  <si>
    <t>Chen, Cheng</t>
  </si>
  <si>
    <t>Ren, Linlin</t>
  </si>
  <si>
    <t>Hong, Yao</t>
  </si>
  <si>
    <t>Jiao, Jing</t>
  </si>
  <si>
    <t>Ding, Mingyang</t>
  </si>
  <si>
    <t>Wu, Jiang</t>
  </si>
  <si>
    <t>Dai, Xueqian</t>
  </si>
  <si>
    <t>Zhang, Yong</t>
  </si>
  <si>
    <t>Hui, Jie</t>
  </si>
  <si>
    <t>Zhang, Dan</t>
  </si>
  <si>
    <t>Xiao, Juan</t>
  </si>
  <si>
    <t>Zhou, Yuanyuan</t>
  </si>
  <si>
    <t>Chen, Xikai</t>
  </si>
  <si>
    <t>Chen, Zicheng</t>
  </si>
  <si>
    <t>Zhang, Hongguang</t>
  </si>
  <si>
    <t>Zhang, Jia</t>
  </si>
  <si>
    <t>Wang, Danni</t>
  </si>
  <si>
    <t xml:space="preserve">Mak, Ting Fung </t>
  </si>
  <si>
    <t>Sheng, Bing</t>
  </si>
  <si>
    <t>Deng, Jianhui</t>
  </si>
  <si>
    <t>Yu, Qian</t>
  </si>
  <si>
    <t>Chen, Liang</t>
  </si>
  <si>
    <t>Lu, Jiawen</t>
  </si>
  <si>
    <t>Wei, Yi</t>
  </si>
  <si>
    <t>Han, Xu</t>
  </si>
  <si>
    <t>Zhang, Ting</t>
  </si>
  <si>
    <t>Chen, Zeyu</t>
  </si>
  <si>
    <t>Yuan, Bowei</t>
  </si>
  <si>
    <t>Zhu, Weidong</t>
  </si>
  <si>
    <t>Yu, Chao</t>
  </si>
  <si>
    <t>Sun, Guoliang</t>
  </si>
  <si>
    <t>Qiu, Lifen</t>
  </si>
  <si>
    <t xml:space="preserve">NG, Wai Ping </t>
  </si>
  <si>
    <t>Dai, Bin</t>
  </si>
  <si>
    <t>Wang, Fang</t>
  </si>
  <si>
    <t>Meng, Weidong</t>
  </si>
  <si>
    <t>Chen, Datong</t>
  </si>
  <si>
    <t>Tang, Xuewen</t>
  </si>
  <si>
    <t>Gan, Jieling</t>
  </si>
  <si>
    <t>Zhang, Xinyu</t>
  </si>
  <si>
    <t>Gao, Lan</t>
  </si>
  <si>
    <t>Yu, Shihui</t>
  </si>
  <si>
    <t>Shi, Yanguang</t>
  </si>
  <si>
    <t>Xu, Jing</t>
  </si>
  <si>
    <t>Wang, Yan</t>
  </si>
  <si>
    <t>Xiang, Chao</t>
  </si>
  <si>
    <t>Gu, Huiping</t>
  </si>
  <si>
    <t>Gong, Xue</t>
  </si>
  <si>
    <t>Chen, DongXue</t>
  </si>
  <si>
    <t>Liu, Zhangjin</t>
  </si>
  <si>
    <t>Bai, Haiting</t>
  </si>
  <si>
    <t>Shu, Yue</t>
  </si>
  <si>
    <t>Zhang, Xuemei</t>
  </si>
  <si>
    <t>Bai, Sisi</t>
  </si>
  <si>
    <t>Bai, Hongrui</t>
  </si>
  <si>
    <t>Chen, Fangtao</t>
  </si>
  <si>
    <t>Wang, Yimin</t>
  </si>
  <si>
    <t>Jiang, Jingting</t>
  </si>
  <si>
    <t>Zhou, Biyun</t>
  </si>
  <si>
    <t>Li, Zhenyu</t>
  </si>
  <si>
    <t>Lee, Chun Wah</t>
  </si>
  <si>
    <t>Hu, Yadong</t>
  </si>
  <si>
    <t>Huang, Fang</t>
  </si>
  <si>
    <t>Chen, Huijuan</t>
  </si>
  <si>
    <t>Chen, Lin</t>
  </si>
  <si>
    <t>Jiang, Yingli</t>
  </si>
  <si>
    <t>Ding, Juan</t>
  </si>
  <si>
    <t>Liang, Xiaoxin</t>
  </si>
  <si>
    <t>P190807193225489</t>
  </si>
  <si>
    <t>Booking on hand 21 Jul - 25 Aug 2019</t>
  </si>
  <si>
    <t>Follow up payment THB 1,892,548.34</t>
  </si>
  <si>
    <t>Au-Yeung, Lok Yin</t>
  </si>
  <si>
    <t>Hu, Zhigang</t>
  </si>
  <si>
    <t>Qian, Wengchen</t>
  </si>
  <si>
    <t>Lu, Dawei</t>
  </si>
  <si>
    <t>Wang, Mengmeng</t>
  </si>
  <si>
    <t>Lin, Lin</t>
  </si>
  <si>
    <t>Song, Shiyi</t>
  </si>
  <si>
    <t>Liu, Xueting</t>
  </si>
  <si>
    <t>Chen, Yan</t>
  </si>
  <si>
    <t>Zhu, Hongmei</t>
  </si>
  <si>
    <t>Zhai, Zhenjie</t>
  </si>
  <si>
    <t>Zhang, Li</t>
  </si>
  <si>
    <t>Zhang, Chen</t>
  </si>
  <si>
    <t>Huang, Chunfeng</t>
  </si>
  <si>
    <t>Jiang, Zhiying</t>
  </si>
  <si>
    <t>Situ, Leyi</t>
  </si>
  <si>
    <t>Huang, Peizhe</t>
  </si>
  <si>
    <t>Wang, Li</t>
  </si>
  <si>
    <t>Zhang, Xusheng</t>
  </si>
  <si>
    <t>Wei, Qin</t>
  </si>
  <si>
    <t>Zhu, Yunfeng</t>
  </si>
  <si>
    <t>Xu, Qianchen</t>
  </si>
  <si>
    <t>Wang, Xiaoping</t>
  </si>
  <si>
    <t>Yang, Zhuo</t>
  </si>
  <si>
    <t>Yang, Xiaorong</t>
  </si>
  <si>
    <t>Wang, Yijun</t>
  </si>
  <si>
    <t>Wang, Lina</t>
  </si>
  <si>
    <t>Zhao, Ning</t>
  </si>
  <si>
    <t>Huang, Wanxiong</t>
  </si>
  <si>
    <t>Liu, Fei</t>
  </si>
  <si>
    <t>Cai, Shimin</t>
  </si>
  <si>
    <t>He, Wen</t>
  </si>
  <si>
    <t>Cai, BinBin</t>
  </si>
  <si>
    <t>Huang, Lin</t>
  </si>
  <si>
    <t>Zhu, Mei</t>
  </si>
  <si>
    <t>Ye, Zi</t>
  </si>
  <si>
    <t>Ning, Jing</t>
  </si>
  <si>
    <t>Xu, Ziyi</t>
  </si>
  <si>
    <t>Zheng, Guobin</t>
  </si>
  <si>
    <t>Dou, Yikang</t>
  </si>
  <si>
    <t>Wang, Yunshuang</t>
  </si>
  <si>
    <t>Zhang, Tianhui</t>
  </si>
  <si>
    <t>Lu, Xiaoli</t>
  </si>
  <si>
    <t>Zhou, Yang</t>
  </si>
  <si>
    <t>Li, Shuangqi</t>
  </si>
  <si>
    <t>Chen, Long</t>
  </si>
  <si>
    <t>Zhao, Lu</t>
  </si>
  <si>
    <t>Li, Yingxue</t>
  </si>
  <si>
    <t>Tong, Guili</t>
  </si>
  <si>
    <t>Zhang, Kang</t>
  </si>
  <si>
    <t>Li, Ziwei</t>
  </si>
  <si>
    <t>Li, Qing</t>
  </si>
  <si>
    <t>Lin, Peng</t>
  </si>
  <si>
    <t>Wu, Wenna</t>
  </si>
  <si>
    <t>Xia, Qiongmin</t>
  </si>
  <si>
    <t>Mai, Rui</t>
  </si>
  <si>
    <t>Su, Zhan</t>
  </si>
  <si>
    <t>Han, Bing</t>
  </si>
  <si>
    <t>Han, Dairu</t>
  </si>
  <si>
    <t>Lin, Ziyue</t>
  </si>
  <si>
    <t>Chuk, Sze-Yee</t>
  </si>
  <si>
    <t>Huang, Fangli</t>
  </si>
  <si>
    <t>Deng, Xiaoquan</t>
  </si>
  <si>
    <t>Day, Gloria Gi</t>
  </si>
  <si>
    <t>Zhang, Xuan</t>
  </si>
  <si>
    <t>Yang, Yanjie</t>
  </si>
  <si>
    <t>Sun, Rui</t>
  </si>
  <si>
    <t>Zhang, Ziqi</t>
  </si>
  <si>
    <t>Lin, Jiakun</t>
  </si>
  <si>
    <t>Li, Yunhua</t>
  </si>
  <si>
    <t>Chen, Haixu</t>
  </si>
  <si>
    <t>Sun, Lan</t>
  </si>
  <si>
    <t>Han, Di</t>
  </si>
  <si>
    <t>Song, Zhengang</t>
  </si>
  <si>
    <t>Li, Jiangye</t>
  </si>
  <si>
    <t>Huang, Peipei</t>
  </si>
  <si>
    <t>Gao, Pui Wan</t>
  </si>
  <si>
    <t>Wei, Chenxi</t>
  </si>
  <si>
    <t>Mao, Yandong</t>
  </si>
  <si>
    <t>Cao, Zhiqin</t>
  </si>
  <si>
    <t>Wang, Yafei</t>
  </si>
  <si>
    <t>Zhao, Xinxin</t>
  </si>
  <si>
    <t>Kang, Li Chuan</t>
  </si>
  <si>
    <t>Chen, Jingjing</t>
  </si>
  <si>
    <t>Xiang, Xiaojun</t>
  </si>
  <si>
    <t>Han, Yukun</t>
  </si>
  <si>
    <t>Pang, Yao</t>
  </si>
  <si>
    <t>Cao, Zhouhai</t>
  </si>
  <si>
    <t>Cao, Kaigui</t>
  </si>
  <si>
    <t>Pi, Shangyun</t>
  </si>
  <si>
    <t>Ren, Linya</t>
  </si>
  <si>
    <t>Zhuo, Jiaying</t>
  </si>
  <si>
    <t>Qi, Ziluo</t>
  </si>
  <si>
    <t>Wang, Zheyi</t>
  </si>
  <si>
    <t>Zhong, Yun</t>
  </si>
  <si>
    <t>Yang, Aimin</t>
  </si>
  <si>
    <t>Zhou, Jiarong</t>
  </si>
  <si>
    <t>Gao, Anna</t>
  </si>
  <si>
    <t>Yuan, Yi</t>
  </si>
  <si>
    <t>Zhou, Yue</t>
  </si>
  <si>
    <t>Zhu, Xiaochen</t>
  </si>
  <si>
    <t>Peng, Jifeng</t>
  </si>
  <si>
    <t>Hu, Jian</t>
  </si>
  <si>
    <t>Chau, Lui Ming</t>
  </si>
  <si>
    <t>Zhu, Rongjun</t>
  </si>
  <si>
    <t>Zhu, Rongji</t>
  </si>
  <si>
    <t>Mu, Mianmian</t>
  </si>
  <si>
    <t>Zhang, Meijing</t>
  </si>
  <si>
    <t>Zhu, Jinglu</t>
  </si>
  <si>
    <t>Mu, Xuran</t>
  </si>
  <si>
    <t>Miao, Weitai</t>
  </si>
  <si>
    <t>Wang, Shan</t>
  </si>
  <si>
    <t>80912&amp;80913</t>
  </si>
  <si>
    <t>78907&amp; 78908</t>
  </si>
  <si>
    <t>80665&amp;80666</t>
  </si>
  <si>
    <t>75715&amp;75716</t>
  </si>
  <si>
    <t>80680&amp;80683</t>
  </si>
  <si>
    <t>80914&amp;80915</t>
  </si>
  <si>
    <t>67853&amp;67854&amp;67855</t>
  </si>
  <si>
    <t>80685 &amp; 80686</t>
  </si>
  <si>
    <t>80974&amp;80975</t>
  </si>
  <si>
    <t>，</t>
  </si>
  <si>
    <t>P190709140745489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</si>
</sst>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_(* #,##0.00_);_(* \(#,##0.00\);_(* &quot;-&quot;??_);_(@_)"/>
    <numFmt numFmtId="177" formatCode="#,##0.0_ "/>
  </numFmts>
  <fonts count="55">
    <font>
      <sz val="11"/>
      <color theme="1"/>
      <name val="等线"/>
      <charset val="134"/>
      <scheme val="minor"/>
    </font>
    <font>
      <sz val="11"/>
      <color theme="1"/>
      <name val="等线"/>
      <charset val="222"/>
      <scheme val="minor"/>
    </font>
    <font>
      <sz val="10"/>
      <name val="Arial"/>
      <charset val="0"/>
    </font>
    <font>
      <b/>
      <sz val="11"/>
      <color rgb="FF0000FF"/>
      <name val="等线"/>
      <charset val="134"/>
      <scheme val="minor"/>
    </font>
    <font>
      <b/>
      <sz val="10"/>
      <color rgb="FF0000FF"/>
      <name val="Calibri"/>
      <charset val="134"/>
    </font>
    <font>
      <b/>
      <sz val="10"/>
      <color theme="1"/>
      <name val="Calibri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rgb="FF9900FF"/>
      <name val="等线"/>
      <charset val="134"/>
      <scheme val="minor"/>
    </font>
    <font>
      <sz val="10"/>
      <color rgb="FF7030A0"/>
      <name val="等线"/>
      <charset val="134"/>
      <scheme val="minor"/>
    </font>
    <font>
      <b/>
      <sz val="10"/>
      <color rgb="FFCC0099"/>
      <name val="等线"/>
      <charset val="134"/>
      <scheme val="minor"/>
    </font>
    <font>
      <sz val="8"/>
      <color rgb="FF0000FF"/>
      <name val="等线"/>
      <charset val="134"/>
      <scheme val="minor"/>
    </font>
    <font>
      <sz val="10"/>
      <color rgb="FF0000FF"/>
      <name val="Calibri"/>
      <charset val="134"/>
    </font>
    <font>
      <b/>
      <sz val="10"/>
      <color rgb="FF0000FF"/>
      <name val="等线"/>
      <charset val="134"/>
      <scheme val="minor"/>
    </font>
    <font>
      <sz val="10"/>
      <color rgb="FF0000FF"/>
      <name val="等线"/>
      <charset val="134"/>
      <scheme val="minor"/>
    </font>
    <font>
      <sz val="10"/>
      <color theme="1"/>
      <name val="等线"/>
      <charset val="222"/>
      <scheme val="minor"/>
    </font>
    <font>
      <b/>
      <sz val="8"/>
      <color rgb="FF0000FF"/>
      <name val="等线"/>
      <charset val="134"/>
      <scheme val="minor"/>
    </font>
    <font>
      <sz val="11.25"/>
      <color rgb="FF333333"/>
      <name val="Helvetica"/>
      <charset val="134"/>
    </font>
    <font>
      <sz val="10"/>
      <color indexed="10"/>
      <name val="Arial"/>
      <charset val="0"/>
    </font>
    <font>
      <sz val="10.5"/>
      <color rgb="FF0000FF"/>
      <name val="Helvetica"/>
      <charset val="134"/>
    </font>
    <font>
      <sz val="9"/>
      <color rgb="FFFF0000"/>
      <name val="等线"/>
      <charset val="222"/>
      <scheme val="minor"/>
    </font>
    <font>
      <sz val="10.5"/>
      <color rgb="FF333333"/>
      <name val="Helvetica"/>
      <charset val="134"/>
    </font>
    <font>
      <sz val="10"/>
      <name val="宋体"/>
      <charset val="0"/>
    </font>
    <font>
      <sz val="10.6"/>
      <color rgb="FF0000FF"/>
      <name val="Helvetica"/>
      <charset val="134"/>
    </font>
    <font>
      <sz val="10.6"/>
      <color rgb="FF333333"/>
      <name val="Helvetica"/>
      <charset val="134"/>
    </font>
    <font>
      <sz val="9.75"/>
      <color rgb="FF337AB7"/>
      <name val="Helvetica"/>
      <charset val="134"/>
    </font>
    <font>
      <sz val="10"/>
      <name val="等线"/>
      <charset val="134"/>
      <scheme val="minor"/>
    </font>
    <font>
      <sz val="10"/>
      <color rgb="FF9900FF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rgb="FF7030A0"/>
      <name val="等线"/>
      <charset val="134"/>
      <scheme val="minor"/>
    </font>
    <font>
      <sz val="9.75"/>
      <color rgb="FF333333"/>
      <name val="Helvetica"/>
      <charset val="134"/>
    </font>
    <font>
      <sz val="10"/>
      <color rgb="FF0000FF"/>
      <name val="等线"/>
      <charset val="134"/>
      <scheme val="minor"/>
    </font>
    <font>
      <sz val="11"/>
      <color theme="1"/>
      <name val="等线"/>
      <charset val="222"/>
      <scheme val="minor"/>
    </font>
    <font>
      <b/>
      <sz val="10"/>
      <color rgb="FF7030A0"/>
      <name val="等线"/>
      <charset val="134"/>
      <scheme val="minor"/>
    </font>
    <font>
      <sz val="10"/>
      <color rgb="FFFF0000"/>
      <name val="Arial"/>
      <charset val="134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C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3" fillId="20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176" fontId="1" fillId="0" borderId="0" applyFont="0" applyFill="0" applyBorder="0" applyAlignment="0" applyProtection="0"/>
    <xf numFmtId="0" fontId="36" fillId="2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48" fillId="14" borderId="20" applyNumberFormat="0" applyAlignment="0" applyProtection="0">
      <alignment vertical="center"/>
    </xf>
    <xf numFmtId="0" fontId="40" fillId="14" borderId="15" applyNumberFormat="0" applyAlignment="0" applyProtection="0">
      <alignment vertical="center"/>
    </xf>
    <xf numFmtId="0" fontId="46" fillId="24" borderId="19" applyNumberFormat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" fillId="0" borderId="0"/>
    <xf numFmtId="0" fontId="39" fillId="35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</cellStyleXfs>
  <cellXfs count="205">
    <xf numFmtId="0" fontId="0" fillId="0" borderId="0" xfId="0"/>
    <xf numFmtId="0" fontId="1" fillId="0" borderId="0" xfId="43"/>
    <xf numFmtId="0" fontId="1" fillId="0" borderId="0" xfId="43" applyFont="1" applyFill="1" applyAlignment="1"/>
    <xf numFmtId="0" fontId="1" fillId="0" borderId="0" xfId="43" applyFill="1"/>
    <xf numFmtId="0" fontId="1" fillId="0" borderId="0" xfId="43" applyAlignment="1">
      <alignment horizontal="center"/>
    </xf>
    <xf numFmtId="0" fontId="2" fillId="0" borderId="0" xfId="0" applyFont="1" applyFill="1" applyBorder="1" applyAlignment="1"/>
    <xf numFmtId="0" fontId="3" fillId="2" borderId="1" xfId="43" applyNumberFormat="1" applyFont="1" applyFill="1" applyBorder="1" applyAlignment="1">
      <alignment horizontal="center" vertical="center"/>
    </xf>
    <xf numFmtId="0" fontId="4" fillId="0" borderId="1" xfId="43" applyFont="1" applyBorder="1" applyAlignment="1">
      <alignment horizontal="right" vertical="center"/>
    </xf>
    <xf numFmtId="0" fontId="5" fillId="0" borderId="1" xfId="43" applyNumberFormat="1" applyFont="1" applyFill="1" applyBorder="1" applyAlignment="1">
      <alignment horizontal="center" vertical="center"/>
    </xf>
    <xf numFmtId="0" fontId="6" fillId="0" borderId="1" xfId="43" applyFont="1" applyFill="1" applyBorder="1" applyAlignment="1">
      <alignment horizontal="center"/>
    </xf>
    <xf numFmtId="0" fontId="5" fillId="0" borderId="1" xfId="43" applyFont="1" applyFill="1" applyBorder="1" applyAlignment="1">
      <alignment horizontal="center" vertical="center"/>
    </xf>
    <xf numFmtId="0" fontId="5" fillId="0" borderId="1" xfId="43" applyFont="1" applyFill="1" applyBorder="1" applyAlignment="1">
      <alignment horizontal="center" vertical="center" wrapText="1"/>
    </xf>
    <xf numFmtId="0" fontId="7" fillId="0" borderId="1" xfId="43" applyNumberFormat="1" applyFont="1" applyBorder="1" applyAlignment="1">
      <alignment horizontal="center" vertical="center"/>
    </xf>
    <xf numFmtId="0" fontId="7" fillId="0" borderId="1" xfId="43" applyFont="1" applyBorder="1" applyAlignment="1">
      <alignment horizontal="center" vertical="center"/>
    </xf>
    <xf numFmtId="0" fontId="8" fillId="0" borderId="1" xfId="43" applyNumberFormat="1" applyFont="1" applyFill="1" applyBorder="1" applyAlignment="1">
      <alignment horizontal="center" vertical="center"/>
    </xf>
    <xf numFmtId="15" fontId="9" fillId="0" borderId="1" xfId="43" applyNumberFormat="1" applyFont="1" applyBorder="1" applyAlignment="1">
      <alignment horizontal="center"/>
    </xf>
    <xf numFmtId="15" fontId="7" fillId="0" borderId="1" xfId="43" applyNumberFormat="1" applyFont="1" applyBorder="1" applyAlignment="1">
      <alignment horizontal="center"/>
    </xf>
    <xf numFmtId="0" fontId="10" fillId="0" borderId="1" xfId="43" applyFont="1" applyFill="1" applyBorder="1" applyAlignment="1">
      <alignment horizontal="center" vertical="center" wrapText="1"/>
    </xf>
    <xf numFmtId="0" fontId="7" fillId="0" borderId="1" xfId="43" applyFont="1" applyBorder="1" applyAlignment="1">
      <alignment horizontal="center"/>
    </xf>
    <xf numFmtId="0" fontId="7" fillId="0" borderId="1" xfId="43" applyFont="1" applyBorder="1"/>
    <xf numFmtId="4" fontId="7" fillId="0" borderId="1" xfId="43" applyNumberFormat="1" applyFont="1" applyBorder="1"/>
    <xf numFmtId="0" fontId="8" fillId="0" borderId="1" xfId="43" applyFont="1" applyFill="1" applyBorder="1" applyAlignment="1">
      <alignment horizontal="center" vertical="center"/>
    </xf>
    <xf numFmtId="0" fontId="11" fillId="0" borderId="2" xfId="43" applyNumberFormat="1" applyFont="1" applyBorder="1" applyAlignment="1">
      <alignment horizontal="right" vertical="center"/>
    </xf>
    <xf numFmtId="0" fontId="12" fillId="0" borderId="3" xfId="43" applyFont="1" applyBorder="1" applyAlignment="1">
      <alignment horizontal="right" vertical="center"/>
    </xf>
    <xf numFmtId="0" fontId="12" fillId="0" borderId="4" xfId="43" applyFont="1" applyBorder="1" applyAlignment="1">
      <alignment horizontal="right" vertical="center"/>
    </xf>
    <xf numFmtId="0" fontId="1" fillId="0" borderId="1" xfId="43" applyBorder="1"/>
    <xf numFmtId="4" fontId="13" fillId="0" borderId="1" xfId="43" applyNumberFormat="1" applyFont="1" applyFill="1" applyBorder="1" applyAlignment="1">
      <alignment horizontal="right" vertical="center"/>
    </xf>
    <xf numFmtId="0" fontId="5" fillId="0" borderId="1" xfId="43" applyFont="1" applyBorder="1" applyAlignment="1">
      <alignment horizontal="center"/>
    </xf>
    <xf numFmtId="176" fontId="14" fillId="3" borderId="1" xfId="14" applyFont="1" applyFill="1" applyBorder="1" applyAlignment="1">
      <alignment vertical="center"/>
    </xf>
    <xf numFmtId="0" fontId="14" fillId="0" borderId="1" xfId="43" applyFont="1" applyBorder="1" applyAlignment="1">
      <alignment horizontal="center"/>
    </xf>
    <xf numFmtId="0" fontId="5" fillId="0" borderId="1" xfId="43" applyFont="1" applyFill="1" applyBorder="1" applyAlignment="1">
      <alignment horizontal="right" vertical="center"/>
    </xf>
    <xf numFmtId="176" fontId="15" fillId="4" borderId="1" xfId="14" applyFont="1" applyFill="1" applyBorder="1" applyAlignment="1">
      <alignment horizontal="center" vertical="center"/>
    </xf>
    <xf numFmtId="3" fontId="15" fillId="0" borderId="1" xfId="43" applyNumberFormat="1" applyFont="1" applyFill="1" applyBorder="1" applyAlignment="1">
      <alignment horizontal="center" vertical="center"/>
    </xf>
    <xf numFmtId="0" fontId="16" fillId="0" borderId="1" xfId="43" applyFont="1" applyBorder="1" applyAlignment="1">
      <alignment horizontal="center"/>
    </xf>
    <xf numFmtId="3" fontId="11" fillId="0" borderId="2" xfId="43" applyNumberFormat="1" applyFont="1" applyFill="1" applyBorder="1" applyAlignment="1">
      <alignment horizontal="center" vertical="center" wrapText="1"/>
    </xf>
    <xf numFmtId="3" fontId="11" fillId="0" borderId="2" xfId="43" applyNumberFormat="1" applyFont="1" applyFill="1" applyBorder="1" applyAlignment="1">
      <alignment horizontal="center" vertical="center"/>
    </xf>
    <xf numFmtId="0" fontId="11" fillId="0" borderId="2" xfId="43" applyFont="1" applyFill="1" applyBorder="1" applyAlignment="1">
      <alignment horizontal="center" vertical="center" wrapText="1"/>
    </xf>
    <xf numFmtId="0" fontId="12" fillId="0" borderId="5" xfId="43" applyFont="1" applyBorder="1" applyAlignment="1">
      <alignment horizontal="right" vertical="center"/>
    </xf>
    <xf numFmtId="3" fontId="12" fillId="0" borderId="1" xfId="43" applyNumberFormat="1" applyFont="1" applyBorder="1" applyAlignment="1">
      <alignment horizontal="center" vertical="center"/>
    </xf>
    <xf numFmtId="0" fontId="12" fillId="0" borderId="1" xfId="43" applyFont="1" applyBorder="1" applyAlignment="1">
      <alignment horizontal="center" vertical="center"/>
    </xf>
    <xf numFmtId="3" fontId="17" fillId="3" borderId="1" xfId="43" applyNumberFormat="1" applyFont="1" applyFill="1" applyBorder="1" applyAlignment="1">
      <alignment horizontal="center" vertical="center"/>
    </xf>
    <xf numFmtId="0" fontId="18" fillId="0" borderId="1" xfId="0" applyFont="1" applyBorder="1"/>
    <xf numFmtId="0" fontId="19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3" fontId="2" fillId="0" borderId="0" xfId="0" applyNumberFormat="1" applyFont="1" applyFill="1" applyBorder="1" applyAlignment="1"/>
    <xf numFmtId="0" fontId="12" fillId="0" borderId="3" xfId="43" applyFont="1" applyFill="1" applyBorder="1" applyAlignment="1">
      <alignment horizontal="right" vertical="center"/>
    </xf>
    <xf numFmtId="0" fontId="12" fillId="0" borderId="4" xfId="43" applyFont="1" applyFill="1" applyBorder="1" applyAlignment="1">
      <alignment horizontal="right" vertical="center"/>
    </xf>
    <xf numFmtId="15" fontId="9" fillId="0" borderId="1" xfId="43" applyNumberFormat="1" applyFont="1" applyFill="1" applyBorder="1" applyAlignment="1">
      <alignment horizontal="center"/>
    </xf>
    <xf numFmtId="15" fontId="7" fillId="0" borderId="1" xfId="43" applyNumberFormat="1" applyFont="1" applyFill="1" applyBorder="1" applyAlignment="1">
      <alignment horizontal="center"/>
    </xf>
    <xf numFmtId="0" fontId="7" fillId="0" borderId="1" xfId="43" applyFont="1" applyFill="1" applyBorder="1" applyAlignment="1">
      <alignment horizontal="center"/>
    </xf>
    <xf numFmtId="0" fontId="7" fillId="0" borderId="1" xfId="43" applyFont="1" applyFill="1" applyBorder="1" applyAlignment="1"/>
    <xf numFmtId="4" fontId="7" fillId="0" borderId="1" xfId="43" applyNumberFormat="1" applyFont="1" applyFill="1" applyBorder="1" applyAlignment="1"/>
    <xf numFmtId="0" fontId="11" fillId="0" borderId="2" xfId="43" applyNumberFormat="1" applyFont="1" applyFill="1" applyBorder="1" applyAlignment="1">
      <alignment horizontal="right" vertical="center"/>
    </xf>
    <xf numFmtId="3" fontId="15" fillId="3" borderId="1" xfId="43" applyNumberFormat="1" applyFont="1" applyFill="1" applyBorder="1" applyAlignment="1">
      <alignment horizontal="center" vertical="center"/>
    </xf>
    <xf numFmtId="0" fontId="12" fillId="0" borderId="5" xfId="43" applyFont="1" applyFill="1" applyBorder="1" applyAlignment="1">
      <alignment horizontal="right" vertical="center"/>
    </xf>
    <xf numFmtId="176" fontId="12" fillId="0" borderId="1" xfId="8" applyNumberFormat="1" applyFont="1" applyBorder="1" applyAlignment="1">
      <alignment horizontal="center" vertical="center"/>
    </xf>
    <xf numFmtId="0" fontId="12" fillId="0" borderId="1" xfId="43" applyFont="1" applyFill="1" applyBorder="1" applyAlignment="1">
      <alignment horizontal="center" vertical="center"/>
    </xf>
    <xf numFmtId="14" fontId="12" fillId="0" borderId="1" xfId="43" applyNumberFormat="1" applyFont="1" applyFill="1" applyBorder="1" applyAlignment="1">
      <alignment horizontal="center" vertical="center"/>
    </xf>
    <xf numFmtId="176" fontId="17" fillId="3" borderId="1" xfId="8" applyNumberFormat="1" applyFont="1" applyFill="1" applyBorder="1" applyAlignment="1">
      <alignment horizontal="center" vertical="center"/>
    </xf>
    <xf numFmtId="0" fontId="2" fillId="0" borderId="0" xfId="0" applyFont="1" applyFill="1" applyAlignment="1"/>
    <xf numFmtId="176" fontId="12" fillId="0" borderId="1" xfId="8" applyNumberFormat="1" applyFont="1" applyFill="1" applyBorder="1" applyAlignment="1">
      <alignment horizontal="center" vertical="center"/>
    </xf>
    <xf numFmtId="176" fontId="17" fillId="0" borderId="1" xfId="8" applyNumberFormat="1" applyFont="1" applyFill="1" applyBorder="1" applyAlignment="1">
      <alignment horizontal="center" vertical="center"/>
    </xf>
    <xf numFmtId="176" fontId="15" fillId="0" borderId="1" xfId="8" applyNumberFormat="1" applyFont="1" applyFill="1" applyBorder="1" applyAlignment="1">
      <alignment horizontal="center" vertical="center"/>
    </xf>
    <xf numFmtId="177" fontId="11" fillId="0" borderId="2" xfId="43" applyNumberFormat="1" applyFont="1" applyFill="1" applyBorder="1" applyAlignment="1">
      <alignment horizontal="center" vertical="center" wrapText="1"/>
    </xf>
    <xf numFmtId="0" fontId="12" fillId="0" borderId="1" xfId="43" applyFont="1" applyFill="1" applyBorder="1" applyAlignment="1">
      <alignment horizontal="right" vertical="center"/>
    </xf>
    <xf numFmtId="0" fontId="1" fillId="0" borderId="1" xfId="43" applyFont="1" applyFill="1" applyBorder="1" applyAlignment="1"/>
    <xf numFmtId="176" fontId="15" fillId="3" borderId="1" xfId="8" applyNumberFormat="1" applyFont="1" applyFill="1" applyBorder="1" applyAlignment="1">
      <alignment horizontal="center" vertical="center"/>
    </xf>
    <xf numFmtId="4" fontId="11" fillId="0" borderId="2" xfId="43" applyNumberFormat="1" applyFont="1" applyFill="1" applyBorder="1" applyAlignment="1">
      <alignment horizontal="center" vertical="center" wrapText="1"/>
    </xf>
    <xf numFmtId="0" fontId="20" fillId="0" borderId="0" xfId="0" applyFont="1"/>
    <xf numFmtId="15" fontId="9" fillId="3" borderId="1" xfId="43" applyNumberFormat="1" applyFont="1" applyFill="1" applyBorder="1" applyAlignment="1">
      <alignment horizontal="center"/>
    </xf>
    <xf numFmtId="15" fontId="7" fillId="3" borderId="1" xfId="43" applyNumberFormat="1" applyFont="1" applyFill="1" applyBorder="1" applyAlignment="1">
      <alignment horizontal="center"/>
    </xf>
    <xf numFmtId="0" fontId="10" fillId="3" borderId="1" xfId="43" applyFont="1" applyFill="1" applyBorder="1" applyAlignment="1">
      <alignment horizontal="center" vertical="center" wrapText="1"/>
    </xf>
    <xf numFmtId="0" fontId="7" fillId="3" borderId="1" xfId="43" applyFont="1" applyFill="1" applyBorder="1" applyAlignment="1">
      <alignment horizontal="center"/>
    </xf>
    <xf numFmtId="0" fontId="7" fillId="3" borderId="1" xfId="43" applyFont="1" applyFill="1" applyBorder="1" applyAlignment="1"/>
    <xf numFmtId="4" fontId="7" fillId="3" borderId="1" xfId="43" applyNumberFormat="1" applyFont="1" applyFill="1" applyBorder="1" applyAlignment="1"/>
    <xf numFmtId="0" fontId="8" fillId="3" borderId="1" xfId="43" applyFont="1" applyFill="1" applyBorder="1" applyAlignment="1">
      <alignment horizontal="center" vertical="center"/>
    </xf>
    <xf numFmtId="0" fontId="1" fillId="0" borderId="0" xfId="43" applyFont="1" applyFill="1" applyAlignment="1">
      <alignment horizontal="center"/>
    </xf>
    <xf numFmtId="0" fontId="12" fillId="5" borderId="3" xfId="43" applyFont="1" applyFill="1" applyBorder="1" applyAlignment="1">
      <alignment horizontal="right" vertical="center"/>
    </xf>
    <xf numFmtId="0" fontId="12" fillId="5" borderId="4" xfId="43" applyFont="1" applyFill="1" applyBorder="1" applyAlignment="1">
      <alignment horizontal="right" vertical="center"/>
    </xf>
    <xf numFmtId="14" fontId="12" fillId="0" borderId="3" xfId="43" applyNumberFormat="1" applyFont="1" applyFill="1" applyBorder="1" applyAlignment="1">
      <alignment horizontal="center" vertical="center"/>
    </xf>
    <xf numFmtId="0" fontId="21" fillId="3" borderId="1" xfId="43" applyFont="1" applyFill="1" applyBorder="1" applyAlignment="1"/>
    <xf numFmtId="0" fontId="7" fillId="0" borderId="3" xfId="43" applyFont="1" applyFill="1" applyBorder="1" applyAlignment="1">
      <alignment horizontal="center"/>
    </xf>
    <xf numFmtId="0" fontId="2" fillId="0" borderId="1" xfId="0" applyNumberFormat="1" applyFont="1" applyFill="1" applyBorder="1" applyAlignment="1"/>
    <xf numFmtId="0" fontId="22" fillId="0" borderId="1" xfId="0" applyFont="1" applyBorder="1"/>
    <xf numFmtId="0" fontId="1" fillId="3" borderId="1" xfId="43" applyFill="1" applyBorder="1"/>
    <xf numFmtId="0" fontId="1" fillId="3" borderId="0" xfId="43" applyFill="1"/>
    <xf numFmtId="0" fontId="12" fillId="5" borderId="5" xfId="43" applyFont="1" applyFill="1" applyBorder="1" applyAlignment="1">
      <alignment horizontal="right" vertical="center"/>
    </xf>
    <xf numFmtId="176" fontId="12" fillId="5" borderId="1" xfId="8" applyNumberFormat="1" applyFont="1" applyFill="1" applyBorder="1" applyAlignment="1">
      <alignment horizontal="center" vertical="center"/>
    </xf>
    <xf numFmtId="14" fontId="12" fillId="5" borderId="1" xfId="43" applyNumberFormat="1" applyFont="1" applyFill="1" applyBorder="1" applyAlignment="1">
      <alignment horizontal="center" vertical="center"/>
    </xf>
    <xf numFmtId="0" fontId="1" fillId="5" borderId="1" xfId="43" applyFill="1" applyBorder="1"/>
    <xf numFmtId="0" fontId="22" fillId="0" borderId="1" xfId="0" applyFont="1" applyFill="1" applyBorder="1" applyAlignment="1"/>
    <xf numFmtId="0" fontId="23" fillId="0" borderId="0" xfId="0" applyNumberFormat="1" applyFont="1" applyFill="1" applyBorder="1" applyAlignment="1"/>
    <xf numFmtId="0" fontId="22" fillId="0" borderId="0" xfId="0" applyFont="1"/>
    <xf numFmtId="0" fontId="22" fillId="0" borderId="0" xfId="0" applyFont="1" applyFill="1" applyAlignment="1"/>
    <xf numFmtId="0" fontId="22" fillId="3" borderId="1" xfId="0" applyFont="1" applyFill="1" applyBorder="1" applyAlignment="1"/>
    <xf numFmtId="0" fontId="24" fillId="0" borderId="0" xfId="0" applyFont="1"/>
    <xf numFmtId="0" fontId="23" fillId="0" borderId="0" xfId="0" applyFont="1" applyFill="1" applyBorder="1" applyAlignment="1"/>
    <xf numFmtId="0" fontId="20" fillId="6" borderId="6" xfId="0" applyFont="1" applyFill="1" applyBorder="1" applyAlignment="1">
      <alignment horizontal="center" vertical="top" wrapText="1"/>
    </xf>
    <xf numFmtId="0" fontId="25" fillId="0" borderId="0" xfId="0" applyFont="1"/>
    <xf numFmtId="0" fontId="18" fillId="0" borderId="0" xfId="0" applyFont="1"/>
    <xf numFmtId="4" fontId="2" fillId="0" borderId="0" xfId="0" applyNumberFormat="1" applyFont="1" applyFill="1" applyBorder="1" applyAlignment="1"/>
    <xf numFmtId="15" fontId="9" fillId="7" borderId="1" xfId="43" applyNumberFormat="1" applyFont="1" applyFill="1" applyBorder="1" applyAlignment="1">
      <alignment horizontal="center"/>
    </xf>
    <xf numFmtId="15" fontId="7" fillId="7" borderId="1" xfId="43" applyNumberFormat="1" applyFont="1" applyFill="1" applyBorder="1" applyAlignment="1">
      <alignment horizontal="center"/>
    </xf>
    <xf numFmtId="0" fontId="7" fillId="7" borderId="1" xfId="43" applyFont="1" applyFill="1" applyBorder="1" applyAlignment="1">
      <alignment horizontal="center"/>
    </xf>
    <xf numFmtId="0" fontId="7" fillId="7" borderId="1" xfId="43" applyFont="1" applyFill="1" applyBorder="1" applyAlignment="1"/>
    <xf numFmtId="4" fontId="7" fillId="7" borderId="1" xfId="43" applyNumberFormat="1" applyFont="1" applyFill="1" applyBorder="1" applyAlignment="1"/>
    <xf numFmtId="4" fontId="7" fillId="8" borderId="1" xfId="43" applyNumberFormat="1" applyFont="1" applyFill="1" applyBorder="1" applyAlignment="1"/>
    <xf numFmtId="0" fontId="8" fillId="3" borderId="1" xfId="43" applyFont="1" applyFill="1" applyBorder="1" applyAlignment="1">
      <alignment horizontal="center" vertical="center" wrapText="1"/>
    </xf>
    <xf numFmtId="0" fontId="8" fillId="3" borderId="1" xfId="43" applyFont="1" applyFill="1" applyBorder="1" applyAlignment="1">
      <alignment horizontal="center"/>
    </xf>
    <xf numFmtId="0" fontId="8" fillId="3" borderId="1" xfId="43" applyFont="1" applyFill="1" applyBorder="1" applyAlignment="1"/>
    <xf numFmtId="4" fontId="8" fillId="3" borderId="1" xfId="43" applyNumberFormat="1" applyFont="1" applyFill="1" applyBorder="1" applyAlignment="1"/>
    <xf numFmtId="0" fontId="8" fillId="0" borderId="7" xfId="43" applyNumberFormat="1" applyFont="1" applyFill="1" applyBorder="1" applyAlignment="1">
      <alignment horizontal="center" vertical="center"/>
    </xf>
    <xf numFmtId="15" fontId="9" fillId="7" borderId="8" xfId="43" applyNumberFormat="1" applyFont="1" applyFill="1" applyBorder="1" applyAlignment="1">
      <alignment horizontal="center"/>
    </xf>
    <xf numFmtId="15" fontId="7" fillId="7" borderId="8" xfId="43" applyNumberFormat="1" applyFont="1" applyFill="1" applyBorder="1" applyAlignment="1">
      <alignment horizontal="center"/>
    </xf>
    <xf numFmtId="0" fontId="10" fillId="0" borderId="8" xfId="43" applyFont="1" applyFill="1" applyBorder="1" applyAlignment="1">
      <alignment horizontal="center" vertical="center" wrapText="1"/>
    </xf>
    <xf numFmtId="0" fontId="7" fillId="7" borderId="8" xfId="43" applyFont="1" applyFill="1" applyBorder="1" applyAlignment="1">
      <alignment horizontal="center"/>
    </xf>
    <xf numFmtId="0" fontId="7" fillId="7" borderId="8" xfId="43" applyFont="1" applyFill="1" applyBorder="1" applyAlignment="1"/>
    <xf numFmtId="4" fontId="7" fillId="7" borderId="8" xfId="43" applyNumberFormat="1" applyFont="1" applyFill="1" applyBorder="1" applyAlignment="1"/>
    <xf numFmtId="0" fontId="8" fillId="0" borderId="9" xfId="43" applyFont="1" applyFill="1" applyBorder="1" applyAlignment="1">
      <alignment horizontal="center" vertical="center"/>
    </xf>
    <xf numFmtId="0" fontId="11" fillId="0" borderId="10" xfId="43" applyNumberFormat="1" applyFont="1" applyFill="1" applyBorder="1" applyAlignment="1">
      <alignment horizontal="right" vertical="center"/>
    </xf>
    <xf numFmtId="0" fontId="11" fillId="7" borderId="11" xfId="43" applyNumberFormat="1" applyFont="1" applyFill="1" applyBorder="1" applyAlignment="1">
      <alignment horizontal="right" vertical="center"/>
    </xf>
    <xf numFmtId="0" fontId="11" fillId="0" borderId="11" xfId="43" applyNumberFormat="1" applyFont="1" applyFill="1" applyBorder="1" applyAlignment="1">
      <alignment horizontal="right" vertical="center"/>
    </xf>
    <xf numFmtId="0" fontId="11" fillId="0" borderId="12" xfId="43" applyNumberFormat="1" applyFont="1" applyFill="1" applyBorder="1" applyAlignment="1">
      <alignment horizontal="right" vertical="center"/>
    </xf>
    <xf numFmtId="0" fontId="10" fillId="7" borderId="1" xfId="43" applyFont="1" applyFill="1" applyBorder="1" applyAlignment="1">
      <alignment horizontal="center" vertical="center" wrapText="1"/>
    </xf>
    <xf numFmtId="0" fontId="8" fillId="7" borderId="1" xfId="43" applyFont="1" applyFill="1" applyBorder="1" applyAlignment="1">
      <alignment horizontal="center" vertical="center"/>
    </xf>
    <xf numFmtId="4" fontId="7" fillId="0" borderId="13" xfId="43" applyNumberFormat="1" applyFont="1" applyFill="1" applyBorder="1" applyAlignment="1"/>
    <xf numFmtId="0" fontId="7" fillId="0" borderId="13" xfId="43" applyFont="1" applyFill="1" applyBorder="1" applyAlignment="1">
      <alignment horizontal="center"/>
    </xf>
    <xf numFmtId="176" fontId="15" fillId="7" borderId="1" xfId="8" applyNumberFormat="1" applyFont="1" applyFill="1" applyBorder="1" applyAlignment="1">
      <alignment horizontal="center" vertical="center"/>
    </xf>
    <xf numFmtId="0" fontId="8" fillId="3" borderId="1" xfId="43" applyNumberFormat="1" applyFont="1" applyFill="1" applyBorder="1" applyAlignment="1">
      <alignment horizontal="center" vertical="center"/>
    </xf>
    <xf numFmtId="0" fontId="1" fillId="3" borderId="1" xfId="43" applyFont="1" applyFill="1" applyBorder="1" applyAlignment="1"/>
    <xf numFmtId="0" fontId="0" fillId="0" borderId="1" xfId="0" applyFont="1" applyFill="1" applyBorder="1" applyAlignment="1"/>
    <xf numFmtId="0" fontId="22" fillId="0" borderId="1" xfId="0" applyFont="1" applyFill="1" applyBorder="1"/>
    <xf numFmtId="0" fontId="26" fillId="0" borderId="1" xfId="0" applyFont="1" applyBorder="1"/>
    <xf numFmtId="0" fontId="0" fillId="0" borderId="0" xfId="0" applyFont="1" applyFill="1" applyAlignment="1"/>
    <xf numFmtId="15" fontId="9" fillId="9" borderId="1" xfId="43" applyNumberFormat="1" applyFont="1" applyFill="1" applyBorder="1" applyAlignment="1">
      <alignment horizontal="center"/>
    </xf>
    <xf numFmtId="15" fontId="7" fillId="9" borderId="1" xfId="43" applyNumberFormat="1" applyFont="1" applyFill="1" applyBorder="1" applyAlignment="1">
      <alignment horizontal="center"/>
    </xf>
    <xf numFmtId="0" fontId="10" fillId="9" borderId="1" xfId="43" applyFont="1" applyFill="1" applyBorder="1" applyAlignment="1">
      <alignment horizontal="center" vertical="center" wrapText="1"/>
    </xf>
    <xf numFmtId="0" fontId="7" fillId="9" borderId="1" xfId="43" applyFont="1" applyFill="1" applyBorder="1" applyAlignment="1">
      <alignment horizontal="center"/>
    </xf>
    <xf numFmtId="0" fontId="7" fillId="9" borderId="1" xfId="43" applyFont="1" applyFill="1" applyBorder="1" applyAlignment="1"/>
    <xf numFmtId="4" fontId="7" fillId="9" borderId="1" xfId="43" applyNumberFormat="1" applyFont="1" applyFill="1" applyBorder="1" applyAlignment="1"/>
    <xf numFmtId="0" fontId="8" fillId="9" borderId="1" xfId="43" applyFont="1" applyFill="1" applyBorder="1" applyAlignment="1">
      <alignment horizontal="center" vertical="center"/>
    </xf>
    <xf numFmtId="0" fontId="1" fillId="0" borderId="0" xfId="43" applyFont="1" applyFill="1" applyBorder="1" applyAlignment="1"/>
    <xf numFmtId="176" fontId="15" fillId="9" borderId="1" xfId="8" applyNumberFormat="1" applyFont="1" applyFill="1" applyBorder="1" applyAlignment="1">
      <alignment horizontal="center" vertical="center"/>
    </xf>
    <xf numFmtId="0" fontId="8" fillId="9" borderId="1" xfId="43" applyFont="1" applyFill="1" applyBorder="1" applyAlignment="1">
      <alignment horizontal="center"/>
    </xf>
    <xf numFmtId="0" fontId="22" fillId="0" borderId="0" xfId="0" applyFont="1" applyFill="1"/>
    <xf numFmtId="0" fontId="26" fillId="0" borderId="0" xfId="0" applyFont="1"/>
    <xf numFmtId="0" fontId="1" fillId="0" borderId="0" xfId="43" applyAlignment="1">
      <alignment horizontal="right"/>
    </xf>
    <xf numFmtId="0" fontId="2" fillId="0" borderId="0" xfId="0" applyFont="1" applyFill="1" applyAlignment="1">
      <alignment horizontal="right"/>
    </xf>
    <xf numFmtId="0" fontId="1" fillId="0" borderId="0" xfId="43" applyFont="1" applyFill="1" applyAlignment="1">
      <alignment horizontal="right"/>
    </xf>
    <xf numFmtId="0" fontId="1" fillId="0" borderId="0" xfId="43" applyFill="1" applyAlignment="1">
      <alignment horizontal="right"/>
    </xf>
    <xf numFmtId="0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12" fillId="0" borderId="3" xfId="43" applyFont="1" applyFill="1" applyBorder="1" applyAlignment="1">
      <alignment horizontal="right" vertical="center"/>
    </xf>
    <xf numFmtId="0" fontId="12" fillId="0" borderId="4" xfId="43" applyFont="1" applyFill="1" applyBorder="1" applyAlignment="1">
      <alignment horizontal="right" vertical="center"/>
    </xf>
    <xf numFmtId="0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/>
    <xf numFmtId="0" fontId="5" fillId="0" borderId="3" xfId="43" applyFont="1" applyFill="1" applyBorder="1" applyAlignment="1">
      <alignment horizontal="center" vertical="center"/>
    </xf>
    <xf numFmtId="15" fontId="9" fillId="0" borderId="3" xfId="43" applyNumberFormat="1" applyFont="1" applyFill="1" applyBorder="1" applyAlignment="1">
      <alignment horizontal="center"/>
    </xf>
    <xf numFmtId="15" fontId="7" fillId="0" borderId="4" xfId="43" applyNumberFormat="1" applyFont="1" applyFill="1" applyBorder="1" applyAlignment="1">
      <alignment horizontal="center"/>
    </xf>
    <xf numFmtId="0" fontId="10" fillId="0" borderId="4" xfId="43" applyFont="1" applyFill="1" applyBorder="1" applyAlignment="1">
      <alignment horizontal="center" vertical="center" wrapText="1"/>
    </xf>
    <xf numFmtId="0" fontId="7" fillId="0" borderId="4" xfId="43" applyFont="1" applyFill="1" applyBorder="1" applyAlignment="1">
      <alignment horizontal="center"/>
    </xf>
    <xf numFmtId="0" fontId="7" fillId="0" borderId="4" xfId="43" applyFont="1" applyFill="1" applyBorder="1" applyAlignment="1"/>
    <xf numFmtId="4" fontId="7" fillId="0" borderId="4" xfId="43" applyNumberFormat="1" applyFont="1" applyFill="1" applyBorder="1" applyAlignment="1"/>
    <xf numFmtId="0" fontId="8" fillId="0" borderId="5" xfId="43" applyFont="1" applyFill="1" applyBorder="1" applyAlignment="1">
      <alignment horizontal="center" vertical="center"/>
    </xf>
    <xf numFmtId="0" fontId="27" fillId="0" borderId="1" xfId="43" applyNumberFormat="1" applyFont="1" applyFill="1" applyBorder="1" applyAlignment="1">
      <alignment horizontal="center" vertical="center"/>
    </xf>
    <xf numFmtId="15" fontId="28" fillId="0" borderId="1" xfId="43" applyNumberFormat="1" applyFont="1" applyFill="1" applyBorder="1" applyAlignment="1">
      <alignment horizontal="center"/>
    </xf>
    <xf numFmtId="15" fontId="29" fillId="0" borderId="1" xfId="43" applyNumberFormat="1" applyFont="1" applyFill="1" applyBorder="1" applyAlignment="1">
      <alignment horizontal="center"/>
    </xf>
    <xf numFmtId="0" fontId="30" fillId="0" borderId="1" xfId="43" applyFont="1" applyFill="1" applyBorder="1" applyAlignment="1">
      <alignment horizontal="center" vertical="center" wrapText="1"/>
    </xf>
    <xf numFmtId="0" fontId="29" fillId="0" borderId="1" xfId="43" applyFont="1" applyFill="1" applyBorder="1" applyAlignment="1">
      <alignment horizontal="center"/>
    </xf>
    <xf numFmtId="0" fontId="29" fillId="0" borderId="1" xfId="43" applyFont="1" applyFill="1" applyBorder="1" applyAlignment="1"/>
    <xf numFmtId="4" fontId="29" fillId="0" borderId="1" xfId="43" applyNumberFormat="1" applyFont="1" applyFill="1" applyBorder="1" applyAlignment="1"/>
    <xf numFmtId="0" fontId="27" fillId="0" borderId="1" xfId="43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8" fillId="0" borderId="3" xfId="43" applyFont="1" applyFill="1" applyBorder="1" applyAlignment="1">
      <alignment horizontal="center"/>
    </xf>
    <xf numFmtId="0" fontId="31" fillId="0" borderId="0" xfId="0" applyFont="1"/>
    <xf numFmtId="176" fontId="32" fillId="0" borderId="1" xfId="8" applyNumberFormat="1" applyFont="1" applyFill="1" applyBorder="1" applyAlignment="1">
      <alignment horizontal="center" vertical="center"/>
    </xf>
    <xf numFmtId="0" fontId="33" fillId="0" borderId="1" xfId="43" applyFont="1" applyFill="1" applyBorder="1" applyAlignment="1"/>
    <xf numFmtId="0" fontId="33" fillId="0" borderId="0" xfId="43" applyFont="1" applyFill="1" applyAlignment="1"/>
    <xf numFmtId="0" fontId="2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right"/>
    </xf>
    <xf numFmtId="0" fontId="2" fillId="0" borderId="1" xfId="0" applyNumberFormat="1" applyFont="1" applyFill="1" applyBorder="1" applyAlignment="1"/>
    <xf numFmtId="4" fontId="29" fillId="3" borderId="1" xfId="43" applyNumberFormat="1" applyFont="1" applyFill="1" applyBorder="1" applyAlignment="1"/>
    <xf numFmtId="176" fontId="32" fillId="3" borderId="1" xfId="8" applyNumberFormat="1" applyFont="1" applyFill="1" applyBorder="1" applyAlignment="1">
      <alignment horizontal="center" vertical="center"/>
    </xf>
    <xf numFmtId="0" fontId="29" fillId="3" borderId="1" xfId="43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 vertical="top" wrapText="1"/>
    </xf>
    <xf numFmtId="4" fontId="29" fillId="0" borderId="1" xfId="43" applyNumberFormat="1" applyFont="1" applyFill="1" applyBorder="1" applyAlignment="1"/>
    <xf numFmtId="176" fontId="32" fillId="0" borderId="1" xfId="8" applyNumberFormat="1" applyFont="1" applyFill="1" applyBorder="1" applyAlignment="1">
      <alignment horizontal="center" vertical="center"/>
    </xf>
    <xf numFmtId="0" fontId="29" fillId="0" borderId="1" xfId="43" applyFont="1" applyFill="1" applyBorder="1" applyAlignment="1">
      <alignment horizontal="center"/>
    </xf>
    <xf numFmtId="15" fontId="28" fillId="0" borderId="3" xfId="43" applyNumberFormat="1" applyFont="1" applyFill="1" applyBorder="1" applyAlignment="1">
      <alignment horizontal="center"/>
    </xf>
    <xf numFmtId="15" fontId="29" fillId="0" borderId="4" xfId="43" applyNumberFormat="1" applyFont="1" applyFill="1" applyBorder="1" applyAlignment="1">
      <alignment horizontal="center"/>
    </xf>
    <xf numFmtId="0" fontId="30" fillId="0" borderId="4" xfId="43" applyFont="1" applyFill="1" applyBorder="1" applyAlignment="1">
      <alignment horizontal="center" vertical="center" wrapText="1"/>
    </xf>
    <xf numFmtId="0" fontId="29" fillId="0" borderId="4" xfId="43" applyFont="1" applyFill="1" applyBorder="1" applyAlignment="1">
      <alignment horizontal="center"/>
    </xf>
    <xf numFmtId="0" fontId="29" fillId="0" borderId="4" xfId="43" applyFont="1" applyFill="1" applyBorder="1" applyAlignment="1"/>
    <xf numFmtId="4" fontId="29" fillId="0" borderId="4" xfId="43" applyNumberFormat="1" applyFont="1" applyFill="1" applyBorder="1" applyAlignment="1"/>
    <xf numFmtId="0" fontId="27" fillId="0" borderId="5" xfId="43" applyFont="1" applyFill="1" applyBorder="1" applyAlignment="1">
      <alignment horizontal="center" vertical="center"/>
    </xf>
    <xf numFmtId="0" fontId="34" fillId="3" borderId="3" xfId="43" applyFont="1" applyFill="1" applyBorder="1" applyAlignment="1">
      <alignment horizontal="center" vertical="center" wrapText="1"/>
    </xf>
    <xf numFmtId="0" fontId="34" fillId="3" borderId="4" xfId="43" applyFont="1" applyFill="1" applyBorder="1" applyAlignment="1">
      <alignment horizontal="center" vertical="center" wrapText="1"/>
    </xf>
    <xf numFmtId="0" fontId="34" fillId="3" borderId="5" xfId="43" applyFont="1" applyFill="1" applyBorder="1" applyAlignment="1">
      <alignment horizontal="center" vertical="center" wrapText="1"/>
    </xf>
    <xf numFmtId="0" fontId="33" fillId="0" borderId="0" xfId="43" applyFont="1" applyFill="1" applyAlignment="1">
      <alignment horizontal="center"/>
    </xf>
    <xf numFmtId="0" fontId="22" fillId="0" borderId="1" xfId="0" applyFont="1" applyBorder="1"/>
    <xf numFmtId="0" fontId="22" fillId="0" borderId="0" xfId="0" applyFont="1"/>
    <xf numFmtId="0" fontId="35" fillId="3" borderId="0" xfId="0" applyFont="1" applyFill="1" applyAlignment="1"/>
    <xf numFmtId="0" fontId="33" fillId="3" borderId="0" xfId="43" applyFont="1" applyFill="1" applyAlignment="1"/>
    <xf numFmtId="0" fontId="33" fillId="0" borderId="0" xfId="43" applyFont="1" applyFill="1" applyAlignment="1">
      <alignment horizontal="right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Comma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04"/>
  <sheetViews>
    <sheetView tabSelected="1" topLeftCell="C1153" workbookViewId="0">
      <selection activeCell="K1192" sqref="K1192"/>
    </sheetView>
  </sheetViews>
  <sheetFormatPr defaultColWidth="9" defaultRowHeight="13.5"/>
  <cols>
    <col min="1" max="1" width="9.14166666666667" style="1"/>
    <col min="2" max="2" width="10.2833333333333" style="4" customWidth="1"/>
    <col min="3" max="3" width="10.1416666666667" style="4" customWidth="1"/>
    <col min="4" max="4" width="9.25" style="1"/>
    <col min="5" max="5" width="9.14166666666667" style="1"/>
    <col min="6" max="6" width="16.5" style="1" customWidth="1"/>
    <col min="7" max="7" width="11.125" style="1" customWidth="1"/>
    <col min="8" max="8" width="6.5" style="1" customWidth="1"/>
    <col min="9" max="9" width="13.125" style="1" customWidth="1"/>
    <col min="10" max="10" width="21.375" style="1" customWidth="1"/>
    <col min="11" max="11" width="9.75" style="4" customWidth="1"/>
    <col min="12" max="12" width="10" style="1" customWidth="1"/>
    <col min="13" max="13" width="14.75" style="1" customWidth="1"/>
    <col min="14" max="14" width="30.25" style="3" customWidth="1"/>
    <col min="15" max="15" width="30.25" style="146" customWidth="1"/>
    <col min="16" max="16" width="11.125" style="1" customWidth="1"/>
    <col min="17" max="17" width="11.875" style="1" customWidth="1"/>
    <col min="18" max="18" width="17.25" style="5"/>
    <col min="19" max="20" width="8.375" style="5"/>
    <col min="21" max="16374" width="9.14166666666667" style="1"/>
    <col min="16375" max="16384" width="9" style="1"/>
  </cols>
  <sheetData>
    <row r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25"/>
      <c r="R1" s="42"/>
      <c r="S1" s="42"/>
      <c r="T1" s="42"/>
    </row>
    <row r="2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26">
        <v>1000000</v>
      </c>
      <c r="K2" s="27"/>
      <c r="L2" s="25"/>
      <c r="R2" s="43"/>
      <c r="S2" s="43"/>
      <c r="T2" s="43"/>
    </row>
    <row r="3" spans="1:20">
      <c r="A3" s="7" t="s">
        <v>2</v>
      </c>
      <c r="B3" s="7"/>
      <c r="C3" s="7"/>
      <c r="D3" s="7"/>
      <c r="E3" s="7"/>
      <c r="F3" s="7"/>
      <c r="G3" s="7"/>
      <c r="H3" s="7"/>
      <c r="I3" s="7"/>
      <c r="J3" s="28">
        <f>SUM(J2:J2)</f>
        <v>1000000</v>
      </c>
      <c r="K3" s="29"/>
      <c r="L3" s="25"/>
      <c r="R3" s="43"/>
      <c r="S3" s="43"/>
      <c r="T3" s="43"/>
    </row>
    <row r="4" spans="1:20">
      <c r="A4" s="8" t="s">
        <v>3</v>
      </c>
      <c r="B4" s="9" t="s">
        <v>4</v>
      </c>
      <c r="C4" s="9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1" t="s">
        <v>10</v>
      </c>
      <c r="I4" s="30" t="s">
        <v>11</v>
      </c>
      <c r="J4" s="30" t="s">
        <v>12</v>
      </c>
      <c r="K4" s="10" t="s">
        <v>13</v>
      </c>
      <c r="L4" s="25" t="s">
        <v>14</v>
      </c>
      <c r="R4" s="43"/>
      <c r="S4" s="43"/>
      <c r="T4" s="43"/>
    </row>
    <row r="5" spans="1:20">
      <c r="A5" s="12"/>
      <c r="B5" s="13"/>
      <c r="C5" s="13"/>
      <c r="D5" s="13"/>
      <c r="E5" s="13"/>
      <c r="F5" s="13"/>
      <c r="G5" s="13"/>
      <c r="H5" s="13"/>
      <c r="I5" s="13"/>
      <c r="J5" s="31">
        <v>1000000</v>
      </c>
      <c r="K5" s="13"/>
      <c r="L5" s="25"/>
      <c r="R5" s="43"/>
      <c r="S5" s="43"/>
      <c r="T5" s="43"/>
    </row>
    <row r="6" spans="1:20">
      <c r="A6" s="14">
        <v>1</v>
      </c>
      <c r="B6" s="15">
        <v>43216</v>
      </c>
      <c r="C6" s="16">
        <v>43218</v>
      </c>
      <c r="D6" s="17" t="s">
        <v>15</v>
      </c>
      <c r="E6" s="18">
        <f>C6-B6</f>
        <v>2</v>
      </c>
      <c r="F6" s="19" t="s">
        <v>16</v>
      </c>
      <c r="G6" s="20">
        <v>14490</v>
      </c>
      <c r="H6" s="21">
        <v>0</v>
      </c>
      <c r="I6" s="20">
        <f>+G6+H6</f>
        <v>14490</v>
      </c>
      <c r="J6" s="32">
        <f>J5-I6</f>
        <v>985510</v>
      </c>
      <c r="K6" s="33">
        <v>27661</v>
      </c>
      <c r="L6" s="25">
        <v>1294701</v>
      </c>
      <c r="R6" s="43"/>
      <c r="S6" s="43"/>
      <c r="T6" s="43"/>
    </row>
    <row r="7" spans="1:20">
      <c r="A7" s="14">
        <v>2</v>
      </c>
      <c r="B7" s="15">
        <v>43217</v>
      </c>
      <c r="C7" s="16">
        <v>43219</v>
      </c>
      <c r="D7" s="17" t="s">
        <v>15</v>
      </c>
      <c r="E7" s="18">
        <f t="shared" ref="E7" si="0">C7-B7</f>
        <v>2</v>
      </c>
      <c r="F7" s="19" t="s">
        <v>17</v>
      </c>
      <c r="G7" s="20">
        <v>14490</v>
      </c>
      <c r="H7" s="21">
        <v>0</v>
      </c>
      <c r="I7" s="20">
        <f t="shared" ref="I7" si="1">+G7+H7</f>
        <v>14490</v>
      </c>
      <c r="J7" s="32">
        <f>J6-I7</f>
        <v>971020</v>
      </c>
      <c r="K7" s="33">
        <v>28031</v>
      </c>
      <c r="L7" s="25">
        <v>1296719</v>
      </c>
      <c r="R7" s="43"/>
      <c r="S7" s="43"/>
      <c r="T7" s="43"/>
    </row>
    <row r="8" spans="1:20">
      <c r="A8" s="22" t="s">
        <v>18</v>
      </c>
      <c r="B8" s="22"/>
      <c r="C8" s="22"/>
      <c r="D8" s="22"/>
      <c r="E8" s="22"/>
      <c r="F8" s="22"/>
      <c r="G8" s="22"/>
      <c r="H8" s="22"/>
      <c r="I8" s="34">
        <f>SUM(I6:I7)</f>
        <v>28980</v>
      </c>
      <c r="J8" s="35"/>
      <c r="K8" s="36"/>
      <c r="L8" s="25"/>
      <c r="R8" s="43"/>
      <c r="S8" s="43"/>
      <c r="T8" s="43"/>
    </row>
    <row r="9" spans="18:20">
      <c r="R9" s="43"/>
      <c r="S9" s="43"/>
      <c r="T9" s="43"/>
    </row>
    <row r="10" spans="18:20">
      <c r="R10" s="43"/>
      <c r="S10" s="43"/>
      <c r="T10" s="43"/>
    </row>
    <row r="11" spans="1:20">
      <c r="A11" s="23" t="s">
        <v>19</v>
      </c>
      <c r="B11" s="24"/>
      <c r="C11" s="24"/>
      <c r="D11" s="24"/>
      <c r="E11" s="24"/>
      <c r="F11" s="24"/>
      <c r="G11" s="24"/>
      <c r="H11" s="24"/>
      <c r="I11" s="37"/>
      <c r="J11" s="38">
        <f>+J7</f>
        <v>971020</v>
      </c>
      <c r="K11" s="39"/>
      <c r="L11" s="25"/>
      <c r="R11" s="43"/>
      <c r="S11" s="43"/>
      <c r="T11" s="43"/>
    </row>
    <row r="12" spans="1:20">
      <c r="A12" s="23" t="s">
        <v>20</v>
      </c>
      <c r="B12" s="24"/>
      <c r="C12" s="24"/>
      <c r="D12" s="24"/>
      <c r="E12" s="24"/>
      <c r="F12" s="24"/>
      <c r="G12" s="24"/>
      <c r="H12" s="24"/>
      <c r="I12" s="37"/>
      <c r="J12" s="38">
        <v>0</v>
      </c>
      <c r="K12" s="39"/>
      <c r="L12" s="25"/>
      <c r="R12" s="43"/>
      <c r="S12" s="43"/>
      <c r="T12" s="43"/>
    </row>
    <row r="13" spans="1:20">
      <c r="A13" s="23" t="s">
        <v>21</v>
      </c>
      <c r="B13" s="24"/>
      <c r="C13" s="24"/>
      <c r="D13" s="24"/>
      <c r="E13" s="24"/>
      <c r="F13" s="24"/>
      <c r="G13" s="24"/>
      <c r="H13" s="24"/>
      <c r="I13" s="37"/>
      <c r="J13" s="40">
        <f>SUM(J11:J12)</f>
        <v>971020</v>
      </c>
      <c r="K13" s="39"/>
      <c r="L13" s="25"/>
      <c r="R13" s="43"/>
      <c r="S13" s="43"/>
      <c r="T13" s="43"/>
    </row>
    <row r="14" spans="1:20">
      <c r="A14" s="8" t="s">
        <v>3</v>
      </c>
      <c r="B14" s="9" t="s">
        <v>4</v>
      </c>
      <c r="C14" s="9" t="s">
        <v>5</v>
      </c>
      <c r="D14" s="10" t="s">
        <v>6</v>
      </c>
      <c r="E14" s="10" t="s">
        <v>7</v>
      </c>
      <c r="F14" s="10" t="s">
        <v>8</v>
      </c>
      <c r="G14" s="10" t="s">
        <v>9</v>
      </c>
      <c r="H14" s="11" t="s">
        <v>10</v>
      </c>
      <c r="I14" s="30" t="s">
        <v>11</v>
      </c>
      <c r="J14" s="30" t="s">
        <v>12</v>
      </c>
      <c r="K14" s="10" t="s">
        <v>13</v>
      </c>
      <c r="L14" s="25"/>
      <c r="R14" s="43"/>
      <c r="S14" s="43"/>
      <c r="T14" s="43"/>
    </row>
    <row r="15" spans="1:20">
      <c r="A15" s="14">
        <v>1</v>
      </c>
      <c r="B15" s="15">
        <v>43219</v>
      </c>
      <c r="C15" s="16">
        <v>43221</v>
      </c>
      <c r="D15" s="17" t="s">
        <v>15</v>
      </c>
      <c r="E15" s="18">
        <f>C15-B15</f>
        <v>2</v>
      </c>
      <c r="F15" s="19" t="s">
        <v>22</v>
      </c>
      <c r="G15" s="20">
        <v>17795</v>
      </c>
      <c r="H15" s="21">
        <v>0</v>
      </c>
      <c r="I15" s="20">
        <f>+G15+H15</f>
        <v>17795</v>
      </c>
      <c r="J15" s="32">
        <f>J13-I15</f>
        <v>953225</v>
      </c>
      <c r="K15" s="18">
        <v>27686</v>
      </c>
      <c r="L15" s="25">
        <v>1294766</v>
      </c>
      <c r="R15" s="43"/>
      <c r="S15" s="43"/>
      <c r="T15" s="43"/>
    </row>
    <row r="16" spans="1:20">
      <c r="A16" s="14">
        <v>2</v>
      </c>
      <c r="B16" s="15">
        <v>43226</v>
      </c>
      <c r="C16" s="16">
        <v>43228</v>
      </c>
      <c r="D16" s="17" t="s">
        <v>15</v>
      </c>
      <c r="E16" s="18">
        <f>C16-B16</f>
        <v>2</v>
      </c>
      <c r="F16" s="19" t="s">
        <v>23</v>
      </c>
      <c r="G16" s="20">
        <v>13140</v>
      </c>
      <c r="H16" s="21">
        <v>0</v>
      </c>
      <c r="I16" s="20">
        <f>+G16+H16</f>
        <v>13140</v>
      </c>
      <c r="J16" s="32">
        <f>J15-I16</f>
        <v>940085</v>
      </c>
      <c r="K16" s="18">
        <v>28156</v>
      </c>
      <c r="L16" s="25">
        <v>1296672</v>
      </c>
      <c r="S16" s="43"/>
      <c r="T16" s="43"/>
    </row>
    <row r="17" spans="1:20">
      <c r="A17" s="14">
        <v>3</v>
      </c>
      <c r="B17" s="15">
        <v>43228</v>
      </c>
      <c r="C17" s="16">
        <v>43230</v>
      </c>
      <c r="D17" s="17" t="s">
        <v>15</v>
      </c>
      <c r="E17" s="18">
        <f t="shared" ref="E17:E57" si="2">C17-B17</f>
        <v>2</v>
      </c>
      <c r="F17" s="19" t="s">
        <v>24</v>
      </c>
      <c r="G17" s="20">
        <v>14490</v>
      </c>
      <c r="H17" s="21">
        <v>0</v>
      </c>
      <c r="I17" s="20">
        <f t="shared" ref="I17:I57" si="3">+G17+H17</f>
        <v>14490</v>
      </c>
      <c r="J17" s="32">
        <f t="shared" ref="J17:J57" si="4">J16-I17</f>
        <v>925595</v>
      </c>
      <c r="K17" s="18">
        <v>28002</v>
      </c>
      <c r="L17" s="25">
        <v>1296295</v>
      </c>
      <c r="S17" s="43"/>
      <c r="T17" s="43"/>
    </row>
    <row r="18" spans="1:20">
      <c r="A18" s="14">
        <v>4</v>
      </c>
      <c r="B18" s="15">
        <v>43228</v>
      </c>
      <c r="C18" s="16">
        <v>43230</v>
      </c>
      <c r="D18" s="17" t="s">
        <v>15</v>
      </c>
      <c r="E18" s="18">
        <f t="shared" si="2"/>
        <v>2</v>
      </c>
      <c r="F18" s="19" t="s">
        <v>25</v>
      </c>
      <c r="G18" s="20">
        <v>14490</v>
      </c>
      <c r="H18" s="21">
        <v>0</v>
      </c>
      <c r="I18" s="20">
        <f t="shared" si="3"/>
        <v>14490</v>
      </c>
      <c r="J18" s="32">
        <f t="shared" si="4"/>
        <v>911105</v>
      </c>
      <c r="K18" s="18">
        <v>30655</v>
      </c>
      <c r="L18" s="25"/>
      <c r="S18" s="43"/>
      <c r="T18" s="43"/>
    </row>
    <row r="19" spans="1:20">
      <c r="A19" s="14">
        <v>5</v>
      </c>
      <c r="B19" s="15">
        <v>43229</v>
      </c>
      <c r="C19" s="16">
        <v>43231</v>
      </c>
      <c r="D19" s="17" t="s">
        <v>15</v>
      </c>
      <c r="E19" s="18">
        <f t="shared" si="2"/>
        <v>2</v>
      </c>
      <c r="F19" s="19" t="s">
        <v>26</v>
      </c>
      <c r="G19" s="20">
        <v>14490</v>
      </c>
      <c r="H19" s="21">
        <v>0</v>
      </c>
      <c r="I19" s="20">
        <f t="shared" si="3"/>
        <v>14490</v>
      </c>
      <c r="J19" s="32">
        <f t="shared" si="4"/>
        <v>896615</v>
      </c>
      <c r="K19" s="18">
        <v>30203</v>
      </c>
      <c r="L19" s="25">
        <v>1302084</v>
      </c>
      <c r="R19" s="43"/>
      <c r="S19" s="43"/>
      <c r="T19" s="43"/>
    </row>
    <row r="20" spans="1:20">
      <c r="A20" s="14">
        <v>6</v>
      </c>
      <c r="B20" s="15">
        <v>43229</v>
      </c>
      <c r="C20" s="16">
        <v>43231</v>
      </c>
      <c r="D20" s="17" t="s">
        <v>15</v>
      </c>
      <c r="E20" s="18">
        <f t="shared" si="2"/>
        <v>2</v>
      </c>
      <c r="F20" s="19" t="s">
        <v>27</v>
      </c>
      <c r="G20" s="20">
        <v>14490</v>
      </c>
      <c r="H20" s="21">
        <v>0</v>
      </c>
      <c r="I20" s="20">
        <f t="shared" si="3"/>
        <v>14490</v>
      </c>
      <c r="J20" s="32">
        <f t="shared" si="4"/>
        <v>882125</v>
      </c>
      <c r="K20" s="18">
        <v>30226</v>
      </c>
      <c r="L20" s="25">
        <v>1302267</v>
      </c>
      <c r="R20" s="43"/>
      <c r="S20" s="43"/>
      <c r="T20" s="43"/>
    </row>
    <row r="21" spans="1:20">
      <c r="A21" s="14">
        <v>7</v>
      </c>
      <c r="B21" s="15">
        <v>43228</v>
      </c>
      <c r="C21" s="16">
        <v>43232</v>
      </c>
      <c r="D21" s="17" t="s">
        <v>15</v>
      </c>
      <c r="E21" s="18">
        <f t="shared" si="2"/>
        <v>4</v>
      </c>
      <c r="F21" s="19" t="s">
        <v>28</v>
      </c>
      <c r="G21" s="20">
        <v>28980</v>
      </c>
      <c r="H21" s="21">
        <v>0</v>
      </c>
      <c r="I21" s="20">
        <f t="shared" si="3"/>
        <v>28980</v>
      </c>
      <c r="J21" s="32">
        <f t="shared" si="4"/>
        <v>853145</v>
      </c>
      <c r="K21" s="18">
        <v>30509</v>
      </c>
      <c r="L21" s="25">
        <v>1303550</v>
      </c>
      <c r="R21" s="43"/>
      <c r="S21" s="43"/>
      <c r="T21" s="43"/>
    </row>
    <row r="22" spans="1:20">
      <c r="A22" s="14">
        <v>8</v>
      </c>
      <c r="B22" s="15">
        <v>43231</v>
      </c>
      <c r="C22" s="16">
        <v>43233</v>
      </c>
      <c r="D22" s="17" t="s">
        <v>15</v>
      </c>
      <c r="E22" s="18">
        <f t="shared" si="2"/>
        <v>2</v>
      </c>
      <c r="F22" s="19" t="s">
        <v>29</v>
      </c>
      <c r="G22" s="20">
        <v>13140</v>
      </c>
      <c r="H22" s="21">
        <v>0</v>
      </c>
      <c r="I22" s="20">
        <f t="shared" si="3"/>
        <v>13140</v>
      </c>
      <c r="J22" s="32">
        <f t="shared" si="4"/>
        <v>840005</v>
      </c>
      <c r="K22" s="18">
        <v>29939</v>
      </c>
      <c r="L22" s="25">
        <v>1301156</v>
      </c>
      <c r="R22" s="43"/>
      <c r="S22" s="43"/>
      <c r="T22" s="43"/>
    </row>
    <row r="23" spans="1:20">
      <c r="A23" s="14">
        <v>9</v>
      </c>
      <c r="B23" s="15">
        <v>43230</v>
      </c>
      <c r="C23" s="16">
        <v>43233</v>
      </c>
      <c r="D23" s="17" t="s">
        <v>15</v>
      </c>
      <c r="E23" s="18">
        <f t="shared" si="2"/>
        <v>3</v>
      </c>
      <c r="F23" s="19" t="s">
        <v>30</v>
      </c>
      <c r="G23" s="20">
        <v>21735</v>
      </c>
      <c r="H23" s="21">
        <v>0</v>
      </c>
      <c r="I23" s="20">
        <f t="shared" si="3"/>
        <v>21735</v>
      </c>
      <c r="J23" s="32">
        <f t="shared" si="4"/>
        <v>818270</v>
      </c>
      <c r="K23" s="18">
        <v>28902</v>
      </c>
      <c r="L23" s="25">
        <v>1298852</v>
      </c>
      <c r="S23" s="43"/>
      <c r="T23" s="43"/>
    </row>
    <row r="24" spans="1:20">
      <c r="A24" s="14">
        <v>10</v>
      </c>
      <c r="B24" s="15">
        <v>43228</v>
      </c>
      <c r="C24" s="16">
        <v>43233</v>
      </c>
      <c r="D24" s="17" t="s">
        <v>15</v>
      </c>
      <c r="E24" s="18">
        <f t="shared" si="2"/>
        <v>5</v>
      </c>
      <c r="F24" s="19" t="s">
        <v>31</v>
      </c>
      <c r="G24" s="20">
        <v>36225</v>
      </c>
      <c r="H24" s="21">
        <v>0</v>
      </c>
      <c r="I24" s="20">
        <f t="shared" si="3"/>
        <v>36225</v>
      </c>
      <c r="J24" s="32">
        <f t="shared" si="4"/>
        <v>782045</v>
      </c>
      <c r="K24" s="18">
        <v>30198</v>
      </c>
      <c r="L24" s="25">
        <v>1302066</v>
      </c>
      <c r="R24" s="44"/>
      <c r="S24" s="43"/>
      <c r="T24" s="43"/>
    </row>
    <row r="25" spans="1:20">
      <c r="A25" s="14">
        <v>11</v>
      </c>
      <c r="B25" s="15">
        <v>43231</v>
      </c>
      <c r="C25" s="16">
        <v>43234</v>
      </c>
      <c r="D25" s="17" t="s">
        <v>15</v>
      </c>
      <c r="E25" s="18">
        <f t="shared" si="2"/>
        <v>3</v>
      </c>
      <c r="F25" s="19" t="s">
        <v>32</v>
      </c>
      <c r="G25" s="20">
        <v>21735</v>
      </c>
      <c r="H25" s="21">
        <v>0</v>
      </c>
      <c r="I25" s="20">
        <f t="shared" si="3"/>
        <v>21735</v>
      </c>
      <c r="J25" s="32">
        <f t="shared" si="4"/>
        <v>760310</v>
      </c>
      <c r="K25" s="18">
        <v>29435</v>
      </c>
      <c r="L25" s="25">
        <v>1299741</v>
      </c>
      <c r="S25" s="43"/>
      <c r="T25" s="43"/>
    </row>
    <row r="26" spans="1:20">
      <c r="A26" s="14">
        <v>12</v>
      </c>
      <c r="B26" s="15">
        <v>43232</v>
      </c>
      <c r="C26" s="16">
        <v>43234</v>
      </c>
      <c r="D26" s="17" t="s">
        <v>15</v>
      </c>
      <c r="E26" s="18">
        <f t="shared" si="2"/>
        <v>2</v>
      </c>
      <c r="F26" s="19" t="s">
        <v>33</v>
      </c>
      <c r="G26" s="20">
        <v>19890</v>
      </c>
      <c r="H26" s="21">
        <v>0</v>
      </c>
      <c r="I26" s="20">
        <f t="shared" si="3"/>
        <v>19890</v>
      </c>
      <c r="J26" s="32">
        <f t="shared" si="4"/>
        <v>740420</v>
      </c>
      <c r="K26" s="18">
        <v>30215</v>
      </c>
      <c r="L26" s="25">
        <v>1302145</v>
      </c>
      <c r="R26" s="43"/>
      <c r="S26" s="43"/>
      <c r="T26" s="43"/>
    </row>
    <row r="27" spans="1:20">
      <c r="A27" s="14">
        <v>13</v>
      </c>
      <c r="B27" s="15">
        <v>43232</v>
      </c>
      <c r="C27" s="16">
        <v>43235</v>
      </c>
      <c r="D27" s="17" t="s">
        <v>15</v>
      </c>
      <c r="E27" s="18">
        <f t="shared" si="2"/>
        <v>3</v>
      </c>
      <c r="F27" s="19" t="s">
        <v>34</v>
      </c>
      <c r="G27" s="20">
        <v>21735</v>
      </c>
      <c r="H27" s="21">
        <v>0</v>
      </c>
      <c r="I27" s="20">
        <f t="shared" si="3"/>
        <v>21735</v>
      </c>
      <c r="J27" s="32">
        <f t="shared" si="4"/>
        <v>718685</v>
      </c>
      <c r="K27" s="18">
        <v>30530</v>
      </c>
      <c r="L27" s="25">
        <v>1303634</v>
      </c>
      <c r="S27" s="43"/>
      <c r="T27" s="43"/>
    </row>
    <row r="28" spans="1:20">
      <c r="A28" s="14">
        <v>14</v>
      </c>
      <c r="B28" s="15">
        <v>43233</v>
      </c>
      <c r="C28" s="16">
        <v>43236</v>
      </c>
      <c r="D28" s="17" t="s">
        <v>15</v>
      </c>
      <c r="E28" s="18">
        <f t="shared" si="2"/>
        <v>3</v>
      </c>
      <c r="F28" s="19" t="s">
        <v>35</v>
      </c>
      <c r="G28" s="20">
        <v>19710</v>
      </c>
      <c r="H28" s="21">
        <v>0</v>
      </c>
      <c r="I28" s="20">
        <f t="shared" si="3"/>
        <v>19710</v>
      </c>
      <c r="J28" s="32">
        <f t="shared" si="4"/>
        <v>698975</v>
      </c>
      <c r="K28" s="18">
        <v>29436</v>
      </c>
      <c r="L28" s="25">
        <v>1299787</v>
      </c>
      <c r="S28" s="43"/>
      <c r="T28" s="43"/>
    </row>
    <row r="29" spans="1:20">
      <c r="A29" s="14">
        <v>15</v>
      </c>
      <c r="B29" s="15">
        <v>43234</v>
      </c>
      <c r="C29" s="16">
        <v>43236</v>
      </c>
      <c r="D29" s="17" t="s">
        <v>15</v>
      </c>
      <c r="E29" s="18">
        <f t="shared" si="2"/>
        <v>2</v>
      </c>
      <c r="F29" s="19" t="s">
        <v>36</v>
      </c>
      <c r="G29" s="20">
        <v>13140</v>
      </c>
      <c r="H29" s="21">
        <v>0</v>
      </c>
      <c r="I29" s="20">
        <f t="shared" si="3"/>
        <v>13140</v>
      </c>
      <c r="J29" s="32">
        <f t="shared" si="4"/>
        <v>685835</v>
      </c>
      <c r="K29" s="18">
        <v>29657</v>
      </c>
      <c r="L29" s="25">
        <v>1299865</v>
      </c>
      <c r="S29" s="43"/>
      <c r="T29" s="43"/>
    </row>
    <row r="30" spans="1:20">
      <c r="A30" s="14">
        <v>16</v>
      </c>
      <c r="B30" s="15">
        <v>43233</v>
      </c>
      <c r="C30" s="16">
        <v>43237</v>
      </c>
      <c r="D30" s="17" t="s">
        <v>15</v>
      </c>
      <c r="E30" s="18">
        <f t="shared" si="2"/>
        <v>4</v>
      </c>
      <c r="F30" s="19" t="s">
        <v>37</v>
      </c>
      <c r="G30" s="20">
        <v>28980</v>
      </c>
      <c r="H30" s="21">
        <v>0</v>
      </c>
      <c r="I30" s="20">
        <f t="shared" si="3"/>
        <v>28980</v>
      </c>
      <c r="J30" s="32">
        <f t="shared" si="4"/>
        <v>656855</v>
      </c>
      <c r="K30" s="18">
        <v>28518</v>
      </c>
      <c r="L30" s="25">
        <v>1298267</v>
      </c>
      <c r="R30" s="43"/>
      <c r="S30" s="43"/>
      <c r="T30" s="43"/>
    </row>
    <row r="31" spans="1:20">
      <c r="A31" s="14">
        <v>17</v>
      </c>
      <c r="B31" s="15">
        <v>43234</v>
      </c>
      <c r="C31" s="16">
        <v>43237</v>
      </c>
      <c r="D31" s="17" t="s">
        <v>15</v>
      </c>
      <c r="E31" s="18">
        <f t="shared" si="2"/>
        <v>3</v>
      </c>
      <c r="F31" s="19" t="s">
        <v>38</v>
      </c>
      <c r="G31" s="20">
        <v>21735</v>
      </c>
      <c r="H31" s="21">
        <v>0</v>
      </c>
      <c r="I31" s="20">
        <f t="shared" si="3"/>
        <v>21735</v>
      </c>
      <c r="J31" s="32">
        <f t="shared" si="4"/>
        <v>635120</v>
      </c>
      <c r="K31" s="18">
        <v>27670</v>
      </c>
      <c r="L31" s="25">
        <v>1295039</v>
      </c>
      <c r="R31" s="43"/>
      <c r="S31" s="43"/>
      <c r="T31" s="43"/>
    </row>
    <row r="32" spans="1:20">
      <c r="A32" s="14">
        <v>18</v>
      </c>
      <c r="B32" s="15">
        <v>43235</v>
      </c>
      <c r="C32" s="16">
        <v>43238</v>
      </c>
      <c r="D32" s="17" t="s">
        <v>15</v>
      </c>
      <c r="E32" s="18">
        <f t="shared" si="2"/>
        <v>3</v>
      </c>
      <c r="F32" s="19" t="s">
        <v>39</v>
      </c>
      <c r="G32" s="20">
        <v>21735</v>
      </c>
      <c r="H32" s="21">
        <v>0</v>
      </c>
      <c r="I32" s="20">
        <f t="shared" si="3"/>
        <v>21735</v>
      </c>
      <c r="J32" s="32">
        <f t="shared" si="4"/>
        <v>613385</v>
      </c>
      <c r="K32" s="18">
        <v>27509</v>
      </c>
      <c r="L32" s="25">
        <v>1294649</v>
      </c>
      <c r="S32" s="43"/>
      <c r="T32" s="43"/>
    </row>
    <row r="33" spans="1:20">
      <c r="A33" s="14">
        <v>19</v>
      </c>
      <c r="B33" s="15">
        <v>43236</v>
      </c>
      <c r="C33" s="16">
        <v>43238</v>
      </c>
      <c r="D33" s="17" t="s">
        <v>15</v>
      </c>
      <c r="E33" s="18">
        <f t="shared" si="2"/>
        <v>2</v>
      </c>
      <c r="F33" s="19" t="s">
        <v>40</v>
      </c>
      <c r="G33" s="20">
        <v>14490</v>
      </c>
      <c r="H33" s="21">
        <v>0</v>
      </c>
      <c r="I33" s="20">
        <f t="shared" si="3"/>
        <v>14490</v>
      </c>
      <c r="J33" s="32">
        <f t="shared" si="4"/>
        <v>598895</v>
      </c>
      <c r="K33" s="18">
        <v>28685</v>
      </c>
      <c r="L33" s="25">
        <v>1298721</v>
      </c>
      <c r="S33" s="43"/>
      <c r="T33" s="43"/>
    </row>
    <row r="34" spans="1:20">
      <c r="A34" s="14">
        <v>20</v>
      </c>
      <c r="B34" s="15">
        <v>43235</v>
      </c>
      <c r="C34" s="16">
        <v>43238</v>
      </c>
      <c r="D34" s="17" t="s">
        <v>15</v>
      </c>
      <c r="E34" s="18">
        <f t="shared" si="2"/>
        <v>3</v>
      </c>
      <c r="F34" s="19" t="s">
        <v>41</v>
      </c>
      <c r="G34" s="20">
        <v>19710</v>
      </c>
      <c r="H34" s="21">
        <v>0</v>
      </c>
      <c r="I34" s="20">
        <f t="shared" si="3"/>
        <v>19710</v>
      </c>
      <c r="J34" s="32">
        <f t="shared" si="4"/>
        <v>579185</v>
      </c>
      <c r="K34" s="18">
        <v>29721</v>
      </c>
      <c r="L34" s="25">
        <v>1300809</v>
      </c>
      <c r="R34" s="43"/>
      <c r="S34" s="43"/>
      <c r="T34" s="43"/>
    </row>
    <row r="35" spans="1:20">
      <c r="A35" s="14">
        <v>21</v>
      </c>
      <c r="B35" s="15">
        <v>43239</v>
      </c>
      <c r="C35" s="16">
        <v>43241</v>
      </c>
      <c r="D35" s="17" t="s">
        <v>15</v>
      </c>
      <c r="E35" s="18">
        <f t="shared" si="2"/>
        <v>2</v>
      </c>
      <c r="F35" s="19" t="s">
        <v>42</v>
      </c>
      <c r="G35" s="20">
        <v>18540</v>
      </c>
      <c r="H35" s="21">
        <v>0</v>
      </c>
      <c r="I35" s="20">
        <f t="shared" si="3"/>
        <v>18540</v>
      </c>
      <c r="J35" s="32">
        <f t="shared" si="4"/>
        <v>560645</v>
      </c>
      <c r="K35" s="18">
        <v>30543</v>
      </c>
      <c r="L35" s="25">
        <v>1303767</v>
      </c>
      <c r="R35" s="43"/>
      <c r="S35" s="43"/>
      <c r="T35" s="43"/>
    </row>
    <row r="36" spans="1:20">
      <c r="A36" s="14">
        <v>22</v>
      </c>
      <c r="B36" s="15">
        <v>43239</v>
      </c>
      <c r="C36" s="16">
        <v>43241</v>
      </c>
      <c r="D36" s="17" t="s">
        <v>15</v>
      </c>
      <c r="E36" s="18">
        <f t="shared" si="2"/>
        <v>2</v>
      </c>
      <c r="F36" s="19" t="s">
        <v>43</v>
      </c>
      <c r="G36" s="20">
        <v>14490</v>
      </c>
      <c r="H36" s="21">
        <v>0</v>
      </c>
      <c r="I36" s="20">
        <f t="shared" si="3"/>
        <v>14490</v>
      </c>
      <c r="J36" s="32">
        <f t="shared" si="4"/>
        <v>546155</v>
      </c>
      <c r="K36" s="18">
        <v>28668</v>
      </c>
      <c r="L36" s="25">
        <v>1298633</v>
      </c>
      <c r="R36" s="43"/>
      <c r="S36" s="43"/>
      <c r="T36" s="43"/>
    </row>
    <row r="37" spans="1:20">
      <c r="A37" s="14">
        <v>23</v>
      </c>
      <c r="B37" s="15">
        <v>43239</v>
      </c>
      <c r="C37" s="16">
        <v>43241</v>
      </c>
      <c r="D37" s="17" t="s">
        <v>15</v>
      </c>
      <c r="E37" s="18">
        <f t="shared" si="2"/>
        <v>2</v>
      </c>
      <c r="F37" s="19" t="s">
        <v>44</v>
      </c>
      <c r="G37" s="20">
        <v>14490</v>
      </c>
      <c r="H37" s="21">
        <v>0</v>
      </c>
      <c r="I37" s="20">
        <f t="shared" si="3"/>
        <v>14490</v>
      </c>
      <c r="J37" s="32">
        <f t="shared" si="4"/>
        <v>531665</v>
      </c>
      <c r="K37" s="18">
        <v>28167</v>
      </c>
      <c r="L37" s="25">
        <v>1297128</v>
      </c>
      <c r="R37" s="43"/>
      <c r="S37" s="43"/>
      <c r="T37" s="43"/>
    </row>
    <row r="38" spans="1:20">
      <c r="A38" s="14">
        <v>24</v>
      </c>
      <c r="B38" s="15">
        <v>43240</v>
      </c>
      <c r="C38" s="16">
        <v>43242</v>
      </c>
      <c r="D38" s="17" t="s">
        <v>15</v>
      </c>
      <c r="E38" s="18">
        <f t="shared" si="2"/>
        <v>2</v>
      </c>
      <c r="F38" s="19" t="s">
        <v>45</v>
      </c>
      <c r="G38" s="20">
        <v>13140</v>
      </c>
      <c r="H38" s="21">
        <v>0</v>
      </c>
      <c r="I38" s="20">
        <f t="shared" si="3"/>
        <v>13140</v>
      </c>
      <c r="J38" s="32">
        <f t="shared" si="4"/>
        <v>518525</v>
      </c>
      <c r="K38" s="18">
        <v>30468</v>
      </c>
      <c r="L38" s="25">
        <v>1303245</v>
      </c>
      <c r="S38" s="43"/>
      <c r="T38" s="43"/>
    </row>
    <row r="39" spans="1:20">
      <c r="A39" s="14">
        <v>25</v>
      </c>
      <c r="B39" s="15">
        <v>43241</v>
      </c>
      <c r="C39" s="16">
        <v>43243</v>
      </c>
      <c r="D39" s="17" t="s">
        <v>15</v>
      </c>
      <c r="E39" s="18">
        <f t="shared" si="2"/>
        <v>2</v>
      </c>
      <c r="F39" s="19" t="s">
        <v>46</v>
      </c>
      <c r="G39" s="20">
        <v>14490</v>
      </c>
      <c r="H39" s="21">
        <v>0</v>
      </c>
      <c r="I39" s="20">
        <f t="shared" si="3"/>
        <v>14490</v>
      </c>
      <c r="J39" s="32">
        <f t="shared" si="4"/>
        <v>504035</v>
      </c>
      <c r="K39" s="18">
        <v>28437</v>
      </c>
      <c r="L39" s="25">
        <v>1297446</v>
      </c>
      <c r="R39" s="43"/>
      <c r="S39" s="43"/>
      <c r="T39" s="43"/>
    </row>
    <row r="40" spans="1:20">
      <c r="A40" s="14">
        <v>26</v>
      </c>
      <c r="B40" s="15">
        <v>43240</v>
      </c>
      <c r="C40" s="16">
        <v>43244</v>
      </c>
      <c r="D40" s="17" t="s">
        <v>15</v>
      </c>
      <c r="E40" s="18">
        <f t="shared" si="2"/>
        <v>4</v>
      </c>
      <c r="F40" s="19" t="s">
        <v>47</v>
      </c>
      <c r="G40" s="20">
        <v>28980</v>
      </c>
      <c r="H40" s="21">
        <v>0</v>
      </c>
      <c r="I40" s="20">
        <f t="shared" si="3"/>
        <v>28980</v>
      </c>
      <c r="J40" s="32">
        <f t="shared" si="4"/>
        <v>475055</v>
      </c>
      <c r="K40" s="18">
        <v>29720</v>
      </c>
      <c r="L40" s="25">
        <v>1300607</v>
      </c>
      <c r="R40" s="43"/>
      <c r="S40" s="43"/>
      <c r="T40" s="43"/>
    </row>
    <row r="41" spans="1:20">
      <c r="A41" s="14">
        <v>27</v>
      </c>
      <c r="B41" s="15">
        <v>43242</v>
      </c>
      <c r="C41" s="16">
        <v>43244</v>
      </c>
      <c r="D41" s="17" t="s">
        <v>15</v>
      </c>
      <c r="E41" s="18">
        <f t="shared" si="2"/>
        <v>2</v>
      </c>
      <c r="F41" s="19" t="s">
        <v>48</v>
      </c>
      <c r="G41" s="20">
        <v>13140</v>
      </c>
      <c r="H41" s="21">
        <v>0</v>
      </c>
      <c r="I41" s="20">
        <f t="shared" si="3"/>
        <v>13140</v>
      </c>
      <c r="J41" s="32">
        <f t="shared" si="4"/>
        <v>461915</v>
      </c>
      <c r="K41" s="18">
        <v>29973</v>
      </c>
      <c r="L41" s="25">
        <v>1301327</v>
      </c>
      <c r="R41" s="43"/>
      <c r="S41" s="43"/>
      <c r="T41" s="43"/>
    </row>
    <row r="42" spans="1:20">
      <c r="A42" s="14">
        <v>28</v>
      </c>
      <c r="B42" s="15">
        <v>43243</v>
      </c>
      <c r="C42" s="16">
        <v>43245</v>
      </c>
      <c r="D42" s="17" t="s">
        <v>15</v>
      </c>
      <c r="E42" s="18">
        <f t="shared" si="2"/>
        <v>2</v>
      </c>
      <c r="F42" s="19" t="s">
        <v>49</v>
      </c>
      <c r="G42" s="20">
        <v>14490</v>
      </c>
      <c r="H42" s="21">
        <v>0</v>
      </c>
      <c r="I42" s="20">
        <f t="shared" si="3"/>
        <v>14490</v>
      </c>
      <c r="J42" s="32">
        <f t="shared" si="4"/>
        <v>447425</v>
      </c>
      <c r="K42" s="18">
        <v>29158</v>
      </c>
      <c r="L42" s="25">
        <v>1299300</v>
      </c>
      <c r="R42" s="43"/>
      <c r="S42" s="43"/>
      <c r="T42" s="43"/>
    </row>
    <row r="43" spans="1:20">
      <c r="A43" s="14">
        <v>29</v>
      </c>
      <c r="B43" s="15">
        <v>43243</v>
      </c>
      <c r="C43" s="16">
        <v>43246</v>
      </c>
      <c r="D43" s="17" t="s">
        <v>15</v>
      </c>
      <c r="E43" s="18">
        <f t="shared" si="2"/>
        <v>3</v>
      </c>
      <c r="F43" s="19" t="s">
        <v>50</v>
      </c>
      <c r="G43" s="20">
        <v>19710</v>
      </c>
      <c r="H43" s="21">
        <v>0</v>
      </c>
      <c r="I43" s="20">
        <f t="shared" si="3"/>
        <v>19710</v>
      </c>
      <c r="J43" s="32">
        <f t="shared" si="4"/>
        <v>427715</v>
      </c>
      <c r="K43" s="18">
        <v>29729</v>
      </c>
      <c r="L43" s="25">
        <v>1300830</v>
      </c>
      <c r="R43" s="43"/>
      <c r="S43" s="43"/>
      <c r="T43" s="43"/>
    </row>
    <row r="44" spans="1:20">
      <c r="A44" s="14">
        <v>30</v>
      </c>
      <c r="B44" s="15">
        <v>43244</v>
      </c>
      <c r="C44" s="16">
        <v>43246</v>
      </c>
      <c r="D44" s="17" t="s">
        <v>15</v>
      </c>
      <c r="E44" s="18">
        <f t="shared" si="2"/>
        <v>2</v>
      </c>
      <c r="F44" s="19" t="s">
        <v>51</v>
      </c>
      <c r="G44" s="20">
        <v>16020</v>
      </c>
      <c r="H44" s="21">
        <v>0</v>
      </c>
      <c r="I44" s="20">
        <f t="shared" si="3"/>
        <v>16020</v>
      </c>
      <c r="J44" s="32">
        <f t="shared" si="4"/>
        <v>411695</v>
      </c>
      <c r="K44" s="18">
        <v>31588</v>
      </c>
      <c r="L44" s="25">
        <v>1308723</v>
      </c>
      <c r="R44" s="43"/>
      <c r="S44" s="43"/>
      <c r="T44" s="43"/>
    </row>
    <row r="45" spans="1:20">
      <c r="A45" s="14">
        <v>31</v>
      </c>
      <c r="B45" s="15">
        <v>43244</v>
      </c>
      <c r="C45" s="16">
        <v>43246</v>
      </c>
      <c r="D45" s="17" t="s">
        <v>15</v>
      </c>
      <c r="E45" s="18">
        <f t="shared" si="2"/>
        <v>2</v>
      </c>
      <c r="F45" s="19" t="s">
        <v>52</v>
      </c>
      <c r="G45" s="20">
        <v>14490</v>
      </c>
      <c r="H45" s="21">
        <v>0</v>
      </c>
      <c r="I45" s="20">
        <f t="shared" si="3"/>
        <v>14490</v>
      </c>
      <c r="J45" s="32">
        <f t="shared" si="4"/>
        <v>397205</v>
      </c>
      <c r="K45" s="18">
        <v>27503</v>
      </c>
      <c r="L45" s="25">
        <v>1294063</v>
      </c>
      <c r="R45" s="43"/>
      <c r="S45" s="43"/>
      <c r="T45" s="43"/>
    </row>
    <row r="46" spans="1:20">
      <c r="A46" s="14">
        <v>32</v>
      </c>
      <c r="B46" s="15">
        <v>43242</v>
      </c>
      <c r="C46" s="16">
        <v>43246</v>
      </c>
      <c r="D46" s="17" t="s">
        <v>15</v>
      </c>
      <c r="E46" s="18">
        <f t="shared" si="2"/>
        <v>4</v>
      </c>
      <c r="F46" s="19" t="s">
        <v>53</v>
      </c>
      <c r="G46" s="20">
        <v>28980</v>
      </c>
      <c r="H46" s="21">
        <v>0</v>
      </c>
      <c r="I46" s="20">
        <f t="shared" si="3"/>
        <v>28980</v>
      </c>
      <c r="J46" s="32">
        <f t="shared" si="4"/>
        <v>368225</v>
      </c>
      <c r="K46" s="18">
        <v>27505</v>
      </c>
      <c r="L46" s="25">
        <v>1294262</v>
      </c>
      <c r="R46" s="43"/>
      <c r="S46" s="43"/>
      <c r="T46" s="43"/>
    </row>
    <row r="47" spans="1:20">
      <c r="A47" s="14">
        <v>33</v>
      </c>
      <c r="B47" s="15">
        <v>43245</v>
      </c>
      <c r="C47" s="16">
        <v>43247</v>
      </c>
      <c r="D47" s="17" t="s">
        <v>15</v>
      </c>
      <c r="E47" s="18">
        <f t="shared" si="2"/>
        <v>2</v>
      </c>
      <c r="F47" s="19" t="s">
        <v>54</v>
      </c>
      <c r="G47" s="20">
        <v>14490</v>
      </c>
      <c r="H47" s="21">
        <v>0</v>
      </c>
      <c r="I47" s="20">
        <f t="shared" si="3"/>
        <v>14490</v>
      </c>
      <c r="J47" s="32">
        <f t="shared" si="4"/>
        <v>353735</v>
      </c>
      <c r="K47" s="18">
        <v>32427</v>
      </c>
      <c r="L47" s="25">
        <v>1294830</v>
      </c>
      <c r="R47" s="43"/>
      <c r="S47" s="43"/>
      <c r="T47" s="43"/>
    </row>
    <row r="48" spans="1:20">
      <c r="A48" s="14">
        <v>34</v>
      </c>
      <c r="B48" s="15">
        <v>43245</v>
      </c>
      <c r="C48" s="16">
        <v>43247</v>
      </c>
      <c r="D48" s="17" t="s">
        <v>15</v>
      </c>
      <c r="E48" s="18">
        <f t="shared" si="2"/>
        <v>2</v>
      </c>
      <c r="F48" s="19" t="s">
        <v>55</v>
      </c>
      <c r="G48" s="20">
        <v>14490</v>
      </c>
      <c r="H48" s="21">
        <v>0</v>
      </c>
      <c r="I48" s="20">
        <f t="shared" si="3"/>
        <v>14490</v>
      </c>
      <c r="J48" s="32">
        <f t="shared" si="4"/>
        <v>339245</v>
      </c>
      <c r="K48" s="18">
        <v>27664</v>
      </c>
      <c r="L48" s="25"/>
      <c r="R48" s="43"/>
      <c r="S48" s="43"/>
      <c r="T48" s="43"/>
    </row>
    <row r="49" spans="1:20">
      <c r="A49" s="14">
        <v>35</v>
      </c>
      <c r="B49" s="15">
        <v>43245</v>
      </c>
      <c r="C49" s="16">
        <v>43247</v>
      </c>
      <c r="D49" s="17" t="s">
        <v>15</v>
      </c>
      <c r="E49" s="18">
        <f t="shared" si="2"/>
        <v>2</v>
      </c>
      <c r="F49" s="19" t="s">
        <v>56</v>
      </c>
      <c r="G49" s="20">
        <v>14490</v>
      </c>
      <c r="H49" s="21">
        <v>0</v>
      </c>
      <c r="I49" s="20">
        <f t="shared" si="3"/>
        <v>14490</v>
      </c>
      <c r="J49" s="32">
        <f t="shared" si="4"/>
        <v>324755</v>
      </c>
      <c r="K49" s="18">
        <v>30474</v>
      </c>
      <c r="L49" s="25">
        <v>1303139</v>
      </c>
      <c r="R49" s="43"/>
      <c r="S49" s="43"/>
      <c r="T49" s="43"/>
    </row>
    <row r="50" spans="1:20">
      <c r="A50" s="14">
        <v>36</v>
      </c>
      <c r="B50" s="15">
        <v>43246</v>
      </c>
      <c r="C50" s="16">
        <v>43248</v>
      </c>
      <c r="D50" s="17" t="s">
        <v>15</v>
      </c>
      <c r="E50" s="18">
        <f t="shared" si="2"/>
        <v>2</v>
      </c>
      <c r="F50" s="19" t="s">
        <v>57</v>
      </c>
      <c r="G50" s="20">
        <v>14490</v>
      </c>
      <c r="H50" s="21">
        <v>0</v>
      </c>
      <c r="I50" s="20">
        <f t="shared" si="3"/>
        <v>14490</v>
      </c>
      <c r="J50" s="32">
        <f t="shared" si="4"/>
        <v>310265</v>
      </c>
      <c r="K50" s="18">
        <v>27683</v>
      </c>
      <c r="L50" s="25">
        <v>1295341</v>
      </c>
      <c r="R50" s="43"/>
      <c r="S50" s="43"/>
      <c r="T50" s="43"/>
    </row>
    <row r="51" spans="1:20">
      <c r="A51" s="14">
        <v>37</v>
      </c>
      <c r="B51" s="15">
        <v>43246</v>
      </c>
      <c r="C51" s="16">
        <v>43249</v>
      </c>
      <c r="D51" s="17" t="s">
        <v>15</v>
      </c>
      <c r="E51" s="18">
        <f t="shared" si="2"/>
        <v>3</v>
      </c>
      <c r="F51" s="19" t="s">
        <v>58</v>
      </c>
      <c r="G51" s="20">
        <v>21735</v>
      </c>
      <c r="H51" s="21">
        <v>0</v>
      </c>
      <c r="I51" s="20">
        <f t="shared" si="3"/>
        <v>21735</v>
      </c>
      <c r="J51" s="32">
        <f t="shared" si="4"/>
        <v>288530</v>
      </c>
      <c r="K51" s="18">
        <v>30405</v>
      </c>
      <c r="L51" s="25">
        <v>1302486</v>
      </c>
      <c r="R51" s="43"/>
      <c r="S51" s="43"/>
      <c r="T51" s="43"/>
    </row>
    <row r="52" spans="1:20">
      <c r="A52" s="14">
        <v>38</v>
      </c>
      <c r="B52" s="15">
        <v>43247</v>
      </c>
      <c r="C52" s="16">
        <v>43249</v>
      </c>
      <c r="D52" s="17" t="s">
        <v>15</v>
      </c>
      <c r="E52" s="18">
        <f t="shared" si="2"/>
        <v>2</v>
      </c>
      <c r="F52" s="19" t="s">
        <v>59</v>
      </c>
      <c r="G52" s="20">
        <v>14600</v>
      </c>
      <c r="H52" s="21">
        <v>0</v>
      </c>
      <c r="I52" s="20">
        <f t="shared" si="3"/>
        <v>14600</v>
      </c>
      <c r="J52" s="32">
        <f t="shared" si="4"/>
        <v>273930</v>
      </c>
      <c r="K52" s="18">
        <v>30651</v>
      </c>
      <c r="L52" s="25">
        <v>1302800</v>
      </c>
      <c r="R52" s="43"/>
      <c r="S52" s="43"/>
      <c r="T52" s="43"/>
    </row>
    <row r="53" ht="14.25" spans="1:20">
      <c r="A53" s="14">
        <v>39</v>
      </c>
      <c r="B53" s="15">
        <v>43247</v>
      </c>
      <c r="C53" s="16">
        <v>43250</v>
      </c>
      <c r="D53" s="17" t="s">
        <v>15</v>
      </c>
      <c r="E53" s="18">
        <f t="shared" si="2"/>
        <v>3</v>
      </c>
      <c r="F53" s="19" t="s">
        <v>60</v>
      </c>
      <c r="G53" s="20">
        <v>21735</v>
      </c>
      <c r="H53" s="21">
        <v>0</v>
      </c>
      <c r="I53" s="20">
        <f t="shared" si="3"/>
        <v>21735</v>
      </c>
      <c r="J53" s="32">
        <f t="shared" si="4"/>
        <v>252195</v>
      </c>
      <c r="K53" s="18">
        <v>30221</v>
      </c>
      <c r="L53" s="41">
        <v>1302218</v>
      </c>
      <c r="R53" s="43"/>
      <c r="S53" s="43"/>
      <c r="T53" s="43"/>
    </row>
    <row r="54" spans="1:20">
      <c r="A54" s="14">
        <v>40</v>
      </c>
      <c r="B54" s="15">
        <v>43247</v>
      </c>
      <c r="C54" s="16">
        <v>43250</v>
      </c>
      <c r="D54" s="17" t="s">
        <v>15</v>
      </c>
      <c r="E54" s="18">
        <f t="shared" si="2"/>
        <v>3</v>
      </c>
      <c r="F54" s="19" t="s">
        <v>61</v>
      </c>
      <c r="G54" s="20">
        <v>21735</v>
      </c>
      <c r="H54" s="21">
        <v>0</v>
      </c>
      <c r="I54" s="20">
        <f t="shared" si="3"/>
        <v>21735</v>
      </c>
      <c r="J54" s="32">
        <f t="shared" si="4"/>
        <v>230460</v>
      </c>
      <c r="K54" s="18">
        <v>30222</v>
      </c>
      <c r="L54" s="25"/>
      <c r="R54" s="44"/>
      <c r="S54" s="43"/>
      <c r="T54" s="43"/>
    </row>
    <row r="55" spans="1:20">
      <c r="A55" s="14">
        <v>41</v>
      </c>
      <c r="B55" s="15">
        <v>43249</v>
      </c>
      <c r="C55" s="16">
        <v>43251</v>
      </c>
      <c r="D55" s="17" t="s">
        <v>15</v>
      </c>
      <c r="E55" s="18">
        <f t="shared" si="2"/>
        <v>2</v>
      </c>
      <c r="F55" s="19" t="s">
        <v>62</v>
      </c>
      <c r="G55" s="20">
        <v>13140</v>
      </c>
      <c r="H55" s="21">
        <v>0</v>
      </c>
      <c r="I55" s="20">
        <f t="shared" si="3"/>
        <v>13140</v>
      </c>
      <c r="J55" s="32">
        <f t="shared" si="4"/>
        <v>217320</v>
      </c>
      <c r="K55" s="18">
        <v>29691</v>
      </c>
      <c r="L55" s="25">
        <v>1300321</v>
      </c>
      <c r="R55" s="43"/>
      <c r="S55" s="43"/>
      <c r="T55" s="43"/>
    </row>
    <row r="56" spans="1:20">
      <c r="A56" s="14">
        <v>42</v>
      </c>
      <c r="B56" s="15">
        <v>43249</v>
      </c>
      <c r="C56" s="16">
        <v>43251</v>
      </c>
      <c r="D56" s="17" t="s">
        <v>15</v>
      </c>
      <c r="E56" s="18">
        <f t="shared" si="2"/>
        <v>2</v>
      </c>
      <c r="F56" s="19" t="s">
        <v>63</v>
      </c>
      <c r="G56" s="20">
        <v>13140</v>
      </c>
      <c r="H56" s="21">
        <v>0</v>
      </c>
      <c r="I56" s="20">
        <f t="shared" si="3"/>
        <v>13140</v>
      </c>
      <c r="J56" s="32">
        <f t="shared" si="4"/>
        <v>204180</v>
      </c>
      <c r="K56" s="18">
        <v>29714</v>
      </c>
      <c r="L56" s="25">
        <v>1300370</v>
      </c>
      <c r="R56" s="43"/>
      <c r="S56" s="43"/>
      <c r="T56" s="43"/>
    </row>
    <row r="57" spans="1:20">
      <c r="A57" s="14">
        <v>43</v>
      </c>
      <c r="B57" s="15">
        <v>43249</v>
      </c>
      <c r="C57" s="16">
        <v>43251</v>
      </c>
      <c r="D57" s="17" t="s">
        <v>15</v>
      </c>
      <c r="E57" s="18">
        <f t="shared" si="2"/>
        <v>2</v>
      </c>
      <c r="F57" s="19" t="s">
        <v>64</v>
      </c>
      <c r="G57" s="20">
        <v>13140</v>
      </c>
      <c r="H57" s="21">
        <v>0</v>
      </c>
      <c r="I57" s="20">
        <f t="shared" si="3"/>
        <v>13140</v>
      </c>
      <c r="J57" s="32">
        <f t="shared" si="4"/>
        <v>191040</v>
      </c>
      <c r="K57" s="18">
        <v>30527</v>
      </c>
      <c r="L57" s="25">
        <v>1303583</v>
      </c>
      <c r="R57" s="43"/>
      <c r="S57" s="43"/>
      <c r="T57" s="43"/>
    </row>
    <row r="58" spans="1:20">
      <c r="A58" s="22" t="s">
        <v>18</v>
      </c>
      <c r="B58" s="22"/>
      <c r="C58" s="22"/>
      <c r="D58" s="22"/>
      <c r="E58" s="22"/>
      <c r="F58" s="22"/>
      <c r="G58" s="22"/>
      <c r="H58" s="22"/>
      <c r="I58" s="34">
        <f>SUM(I15:I57)</f>
        <v>779980</v>
      </c>
      <c r="J58" s="35"/>
      <c r="K58" s="36"/>
      <c r="L58" s="25"/>
      <c r="R58" s="43"/>
      <c r="S58" s="43"/>
      <c r="T58" s="43"/>
    </row>
    <row r="59" spans="18:20">
      <c r="R59" s="43"/>
      <c r="S59" s="43"/>
      <c r="T59" s="43"/>
    </row>
    <row r="60" spans="18:20">
      <c r="R60" s="43"/>
      <c r="S60" s="43"/>
      <c r="T60" s="43"/>
    </row>
    <row r="61" spans="18:20">
      <c r="R61" s="43"/>
      <c r="S61" s="43"/>
      <c r="T61" s="43"/>
    </row>
    <row r="62" spans="18:20">
      <c r="R62" s="44"/>
      <c r="S62" s="43"/>
      <c r="T62" s="43"/>
    </row>
    <row r="63" spans="18:20">
      <c r="R63" s="43"/>
      <c r="S63" s="43"/>
      <c r="T63" s="43"/>
    </row>
    <row r="64" spans="1:20">
      <c r="A64" s="23" t="s">
        <v>65</v>
      </c>
      <c r="B64" s="24"/>
      <c r="C64" s="24"/>
      <c r="D64" s="24"/>
      <c r="E64" s="24"/>
      <c r="F64" s="24"/>
      <c r="G64" s="24"/>
      <c r="H64" s="24"/>
      <c r="I64" s="37"/>
      <c r="J64" s="38">
        <f>+J57</f>
        <v>191040</v>
      </c>
      <c r="K64" s="39"/>
      <c r="L64" s="25"/>
      <c r="R64" s="43"/>
      <c r="S64" s="43"/>
      <c r="T64" s="43"/>
    </row>
    <row r="65" spans="1:20">
      <c r="A65" s="23" t="s">
        <v>66</v>
      </c>
      <c r="B65" s="24"/>
      <c r="C65" s="24"/>
      <c r="D65" s="24"/>
      <c r="E65" s="24"/>
      <c r="F65" s="24"/>
      <c r="G65" s="24"/>
      <c r="H65" s="24"/>
      <c r="I65" s="37"/>
      <c r="J65" s="38">
        <v>0</v>
      </c>
      <c r="K65" s="39"/>
      <c r="L65" s="25"/>
      <c r="R65" s="43"/>
      <c r="S65" s="43"/>
      <c r="T65" s="43"/>
    </row>
    <row r="66" spans="1:20">
      <c r="A66" s="23" t="s">
        <v>21</v>
      </c>
      <c r="B66" s="24"/>
      <c r="C66" s="24"/>
      <c r="D66" s="24"/>
      <c r="E66" s="24"/>
      <c r="F66" s="24"/>
      <c r="G66" s="24"/>
      <c r="H66" s="24"/>
      <c r="I66" s="37"/>
      <c r="J66" s="40">
        <f>SUM(J64:J65)</f>
        <v>191040</v>
      </c>
      <c r="K66" s="39"/>
      <c r="L66" s="25"/>
      <c r="R66" s="43"/>
      <c r="S66" s="43"/>
      <c r="T66" s="43"/>
    </row>
    <row r="67" spans="1:20">
      <c r="A67" s="8" t="s">
        <v>3</v>
      </c>
      <c r="B67" s="9" t="s">
        <v>4</v>
      </c>
      <c r="C67" s="9" t="s">
        <v>5</v>
      </c>
      <c r="D67" s="10" t="s">
        <v>6</v>
      </c>
      <c r="E67" s="10" t="s">
        <v>7</v>
      </c>
      <c r="F67" s="10" t="s">
        <v>8</v>
      </c>
      <c r="G67" s="10" t="s">
        <v>9</v>
      </c>
      <c r="H67" s="11" t="s">
        <v>10</v>
      </c>
      <c r="I67" s="30" t="s">
        <v>11</v>
      </c>
      <c r="J67" s="30" t="s">
        <v>12</v>
      </c>
      <c r="K67" s="10" t="s">
        <v>13</v>
      </c>
      <c r="L67" s="25"/>
      <c r="R67" s="43"/>
      <c r="S67" s="43"/>
      <c r="T67" s="43"/>
    </row>
    <row r="68" spans="1:20">
      <c r="A68" s="14">
        <v>1</v>
      </c>
      <c r="B68" s="15">
        <v>43250</v>
      </c>
      <c r="C68" s="16">
        <v>43252</v>
      </c>
      <c r="D68" s="17" t="s">
        <v>15</v>
      </c>
      <c r="E68" s="18">
        <f>C68-B68</f>
        <v>2</v>
      </c>
      <c r="F68" s="19" t="s">
        <v>67</v>
      </c>
      <c r="G68" s="20">
        <v>14490</v>
      </c>
      <c r="H68" s="21">
        <v>0</v>
      </c>
      <c r="I68" s="20">
        <f>+G68+H68</f>
        <v>14490</v>
      </c>
      <c r="J68" s="32">
        <f>J66-I68</f>
        <v>176550</v>
      </c>
      <c r="K68" s="18">
        <v>30926</v>
      </c>
      <c r="L68" s="25">
        <v>1305075</v>
      </c>
      <c r="R68" s="43"/>
      <c r="S68" s="43"/>
      <c r="T68" s="43"/>
    </row>
    <row r="69" spans="1:20">
      <c r="A69" s="14">
        <v>2</v>
      </c>
      <c r="B69" s="15">
        <v>43248</v>
      </c>
      <c r="C69" s="16">
        <v>43252</v>
      </c>
      <c r="D69" s="17" t="s">
        <v>15</v>
      </c>
      <c r="E69" s="18">
        <f>C69-B69</f>
        <v>4</v>
      </c>
      <c r="F69" s="19" t="s">
        <v>68</v>
      </c>
      <c r="G69" s="20">
        <v>26280</v>
      </c>
      <c r="H69" s="21">
        <v>0</v>
      </c>
      <c r="I69" s="20">
        <f t="shared" ref="I69:I94" si="5">+G69+H69</f>
        <v>26280</v>
      </c>
      <c r="J69" s="32">
        <f>J68-I69</f>
        <v>150270</v>
      </c>
      <c r="K69" s="18">
        <v>30532</v>
      </c>
      <c r="L69" s="25">
        <v>1303699</v>
      </c>
      <c r="R69" s="43"/>
      <c r="S69" s="43"/>
      <c r="T69" s="43"/>
    </row>
    <row r="70" spans="1:20">
      <c r="A70" s="14">
        <v>3</v>
      </c>
      <c r="B70" s="15">
        <v>43250</v>
      </c>
      <c r="C70" s="16">
        <v>43252</v>
      </c>
      <c r="D70" s="17" t="s">
        <v>15</v>
      </c>
      <c r="E70" s="18">
        <f>C70-B70</f>
        <v>2</v>
      </c>
      <c r="F70" s="19" t="s">
        <v>69</v>
      </c>
      <c r="G70" s="20">
        <v>13140</v>
      </c>
      <c r="H70" s="21">
        <v>0</v>
      </c>
      <c r="I70" s="20">
        <f t="shared" si="5"/>
        <v>13140</v>
      </c>
      <c r="J70" s="32">
        <f>J69-I70</f>
        <v>137130</v>
      </c>
      <c r="K70" s="18">
        <v>27517</v>
      </c>
      <c r="L70" s="25">
        <v>1294003</v>
      </c>
      <c r="R70" s="43"/>
      <c r="S70" s="43"/>
      <c r="T70" s="43"/>
    </row>
    <row r="71" spans="1:20">
      <c r="A71" s="14">
        <v>4</v>
      </c>
      <c r="B71" s="15">
        <v>43249</v>
      </c>
      <c r="C71" s="16">
        <v>43253</v>
      </c>
      <c r="D71" s="17" t="s">
        <v>15</v>
      </c>
      <c r="E71" s="18">
        <f t="shared" ref="E71:E94" si="6">C71-B71</f>
        <v>4</v>
      </c>
      <c r="F71" s="19" t="s">
        <v>70</v>
      </c>
      <c r="G71" s="20">
        <v>26280</v>
      </c>
      <c r="H71" s="21">
        <v>0</v>
      </c>
      <c r="I71" s="20">
        <f t="shared" si="5"/>
        <v>26280</v>
      </c>
      <c r="J71" s="32">
        <f t="shared" ref="J71:J94" si="7">J70-I71</f>
        <v>110850</v>
      </c>
      <c r="K71" s="18">
        <v>27671</v>
      </c>
      <c r="L71" s="25">
        <v>1294997</v>
      </c>
      <c r="R71" s="43"/>
      <c r="S71" s="43"/>
      <c r="T71" s="43"/>
    </row>
    <row r="72" spans="1:20">
      <c r="A72" s="14">
        <v>5</v>
      </c>
      <c r="B72" s="15">
        <v>43250</v>
      </c>
      <c r="C72" s="16">
        <v>43253</v>
      </c>
      <c r="D72" s="17" t="s">
        <v>15</v>
      </c>
      <c r="E72" s="18">
        <f t="shared" si="6"/>
        <v>3</v>
      </c>
      <c r="F72" s="19" t="s">
        <v>71</v>
      </c>
      <c r="G72" s="20">
        <v>19710</v>
      </c>
      <c r="H72" s="21">
        <v>0</v>
      </c>
      <c r="I72" s="20">
        <f t="shared" si="5"/>
        <v>19710</v>
      </c>
      <c r="J72" s="32">
        <f t="shared" si="7"/>
        <v>91140</v>
      </c>
      <c r="K72" s="18">
        <v>29929</v>
      </c>
      <c r="L72" s="25">
        <v>1301126</v>
      </c>
      <c r="R72" s="43"/>
      <c r="S72" s="43"/>
      <c r="T72" s="43"/>
    </row>
    <row r="73" spans="1:20">
      <c r="A73" s="14">
        <v>6</v>
      </c>
      <c r="B73" s="15">
        <v>43250</v>
      </c>
      <c r="C73" s="16">
        <v>43253</v>
      </c>
      <c r="D73" s="17" t="s">
        <v>15</v>
      </c>
      <c r="E73" s="18">
        <f t="shared" si="6"/>
        <v>3</v>
      </c>
      <c r="F73" s="19" t="s">
        <v>72</v>
      </c>
      <c r="G73" s="20">
        <v>21735</v>
      </c>
      <c r="H73" s="21">
        <v>0</v>
      </c>
      <c r="I73" s="20">
        <f t="shared" si="5"/>
        <v>21735</v>
      </c>
      <c r="J73" s="32">
        <f t="shared" si="7"/>
        <v>69405</v>
      </c>
      <c r="K73" s="18">
        <v>30562</v>
      </c>
      <c r="L73" s="25">
        <v>1303824</v>
      </c>
      <c r="R73" s="43"/>
      <c r="S73" s="43"/>
      <c r="T73" s="43"/>
    </row>
    <row r="74" spans="1:20">
      <c r="A74" s="14">
        <v>7</v>
      </c>
      <c r="B74" s="15">
        <v>43250</v>
      </c>
      <c r="C74" s="16">
        <v>43254</v>
      </c>
      <c r="D74" s="17" t="s">
        <v>15</v>
      </c>
      <c r="E74" s="18">
        <f t="shared" si="6"/>
        <v>4</v>
      </c>
      <c r="F74" s="19" t="s">
        <v>73</v>
      </c>
      <c r="G74" s="20">
        <v>28980</v>
      </c>
      <c r="H74" s="21">
        <v>0</v>
      </c>
      <c r="I74" s="20">
        <f t="shared" si="5"/>
        <v>28980</v>
      </c>
      <c r="J74" s="32">
        <f t="shared" si="7"/>
        <v>40425</v>
      </c>
      <c r="K74" s="18">
        <v>29157</v>
      </c>
      <c r="L74" s="25">
        <v>1299255</v>
      </c>
      <c r="R74" s="43"/>
      <c r="S74" s="43"/>
      <c r="T74" s="43"/>
    </row>
    <row r="75" spans="1:20">
      <c r="A75" s="14">
        <v>8</v>
      </c>
      <c r="B75" s="15">
        <v>43252</v>
      </c>
      <c r="C75" s="16">
        <v>43254</v>
      </c>
      <c r="D75" s="17" t="s">
        <v>15</v>
      </c>
      <c r="E75" s="18">
        <f t="shared" si="6"/>
        <v>2</v>
      </c>
      <c r="F75" s="19" t="s">
        <v>74</v>
      </c>
      <c r="G75" s="20">
        <v>14490</v>
      </c>
      <c r="H75" s="21">
        <v>0</v>
      </c>
      <c r="I75" s="20">
        <f t="shared" si="5"/>
        <v>14490</v>
      </c>
      <c r="J75" s="32">
        <f t="shared" si="7"/>
        <v>25935</v>
      </c>
      <c r="K75" s="18">
        <v>31077</v>
      </c>
      <c r="L75" s="25">
        <v>1306052</v>
      </c>
      <c r="R75" s="43"/>
      <c r="S75" s="43"/>
      <c r="T75" s="43"/>
    </row>
    <row r="76" spans="1:20">
      <c r="A76" s="14">
        <v>9</v>
      </c>
      <c r="B76" s="15">
        <v>43253</v>
      </c>
      <c r="C76" s="16">
        <v>43255</v>
      </c>
      <c r="D76" s="17" t="s">
        <v>15</v>
      </c>
      <c r="E76" s="18">
        <f t="shared" si="6"/>
        <v>2</v>
      </c>
      <c r="F76" s="19" t="s">
        <v>75</v>
      </c>
      <c r="G76" s="20">
        <v>14490</v>
      </c>
      <c r="H76" s="21">
        <v>0</v>
      </c>
      <c r="I76" s="20">
        <f t="shared" si="5"/>
        <v>14490</v>
      </c>
      <c r="J76" s="53">
        <f t="shared" si="7"/>
        <v>11445</v>
      </c>
      <c r="K76" s="18">
        <v>14490</v>
      </c>
      <c r="L76" s="25">
        <v>1309651</v>
      </c>
      <c r="R76" s="43"/>
      <c r="S76" s="43"/>
      <c r="T76" s="43"/>
    </row>
    <row r="77" ht="24.75" spans="1:20">
      <c r="A77" s="22" t="s">
        <v>18</v>
      </c>
      <c r="B77" s="22"/>
      <c r="C77" s="22"/>
      <c r="D77" s="22"/>
      <c r="E77" s="22"/>
      <c r="F77" s="22"/>
      <c r="G77" s="22"/>
      <c r="H77" s="22"/>
      <c r="I77" s="34">
        <f>SUM(I68:I76)</f>
        <v>179595</v>
      </c>
      <c r="J77" s="35"/>
      <c r="K77" s="36" t="s">
        <v>76</v>
      </c>
      <c r="L77" s="25"/>
      <c r="R77" s="43"/>
      <c r="S77" s="43"/>
      <c r="T77" s="43"/>
    </row>
    <row r="78" spans="18:20">
      <c r="R78" s="43"/>
      <c r="S78" s="43"/>
      <c r="T78" s="43"/>
    </row>
    <row r="79" spans="18:20">
      <c r="R79" s="43"/>
      <c r="S79" s="43"/>
      <c r="T79" s="43"/>
    </row>
    <row r="80" spans="1:20">
      <c r="A80" s="45" t="s">
        <v>65</v>
      </c>
      <c r="B80" s="46"/>
      <c r="C80" s="46"/>
      <c r="D80" s="46"/>
      <c r="E80" s="46"/>
      <c r="F80" s="46"/>
      <c r="G80" s="46"/>
      <c r="H80" s="46"/>
      <c r="I80" s="54"/>
      <c r="J80" s="55">
        <f>J76</f>
        <v>11445</v>
      </c>
      <c r="K80" s="56"/>
      <c r="L80" s="25"/>
      <c r="R80" s="43"/>
      <c r="S80" s="43"/>
      <c r="T80" s="43"/>
    </row>
    <row r="81" spans="1:20">
      <c r="A81" s="45" t="s">
        <v>66</v>
      </c>
      <c r="B81" s="46"/>
      <c r="C81" s="46"/>
      <c r="D81" s="46"/>
      <c r="E81" s="46"/>
      <c r="F81" s="46"/>
      <c r="G81" s="46"/>
      <c r="H81" s="46"/>
      <c r="I81" s="54"/>
      <c r="J81" s="55">
        <f>500000+500000</f>
        <v>1000000</v>
      </c>
      <c r="K81" s="57">
        <v>43259</v>
      </c>
      <c r="L81" s="25"/>
      <c r="R81" s="43"/>
      <c r="S81" s="43"/>
      <c r="T81" s="43"/>
    </row>
    <row r="82" spans="1:20">
      <c r="A82" s="45" t="s">
        <v>21</v>
      </c>
      <c r="B82" s="46"/>
      <c r="C82" s="46"/>
      <c r="D82" s="46"/>
      <c r="E82" s="46"/>
      <c r="F82" s="46"/>
      <c r="G82" s="46"/>
      <c r="H82" s="46"/>
      <c r="I82" s="54"/>
      <c r="J82" s="58">
        <f>SUM(J80:J81)</f>
        <v>1011445</v>
      </c>
      <c r="K82" s="56"/>
      <c r="L82" s="25"/>
      <c r="R82" s="43"/>
      <c r="S82" s="43"/>
      <c r="T82" s="43"/>
    </row>
    <row r="83" spans="1:20">
      <c r="A83" s="8" t="s">
        <v>3</v>
      </c>
      <c r="B83" s="9" t="s">
        <v>4</v>
      </c>
      <c r="C83" s="9" t="s">
        <v>5</v>
      </c>
      <c r="D83" s="10" t="s">
        <v>6</v>
      </c>
      <c r="E83" s="10" t="s">
        <v>7</v>
      </c>
      <c r="F83" s="10" t="s">
        <v>8</v>
      </c>
      <c r="G83" s="10" t="s">
        <v>9</v>
      </c>
      <c r="H83" s="11" t="s">
        <v>10</v>
      </c>
      <c r="I83" s="30" t="s">
        <v>11</v>
      </c>
      <c r="J83" s="30" t="s">
        <v>12</v>
      </c>
      <c r="K83" s="10" t="s">
        <v>13</v>
      </c>
      <c r="L83" s="25"/>
      <c r="R83" s="43"/>
      <c r="S83" s="43"/>
      <c r="T83" s="43"/>
    </row>
    <row r="84" spans="1:20">
      <c r="A84" s="14">
        <v>10</v>
      </c>
      <c r="B84" s="47">
        <v>43255</v>
      </c>
      <c r="C84" s="48">
        <v>43257</v>
      </c>
      <c r="D84" s="17" t="s">
        <v>15</v>
      </c>
      <c r="E84" s="49">
        <f t="shared" ref="E84:E100" si="8">C84-B84</f>
        <v>2</v>
      </c>
      <c r="F84" s="50" t="s">
        <v>77</v>
      </c>
      <c r="G84" s="51">
        <v>14490</v>
      </c>
      <c r="H84" s="21">
        <v>0</v>
      </c>
      <c r="I84" s="51">
        <f t="shared" ref="I84:I100" si="9">+G84+H84</f>
        <v>14490</v>
      </c>
      <c r="J84" s="32">
        <f>J82-I84</f>
        <v>996955</v>
      </c>
      <c r="K84" s="49">
        <v>32722</v>
      </c>
      <c r="L84" s="25">
        <v>1312293</v>
      </c>
      <c r="R84" s="43"/>
      <c r="S84" s="43"/>
      <c r="T84" s="43"/>
    </row>
    <row r="85" spans="1:20">
      <c r="A85" s="14">
        <v>11</v>
      </c>
      <c r="B85" s="47">
        <v>43256</v>
      </c>
      <c r="C85" s="48">
        <v>43258</v>
      </c>
      <c r="D85" s="17" t="s">
        <v>15</v>
      </c>
      <c r="E85" s="49">
        <f t="shared" si="8"/>
        <v>2</v>
      </c>
      <c r="F85" s="50" t="s">
        <v>78</v>
      </c>
      <c r="G85" s="51">
        <v>13140</v>
      </c>
      <c r="H85" s="21">
        <v>0</v>
      </c>
      <c r="I85" s="51">
        <f t="shared" si="9"/>
        <v>13140</v>
      </c>
      <c r="J85" s="32">
        <f t="shared" ref="J85:J100" si="10">J84-I85</f>
        <v>983815</v>
      </c>
      <c r="K85" s="49">
        <v>30710</v>
      </c>
      <c r="L85" s="25">
        <v>1304903</v>
      </c>
      <c r="R85" s="43"/>
      <c r="S85" s="43"/>
      <c r="T85" s="43"/>
    </row>
    <row r="86" spans="1:20">
      <c r="A86" s="14">
        <v>12</v>
      </c>
      <c r="B86" s="47">
        <v>43255</v>
      </c>
      <c r="C86" s="48">
        <v>43258</v>
      </c>
      <c r="D86" s="17" t="s">
        <v>15</v>
      </c>
      <c r="E86" s="49">
        <f t="shared" si="8"/>
        <v>3</v>
      </c>
      <c r="F86" s="50" t="s">
        <v>79</v>
      </c>
      <c r="G86" s="51">
        <v>19710</v>
      </c>
      <c r="H86" s="21">
        <v>0</v>
      </c>
      <c r="I86" s="51">
        <f t="shared" si="9"/>
        <v>19710</v>
      </c>
      <c r="J86" s="32">
        <f t="shared" si="10"/>
        <v>964105</v>
      </c>
      <c r="K86" s="49">
        <v>30469</v>
      </c>
      <c r="L86" s="25">
        <v>1303210</v>
      </c>
      <c r="R86" s="43"/>
      <c r="S86" s="43"/>
      <c r="T86" s="43"/>
    </row>
    <row r="87" spans="1:20">
      <c r="A87" s="14">
        <v>13</v>
      </c>
      <c r="B87" s="47">
        <v>43258</v>
      </c>
      <c r="C87" s="48">
        <v>43259</v>
      </c>
      <c r="D87" s="17" t="s">
        <v>15</v>
      </c>
      <c r="E87" s="49">
        <f t="shared" si="8"/>
        <v>1</v>
      </c>
      <c r="F87" s="50" t="s">
        <v>80</v>
      </c>
      <c r="G87" s="51">
        <v>8050</v>
      </c>
      <c r="H87" s="21">
        <v>0</v>
      </c>
      <c r="I87" s="51">
        <f t="shared" si="9"/>
        <v>8050</v>
      </c>
      <c r="J87" s="32">
        <f t="shared" si="10"/>
        <v>956055</v>
      </c>
      <c r="K87" s="49">
        <v>30471</v>
      </c>
      <c r="L87" s="25">
        <v>1302982</v>
      </c>
      <c r="R87" s="43"/>
      <c r="S87" s="43"/>
      <c r="T87" s="43"/>
    </row>
    <row r="88" spans="1:20">
      <c r="A88" s="14">
        <v>14</v>
      </c>
      <c r="B88" s="47">
        <v>43258</v>
      </c>
      <c r="C88" s="48">
        <v>43259</v>
      </c>
      <c r="D88" s="17" t="s">
        <v>15</v>
      </c>
      <c r="E88" s="49">
        <f t="shared" si="8"/>
        <v>1</v>
      </c>
      <c r="F88" s="50" t="s">
        <v>81</v>
      </c>
      <c r="G88" s="51">
        <v>8050</v>
      </c>
      <c r="H88" s="21">
        <v>0</v>
      </c>
      <c r="I88" s="51">
        <f t="shared" si="9"/>
        <v>8050</v>
      </c>
      <c r="J88" s="32">
        <f t="shared" si="10"/>
        <v>948005</v>
      </c>
      <c r="K88" s="49">
        <v>30473</v>
      </c>
      <c r="L88" s="25">
        <v>1302984</v>
      </c>
      <c r="R88" s="43"/>
      <c r="S88" s="43"/>
      <c r="T88" s="43"/>
    </row>
    <row r="89" spans="1:20">
      <c r="A89" s="14">
        <v>15</v>
      </c>
      <c r="B89" s="47">
        <v>43258</v>
      </c>
      <c r="C89" s="48">
        <v>43259</v>
      </c>
      <c r="D89" s="17" t="s">
        <v>15</v>
      </c>
      <c r="E89" s="49">
        <f t="shared" si="8"/>
        <v>1</v>
      </c>
      <c r="F89" s="50" t="s">
        <v>82</v>
      </c>
      <c r="G89" s="51">
        <v>8050</v>
      </c>
      <c r="H89" s="21">
        <v>0</v>
      </c>
      <c r="I89" s="51">
        <f t="shared" si="9"/>
        <v>8050</v>
      </c>
      <c r="J89" s="32">
        <f t="shared" si="10"/>
        <v>939955</v>
      </c>
      <c r="K89" s="49">
        <v>30472</v>
      </c>
      <c r="L89" s="25">
        <v>1302983</v>
      </c>
      <c r="R89" s="43"/>
      <c r="S89" s="43"/>
      <c r="T89" s="43"/>
    </row>
    <row r="90" spans="1:20">
      <c r="A90" s="14">
        <v>16</v>
      </c>
      <c r="B90" s="47">
        <v>43258</v>
      </c>
      <c r="C90" s="48">
        <v>43260</v>
      </c>
      <c r="D90" s="17" t="s">
        <v>15</v>
      </c>
      <c r="E90" s="49">
        <f t="shared" si="8"/>
        <v>2</v>
      </c>
      <c r="F90" s="50" t="s">
        <v>83</v>
      </c>
      <c r="G90" s="51">
        <v>13140</v>
      </c>
      <c r="H90" s="21">
        <v>0</v>
      </c>
      <c r="I90" s="51">
        <f t="shared" si="9"/>
        <v>13140</v>
      </c>
      <c r="J90" s="32">
        <f t="shared" si="10"/>
        <v>926815</v>
      </c>
      <c r="K90" s="49">
        <v>31169</v>
      </c>
      <c r="L90" s="25">
        <v>1306564</v>
      </c>
      <c r="R90" s="43"/>
      <c r="S90" s="43"/>
      <c r="T90" s="43"/>
    </row>
    <row r="91" spans="1:20">
      <c r="A91" s="14">
        <v>17</v>
      </c>
      <c r="B91" s="47">
        <v>43258</v>
      </c>
      <c r="C91" s="48">
        <v>43260</v>
      </c>
      <c r="D91" s="17" t="s">
        <v>15</v>
      </c>
      <c r="E91" s="49">
        <f t="shared" si="8"/>
        <v>2</v>
      </c>
      <c r="F91" s="50" t="s">
        <v>84</v>
      </c>
      <c r="G91" s="51">
        <v>13140</v>
      </c>
      <c r="H91" s="21">
        <v>0</v>
      </c>
      <c r="I91" s="51">
        <f t="shared" si="9"/>
        <v>13140</v>
      </c>
      <c r="J91" s="32">
        <f t="shared" si="10"/>
        <v>913675</v>
      </c>
      <c r="K91" s="49">
        <v>30409</v>
      </c>
      <c r="L91" s="25">
        <v>1302496</v>
      </c>
      <c r="S91" s="43"/>
      <c r="T91" s="43"/>
    </row>
    <row r="92" spans="1:20">
      <c r="A92" s="14">
        <v>18</v>
      </c>
      <c r="B92" s="47">
        <v>43260</v>
      </c>
      <c r="C92" s="48">
        <v>43262</v>
      </c>
      <c r="D92" s="17" t="s">
        <v>15</v>
      </c>
      <c r="E92" s="49">
        <f t="shared" si="8"/>
        <v>2</v>
      </c>
      <c r="F92" s="50" t="s">
        <v>85</v>
      </c>
      <c r="G92" s="51">
        <v>14490</v>
      </c>
      <c r="H92" s="21">
        <v>0</v>
      </c>
      <c r="I92" s="51">
        <f t="shared" si="9"/>
        <v>14490</v>
      </c>
      <c r="J92" s="32">
        <f t="shared" si="10"/>
        <v>899185</v>
      </c>
      <c r="K92" s="49">
        <v>28919</v>
      </c>
      <c r="L92" s="25">
        <v>1299173</v>
      </c>
      <c r="R92" s="44"/>
      <c r="S92" s="43"/>
      <c r="T92" s="43"/>
    </row>
    <row r="93" spans="1:20">
      <c r="A93" s="14">
        <v>19</v>
      </c>
      <c r="B93" s="47">
        <v>43260</v>
      </c>
      <c r="C93" s="48">
        <v>43262</v>
      </c>
      <c r="D93" s="17" t="s">
        <v>15</v>
      </c>
      <c r="E93" s="49">
        <f t="shared" si="8"/>
        <v>2</v>
      </c>
      <c r="F93" s="50" t="s">
        <v>86</v>
      </c>
      <c r="G93" s="51">
        <v>14490</v>
      </c>
      <c r="H93" s="21">
        <v>0</v>
      </c>
      <c r="I93" s="51">
        <f t="shared" si="9"/>
        <v>14490</v>
      </c>
      <c r="J93" s="32">
        <f t="shared" si="10"/>
        <v>884695</v>
      </c>
      <c r="K93" s="49">
        <v>29937</v>
      </c>
      <c r="L93" s="25">
        <v>1300984</v>
      </c>
      <c r="R93" s="43"/>
      <c r="S93" s="43"/>
      <c r="T93" s="43"/>
    </row>
    <row r="94" spans="1:20">
      <c r="A94" s="14">
        <v>20</v>
      </c>
      <c r="B94" s="47">
        <v>43260</v>
      </c>
      <c r="C94" s="48">
        <v>43262</v>
      </c>
      <c r="D94" s="17" t="s">
        <v>15</v>
      </c>
      <c r="E94" s="49">
        <f t="shared" si="8"/>
        <v>2</v>
      </c>
      <c r="F94" s="50" t="s">
        <v>87</v>
      </c>
      <c r="G94" s="51">
        <v>14490</v>
      </c>
      <c r="H94" s="21">
        <v>0</v>
      </c>
      <c r="I94" s="51">
        <f t="shared" si="9"/>
        <v>14490</v>
      </c>
      <c r="J94" s="32">
        <f t="shared" si="10"/>
        <v>870205</v>
      </c>
      <c r="K94" s="49">
        <v>30403</v>
      </c>
      <c r="L94" s="25">
        <v>1302424</v>
      </c>
      <c r="R94" s="43"/>
      <c r="S94" s="43"/>
      <c r="T94" s="43"/>
    </row>
    <row r="95" spans="1:20">
      <c r="A95" s="14">
        <v>21</v>
      </c>
      <c r="B95" s="47">
        <v>43260</v>
      </c>
      <c r="C95" s="48">
        <v>43262</v>
      </c>
      <c r="D95" s="17" t="s">
        <v>15</v>
      </c>
      <c r="E95" s="49">
        <f t="shared" si="8"/>
        <v>2</v>
      </c>
      <c r="F95" s="50" t="s">
        <v>88</v>
      </c>
      <c r="G95" s="51">
        <v>14490</v>
      </c>
      <c r="H95" s="21">
        <v>0</v>
      </c>
      <c r="I95" s="51">
        <f t="shared" si="9"/>
        <v>14490</v>
      </c>
      <c r="J95" s="32">
        <f t="shared" si="10"/>
        <v>855715</v>
      </c>
      <c r="K95" s="49">
        <v>29936</v>
      </c>
      <c r="L95" s="25">
        <v>1300984</v>
      </c>
      <c r="R95" s="43"/>
      <c r="S95" s="43"/>
      <c r="T95" s="43"/>
    </row>
    <row r="96" spans="1:20">
      <c r="A96" s="14">
        <v>22</v>
      </c>
      <c r="B96" s="47">
        <v>43261</v>
      </c>
      <c r="C96" s="48">
        <v>43263</v>
      </c>
      <c r="D96" s="17" t="s">
        <v>15</v>
      </c>
      <c r="E96" s="49">
        <f t="shared" si="8"/>
        <v>2</v>
      </c>
      <c r="F96" s="50" t="s">
        <v>89</v>
      </c>
      <c r="G96" s="51">
        <v>14490</v>
      </c>
      <c r="H96" s="21">
        <v>0</v>
      </c>
      <c r="I96" s="51">
        <f t="shared" si="9"/>
        <v>14490</v>
      </c>
      <c r="J96" s="32">
        <f t="shared" si="10"/>
        <v>841225</v>
      </c>
      <c r="K96" s="49">
        <v>30470</v>
      </c>
      <c r="L96" s="25">
        <v>1302715</v>
      </c>
      <c r="R96" s="43"/>
      <c r="S96" s="43"/>
      <c r="T96" s="43"/>
    </row>
    <row r="97" spans="1:20">
      <c r="A97" s="14">
        <v>23</v>
      </c>
      <c r="B97" s="47">
        <v>43261</v>
      </c>
      <c r="C97" s="48">
        <v>43264</v>
      </c>
      <c r="D97" s="17" t="s">
        <v>15</v>
      </c>
      <c r="E97" s="49">
        <f t="shared" si="8"/>
        <v>3</v>
      </c>
      <c r="F97" s="50" t="s">
        <v>90</v>
      </c>
      <c r="G97" s="51">
        <v>21735</v>
      </c>
      <c r="H97" s="21">
        <v>0</v>
      </c>
      <c r="I97" s="51">
        <f t="shared" si="9"/>
        <v>21735</v>
      </c>
      <c r="J97" s="32">
        <f t="shared" si="10"/>
        <v>819490</v>
      </c>
      <c r="K97" s="49">
        <v>30686</v>
      </c>
      <c r="L97" s="25">
        <v>1304624</v>
      </c>
      <c r="R97" s="43"/>
      <c r="S97" s="43"/>
      <c r="T97" s="43"/>
    </row>
    <row r="98" spans="1:20">
      <c r="A98" s="14">
        <v>24</v>
      </c>
      <c r="B98" s="47">
        <v>43262</v>
      </c>
      <c r="C98" s="48">
        <v>43264</v>
      </c>
      <c r="D98" s="17" t="s">
        <v>15</v>
      </c>
      <c r="E98" s="49">
        <f t="shared" si="8"/>
        <v>2</v>
      </c>
      <c r="F98" s="50" t="s">
        <v>91</v>
      </c>
      <c r="G98" s="51">
        <v>14490</v>
      </c>
      <c r="H98" s="21">
        <v>0</v>
      </c>
      <c r="I98" s="51">
        <f t="shared" si="9"/>
        <v>14490</v>
      </c>
      <c r="J98" s="32">
        <f t="shared" si="10"/>
        <v>805000</v>
      </c>
      <c r="K98" s="49">
        <v>30681</v>
      </c>
      <c r="L98" s="25">
        <v>1304338</v>
      </c>
      <c r="R98" s="43"/>
      <c r="S98" s="43"/>
      <c r="T98" s="43"/>
    </row>
    <row r="99" spans="1:20">
      <c r="A99" s="14">
        <v>25</v>
      </c>
      <c r="B99" s="47">
        <v>43266</v>
      </c>
      <c r="C99" s="48">
        <v>43268</v>
      </c>
      <c r="D99" s="17" t="s">
        <v>15</v>
      </c>
      <c r="E99" s="49">
        <f t="shared" si="8"/>
        <v>2</v>
      </c>
      <c r="F99" s="50" t="s">
        <v>92</v>
      </c>
      <c r="G99" s="51">
        <v>13140</v>
      </c>
      <c r="H99" s="21">
        <v>0</v>
      </c>
      <c r="I99" s="51">
        <f t="shared" si="9"/>
        <v>13140</v>
      </c>
      <c r="J99" s="32">
        <f t="shared" si="10"/>
        <v>791860</v>
      </c>
      <c r="K99" s="49">
        <v>30928</v>
      </c>
      <c r="L99" s="25">
        <v>1305111</v>
      </c>
      <c r="R99" s="43"/>
      <c r="S99" s="43"/>
      <c r="T99" s="43"/>
    </row>
    <row r="100" spans="1:20">
      <c r="A100" s="14">
        <v>26</v>
      </c>
      <c r="B100" s="47">
        <v>43266</v>
      </c>
      <c r="C100" s="48">
        <v>43268</v>
      </c>
      <c r="D100" s="17" t="s">
        <v>15</v>
      </c>
      <c r="E100" s="49">
        <f t="shared" si="8"/>
        <v>2</v>
      </c>
      <c r="F100" s="50" t="s">
        <v>93</v>
      </c>
      <c r="G100" s="51">
        <v>13140</v>
      </c>
      <c r="H100" s="21">
        <v>0</v>
      </c>
      <c r="I100" s="51">
        <f t="shared" si="9"/>
        <v>13140</v>
      </c>
      <c r="J100" s="32">
        <f t="shared" si="10"/>
        <v>778720</v>
      </c>
      <c r="K100" s="49">
        <v>30927</v>
      </c>
      <c r="L100" s="25">
        <v>1305111</v>
      </c>
      <c r="R100" s="43"/>
      <c r="S100" s="43"/>
      <c r="T100" s="43"/>
    </row>
    <row r="101" ht="24.75" spans="1:20">
      <c r="A101" s="52" t="s">
        <v>18</v>
      </c>
      <c r="B101" s="52"/>
      <c r="C101" s="52"/>
      <c r="D101" s="52"/>
      <c r="E101" s="52"/>
      <c r="F101" s="52"/>
      <c r="G101" s="52"/>
      <c r="H101" s="52"/>
      <c r="I101" s="34">
        <f>SUM(I84:I100)</f>
        <v>232725</v>
      </c>
      <c r="J101" s="35"/>
      <c r="K101" s="36" t="s">
        <v>94</v>
      </c>
      <c r="L101" s="25"/>
      <c r="R101" s="43"/>
      <c r="S101" s="43"/>
      <c r="T101" s="43"/>
    </row>
    <row r="102" spans="18:20">
      <c r="R102" s="43"/>
      <c r="S102" s="43"/>
      <c r="T102" s="43"/>
    </row>
    <row r="103" spans="1:20">
      <c r="A103" s="45" t="s">
        <v>95</v>
      </c>
      <c r="B103" s="46"/>
      <c r="C103" s="46"/>
      <c r="D103" s="46"/>
      <c r="E103" s="46"/>
      <c r="F103" s="46"/>
      <c r="G103" s="46"/>
      <c r="H103" s="46"/>
      <c r="I103" s="54"/>
      <c r="J103" s="55">
        <f>J100</f>
        <v>778720</v>
      </c>
      <c r="K103" s="56"/>
      <c r="L103" s="25"/>
      <c r="R103" s="43"/>
      <c r="S103" s="43"/>
      <c r="T103" s="43"/>
    </row>
    <row r="104" spans="1:12">
      <c r="A104" s="45" t="s">
        <v>96</v>
      </c>
      <c r="B104" s="46"/>
      <c r="C104" s="46"/>
      <c r="D104" s="46"/>
      <c r="E104" s="46"/>
      <c r="F104" s="46"/>
      <c r="G104" s="46"/>
      <c r="H104" s="46"/>
      <c r="I104" s="54"/>
      <c r="J104" s="55">
        <v>1000000</v>
      </c>
      <c r="K104" s="57"/>
      <c r="L104" s="25"/>
    </row>
    <row r="105" spans="1:12">
      <c r="A105" s="45" t="s">
        <v>21</v>
      </c>
      <c r="B105" s="46"/>
      <c r="C105" s="46"/>
      <c r="D105" s="46"/>
      <c r="E105" s="46"/>
      <c r="F105" s="46"/>
      <c r="G105" s="46"/>
      <c r="H105" s="46"/>
      <c r="I105" s="54"/>
      <c r="J105" s="58">
        <f>SUM(J103:J104)</f>
        <v>1778720</v>
      </c>
      <c r="K105" s="56"/>
      <c r="L105" s="25"/>
    </row>
    <row r="106" spans="1:15">
      <c r="A106" s="8" t="s">
        <v>3</v>
      </c>
      <c r="B106" s="9" t="s">
        <v>4</v>
      </c>
      <c r="C106" s="9" t="s">
        <v>5</v>
      </c>
      <c r="D106" s="10" t="s">
        <v>6</v>
      </c>
      <c r="E106" s="10" t="s">
        <v>7</v>
      </c>
      <c r="F106" s="10" t="s">
        <v>8</v>
      </c>
      <c r="G106" s="10" t="s">
        <v>9</v>
      </c>
      <c r="H106" s="11" t="s">
        <v>10</v>
      </c>
      <c r="I106" s="30" t="s">
        <v>11</v>
      </c>
      <c r="J106" s="30" t="s">
        <v>12</v>
      </c>
      <c r="K106" s="10" t="s">
        <v>13</v>
      </c>
      <c r="L106" s="25"/>
      <c r="M106" s="5"/>
      <c r="N106" s="59"/>
      <c r="O106" s="147"/>
    </row>
    <row r="107" spans="1:15">
      <c r="A107" s="14">
        <v>27</v>
      </c>
      <c r="B107" s="47">
        <v>43268</v>
      </c>
      <c r="C107" s="48">
        <v>43270</v>
      </c>
      <c r="D107" s="17" t="s">
        <v>15</v>
      </c>
      <c r="E107" s="49">
        <f t="shared" ref="E107:E124" si="11">C107-B107</f>
        <v>2</v>
      </c>
      <c r="F107" s="50" t="s">
        <v>97</v>
      </c>
      <c r="G107" s="51">
        <v>14490</v>
      </c>
      <c r="H107" s="21">
        <v>0</v>
      </c>
      <c r="I107" s="51">
        <f t="shared" ref="I107:I124" si="12">+G107+H107</f>
        <v>14490</v>
      </c>
      <c r="J107" s="32">
        <f>J105-I107</f>
        <v>1764230</v>
      </c>
      <c r="K107" s="49">
        <v>33219</v>
      </c>
      <c r="L107" s="25">
        <v>1315103</v>
      </c>
      <c r="M107" s="5"/>
      <c r="N107" s="59"/>
      <c r="O107" s="147"/>
    </row>
    <row r="108" spans="1:15">
      <c r="A108" s="14">
        <v>28</v>
      </c>
      <c r="B108" s="47">
        <v>43268</v>
      </c>
      <c r="C108" s="48">
        <v>43271</v>
      </c>
      <c r="D108" s="17" t="s">
        <v>15</v>
      </c>
      <c r="E108" s="49">
        <f t="shared" si="11"/>
        <v>3</v>
      </c>
      <c r="F108" s="50" t="s">
        <v>98</v>
      </c>
      <c r="G108" s="51">
        <v>21735</v>
      </c>
      <c r="H108" s="21">
        <v>0</v>
      </c>
      <c r="I108" s="51">
        <f t="shared" si="12"/>
        <v>21735</v>
      </c>
      <c r="J108" s="32">
        <f t="shared" ref="J107:J124" si="13">J107-I108</f>
        <v>1742495</v>
      </c>
      <c r="K108" s="49">
        <v>30404</v>
      </c>
      <c r="L108" s="25">
        <v>1302461</v>
      </c>
      <c r="M108" s="5"/>
      <c r="N108" s="59"/>
      <c r="O108" s="147"/>
    </row>
    <row r="109" spans="1:15">
      <c r="A109" s="14">
        <v>29</v>
      </c>
      <c r="B109" s="47">
        <v>43272</v>
      </c>
      <c r="C109" s="48">
        <v>43274</v>
      </c>
      <c r="D109" s="17" t="s">
        <v>15</v>
      </c>
      <c r="E109" s="49">
        <f t="shared" si="11"/>
        <v>2</v>
      </c>
      <c r="F109" s="50" t="s">
        <v>99</v>
      </c>
      <c r="G109" s="51">
        <v>13140</v>
      </c>
      <c r="H109" s="21">
        <v>0</v>
      </c>
      <c r="I109" s="51">
        <f t="shared" si="12"/>
        <v>13140</v>
      </c>
      <c r="J109" s="32">
        <f t="shared" si="13"/>
        <v>1729355</v>
      </c>
      <c r="K109" s="49">
        <v>29666</v>
      </c>
      <c r="L109" s="25">
        <v>1299960</v>
      </c>
      <c r="M109" s="5"/>
      <c r="N109" s="59"/>
      <c r="O109" s="147"/>
    </row>
    <row r="110" spans="1:15">
      <c r="A110" s="14">
        <v>30</v>
      </c>
      <c r="B110" s="47">
        <v>43272</v>
      </c>
      <c r="C110" s="48">
        <v>43274</v>
      </c>
      <c r="D110" s="17" t="s">
        <v>15</v>
      </c>
      <c r="E110" s="49">
        <f t="shared" si="11"/>
        <v>2</v>
      </c>
      <c r="F110" s="50" t="s">
        <v>100</v>
      </c>
      <c r="G110" s="51">
        <v>13140</v>
      </c>
      <c r="H110" s="21">
        <v>0</v>
      </c>
      <c r="I110" s="51">
        <f t="shared" si="12"/>
        <v>13140</v>
      </c>
      <c r="J110" s="32">
        <f t="shared" si="13"/>
        <v>1716215</v>
      </c>
      <c r="K110" s="49">
        <v>29664</v>
      </c>
      <c r="L110" s="25">
        <v>1299960</v>
      </c>
      <c r="M110" s="5"/>
      <c r="N110" s="59"/>
      <c r="O110" s="147"/>
    </row>
    <row r="111" spans="1:15">
      <c r="A111" s="14">
        <v>31</v>
      </c>
      <c r="B111" s="47">
        <v>43272</v>
      </c>
      <c r="C111" s="48">
        <v>43274</v>
      </c>
      <c r="D111" s="17" t="s">
        <v>15</v>
      </c>
      <c r="E111" s="49">
        <f t="shared" si="11"/>
        <v>2</v>
      </c>
      <c r="F111" s="50" t="s">
        <v>101</v>
      </c>
      <c r="G111" s="51">
        <v>13140</v>
      </c>
      <c r="H111" s="21">
        <v>0</v>
      </c>
      <c r="I111" s="51">
        <f t="shared" si="12"/>
        <v>13140</v>
      </c>
      <c r="J111" s="32">
        <f t="shared" si="13"/>
        <v>1703075</v>
      </c>
      <c r="K111" s="49">
        <v>29665</v>
      </c>
      <c r="L111" s="25">
        <v>1299960</v>
      </c>
      <c r="M111" s="5"/>
      <c r="N111" s="59"/>
      <c r="O111" s="147"/>
    </row>
    <row r="112" spans="1:15">
      <c r="A112" s="14">
        <v>32</v>
      </c>
      <c r="B112" s="47">
        <v>43269</v>
      </c>
      <c r="C112" s="48">
        <v>43274</v>
      </c>
      <c r="D112" s="17" t="s">
        <v>15</v>
      </c>
      <c r="E112" s="49">
        <f t="shared" si="11"/>
        <v>5</v>
      </c>
      <c r="F112" s="50" t="s">
        <v>102</v>
      </c>
      <c r="G112" s="51">
        <v>36225</v>
      </c>
      <c r="H112" s="21">
        <v>0</v>
      </c>
      <c r="I112" s="51">
        <f t="shared" si="12"/>
        <v>36225</v>
      </c>
      <c r="J112" s="32">
        <f t="shared" si="13"/>
        <v>1666850</v>
      </c>
      <c r="K112" s="49">
        <v>30534</v>
      </c>
      <c r="L112" s="25">
        <v>1303736</v>
      </c>
      <c r="M112" s="5"/>
      <c r="N112" s="59"/>
      <c r="O112" s="147"/>
    </row>
    <row r="113" spans="1:15">
      <c r="A113" s="14">
        <v>33</v>
      </c>
      <c r="B113" s="47">
        <v>43270</v>
      </c>
      <c r="C113" s="48">
        <v>43274</v>
      </c>
      <c r="D113" s="17" t="s">
        <v>15</v>
      </c>
      <c r="E113" s="49">
        <f t="shared" si="11"/>
        <v>4</v>
      </c>
      <c r="F113" s="50" t="s">
        <v>103</v>
      </c>
      <c r="G113" s="51">
        <v>28980</v>
      </c>
      <c r="H113" s="21">
        <v>0</v>
      </c>
      <c r="I113" s="51">
        <f t="shared" si="12"/>
        <v>28980</v>
      </c>
      <c r="J113" s="32">
        <f t="shared" si="13"/>
        <v>1637870</v>
      </c>
      <c r="K113" s="49">
        <v>27663</v>
      </c>
      <c r="L113" s="25">
        <v>1294754</v>
      </c>
      <c r="M113" s="5"/>
      <c r="N113" s="59"/>
      <c r="O113" s="147"/>
    </row>
    <row r="114" spans="1:15">
      <c r="A114" s="14">
        <v>34</v>
      </c>
      <c r="B114" s="47">
        <v>43271</v>
      </c>
      <c r="C114" s="48">
        <v>43275</v>
      </c>
      <c r="D114" s="17" t="s">
        <v>15</v>
      </c>
      <c r="E114" s="49">
        <f t="shared" si="11"/>
        <v>4</v>
      </c>
      <c r="F114" s="50" t="s">
        <v>104</v>
      </c>
      <c r="G114" s="51">
        <v>26280</v>
      </c>
      <c r="H114" s="21">
        <v>0</v>
      </c>
      <c r="I114" s="51">
        <f t="shared" si="12"/>
        <v>26280</v>
      </c>
      <c r="J114" s="32">
        <f t="shared" si="13"/>
        <v>1611590</v>
      </c>
      <c r="K114" s="49">
        <v>30477</v>
      </c>
      <c r="L114" s="25">
        <v>1303113</v>
      </c>
      <c r="M114" s="5"/>
      <c r="N114" s="59"/>
      <c r="O114" s="147"/>
    </row>
    <row r="115" spans="1:15">
      <c r="A115" s="14">
        <v>35</v>
      </c>
      <c r="B115" s="47">
        <v>43274</v>
      </c>
      <c r="C115" s="48">
        <v>43276</v>
      </c>
      <c r="D115" s="17" t="s">
        <v>15</v>
      </c>
      <c r="E115" s="49">
        <f t="shared" si="11"/>
        <v>2</v>
      </c>
      <c r="F115" s="50" t="s">
        <v>105</v>
      </c>
      <c r="G115" s="51">
        <v>14490</v>
      </c>
      <c r="H115" s="21">
        <v>0</v>
      </c>
      <c r="I115" s="51">
        <f t="shared" si="12"/>
        <v>14490</v>
      </c>
      <c r="J115" s="32">
        <f t="shared" si="13"/>
        <v>1597100</v>
      </c>
      <c r="K115" s="49">
        <v>34496</v>
      </c>
      <c r="L115" s="25">
        <v>1319500</v>
      </c>
      <c r="M115" s="5"/>
      <c r="N115" s="59"/>
      <c r="O115" s="147"/>
    </row>
    <row r="116" spans="1:15">
      <c r="A116" s="14">
        <v>36</v>
      </c>
      <c r="B116" s="47">
        <v>43275</v>
      </c>
      <c r="C116" s="48">
        <v>43277</v>
      </c>
      <c r="D116" s="17" t="s">
        <v>15</v>
      </c>
      <c r="E116" s="49">
        <f t="shared" si="11"/>
        <v>2</v>
      </c>
      <c r="F116" s="50" t="s">
        <v>106</v>
      </c>
      <c r="G116" s="51">
        <v>14490</v>
      </c>
      <c r="H116" s="21">
        <v>0</v>
      </c>
      <c r="I116" s="51">
        <f t="shared" si="12"/>
        <v>14490</v>
      </c>
      <c r="J116" s="32">
        <f t="shared" si="13"/>
        <v>1582610</v>
      </c>
      <c r="K116" s="49">
        <v>31670</v>
      </c>
      <c r="L116" s="25">
        <v>1309051</v>
      </c>
      <c r="M116" s="5"/>
      <c r="N116" s="59"/>
      <c r="O116" s="147"/>
    </row>
    <row r="117" spans="1:15">
      <c r="A117" s="14">
        <v>37</v>
      </c>
      <c r="B117" s="47">
        <v>43271</v>
      </c>
      <c r="C117" s="48">
        <v>43277</v>
      </c>
      <c r="D117" s="17" t="s">
        <v>15</v>
      </c>
      <c r="E117" s="49">
        <f t="shared" si="11"/>
        <v>6</v>
      </c>
      <c r="F117" s="50" t="s">
        <v>107</v>
      </c>
      <c r="G117" s="51">
        <v>43470</v>
      </c>
      <c r="H117" s="21">
        <v>0</v>
      </c>
      <c r="I117" s="51">
        <f t="shared" si="12"/>
        <v>43470</v>
      </c>
      <c r="J117" s="32">
        <f t="shared" si="13"/>
        <v>1539140</v>
      </c>
      <c r="K117" s="49">
        <v>31027</v>
      </c>
      <c r="L117" s="25">
        <v>1305825</v>
      </c>
      <c r="M117" s="5"/>
      <c r="N117" s="59"/>
      <c r="O117" s="147"/>
    </row>
    <row r="118" spans="1:15">
      <c r="A118" s="14">
        <v>38</v>
      </c>
      <c r="B118" s="47">
        <v>43275</v>
      </c>
      <c r="C118" s="48">
        <v>43277</v>
      </c>
      <c r="D118" s="17" t="s">
        <v>15</v>
      </c>
      <c r="E118" s="49">
        <f t="shared" si="11"/>
        <v>2</v>
      </c>
      <c r="F118" s="50" t="s">
        <v>108</v>
      </c>
      <c r="G118" s="51">
        <v>13140</v>
      </c>
      <c r="H118" s="21">
        <v>0</v>
      </c>
      <c r="I118" s="51">
        <f t="shared" si="12"/>
        <v>13140</v>
      </c>
      <c r="J118" s="32">
        <f t="shared" si="13"/>
        <v>1526000</v>
      </c>
      <c r="K118" s="49">
        <v>31421</v>
      </c>
      <c r="L118" s="25">
        <v>1306700</v>
      </c>
      <c r="M118" s="5"/>
      <c r="N118" s="59"/>
      <c r="O118" s="147"/>
    </row>
    <row r="119" spans="1:15">
      <c r="A119" s="14">
        <v>39</v>
      </c>
      <c r="B119" s="47">
        <v>43275</v>
      </c>
      <c r="C119" s="48">
        <v>43278</v>
      </c>
      <c r="D119" s="17" t="s">
        <v>15</v>
      </c>
      <c r="E119" s="49">
        <f t="shared" si="11"/>
        <v>3</v>
      </c>
      <c r="F119" s="50" t="s">
        <v>109</v>
      </c>
      <c r="G119" s="51">
        <v>19710</v>
      </c>
      <c r="H119" s="21">
        <v>0</v>
      </c>
      <c r="I119" s="51">
        <f t="shared" si="12"/>
        <v>19710</v>
      </c>
      <c r="J119" s="32">
        <f t="shared" si="13"/>
        <v>1506290</v>
      </c>
      <c r="K119" s="49">
        <v>29938</v>
      </c>
      <c r="L119" s="25">
        <v>1301088</v>
      </c>
      <c r="M119" s="5"/>
      <c r="N119" s="59"/>
      <c r="O119" s="147"/>
    </row>
    <row r="120" spans="1:15">
      <c r="A120" s="14">
        <v>40</v>
      </c>
      <c r="B120" s="47">
        <v>43277</v>
      </c>
      <c r="C120" s="48">
        <v>43280</v>
      </c>
      <c r="D120" s="17" t="s">
        <v>15</v>
      </c>
      <c r="E120" s="49">
        <f t="shared" si="11"/>
        <v>3</v>
      </c>
      <c r="F120" s="50" t="s">
        <v>110</v>
      </c>
      <c r="G120" s="51">
        <v>19710</v>
      </c>
      <c r="H120" s="21">
        <v>0</v>
      </c>
      <c r="I120" s="51">
        <f t="shared" si="12"/>
        <v>19710</v>
      </c>
      <c r="J120" s="32">
        <f t="shared" si="13"/>
        <v>1486580</v>
      </c>
      <c r="K120" s="49">
        <v>32217</v>
      </c>
      <c r="L120" s="25">
        <v>1310338</v>
      </c>
      <c r="M120" s="5"/>
      <c r="N120" s="59"/>
      <c r="O120" s="147"/>
    </row>
    <row r="121" spans="1:15">
      <c r="A121" s="14">
        <v>41</v>
      </c>
      <c r="B121" s="47">
        <v>43278</v>
      </c>
      <c r="C121" s="48">
        <v>43281</v>
      </c>
      <c r="D121" s="17" t="s">
        <v>15</v>
      </c>
      <c r="E121" s="49">
        <f t="shared" si="11"/>
        <v>3</v>
      </c>
      <c r="F121" s="50" t="s">
        <v>111</v>
      </c>
      <c r="G121" s="51">
        <v>21735</v>
      </c>
      <c r="H121" s="21">
        <v>0</v>
      </c>
      <c r="I121" s="51">
        <f t="shared" si="12"/>
        <v>21735</v>
      </c>
      <c r="J121" s="32">
        <f t="shared" si="13"/>
        <v>1464845</v>
      </c>
      <c r="K121" s="49">
        <v>31030</v>
      </c>
      <c r="L121" s="25">
        <v>1305911</v>
      </c>
      <c r="M121" s="5"/>
      <c r="N121" s="59"/>
      <c r="O121" s="147"/>
    </row>
    <row r="122" spans="1:15">
      <c r="A122" s="14">
        <v>42</v>
      </c>
      <c r="B122" s="47">
        <v>43278</v>
      </c>
      <c r="C122" s="48">
        <v>43281</v>
      </c>
      <c r="D122" s="17" t="s">
        <v>15</v>
      </c>
      <c r="E122" s="49">
        <f t="shared" si="11"/>
        <v>3</v>
      </c>
      <c r="F122" s="50" t="s">
        <v>112</v>
      </c>
      <c r="G122" s="51">
        <v>21735</v>
      </c>
      <c r="H122" s="21">
        <v>0</v>
      </c>
      <c r="I122" s="51">
        <f t="shared" si="12"/>
        <v>21735</v>
      </c>
      <c r="J122" s="32">
        <f t="shared" si="13"/>
        <v>1443110</v>
      </c>
      <c r="K122" s="49">
        <v>31031</v>
      </c>
      <c r="L122" s="25">
        <v>1305911</v>
      </c>
      <c r="M122" s="5"/>
      <c r="N122" s="59"/>
      <c r="O122" s="147"/>
    </row>
    <row r="123" spans="1:15">
      <c r="A123" s="14">
        <v>43</v>
      </c>
      <c r="B123" s="47">
        <v>43278</v>
      </c>
      <c r="C123" s="48">
        <v>43281</v>
      </c>
      <c r="D123" s="17" t="s">
        <v>15</v>
      </c>
      <c r="E123" s="49">
        <f t="shared" si="11"/>
        <v>3</v>
      </c>
      <c r="F123" s="50" t="s">
        <v>113</v>
      </c>
      <c r="G123" s="51">
        <v>21735</v>
      </c>
      <c r="H123" s="21">
        <v>0</v>
      </c>
      <c r="I123" s="51">
        <f t="shared" si="12"/>
        <v>21735</v>
      </c>
      <c r="J123" s="32">
        <f t="shared" si="13"/>
        <v>1421375</v>
      </c>
      <c r="K123" s="49">
        <v>31029</v>
      </c>
      <c r="L123" s="25">
        <v>1305911</v>
      </c>
      <c r="M123" s="5"/>
      <c r="N123" s="59"/>
      <c r="O123" s="147"/>
    </row>
    <row r="124" spans="1:15">
      <c r="A124" s="14">
        <v>44</v>
      </c>
      <c r="B124" s="47">
        <v>43280</v>
      </c>
      <c r="C124" s="48">
        <v>43282</v>
      </c>
      <c r="D124" s="17" t="s">
        <v>15</v>
      </c>
      <c r="E124" s="49">
        <f t="shared" si="11"/>
        <v>2</v>
      </c>
      <c r="F124" s="50" t="s">
        <v>114</v>
      </c>
      <c r="G124" s="51">
        <v>13140</v>
      </c>
      <c r="H124" s="21">
        <v>0</v>
      </c>
      <c r="I124" s="51">
        <f t="shared" si="12"/>
        <v>13140</v>
      </c>
      <c r="J124" s="53">
        <f t="shared" si="13"/>
        <v>1408235</v>
      </c>
      <c r="K124" s="49">
        <v>31651</v>
      </c>
      <c r="L124" s="25">
        <v>1309014</v>
      </c>
      <c r="M124" s="5"/>
      <c r="N124" s="59"/>
      <c r="O124" s="147"/>
    </row>
    <row r="125" ht="24.75" spans="1:15">
      <c r="A125" s="52" t="s">
        <v>18</v>
      </c>
      <c r="B125" s="52"/>
      <c r="C125" s="52"/>
      <c r="D125" s="52"/>
      <c r="E125" s="52"/>
      <c r="F125" s="52"/>
      <c r="G125" s="52"/>
      <c r="H125" s="52"/>
      <c r="I125" s="34">
        <f>SUM(I107:I124)</f>
        <v>370485</v>
      </c>
      <c r="J125" s="35"/>
      <c r="K125" s="36" t="s">
        <v>115</v>
      </c>
      <c r="L125" s="25"/>
      <c r="M125" s="5"/>
      <c r="N125" s="59"/>
      <c r="O125" s="147"/>
    </row>
    <row r="127" spans="1:12">
      <c r="A127" s="6" t="s">
        <v>116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25"/>
    </row>
    <row r="128" spans="1:12">
      <c r="A128" s="45" t="s">
        <v>95</v>
      </c>
      <c r="B128" s="46"/>
      <c r="C128" s="46"/>
      <c r="D128" s="46"/>
      <c r="E128" s="46"/>
      <c r="F128" s="46"/>
      <c r="G128" s="46"/>
      <c r="H128" s="46"/>
      <c r="I128" s="54"/>
      <c r="J128" s="55">
        <f>J124</f>
        <v>1408235</v>
      </c>
      <c r="K128" s="56"/>
      <c r="L128" s="25"/>
    </row>
    <row r="129" spans="1:12">
      <c r="A129" s="45" t="s">
        <v>117</v>
      </c>
      <c r="B129" s="46"/>
      <c r="C129" s="46"/>
      <c r="D129" s="46"/>
      <c r="E129" s="46"/>
      <c r="F129" s="46"/>
      <c r="G129" s="46"/>
      <c r="H129" s="46"/>
      <c r="I129" s="54"/>
      <c r="J129" s="55"/>
      <c r="K129" s="57"/>
      <c r="L129" s="25"/>
    </row>
    <row r="130" spans="1:12">
      <c r="A130" s="45" t="s">
        <v>21</v>
      </c>
      <c r="B130" s="46"/>
      <c r="C130" s="46"/>
      <c r="D130" s="46"/>
      <c r="E130" s="46"/>
      <c r="F130" s="46"/>
      <c r="G130" s="46"/>
      <c r="H130" s="46"/>
      <c r="I130" s="54"/>
      <c r="J130" s="58">
        <f>SUM(J128:J129)</f>
        <v>1408235</v>
      </c>
      <c r="K130" s="56"/>
      <c r="L130" s="25"/>
    </row>
    <row r="131" spans="1:12">
      <c r="A131" s="8" t="s">
        <v>3</v>
      </c>
      <c r="B131" s="9" t="s">
        <v>4</v>
      </c>
      <c r="C131" s="9" t="s">
        <v>5</v>
      </c>
      <c r="D131" s="10" t="s">
        <v>6</v>
      </c>
      <c r="E131" s="10" t="s">
        <v>7</v>
      </c>
      <c r="F131" s="10" t="s">
        <v>8</v>
      </c>
      <c r="G131" s="10" t="s">
        <v>9</v>
      </c>
      <c r="H131" s="11" t="s">
        <v>10</v>
      </c>
      <c r="I131" s="30" t="s">
        <v>11</v>
      </c>
      <c r="J131" s="30" t="s">
        <v>12</v>
      </c>
      <c r="K131" s="10" t="s">
        <v>13</v>
      </c>
      <c r="L131" s="25"/>
    </row>
    <row r="132" spans="1:17">
      <c r="A132" s="14">
        <v>2</v>
      </c>
      <c r="B132" s="47">
        <v>43281</v>
      </c>
      <c r="C132" s="48">
        <v>43286</v>
      </c>
      <c r="D132" s="17" t="s">
        <v>15</v>
      </c>
      <c r="E132" s="49">
        <f t="shared" ref="E132:E162" si="14">C132-B132</f>
        <v>5</v>
      </c>
      <c r="F132" s="50" t="s">
        <v>118</v>
      </c>
      <c r="G132" s="51">
        <v>36225</v>
      </c>
      <c r="H132" s="21">
        <v>0</v>
      </c>
      <c r="I132" s="51">
        <f t="shared" ref="I132:I162" si="15">+G132+H132</f>
        <v>36225</v>
      </c>
      <c r="J132" s="32">
        <f>J130-I132</f>
        <v>1372010</v>
      </c>
      <c r="K132" s="49">
        <v>27673</v>
      </c>
      <c r="L132" s="25">
        <v>1294991</v>
      </c>
      <c r="Q132" s="5"/>
    </row>
    <row r="133" spans="1:17">
      <c r="A133" s="14">
        <v>3</v>
      </c>
      <c r="B133" s="47">
        <v>43281</v>
      </c>
      <c r="C133" s="48">
        <v>43286</v>
      </c>
      <c r="D133" s="17" t="s">
        <v>15</v>
      </c>
      <c r="E133" s="49">
        <f t="shared" si="14"/>
        <v>5</v>
      </c>
      <c r="F133" s="50" t="s">
        <v>119</v>
      </c>
      <c r="G133" s="51">
        <v>36225</v>
      </c>
      <c r="H133" s="21">
        <v>0</v>
      </c>
      <c r="I133" s="51">
        <f t="shared" si="15"/>
        <v>36225</v>
      </c>
      <c r="J133" s="32">
        <f t="shared" ref="J132:J163" si="16">J132-I133</f>
        <v>1335785</v>
      </c>
      <c r="K133" s="49">
        <v>27672</v>
      </c>
      <c r="L133" s="25">
        <v>1294991</v>
      </c>
      <c r="Q133" s="5"/>
    </row>
    <row r="134" spans="1:17">
      <c r="A134" s="14">
        <v>4</v>
      </c>
      <c r="B134" s="47">
        <v>43282</v>
      </c>
      <c r="C134" s="48">
        <v>43287</v>
      </c>
      <c r="D134" s="17" t="s">
        <v>15</v>
      </c>
      <c r="E134" s="49">
        <f t="shared" si="14"/>
        <v>5</v>
      </c>
      <c r="F134" s="50" t="s">
        <v>120</v>
      </c>
      <c r="G134" s="51">
        <v>32850</v>
      </c>
      <c r="H134" s="21">
        <v>0</v>
      </c>
      <c r="I134" s="51">
        <f t="shared" si="15"/>
        <v>32850</v>
      </c>
      <c r="J134" s="32">
        <f t="shared" si="16"/>
        <v>1302935</v>
      </c>
      <c r="K134" s="49">
        <v>30520</v>
      </c>
      <c r="L134" s="25">
        <v>1303426</v>
      </c>
      <c r="Q134" s="5"/>
    </row>
    <row r="135" spans="1:17">
      <c r="A135" s="14">
        <v>5</v>
      </c>
      <c r="B135" s="47">
        <v>43285</v>
      </c>
      <c r="C135" s="48">
        <v>43287</v>
      </c>
      <c r="D135" s="17" t="s">
        <v>15</v>
      </c>
      <c r="E135" s="49">
        <f t="shared" si="14"/>
        <v>2</v>
      </c>
      <c r="F135" s="50" t="s">
        <v>121</v>
      </c>
      <c r="G135" s="51">
        <v>13140</v>
      </c>
      <c r="H135" s="21">
        <v>0</v>
      </c>
      <c r="I135" s="51">
        <f t="shared" si="15"/>
        <v>13140</v>
      </c>
      <c r="J135" s="32">
        <f t="shared" si="16"/>
        <v>1289795</v>
      </c>
      <c r="K135" s="49">
        <v>30580</v>
      </c>
      <c r="L135" s="25">
        <v>1303992</v>
      </c>
      <c r="Q135" s="5"/>
    </row>
    <row r="136" spans="1:17">
      <c r="A136" s="14">
        <v>6</v>
      </c>
      <c r="B136" s="47">
        <v>43287</v>
      </c>
      <c r="C136" s="48">
        <v>43289</v>
      </c>
      <c r="D136" s="17" t="s">
        <v>15</v>
      </c>
      <c r="E136" s="49">
        <f t="shared" si="14"/>
        <v>2</v>
      </c>
      <c r="F136" s="50" t="s">
        <v>122</v>
      </c>
      <c r="G136" s="51">
        <v>24170</v>
      </c>
      <c r="H136" s="21">
        <v>0</v>
      </c>
      <c r="I136" s="51">
        <f t="shared" si="15"/>
        <v>24170</v>
      </c>
      <c r="J136" s="32">
        <f t="shared" si="16"/>
        <v>1265625</v>
      </c>
      <c r="K136" s="49">
        <v>33176</v>
      </c>
      <c r="L136" s="25">
        <v>1312599</v>
      </c>
      <c r="Q136" s="5"/>
    </row>
    <row r="137" spans="1:17">
      <c r="A137" s="14">
        <v>7</v>
      </c>
      <c r="B137" s="47">
        <v>43289</v>
      </c>
      <c r="C137" s="48">
        <v>43291</v>
      </c>
      <c r="D137" s="17" t="s">
        <v>15</v>
      </c>
      <c r="E137" s="49">
        <f t="shared" si="14"/>
        <v>2</v>
      </c>
      <c r="F137" s="50" t="s">
        <v>123</v>
      </c>
      <c r="G137" s="51">
        <v>14490</v>
      </c>
      <c r="H137" s="21">
        <v>0</v>
      </c>
      <c r="I137" s="51">
        <f t="shared" si="15"/>
        <v>14490</v>
      </c>
      <c r="J137" s="32">
        <f t="shared" si="16"/>
        <v>1251135</v>
      </c>
      <c r="K137" s="49">
        <v>32755</v>
      </c>
      <c r="L137" s="25">
        <v>1312573</v>
      </c>
      <c r="Q137" s="5"/>
    </row>
    <row r="138" spans="1:17">
      <c r="A138" s="14">
        <v>8</v>
      </c>
      <c r="B138" s="47">
        <v>43289</v>
      </c>
      <c r="C138" s="48">
        <v>43291</v>
      </c>
      <c r="D138" s="17" t="s">
        <v>15</v>
      </c>
      <c r="E138" s="49">
        <f t="shared" si="14"/>
        <v>2</v>
      </c>
      <c r="F138" s="50" t="s">
        <v>124</v>
      </c>
      <c r="G138" s="51">
        <v>14490</v>
      </c>
      <c r="H138" s="21">
        <v>0</v>
      </c>
      <c r="I138" s="51">
        <f t="shared" si="15"/>
        <v>14490</v>
      </c>
      <c r="J138" s="32">
        <f t="shared" si="16"/>
        <v>1236645</v>
      </c>
      <c r="K138" s="49">
        <v>30210</v>
      </c>
      <c r="L138" s="25">
        <v>1302119</v>
      </c>
      <c r="Q138" s="5"/>
    </row>
    <row r="139" spans="1:17">
      <c r="A139" s="14">
        <v>9</v>
      </c>
      <c r="B139" s="47">
        <v>43292</v>
      </c>
      <c r="C139" s="48">
        <v>43294</v>
      </c>
      <c r="D139" s="17" t="s">
        <v>15</v>
      </c>
      <c r="E139" s="49">
        <f t="shared" si="14"/>
        <v>2</v>
      </c>
      <c r="F139" s="50" t="s">
        <v>125</v>
      </c>
      <c r="G139" s="51">
        <v>14490</v>
      </c>
      <c r="H139" s="21">
        <v>0</v>
      </c>
      <c r="I139" s="51">
        <f t="shared" si="15"/>
        <v>14490</v>
      </c>
      <c r="J139" s="32">
        <f t="shared" si="16"/>
        <v>1222155</v>
      </c>
      <c r="K139" s="49">
        <v>33903</v>
      </c>
      <c r="L139" s="25">
        <v>1316817</v>
      </c>
      <c r="Q139" s="5"/>
    </row>
    <row r="140" spans="1:17">
      <c r="A140" s="14">
        <v>10</v>
      </c>
      <c r="B140" s="47">
        <v>43293</v>
      </c>
      <c r="C140" s="48">
        <v>43296</v>
      </c>
      <c r="D140" s="17" t="s">
        <v>15</v>
      </c>
      <c r="E140" s="49">
        <f t="shared" si="14"/>
        <v>3</v>
      </c>
      <c r="F140" s="50" t="s">
        <v>126</v>
      </c>
      <c r="G140" s="51">
        <v>21735</v>
      </c>
      <c r="H140" s="21">
        <v>0</v>
      </c>
      <c r="I140" s="51">
        <f t="shared" si="15"/>
        <v>21735</v>
      </c>
      <c r="J140" s="32">
        <f t="shared" si="16"/>
        <v>1200420</v>
      </c>
      <c r="K140" s="49">
        <v>30523</v>
      </c>
      <c r="L140" s="25">
        <v>1303536</v>
      </c>
      <c r="Q140" s="5"/>
    </row>
    <row r="141" spans="1:17">
      <c r="A141" s="14">
        <v>11</v>
      </c>
      <c r="B141" s="47">
        <v>43294</v>
      </c>
      <c r="C141" s="48">
        <v>43296</v>
      </c>
      <c r="D141" s="17" t="s">
        <v>15</v>
      </c>
      <c r="E141" s="49">
        <f t="shared" si="14"/>
        <v>2</v>
      </c>
      <c r="F141" s="50" t="s">
        <v>127</v>
      </c>
      <c r="G141" s="51">
        <v>13140</v>
      </c>
      <c r="H141" s="21">
        <v>0</v>
      </c>
      <c r="I141" s="51">
        <f t="shared" si="15"/>
        <v>13140</v>
      </c>
      <c r="J141" s="32">
        <f t="shared" si="16"/>
        <v>1187280</v>
      </c>
      <c r="K141" s="49">
        <v>31590</v>
      </c>
      <c r="L141" s="25">
        <v>1308554</v>
      </c>
      <c r="Q141" s="5"/>
    </row>
    <row r="142" spans="1:17">
      <c r="A142" s="14">
        <v>12</v>
      </c>
      <c r="B142" s="47">
        <v>43294</v>
      </c>
      <c r="C142" s="48">
        <v>43296</v>
      </c>
      <c r="D142" s="17" t="s">
        <v>15</v>
      </c>
      <c r="E142" s="49">
        <f t="shared" si="14"/>
        <v>2</v>
      </c>
      <c r="F142" s="50" t="s">
        <v>128</v>
      </c>
      <c r="G142" s="51">
        <v>13140</v>
      </c>
      <c r="H142" s="21">
        <v>0</v>
      </c>
      <c r="I142" s="51">
        <f t="shared" si="15"/>
        <v>13140</v>
      </c>
      <c r="J142" s="32">
        <f t="shared" si="16"/>
        <v>1174140</v>
      </c>
      <c r="K142" s="49">
        <v>34472</v>
      </c>
      <c r="L142" s="25">
        <v>1319325</v>
      </c>
      <c r="Q142" s="5"/>
    </row>
    <row r="143" spans="1:17">
      <c r="A143" s="14">
        <v>13</v>
      </c>
      <c r="B143" s="47">
        <v>43294</v>
      </c>
      <c r="C143" s="48">
        <v>43297</v>
      </c>
      <c r="D143" s="17" t="s">
        <v>15</v>
      </c>
      <c r="E143" s="49">
        <f t="shared" si="14"/>
        <v>3</v>
      </c>
      <c r="F143" s="50" t="s">
        <v>129</v>
      </c>
      <c r="G143" s="51">
        <v>21735</v>
      </c>
      <c r="H143" s="21">
        <v>0</v>
      </c>
      <c r="I143" s="51">
        <f t="shared" si="15"/>
        <v>21735</v>
      </c>
      <c r="J143" s="32">
        <f t="shared" si="16"/>
        <v>1152405</v>
      </c>
      <c r="K143" s="49">
        <v>34223</v>
      </c>
      <c r="L143" s="25">
        <v>1318142</v>
      </c>
      <c r="Q143" s="5"/>
    </row>
    <row r="144" spans="1:17">
      <c r="A144" s="14">
        <v>14</v>
      </c>
      <c r="B144" s="47">
        <v>43295</v>
      </c>
      <c r="C144" s="48">
        <v>43297</v>
      </c>
      <c r="D144" s="17" t="s">
        <v>15</v>
      </c>
      <c r="E144" s="49">
        <f t="shared" si="14"/>
        <v>2</v>
      </c>
      <c r="F144" s="50" t="s">
        <v>130</v>
      </c>
      <c r="G144" s="51">
        <v>14490</v>
      </c>
      <c r="H144" s="21">
        <v>0</v>
      </c>
      <c r="I144" s="51">
        <f t="shared" si="15"/>
        <v>14490</v>
      </c>
      <c r="J144" s="32">
        <f t="shared" si="16"/>
        <v>1137915</v>
      </c>
      <c r="K144" s="49">
        <v>30162</v>
      </c>
      <c r="L144" s="25">
        <v>1301916</v>
      </c>
      <c r="Q144" s="5"/>
    </row>
    <row r="145" spans="1:17">
      <c r="A145" s="14">
        <v>15</v>
      </c>
      <c r="B145" s="47">
        <v>43296</v>
      </c>
      <c r="C145" s="48">
        <v>43298</v>
      </c>
      <c r="D145" s="17" t="s">
        <v>15</v>
      </c>
      <c r="E145" s="49">
        <f t="shared" si="14"/>
        <v>2</v>
      </c>
      <c r="F145" s="50" t="s">
        <v>131</v>
      </c>
      <c r="G145" s="51">
        <v>20385</v>
      </c>
      <c r="H145" s="21">
        <v>0</v>
      </c>
      <c r="I145" s="51">
        <f t="shared" si="15"/>
        <v>20385</v>
      </c>
      <c r="J145" s="32">
        <f t="shared" si="16"/>
        <v>1117530</v>
      </c>
      <c r="K145" s="49">
        <v>34912</v>
      </c>
      <c r="L145" s="25">
        <v>1321511</v>
      </c>
      <c r="Q145" s="5"/>
    </row>
    <row r="146" spans="1:17">
      <c r="A146" s="14">
        <v>16</v>
      </c>
      <c r="B146" s="47">
        <v>43297</v>
      </c>
      <c r="C146" s="48">
        <v>43300</v>
      </c>
      <c r="D146" s="17" t="s">
        <v>15</v>
      </c>
      <c r="E146" s="49">
        <f t="shared" si="14"/>
        <v>3</v>
      </c>
      <c r="F146" s="50" t="s">
        <v>132</v>
      </c>
      <c r="G146" s="51">
        <v>39420</v>
      </c>
      <c r="H146" s="21">
        <v>0</v>
      </c>
      <c r="I146" s="51">
        <f t="shared" si="15"/>
        <v>39420</v>
      </c>
      <c r="J146" s="32">
        <f t="shared" si="16"/>
        <v>1078110</v>
      </c>
      <c r="K146" s="49">
        <v>34416</v>
      </c>
      <c r="L146" s="25">
        <v>1318856</v>
      </c>
      <c r="Q146" s="5"/>
    </row>
    <row r="147" spans="1:17">
      <c r="A147" s="14">
        <v>17</v>
      </c>
      <c r="B147" s="47">
        <v>43296</v>
      </c>
      <c r="C147" s="48">
        <v>43300</v>
      </c>
      <c r="D147" s="17" t="s">
        <v>15</v>
      </c>
      <c r="E147" s="49">
        <f t="shared" si="14"/>
        <v>4</v>
      </c>
      <c r="F147" s="50" t="s">
        <v>133</v>
      </c>
      <c r="G147" s="51">
        <v>51346</v>
      </c>
      <c r="H147" s="21">
        <v>0</v>
      </c>
      <c r="I147" s="51">
        <f t="shared" si="15"/>
        <v>51346</v>
      </c>
      <c r="J147" s="32">
        <f t="shared" si="16"/>
        <v>1026764</v>
      </c>
      <c r="K147" s="49">
        <v>35419</v>
      </c>
      <c r="L147" s="25">
        <v>1322603</v>
      </c>
      <c r="Q147" s="5"/>
    </row>
    <row r="148" spans="1:17">
      <c r="A148" s="14">
        <v>18</v>
      </c>
      <c r="B148" s="47">
        <v>43299</v>
      </c>
      <c r="C148" s="48">
        <v>43301</v>
      </c>
      <c r="D148" s="17" t="s">
        <v>15</v>
      </c>
      <c r="E148" s="49">
        <f t="shared" si="14"/>
        <v>2</v>
      </c>
      <c r="F148" s="50" t="s">
        <v>134</v>
      </c>
      <c r="G148" s="51">
        <v>26280</v>
      </c>
      <c r="H148" s="21">
        <v>0</v>
      </c>
      <c r="I148" s="51">
        <f t="shared" si="15"/>
        <v>26280</v>
      </c>
      <c r="J148" s="32">
        <f t="shared" si="16"/>
        <v>1000484</v>
      </c>
      <c r="K148" s="49">
        <v>36658</v>
      </c>
      <c r="L148" s="25">
        <v>1325676</v>
      </c>
      <c r="Q148" s="5"/>
    </row>
    <row r="149" spans="1:17">
      <c r="A149" s="14">
        <v>19</v>
      </c>
      <c r="B149" s="47">
        <v>43300</v>
      </c>
      <c r="C149" s="48">
        <v>43302</v>
      </c>
      <c r="D149" s="17" t="s">
        <v>15</v>
      </c>
      <c r="E149" s="49">
        <f t="shared" si="14"/>
        <v>2</v>
      </c>
      <c r="F149" s="50" t="s">
        <v>135</v>
      </c>
      <c r="G149" s="51">
        <v>26280</v>
      </c>
      <c r="H149" s="21">
        <v>0</v>
      </c>
      <c r="I149" s="51">
        <f t="shared" si="15"/>
        <v>26280</v>
      </c>
      <c r="J149" s="32">
        <f t="shared" si="16"/>
        <v>974204</v>
      </c>
      <c r="K149" s="49">
        <v>34226</v>
      </c>
      <c r="L149" s="25">
        <v>1318197</v>
      </c>
      <c r="Q149" s="5"/>
    </row>
    <row r="150" spans="1:17">
      <c r="A150" s="14">
        <v>20</v>
      </c>
      <c r="B150" s="47">
        <v>43301</v>
      </c>
      <c r="C150" s="48">
        <v>43303</v>
      </c>
      <c r="D150" s="17" t="s">
        <v>15</v>
      </c>
      <c r="E150" s="49">
        <f t="shared" si="14"/>
        <v>2</v>
      </c>
      <c r="F150" s="50" t="s">
        <v>136</v>
      </c>
      <c r="G150" s="51">
        <v>18864</v>
      </c>
      <c r="H150" s="21">
        <v>0</v>
      </c>
      <c r="I150" s="51">
        <f t="shared" si="15"/>
        <v>18864</v>
      </c>
      <c r="J150" s="32">
        <f t="shared" si="16"/>
        <v>955340</v>
      </c>
      <c r="K150" s="49">
        <v>28482</v>
      </c>
      <c r="L150" s="25">
        <v>1297696</v>
      </c>
      <c r="Q150" s="5"/>
    </row>
    <row r="151" spans="1:17">
      <c r="A151" s="14">
        <v>21</v>
      </c>
      <c r="B151" s="47">
        <v>43301</v>
      </c>
      <c r="C151" s="48">
        <v>43303</v>
      </c>
      <c r="D151" s="17" t="s">
        <v>15</v>
      </c>
      <c r="E151" s="49">
        <f t="shared" si="14"/>
        <v>2</v>
      </c>
      <c r="F151" s="50" t="s">
        <v>137</v>
      </c>
      <c r="G151" s="51">
        <v>31680</v>
      </c>
      <c r="H151" s="21">
        <v>0</v>
      </c>
      <c r="I151" s="51">
        <f t="shared" si="15"/>
        <v>31680</v>
      </c>
      <c r="J151" s="32">
        <f t="shared" si="16"/>
        <v>923660</v>
      </c>
      <c r="K151" s="49">
        <v>36468</v>
      </c>
      <c r="L151" s="25">
        <v>1325521</v>
      </c>
      <c r="Q151" s="5"/>
    </row>
    <row r="152" spans="1:17">
      <c r="A152" s="14">
        <v>22</v>
      </c>
      <c r="B152" s="47">
        <v>43302</v>
      </c>
      <c r="C152" s="48">
        <v>43304</v>
      </c>
      <c r="D152" s="17" t="s">
        <v>15</v>
      </c>
      <c r="E152" s="49">
        <f t="shared" si="14"/>
        <v>2</v>
      </c>
      <c r="F152" s="50" t="s">
        <v>138</v>
      </c>
      <c r="G152" s="51">
        <v>20043</v>
      </c>
      <c r="H152" s="21">
        <v>0</v>
      </c>
      <c r="I152" s="51">
        <f t="shared" si="15"/>
        <v>20043</v>
      </c>
      <c r="J152" s="32">
        <f t="shared" si="16"/>
        <v>903617</v>
      </c>
      <c r="K152" s="49">
        <v>30972</v>
      </c>
      <c r="L152" s="25">
        <v>1305228</v>
      </c>
      <c r="Q152" s="5"/>
    </row>
    <row r="153" spans="1:17">
      <c r="A153" s="14">
        <v>23</v>
      </c>
      <c r="B153" s="47">
        <v>43304</v>
      </c>
      <c r="C153" s="48">
        <v>43306</v>
      </c>
      <c r="D153" s="17" t="s">
        <v>15</v>
      </c>
      <c r="E153" s="49">
        <f t="shared" si="14"/>
        <v>2</v>
      </c>
      <c r="F153" s="50" t="s">
        <v>139</v>
      </c>
      <c r="G153" s="51">
        <v>22338</v>
      </c>
      <c r="H153" s="21">
        <v>0</v>
      </c>
      <c r="I153" s="51">
        <f t="shared" si="15"/>
        <v>22338</v>
      </c>
      <c r="J153" s="32">
        <f t="shared" si="16"/>
        <v>881279</v>
      </c>
      <c r="K153" s="49">
        <v>34166</v>
      </c>
      <c r="L153" s="25">
        <v>1317242</v>
      </c>
      <c r="Q153" s="5"/>
    </row>
    <row r="154" spans="1:17">
      <c r="A154" s="14">
        <v>24</v>
      </c>
      <c r="B154" s="47">
        <v>43305</v>
      </c>
      <c r="C154" s="48">
        <v>43307</v>
      </c>
      <c r="D154" s="17" t="s">
        <v>15</v>
      </c>
      <c r="E154" s="49">
        <f t="shared" si="14"/>
        <v>2</v>
      </c>
      <c r="F154" s="50" t="s">
        <v>140</v>
      </c>
      <c r="G154" s="51">
        <v>22338</v>
      </c>
      <c r="H154" s="21">
        <v>0</v>
      </c>
      <c r="I154" s="51">
        <f t="shared" si="15"/>
        <v>22338</v>
      </c>
      <c r="J154" s="32">
        <f t="shared" si="16"/>
        <v>858941</v>
      </c>
      <c r="K154" s="49">
        <v>34177</v>
      </c>
      <c r="L154" s="25">
        <v>1317753</v>
      </c>
      <c r="Q154" s="5"/>
    </row>
    <row r="155" spans="1:17">
      <c r="A155" s="14">
        <v>25</v>
      </c>
      <c r="B155" s="47">
        <v>43305</v>
      </c>
      <c r="C155" s="48">
        <v>43305</v>
      </c>
      <c r="D155" s="17" t="s">
        <v>15</v>
      </c>
      <c r="E155" s="49">
        <f t="shared" si="14"/>
        <v>0</v>
      </c>
      <c r="F155" s="50" t="s">
        <v>141</v>
      </c>
      <c r="G155" s="51">
        <v>22752</v>
      </c>
      <c r="H155" s="21">
        <v>0</v>
      </c>
      <c r="I155" s="51">
        <f t="shared" si="15"/>
        <v>22752</v>
      </c>
      <c r="J155" s="32">
        <f t="shared" si="16"/>
        <v>836189</v>
      </c>
      <c r="K155" s="49">
        <v>29180</v>
      </c>
      <c r="L155" s="25">
        <v>1299205</v>
      </c>
      <c r="Q155" s="5"/>
    </row>
    <row r="156" spans="1:17">
      <c r="A156" s="14">
        <v>26</v>
      </c>
      <c r="B156" s="47">
        <v>43305</v>
      </c>
      <c r="C156" s="48">
        <v>43309</v>
      </c>
      <c r="D156" s="17" t="s">
        <v>15</v>
      </c>
      <c r="E156" s="49">
        <f t="shared" si="14"/>
        <v>4</v>
      </c>
      <c r="F156" s="50" t="s">
        <v>142</v>
      </c>
      <c r="G156" s="51">
        <v>40086</v>
      </c>
      <c r="H156" s="21">
        <v>0</v>
      </c>
      <c r="I156" s="51">
        <f t="shared" si="15"/>
        <v>40086</v>
      </c>
      <c r="J156" s="32">
        <f t="shared" si="16"/>
        <v>796103</v>
      </c>
      <c r="K156" s="49">
        <v>33652</v>
      </c>
      <c r="L156" s="25">
        <v>1315741</v>
      </c>
      <c r="Q156" s="5"/>
    </row>
    <row r="157" spans="1:17">
      <c r="A157" s="14">
        <v>27</v>
      </c>
      <c r="B157" s="47">
        <v>43308</v>
      </c>
      <c r="C157" s="48">
        <v>43310</v>
      </c>
      <c r="D157" s="17" t="s">
        <v>15</v>
      </c>
      <c r="E157" s="49">
        <f t="shared" si="14"/>
        <v>2</v>
      </c>
      <c r="F157" s="50" t="s">
        <v>143</v>
      </c>
      <c r="G157" s="51">
        <v>26280</v>
      </c>
      <c r="H157" s="21">
        <v>0</v>
      </c>
      <c r="I157" s="51">
        <f t="shared" si="15"/>
        <v>26280</v>
      </c>
      <c r="J157" s="32">
        <f t="shared" si="16"/>
        <v>769823</v>
      </c>
      <c r="K157" s="49">
        <v>37661</v>
      </c>
      <c r="L157" s="25">
        <v>1330220</v>
      </c>
      <c r="Q157" s="5"/>
    </row>
    <row r="158" spans="1:17">
      <c r="A158" s="14">
        <v>28</v>
      </c>
      <c r="B158" s="47">
        <v>43308</v>
      </c>
      <c r="C158" s="48">
        <v>43310</v>
      </c>
      <c r="D158" s="17" t="s">
        <v>15</v>
      </c>
      <c r="E158" s="49">
        <f t="shared" si="14"/>
        <v>2</v>
      </c>
      <c r="F158" s="50" t="s">
        <v>144</v>
      </c>
      <c r="G158" s="51">
        <v>26280</v>
      </c>
      <c r="H158" s="21">
        <v>0</v>
      </c>
      <c r="I158" s="51">
        <f t="shared" si="15"/>
        <v>26280</v>
      </c>
      <c r="J158" s="32">
        <f t="shared" si="16"/>
        <v>743543</v>
      </c>
      <c r="K158" s="49">
        <v>38676</v>
      </c>
      <c r="L158" s="25">
        <v>1335144</v>
      </c>
      <c r="Q158" s="5"/>
    </row>
    <row r="159" spans="1:17">
      <c r="A159" s="14">
        <v>29</v>
      </c>
      <c r="B159" s="47">
        <v>43309</v>
      </c>
      <c r="C159" s="48">
        <v>43311</v>
      </c>
      <c r="D159" s="17" t="s">
        <v>15</v>
      </c>
      <c r="E159" s="49">
        <f t="shared" si="14"/>
        <v>2</v>
      </c>
      <c r="F159" s="50" t="s">
        <v>145</v>
      </c>
      <c r="G159" s="51">
        <v>26280</v>
      </c>
      <c r="H159" s="21">
        <v>0</v>
      </c>
      <c r="I159" s="51">
        <f t="shared" si="15"/>
        <v>26280</v>
      </c>
      <c r="J159" s="32">
        <f t="shared" si="16"/>
        <v>717263</v>
      </c>
      <c r="K159" s="49">
        <v>37665</v>
      </c>
      <c r="L159" s="25">
        <v>1330205</v>
      </c>
      <c r="Q159" s="5"/>
    </row>
    <row r="160" spans="1:17">
      <c r="A160" s="14">
        <v>30</v>
      </c>
      <c r="B160" s="47">
        <v>43310</v>
      </c>
      <c r="C160" s="48">
        <v>43312</v>
      </c>
      <c r="D160" s="17" t="s">
        <v>15</v>
      </c>
      <c r="E160" s="49">
        <f t="shared" si="14"/>
        <v>2</v>
      </c>
      <c r="F160" s="50" t="s">
        <v>146</v>
      </c>
      <c r="G160" s="51">
        <v>22338</v>
      </c>
      <c r="H160" s="21">
        <v>0</v>
      </c>
      <c r="I160" s="51">
        <f t="shared" si="15"/>
        <v>22338</v>
      </c>
      <c r="J160" s="32">
        <f t="shared" si="16"/>
        <v>694925</v>
      </c>
      <c r="K160" s="49">
        <v>34685</v>
      </c>
      <c r="L160" s="25">
        <v>1321267</v>
      </c>
      <c r="Q160" s="5"/>
    </row>
    <row r="161" spans="1:17">
      <c r="A161" s="14">
        <v>31</v>
      </c>
      <c r="B161" s="47">
        <v>43310</v>
      </c>
      <c r="C161" s="48">
        <v>43312</v>
      </c>
      <c r="D161" s="17" t="s">
        <v>15</v>
      </c>
      <c r="E161" s="49">
        <f t="shared" si="14"/>
        <v>2</v>
      </c>
      <c r="F161" s="50" t="s">
        <v>147</v>
      </c>
      <c r="G161" s="51">
        <v>26280</v>
      </c>
      <c r="H161" s="21">
        <v>0</v>
      </c>
      <c r="I161" s="51">
        <f t="shared" si="15"/>
        <v>26280</v>
      </c>
      <c r="J161" s="53">
        <f t="shared" si="16"/>
        <v>668645</v>
      </c>
      <c r="K161" s="49">
        <v>37928</v>
      </c>
      <c r="L161" s="25">
        <v>1331208</v>
      </c>
      <c r="Q161" s="5"/>
    </row>
    <row r="162" ht="36.75" spans="1:17">
      <c r="A162" s="52" t="s">
        <v>18</v>
      </c>
      <c r="B162" s="52"/>
      <c r="C162" s="52"/>
      <c r="D162" s="52"/>
      <c r="E162" s="52"/>
      <c r="F162" s="52"/>
      <c r="G162" s="52"/>
      <c r="H162" s="52"/>
      <c r="I162" s="34">
        <f>SUM(I132:I161)</f>
        <v>739590</v>
      </c>
      <c r="J162" s="35"/>
      <c r="K162" s="36" t="s">
        <v>148</v>
      </c>
      <c r="L162" s="25"/>
      <c r="Q162" s="5"/>
    </row>
    <row r="163" spans="17:17">
      <c r="Q163" s="5"/>
    </row>
    <row r="164" spans="1:17">
      <c r="A164" s="6" t="s">
        <v>116</v>
      </c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25"/>
      <c r="Q164" s="43"/>
    </row>
    <row r="165" spans="1:17">
      <c r="A165" s="45" t="s">
        <v>149</v>
      </c>
      <c r="B165" s="46"/>
      <c r="C165" s="46"/>
      <c r="D165" s="46"/>
      <c r="E165" s="46"/>
      <c r="F165" s="46"/>
      <c r="G165" s="46"/>
      <c r="H165" s="46"/>
      <c r="I165" s="54"/>
      <c r="J165" s="55">
        <f>+J161</f>
        <v>668645</v>
      </c>
      <c r="K165" s="56"/>
      <c r="L165" s="25"/>
      <c r="Q165" s="43"/>
    </row>
    <row r="166" spans="1:17">
      <c r="A166" s="45" t="s">
        <v>150</v>
      </c>
      <c r="B166" s="46"/>
      <c r="C166" s="46"/>
      <c r="D166" s="46"/>
      <c r="E166" s="46"/>
      <c r="F166" s="46"/>
      <c r="G166" s="46"/>
      <c r="H166" s="46"/>
      <c r="I166" s="54"/>
      <c r="J166" s="60">
        <v>414588</v>
      </c>
      <c r="K166" s="56" t="s">
        <v>151</v>
      </c>
      <c r="L166" s="25"/>
      <c r="Q166" s="43"/>
    </row>
    <row r="167" spans="1:17">
      <c r="A167" s="45" t="s">
        <v>152</v>
      </c>
      <c r="B167" s="46"/>
      <c r="C167" s="46"/>
      <c r="D167" s="46"/>
      <c r="E167" s="46"/>
      <c r="F167" s="46"/>
      <c r="G167" s="46"/>
      <c r="H167" s="46"/>
      <c r="I167" s="54"/>
      <c r="J167" s="61"/>
      <c r="K167" s="56"/>
      <c r="L167" s="25"/>
      <c r="Q167" s="43"/>
    </row>
    <row r="168" spans="1:17">
      <c r="A168" s="45" t="s">
        <v>21</v>
      </c>
      <c r="B168" s="46"/>
      <c r="C168" s="46"/>
      <c r="D168" s="46"/>
      <c r="E168" s="46"/>
      <c r="F168" s="46"/>
      <c r="G168" s="46"/>
      <c r="H168" s="46"/>
      <c r="I168" s="54"/>
      <c r="J168" s="58">
        <f>SUM(J165:J166)</f>
        <v>1083233</v>
      </c>
      <c r="K168" s="56"/>
      <c r="L168" s="25"/>
      <c r="Q168" s="43"/>
    </row>
    <row r="169" spans="1:17">
      <c r="A169" s="8" t="s">
        <v>3</v>
      </c>
      <c r="B169" s="9" t="s">
        <v>4</v>
      </c>
      <c r="C169" s="9" t="s">
        <v>5</v>
      </c>
      <c r="D169" s="10" t="s">
        <v>6</v>
      </c>
      <c r="E169" s="10" t="s">
        <v>7</v>
      </c>
      <c r="F169" s="10" t="s">
        <v>8</v>
      </c>
      <c r="G169" s="10" t="s">
        <v>9</v>
      </c>
      <c r="H169" s="11" t="s">
        <v>10</v>
      </c>
      <c r="I169" s="30" t="s">
        <v>11</v>
      </c>
      <c r="J169" s="30" t="s">
        <v>12</v>
      </c>
      <c r="K169" s="10" t="s">
        <v>13</v>
      </c>
      <c r="L169" s="25"/>
      <c r="Q169" s="43"/>
    </row>
    <row r="170" spans="1:17">
      <c r="A170" s="14">
        <v>1</v>
      </c>
      <c r="B170" s="47">
        <v>43313</v>
      </c>
      <c r="C170" s="48">
        <v>43315</v>
      </c>
      <c r="D170" s="17" t="s">
        <v>15</v>
      </c>
      <c r="E170" s="49">
        <f t="shared" ref="E170:E177" si="17">C170-B170</f>
        <v>2</v>
      </c>
      <c r="F170" s="50" t="s">
        <v>153</v>
      </c>
      <c r="G170" s="51">
        <v>26300</v>
      </c>
      <c r="H170" s="21">
        <v>0</v>
      </c>
      <c r="I170" s="51">
        <f t="shared" ref="I170:I177" si="18">+G170+H170</f>
        <v>26300</v>
      </c>
      <c r="J170" s="32">
        <f>J168-I170</f>
        <v>1056933</v>
      </c>
      <c r="K170" s="49">
        <v>41416</v>
      </c>
      <c r="L170" s="25">
        <v>1340305</v>
      </c>
      <c r="Q170" s="5"/>
    </row>
    <row r="171" spans="1:12">
      <c r="A171" s="14">
        <v>2</v>
      </c>
      <c r="B171" s="47">
        <v>43311</v>
      </c>
      <c r="C171" s="48">
        <v>43315</v>
      </c>
      <c r="D171" s="17" t="s">
        <v>15</v>
      </c>
      <c r="E171" s="49">
        <f t="shared" si="17"/>
        <v>4</v>
      </c>
      <c r="F171" s="50" t="s">
        <v>154</v>
      </c>
      <c r="G171" s="51">
        <v>52560</v>
      </c>
      <c r="H171" s="21">
        <v>0</v>
      </c>
      <c r="I171" s="51">
        <f t="shared" si="18"/>
        <v>52560</v>
      </c>
      <c r="J171" s="32">
        <f t="shared" ref="J171:J203" si="19">J170-I171</f>
        <v>1004373</v>
      </c>
      <c r="K171" s="49">
        <v>36716</v>
      </c>
      <c r="L171" s="25">
        <v>1326990</v>
      </c>
    </row>
    <row r="172" spans="1:12">
      <c r="A172" s="14">
        <v>3</v>
      </c>
      <c r="B172" s="47">
        <v>43315</v>
      </c>
      <c r="C172" s="48">
        <v>43317</v>
      </c>
      <c r="D172" s="17" t="s">
        <v>15</v>
      </c>
      <c r="E172" s="49">
        <f t="shared" si="17"/>
        <v>2</v>
      </c>
      <c r="F172" s="50" t="s">
        <v>155</v>
      </c>
      <c r="G172" s="51">
        <v>22338</v>
      </c>
      <c r="H172" s="21">
        <v>0</v>
      </c>
      <c r="I172" s="51">
        <f t="shared" si="18"/>
        <v>22338</v>
      </c>
      <c r="J172" s="32">
        <f t="shared" si="19"/>
        <v>982035</v>
      </c>
      <c r="K172" s="49">
        <v>32167</v>
      </c>
      <c r="L172" s="25">
        <v>1309992</v>
      </c>
    </row>
    <row r="173" spans="1:12">
      <c r="A173" s="14">
        <v>4</v>
      </c>
      <c r="B173" s="47">
        <v>43315</v>
      </c>
      <c r="C173" s="48">
        <v>43318</v>
      </c>
      <c r="D173" s="17" t="s">
        <v>15</v>
      </c>
      <c r="E173" s="49">
        <f t="shared" si="17"/>
        <v>3</v>
      </c>
      <c r="F173" s="50" t="s">
        <v>156</v>
      </c>
      <c r="G173" s="51">
        <v>39420</v>
      </c>
      <c r="H173" s="21">
        <v>0</v>
      </c>
      <c r="I173" s="51">
        <f t="shared" si="18"/>
        <v>39420</v>
      </c>
      <c r="J173" s="32">
        <f t="shared" si="19"/>
        <v>942615</v>
      </c>
      <c r="K173" s="49">
        <v>37266</v>
      </c>
      <c r="L173" s="25">
        <v>1328564</v>
      </c>
    </row>
    <row r="174" spans="1:12">
      <c r="A174" s="14">
        <v>5</v>
      </c>
      <c r="B174" s="47">
        <v>43316</v>
      </c>
      <c r="C174" s="48">
        <v>43318</v>
      </c>
      <c r="D174" s="17" t="s">
        <v>15</v>
      </c>
      <c r="E174" s="49">
        <f t="shared" si="17"/>
        <v>2</v>
      </c>
      <c r="F174" s="50" t="s">
        <v>157</v>
      </c>
      <c r="G174" s="51">
        <v>26469</v>
      </c>
      <c r="H174" s="21">
        <v>0</v>
      </c>
      <c r="I174" s="51">
        <f t="shared" si="18"/>
        <v>26469</v>
      </c>
      <c r="J174" s="32">
        <f t="shared" si="19"/>
        <v>916146</v>
      </c>
      <c r="K174" s="49">
        <v>32218</v>
      </c>
      <c r="L174" s="25">
        <v>1310419</v>
      </c>
    </row>
    <row r="175" spans="1:12">
      <c r="A175" s="14">
        <v>6</v>
      </c>
      <c r="B175" s="47">
        <v>43316</v>
      </c>
      <c r="C175" s="48">
        <v>43318</v>
      </c>
      <c r="D175" s="17" t="s">
        <v>15</v>
      </c>
      <c r="E175" s="49">
        <f t="shared" si="17"/>
        <v>2</v>
      </c>
      <c r="F175" s="50" t="s">
        <v>158</v>
      </c>
      <c r="G175" s="51">
        <v>22752</v>
      </c>
      <c r="H175" s="21">
        <v>0</v>
      </c>
      <c r="I175" s="51">
        <f t="shared" si="18"/>
        <v>22752</v>
      </c>
      <c r="J175" s="32">
        <f t="shared" si="19"/>
        <v>893394</v>
      </c>
      <c r="K175" s="49">
        <v>28486</v>
      </c>
      <c r="L175" s="25">
        <v>1297928</v>
      </c>
    </row>
    <row r="176" spans="1:12">
      <c r="A176" s="14">
        <v>7</v>
      </c>
      <c r="B176" s="47">
        <v>43318</v>
      </c>
      <c r="C176" s="48">
        <v>43320</v>
      </c>
      <c r="D176" s="17" t="s">
        <v>15</v>
      </c>
      <c r="E176" s="49">
        <f t="shared" si="17"/>
        <v>2</v>
      </c>
      <c r="F176" s="50" t="s">
        <v>159</v>
      </c>
      <c r="G176" s="51">
        <v>26280</v>
      </c>
      <c r="H176" s="21">
        <v>0</v>
      </c>
      <c r="I176" s="51">
        <f t="shared" si="18"/>
        <v>26280</v>
      </c>
      <c r="J176" s="32">
        <f t="shared" si="19"/>
        <v>867114</v>
      </c>
      <c r="K176" s="49">
        <v>39756</v>
      </c>
      <c r="L176" s="25">
        <v>1337830</v>
      </c>
    </row>
    <row r="177" spans="1:12">
      <c r="A177" s="14">
        <v>8</v>
      </c>
      <c r="B177" s="47">
        <v>43318</v>
      </c>
      <c r="C177" s="48">
        <v>43320</v>
      </c>
      <c r="D177" s="17" t="s">
        <v>15</v>
      </c>
      <c r="E177" s="49">
        <f t="shared" si="17"/>
        <v>2</v>
      </c>
      <c r="F177" s="50" t="s">
        <v>157</v>
      </c>
      <c r="G177" s="51">
        <v>26469</v>
      </c>
      <c r="H177" s="21">
        <v>0</v>
      </c>
      <c r="I177" s="51">
        <f t="shared" si="18"/>
        <v>26469</v>
      </c>
      <c r="J177" s="32">
        <f t="shared" si="19"/>
        <v>840645</v>
      </c>
      <c r="K177" s="49">
        <v>32228</v>
      </c>
      <c r="L177" s="25">
        <v>1315223</v>
      </c>
    </row>
    <row r="178" s="1" customFormat="1" ht="36.75" spans="1:20">
      <c r="A178" s="52" t="s">
        <v>18</v>
      </c>
      <c r="B178" s="52"/>
      <c r="C178" s="52"/>
      <c r="D178" s="52"/>
      <c r="E178" s="52"/>
      <c r="F178" s="52"/>
      <c r="G178" s="52"/>
      <c r="H178" s="52"/>
      <c r="I178" s="34">
        <f>SUM(I170:I177)</f>
        <v>242588</v>
      </c>
      <c r="J178" s="35"/>
      <c r="K178" s="36" t="s">
        <v>160</v>
      </c>
      <c r="L178" s="25"/>
      <c r="N178" s="3"/>
      <c r="O178" s="146"/>
      <c r="R178" s="5"/>
      <c r="S178" s="5"/>
      <c r="T178" s="5"/>
    </row>
    <row r="181" spans="1:12">
      <c r="A181" s="14">
        <v>11</v>
      </c>
      <c r="B181" s="47">
        <v>43318</v>
      </c>
      <c r="C181" s="48">
        <v>43322</v>
      </c>
      <c r="D181" s="17" t="s">
        <v>15</v>
      </c>
      <c r="E181" s="49">
        <f t="shared" ref="E181:E191" si="20">C181-B181</f>
        <v>4</v>
      </c>
      <c r="F181" s="50" t="s">
        <v>161</v>
      </c>
      <c r="G181" s="51">
        <v>44676</v>
      </c>
      <c r="H181" s="21">
        <v>0</v>
      </c>
      <c r="I181" s="51">
        <f t="shared" ref="I181:I191" si="21">+G181+H181</f>
        <v>44676</v>
      </c>
      <c r="J181" s="62">
        <f>J177-I181</f>
        <v>795969</v>
      </c>
      <c r="K181" s="49">
        <v>32862</v>
      </c>
      <c r="L181" s="25">
        <v>1313635</v>
      </c>
    </row>
    <row r="182" spans="1:12">
      <c r="A182" s="14">
        <v>12</v>
      </c>
      <c r="B182" s="47">
        <v>43320</v>
      </c>
      <c r="C182" s="48">
        <v>43322</v>
      </c>
      <c r="D182" s="17" t="s">
        <v>15</v>
      </c>
      <c r="E182" s="49">
        <f t="shared" si="20"/>
        <v>2</v>
      </c>
      <c r="F182" s="50" t="s">
        <v>162</v>
      </c>
      <c r="G182" s="51">
        <v>22338</v>
      </c>
      <c r="H182" s="21">
        <v>0</v>
      </c>
      <c r="I182" s="51">
        <f t="shared" si="21"/>
        <v>22338</v>
      </c>
      <c r="J182" s="62">
        <f t="shared" ref="J181:J191" si="22">J181-I182</f>
        <v>773631</v>
      </c>
      <c r="K182" s="49">
        <v>31697</v>
      </c>
      <c r="L182" s="25">
        <v>1309362</v>
      </c>
    </row>
    <row r="183" spans="1:12">
      <c r="A183" s="14">
        <v>13</v>
      </c>
      <c r="B183" s="47">
        <v>43320</v>
      </c>
      <c r="C183" s="48">
        <v>43323</v>
      </c>
      <c r="D183" s="17" t="s">
        <v>15</v>
      </c>
      <c r="E183" s="49">
        <f t="shared" si="20"/>
        <v>3</v>
      </c>
      <c r="F183" s="50" t="s">
        <v>163</v>
      </c>
      <c r="G183" s="51">
        <v>33507</v>
      </c>
      <c r="H183" s="21">
        <v>0</v>
      </c>
      <c r="I183" s="51">
        <f t="shared" si="21"/>
        <v>33507</v>
      </c>
      <c r="J183" s="62">
        <f t="shared" si="22"/>
        <v>740124</v>
      </c>
      <c r="K183" s="49">
        <v>34440</v>
      </c>
      <c r="L183" s="25">
        <v>1319010</v>
      </c>
    </row>
    <row r="184" spans="1:12">
      <c r="A184" s="14">
        <v>14</v>
      </c>
      <c r="B184" s="47">
        <v>43322</v>
      </c>
      <c r="C184" s="48">
        <v>43324</v>
      </c>
      <c r="D184" s="17" t="s">
        <v>15</v>
      </c>
      <c r="E184" s="49">
        <f t="shared" si="20"/>
        <v>2</v>
      </c>
      <c r="F184" s="50" t="s">
        <v>164</v>
      </c>
      <c r="G184" s="51">
        <v>22338</v>
      </c>
      <c r="H184" s="21">
        <v>0</v>
      </c>
      <c r="I184" s="51">
        <f t="shared" si="21"/>
        <v>22338</v>
      </c>
      <c r="J184" s="62">
        <f t="shared" si="22"/>
        <v>717786</v>
      </c>
      <c r="K184" s="49">
        <v>33230</v>
      </c>
      <c r="L184" s="25">
        <v>1315230</v>
      </c>
    </row>
    <row r="185" spans="1:12">
      <c r="A185" s="14">
        <v>15</v>
      </c>
      <c r="B185" s="47">
        <v>43324</v>
      </c>
      <c r="C185" s="48">
        <v>43326</v>
      </c>
      <c r="D185" s="17" t="s">
        <v>15</v>
      </c>
      <c r="E185" s="49">
        <f t="shared" si="20"/>
        <v>2</v>
      </c>
      <c r="F185" s="50" t="s">
        <v>165</v>
      </c>
      <c r="G185" s="51">
        <v>22338</v>
      </c>
      <c r="H185" s="21">
        <v>0</v>
      </c>
      <c r="I185" s="51">
        <f t="shared" si="21"/>
        <v>22338</v>
      </c>
      <c r="J185" s="62">
        <f t="shared" si="22"/>
        <v>695448</v>
      </c>
      <c r="K185" s="49">
        <v>33678</v>
      </c>
      <c r="L185" s="25">
        <v>1316261</v>
      </c>
    </row>
    <row r="186" spans="1:12">
      <c r="A186" s="14">
        <v>16</v>
      </c>
      <c r="B186" s="47">
        <v>43326</v>
      </c>
      <c r="C186" s="48">
        <v>43328</v>
      </c>
      <c r="D186" s="17" t="s">
        <v>15</v>
      </c>
      <c r="E186" s="49">
        <f t="shared" si="20"/>
        <v>2</v>
      </c>
      <c r="F186" s="50" t="s">
        <v>166</v>
      </c>
      <c r="G186" s="51">
        <v>26280</v>
      </c>
      <c r="H186" s="21">
        <v>0</v>
      </c>
      <c r="I186" s="51">
        <f t="shared" si="21"/>
        <v>26280</v>
      </c>
      <c r="J186" s="62">
        <f t="shared" si="22"/>
        <v>669168</v>
      </c>
      <c r="K186" s="49">
        <v>37660</v>
      </c>
      <c r="L186" s="25">
        <v>1330121</v>
      </c>
    </row>
    <row r="187" spans="1:12">
      <c r="A187" s="14">
        <v>17</v>
      </c>
      <c r="B187" s="47">
        <v>43326</v>
      </c>
      <c r="C187" s="48">
        <v>43328</v>
      </c>
      <c r="D187" s="17" t="s">
        <v>15</v>
      </c>
      <c r="E187" s="49">
        <f t="shared" si="20"/>
        <v>2</v>
      </c>
      <c r="F187" s="50" t="s">
        <v>167</v>
      </c>
      <c r="G187" s="51">
        <v>22338</v>
      </c>
      <c r="H187" s="21">
        <v>0</v>
      </c>
      <c r="I187" s="51">
        <f t="shared" si="21"/>
        <v>22338</v>
      </c>
      <c r="J187" s="62">
        <f t="shared" si="22"/>
        <v>646830</v>
      </c>
      <c r="K187" s="49">
        <v>32837</v>
      </c>
      <c r="L187" s="25">
        <v>1313378</v>
      </c>
    </row>
    <row r="188" spans="1:12">
      <c r="A188" s="14">
        <v>18</v>
      </c>
      <c r="B188" s="47">
        <v>43330</v>
      </c>
      <c r="C188" s="48">
        <v>43332</v>
      </c>
      <c r="D188" s="17" t="s">
        <v>15</v>
      </c>
      <c r="E188" s="49">
        <f t="shared" si="20"/>
        <v>2</v>
      </c>
      <c r="F188" s="50" t="s">
        <v>168</v>
      </c>
      <c r="G188" s="51">
        <v>23580</v>
      </c>
      <c r="H188" s="21">
        <v>0</v>
      </c>
      <c r="I188" s="51">
        <f t="shared" si="21"/>
        <v>23580</v>
      </c>
      <c r="J188" s="62">
        <f t="shared" si="22"/>
        <v>623250</v>
      </c>
      <c r="K188" s="49">
        <v>42420</v>
      </c>
      <c r="L188" s="25">
        <v>1346492</v>
      </c>
    </row>
    <row r="189" spans="1:17">
      <c r="A189" s="14">
        <v>19</v>
      </c>
      <c r="B189" s="47">
        <v>43333</v>
      </c>
      <c r="C189" s="48">
        <v>43336</v>
      </c>
      <c r="D189" s="17" t="s">
        <v>15</v>
      </c>
      <c r="E189" s="49">
        <f t="shared" si="20"/>
        <v>3</v>
      </c>
      <c r="F189" s="50" t="s">
        <v>169</v>
      </c>
      <c r="G189" s="51">
        <v>39703.5</v>
      </c>
      <c r="H189" s="21">
        <v>0</v>
      </c>
      <c r="I189" s="51">
        <f t="shared" si="21"/>
        <v>39703.5</v>
      </c>
      <c r="J189" s="62">
        <f t="shared" si="22"/>
        <v>583546.5</v>
      </c>
      <c r="K189" s="49">
        <v>37454</v>
      </c>
      <c r="L189" s="25">
        <v>1329641</v>
      </c>
      <c r="Q189" s="43"/>
    </row>
    <row r="190" spans="1:17">
      <c r="A190" s="14">
        <v>20</v>
      </c>
      <c r="B190" s="47">
        <v>43335</v>
      </c>
      <c r="C190" s="48">
        <v>43338</v>
      </c>
      <c r="D190" s="17" t="s">
        <v>15</v>
      </c>
      <c r="E190" s="49">
        <f t="shared" si="20"/>
        <v>3</v>
      </c>
      <c r="F190" s="50" t="s">
        <v>170</v>
      </c>
      <c r="G190" s="51">
        <v>39420</v>
      </c>
      <c r="H190" s="21">
        <v>0</v>
      </c>
      <c r="I190" s="51">
        <f t="shared" si="21"/>
        <v>39420</v>
      </c>
      <c r="J190" s="62">
        <f t="shared" si="22"/>
        <v>544126.5</v>
      </c>
      <c r="K190" s="49">
        <v>42408</v>
      </c>
      <c r="L190" s="25">
        <v>1346188</v>
      </c>
      <c r="Q190" s="43"/>
    </row>
    <row r="191" spans="1:17">
      <c r="A191" s="14">
        <v>21</v>
      </c>
      <c r="B191" s="47">
        <v>43338</v>
      </c>
      <c r="C191" s="48">
        <v>43340</v>
      </c>
      <c r="D191" s="17" t="s">
        <v>15</v>
      </c>
      <c r="E191" s="49">
        <f t="shared" si="20"/>
        <v>2</v>
      </c>
      <c r="F191" s="50" t="s">
        <v>171</v>
      </c>
      <c r="G191" s="51">
        <v>26200</v>
      </c>
      <c r="H191" s="21">
        <v>0</v>
      </c>
      <c r="I191" s="51">
        <f t="shared" si="21"/>
        <v>26200</v>
      </c>
      <c r="J191" s="62">
        <f t="shared" si="22"/>
        <v>517926.5</v>
      </c>
      <c r="K191" s="49">
        <v>44166</v>
      </c>
      <c r="L191" s="25">
        <v>1352130</v>
      </c>
      <c r="Q191" s="43"/>
    </row>
    <row r="192" ht="24.75" spans="1:12">
      <c r="A192" s="52" t="s">
        <v>18</v>
      </c>
      <c r="B192" s="52"/>
      <c r="C192" s="52"/>
      <c r="D192" s="52"/>
      <c r="E192" s="52"/>
      <c r="F192" s="52"/>
      <c r="G192" s="52"/>
      <c r="H192" s="52"/>
      <c r="I192" s="63">
        <f>SUM(I181:I191)</f>
        <v>322718.5</v>
      </c>
      <c r="J192" s="35"/>
      <c r="K192" s="36" t="s">
        <v>172</v>
      </c>
      <c r="L192" s="25"/>
    </row>
    <row r="193" spans="1:11">
      <c r="A193" s="6" t="s">
        <v>173</v>
      </c>
      <c r="B193" s="6"/>
      <c r="C193" s="6"/>
      <c r="D193" s="6"/>
      <c r="E193" s="6"/>
      <c r="F193" s="6"/>
      <c r="G193" s="6"/>
      <c r="H193" s="6"/>
      <c r="I193" s="6"/>
      <c r="J193" s="6"/>
      <c r="K193" s="6"/>
    </row>
    <row r="194" spans="1:11">
      <c r="A194" s="45" t="s">
        <v>174</v>
      </c>
      <c r="B194" s="46"/>
      <c r="C194" s="46"/>
      <c r="D194" s="46"/>
      <c r="E194" s="46"/>
      <c r="F194" s="46"/>
      <c r="G194" s="46"/>
      <c r="H194" s="46"/>
      <c r="I194" s="54"/>
      <c r="J194" s="55">
        <f>J191</f>
        <v>517926.5</v>
      </c>
      <c r="K194" s="56"/>
    </row>
    <row r="195" spans="1:11">
      <c r="A195" s="45" t="s">
        <v>175</v>
      </c>
      <c r="B195" s="46"/>
      <c r="C195" s="46"/>
      <c r="D195" s="46"/>
      <c r="E195" s="46"/>
      <c r="F195" s="46"/>
      <c r="G195" s="46"/>
      <c r="H195" s="46"/>
      <c r="I195" s="54"/>
      <c r="J195" s="60">
        <v>1077531</v>
      </c>
      <c r="K195" s="57">
        <v>43347</v>
      </c>
    </row>
    <row r="196" spans="1:11">
      <c r="A196" s="45"/>
      <c r="B196" s="46"/>
      <c r="C196" s="46"/>
      <c r="D196" s="46"/>
      <c r="E196" s="46"/>
      <c r="F196" s="46"/>
      <c r="G196" s="46"/>
      <c r="H196" s="46"/>
      <c r="I196" s="54"/>
      <c r="J196" s="61"/>
      <c r="K196" s="56"/>
    </row>
    <row r="197" spans="1:11">
      <c r="A197" s="45" t="s">
        <v>21</v>
      </c>
      <c r="B197" s="46"/>
      <c r="C197" s="46"/>
      <c r="D197" s="46"/>
      <c r="E197" s="46"/>
      <c r="F197" s="46"/>
      <c r="G197" s="46"/>
      <c r="H197" s="46"/>
      <c r="I197" s="54"/>
      <c r="J197" s="58">
        <f>SUM(J194:J195)</f>
        <v>1595457.5</v>
      </c>
      <c r="K197" s="56"/>
    </row>
    <row r="198" spans="1:11">
      <c r="A198" s="8" t="s">
        <v>3</v>
      </c>
      <c r="B198" s="9" t="s">
        <v>4</v>
      </c>
      <c r="C198" s="9" t="s">
        <v>5</v>
      </c>
      <c r="D198" s="10" t="s">
        <v>6</v>
      </c>
      <c r="E198" s="10" t="s">
        <v>7</v>
      </c>
      <c r="F198" s="10" t="s">
        <v>8</v>
      </c>
      <c r="G198" s="10" t="s">
        <v>9</v>
      </c>
      <c r="H198" s="11" t="s">
        <v>10</v>
      </c>
      <c r="I198" s="30" t="s">
        <v>11</v>
      </c>
      <c r="J198" s="30" t="s">
        <v>12</v>
      </c>
      <c r="K198" s="10" t="s">
        <v>13</v>
      </c>
    </row>
    <row r="199" spans="1:12">
      <c r="A199" s="14">
        <v>22</v>
      </c>
      <c r="B199" s="47">
        <v>43338</v>
      </c>
      <c r="C199" s="48">
        <v>43341</v>
      </c>
      <c r="D199" s="17" t="s">
        <v>15</v>
      </c>
      <c r="E199" s="49">
        <f t="shared" ref="E199:E204" si="23">C199-B199</f>
        <v>3</v>
      </c>
      <c r="F199" s="50" t="s">
        <v>176</v>
      </c>
      <c r="G199" s="51">
        <v>30064.5</v>
      </c>
      <c r="H199" s="21">
        <v>0</v>
      </c>
      <c r="I199" s="51">
        <f t="shared" ref="I199:I204" si="24">+G199+H199</f>
        <v>30064.5</v>
      </c>
      <c r="J199" s="62">
        <f>J195-I199+J194</f>
        <v>1565393</v>
      </c>
      <c r="K199" s="49">
        <v>38198</v>
      </c>
      <c r="L199" s="65">
        <v>1331910</v>
      </c>
    </row>
    <row r="200" spans="1:17">
      <c r="A200" s="14">
        <v>24</v>
      </c>
      <c r="B200" s="47">
        <v>43338</v>
      </c>
      <c r="C200" s="48">
        <v>43342</v>
      </c>
      <c r="D200" s="17" t="s">
        <v>15</v>
      </c>
      <c r="E200" s="49">
        <f t="shared" si="23"/>
        <v>4</v>
      </c>
      <c r="F200" s="50" t="s">
        <v>177</v>
      </c>
      <c r="G200" s="51">
        <v>44676</v>
      </c>
      <c r="H200" s="21">
        <v>0</v>
      </c>
      <c r="I200" s="51">
        <f t="shared" si="24"/>
        <v>44676</v>
      </c>
      <c r="J200" s="62">
        <f t="shared" ref="J199:J205" si="25">J199-I200</f>
        <v>1520717</v>
      </c>
      <c r="K200" s="49">
        <v>35951</v>
      </c>
      <c r="L200" s="65">
        <v>1323778</v>
      </c>
      <c r="Q200" s="43"/>
    </row>
    <row r="201" spans="1:17">
      <c r="A201" s="14">
        <v>25</v>
      </c>
      <c r="B201" s="47">
        <v>43338</v>
      </c>
      <c r="C201" s="48">
        <v>43342</v>
      </c>
      <c r="D201" s="17" t="s">
        <v>15</v>
      </c>
      <c r="E201" s="49">
        <f t="shared" si="23"/>
        <v>4</v>
      </c>
      <c r="F201" s="50" t="s">
        <v>178</v>
      </c>
      <c r="G201" s="51">
        <v>44676</v>
      </c>
      <c r="H201" s="21">
        <v>0</v>
      </c>
      <c r="I201" s="51">
        <f t="shared" si="24"/>
        <v>44676</v>
      </c>
      <c r="J201" s="62">
        <f t="shared" si="25"/>
        <v>1476041</v>
      </c>
      <c r="K201" s="49">
        <v>35952</v>
      </c>
      <c r="L201" s="65">
        <v>1323778</v>
      </c>
      <c r="Q201" s="43"/>
    </row>
    <row r="202" spans="1:17">
      <c r="A202" s="14">
        <v>26</v>
      </c>
      <c r="B202" s="47">
        <v>43338</v>
      </c>
      <c r="C202" s="48">
        <v>43342</v>
      </c>
      <c r="D202" s="17" t="s">
        <v>15</v>
      </c>
      <c r="E202" s="49">
        <f t="shared" si="23"/>
        <v>4</v>
      </c>
      <c r="F202" s="50" t="s">
        <v>179</v>
      </c>
      <c r="G202" s="51">
        <v>44676</v>
      </c>
      <c r="H202" s="21">
        <v>0</v>
      </c>
      <c r="I202" s="51">
        <f t="shared" si="24"/>
        <v>44676</v>
      </c>
      <c r="J202" s="62">
        <f t="shared" si="25"/>
        <v>1431365</v>
      </c>
      <c r="K202" s="49">
        <v>35953</v>
      </c>
      <c r="L202" s="65">
        <v>1323778</v>
      </c>
      <c r="Q202" s="43"/>
    </row>
    <row r="203" spans="1:17">
      <c r="A203" s="14">
        <v>27</v>
      </c>
      <c r="B203" s="47">
        <v>43338</v>
      </c>
      <c r="C203" s="48">
        <v>43342</v>
      </c>
      <c r="D203" s="17" t="s">
        <v>15</v>
      </c>
      <c r="E203" s="49">
        <f t="shared" si="23"/>
        <v>4</v>
      </c>
      <c r="F203" s="50" t="s">
        <v>180</v>
      </c>
      <c r="G203" s="51">
        <v>44676</v>
      </c>
      <c r="H203" s="21">
        <v>0</v>
      </c>
      <c r="I203" s="51">
        <f t="shared" si="24"/>
        <v>44676</v>
      </c>
      <c r="J203" s="62">
        <f t="shared" si="25"/>
        <v>1386689</v>
      </c>
      <c r="K203" s="49">
        <v>35954</v>
      </c>
      <c r="L203" s="65">
        <v>1323778</v>
      </c>
      <c r="Q203" s="43"/>
    </row>
    <row r="204" spans="1:17">
      <c r="A204" s="14">
        <v>28</v>
      </c>
      <c r="B204" s="47">
        <v>43341</v>
      </c>
      <c r="C204" s="48">
        <v>43343</v>
      </c>
      <c r="D204" s="17" t="s">
        <v>15</v>
      </c>
      <c r="E204" s="49">
        <f t="shared" si="23"/>
        <v>2</v>
      </c>
      <c r="F204" s="50" t="s">
        <v>181</v>
      </c>
      <c r="G204" s="51">
        <v>23580</v>
      </c>
      <c r="H204" s="21">
        <v>0</v>
      </c>
      <c r="I204" s="51">
        <f t="shared" si="24"/>
        <v>23580</v>
      </c>
      <c r="J204" s="62">
        <f t="shared" si="25"/>
        <v>1363109</v>
      </c>
      <c r="K204" s="49">
        <v>45663</v>
      </c>
      <c r="L204" s="65">
        <v>1359412</v>
      </c>
      <c r="Q204" s="43"/>
    </row>
    <row r="205" spans="1:17">
      <c r="A205" s="14">
        <v>1</v>
      </c>
      <c r="B205" s="47">
        <v>43344</v>
      </c>
      <c r="C205" s="48">
        <v>43346</v>
      </c>
      <c r="D205" s="17" t="s">
        <v>15</v>
      </c>
      <c r="E205" s="49">
        <f t="shared" ref="E205:E230" si="26">C205-B205</f>
        <v>2</v>
      </c>
      <c r="F205" s="50" t="s">
        <v>182</v>
      </c>
      <c r="G205" s="51">
        <v>14490</v>
      </c>
      <c r="H205" s="21">
        <v>0</v>
      </c>
      <c r="I205" s="51">
        <f t="shared" ref="I205:I230" si="27">+G205+H205</f>
        <v>14490</v>
      </c>
      <c r="J205" s="62">
        <f t="shared" si="25"/>
        <v>1348619</v>
      </c>
      <c r="K205" s="49">
        <v>42665</v>
      </c>
      <c r="L205" s="65">
        <v>1347376</v>
      </c>
      <c r="Q205" s="43"/>
    </row>
    <row r="206" spans="1:17">
      <c r="A206" s="14">
        <v>2</v>
      </c>
      <c r="B206" s="47">
        <v>43344</v>
      </c>
      <c r="C206" s="48">
        <v>43346</v>
      </c>
      <c r="D206" s="17" t="s">
        <v>15</v>
      </c>
      <c r="E206" s="49">
        <f t="shared" si="26"/>
        <v>2</v>
      </c>
      <c r="F206" s="50" t="s">
        <v>183</v>
      </c>
      <c r="G206" s="51">
        <v>14490</v>
      </c>
      <c r="H206" s="21">
        <v>0</v>
      </c>
      <c r="I206" s="51">
        <f t="shared" si="27"/>
        <v>14490</v>
      </c>
      <c r="J206" s="62">
        <f t="shared" ref="J206:J232" si="28">J205-I206</f>
        <v>1334129</v>
      </c>
      <c r="K206" s="49">
        <v>39761</v>
      </c>
      <c r="L206" s="65">
        <v>1337986</v>
      </c>
      <c r="Q206" s="44"/>
    </row>
    <row r="207" spans="1:17">
      <c r="A207" s="14">
        <v>3</v>
      </c>
      <c r="B207" s="47">
        <v>43344</v>
      </c>
      <c r="C207" s="48">
        <v>43346</v>
      </c>
      <c r="D207" s="17" t="s">
        <v>15</v>
      </c>
      <c r="E207" s="49">
        <f t="shared" si="26"/>
        <v>2</v>
      </c>
      <c r="F207" s="50" t="s">
        <v>184</v>
      </c>
      <c r="G207" s="51">
        <v>18540</v>
      </c>
      <c r="H207" s="21">
        <v>0</v>
      </c>
      <c r="I207" s="51">
        <f t="shared" si="27"/>
        <v>18540</v>
      </c>
      <c r="J207" s="62">
        <f t="shared" si="28"/>
        <v>1315589</v>
      </c>
      <c r="K207" s="49">
        <v>42196</v>
      </c>
      <c r="L207" s="65">
        <v>1345569</v>
      </c>
      <c r="Q207" s="43"/>
    </row>
    <row r="208" spans="1:17">
      <c r="A208" s="14">
        <v>4</v>
      </c>
      <c r="B208" s="47">
        <v>43346</v>
      </c>
      <c r="C208" s="48">
        <v>43348</v>
      </c>
      <c r="D208" s="17" t="s">
        <v>15</v>
      </c>
      <c r="E208" s="49">
        <f t="shared" si="26"/>
        <v>2</v>
      </c>
      <c r="F208" s="50" t="s">
        <v>185</v>
      </c>
      <c r="G208" s="51">
        <v>14490</v>
      </c>
      <c r="H208" s="21">
        <v>0</v>
      </c>
      <c r="I208" s="51">
        <f t="shared" si="27"/>
        <v>14490</v>
      </c>
      <c r="J208" s="62">
        <f t="shared" si="28"/>
        <v>1301099</v>
      </c>
      <c r="K208" s="49">
        <v>38274</v>
      </c>
      <c r="L208" s="65">
        <v>1333149</v>
      </c>
      <c r="Q208" s="43"/>
    </row>
    <row r="209" s="1" customFormat="1" spans="1:20">
      <c r="A209" s="14">
        <v>5</v>
      </c>
      <c r="B209" s="47">
        <v>43348</v>
      </c>
      <c r="C209" s="48">
        <v>43350</v>
      </c>
      <c r="D209" s="17" t="s">
        <v>15</v>
      </c>
      <c r="E209" s="49">
        <f t="shared" si="26"/>
        <v>2</v>
      </c>
      <c r="F209" s="50" t="s">
        <v>186</v>
      </c>
      <c r="G209" s="51">
        <v>13140</v>
      </c>
      <c r="H209" s="21">
        <v>0</v>
      </c>
      <c r="I209" s="51">
        <f t="shared" si="27"/>
        <v>13140</v>
      </c>
      <c r="J209" s="62">
        <f t="shared" si="28"/>
        <v>1287959</v>
      </c>
      <c r="K209" s="49">
        <v>44922</v>
      </c>
      <c r="L209" s="65">
        <v>1354423</v>
      </c>
      <c r="N209" s="3"/>
      <c r="O209" s="146"/>
      <c r="Q209" s="43"/>
      <c r="R209" s="5"/>
      <c r="S209" s="5"/>
      <c r="T209" s="5"/>
    </row>
    <row r="210" s="1" customFormat="1" spans="1:20">
      <c r="A210" s="14">
        <v>6</v>
      </c>
      <c r="B210" s="47">
        <v>43348</v>
      </c>
      <c r="C210" s="48">
        <v>43351</v>
      </c>
      <c r="D210" s="17" t="s">
        <v>15</v>
      </c>
      <c r="E210" s="49">
        <f t="shared" si="26"/>
        <v>3</v>
      </c>
      <c r="F210" s="50" t="s">
        <v>187</v>
      </c>
      <c r="G210" s="51">
        <v>21735</v>
      </c>
      <c r="H210" s="21">
        <v>0</v>
      </c>
      <c r="I210" s="51">
        <f t="shared" si="27"/>
        <v>21735</v>
      </c>
      <c r="J210" s="62">
        <f t="shared" si="28"/>
        <v>1266224</v>
      </c>
      <c r="K210" s="49">
        <v>43162</v>
      </c>
      <c r="L210" s="65">
        <v>1348829</v>
      </c>
      <c r="N210" s="3"/>
      <c r="O210" s="146"/>
      <c r="Q210" s="43"/>
      <c r="R210" s="5"/>
      <c r="S210" s="5"/>
      <c r="T210" s="5"/>
    </row>
    <row r="211" s="1" customFormat="1" spans="1:20">
      <c r="A211" s="14">
        <v>7</v>
      </c>
      <c r="B211" s="47">
        <v>43353</v>
      </c>
      <c r="C211" s="48">
        <v>43355</v>
      </c>
      <c r="D211" s="17" t="s">
        <v>15</v>
      </c>
      <c r="E211" s="49">
        <f t="shared" si="26"/>
        <v>2</v>
      </c>
      <c r="F211" s="50" t="s">
        <v>188</v>
      </c>
      <c r="G211" s="51">
        <v>14490</v>
      </c>
      <c r="H211" s="21">
        <v>0</v>
      </c>
      <c r="I211" s="51">
        <f t="shared" si="27"/>
        <v>14490</v>
      </c>
      <c r="J211" s="62">
        <f t="shared" si="28"/>
        <v>1251734</v>
      </c>
      <c r="K211" s="49">
        <v>39927</v>
      </c>
      <c r="L211" s="65">
        <v>1338991</v>
      </c>
      <c r="N211" s="3"/>
      <c r="O211" s="146"/>
      <c r="Q211" s="43"/>
      <c r="R211" s="5"/>
      <c r="S211" s="5"/>
      <c r="T211" s="5"/>
    </row>
    <row r="212" s="1" customFormat="1" spans="1:20">
      <c r="A212" s="14">
        <v>8</v>
      </c>
      <c r="B212" s="47">
        <v>43351</v>
      </c>
      <c r="C212" s="48">
        <v>43356</v>
      </c>
      <c r="D212" s="17" t="s">
        <v>15</v>
      </c>
      <c r="E212" s="49">
        <f t="shared" si="26"/>
        <v>5</v>
      </c>
      <c r="F212" s="50" t="s">
        <v>189</v>
      </c>
      <c r="G212" s="51">
        <v>36225</v>
      </c>
      <c r="H212" s="21">
        <v>0</v>
      </c>
      <c r="I212" s="51">
        <f t="shared" si="27"/>
        <v>36225</v>
      </c>
      <c r="J212" s="62">
        <f t="shared" si="28"/>
        <v>1215509</v>
      </c>
      <c r="K212" s="49">
        <v>43413</v>
      </c>
      <c r="L212" s="65">
        <v>1349822</v>
      </c>
      <c r="N212" s="3"/>
      <c r="O212" s="146"/>
      <c r="Q212" s="43"/>
      <c r="R212" s="5"/>
      <c r="S212" s="5"/>
      <c r="T212" s="5"/>
    </row>
    <row r="213" s="1" customFormat="1" spans="1:20">
      <c r="A213" s="14">
        <v>9</v>
      </c>
      <c r="B213" s="47">
        <v>43352</v>
      </c>
      <c r="C213" s="48">
        <v>43357</v>
      </c>
      <c r="D213" s="17" t="s">
        <v>15</v>
      </c>
      <c r="E213" s="49">
        <f t="shared" si="26"/>
        <v>5</v>
      </c>
      <c r="F213" s="50" t="s">
        <v>190</v>
      </c>
      <c r="G213" s="51">
        <v>65761</v>
      </c>
      <c r="H213" s="21">
        <v>0</v>
      </c>
      <c r="I213" s="51">
        <f t="shared" si="27"/>
        <v>65761</v>
      </c>
      <c r="J213" s="62">
        <f t="shared" si="28"/>
        <v>1149748</v>
      </c>
      <c r="K213" s="49">
        <v>45694</v>
      </c>
      <c r="L213" s="65">
        <v>1359870</v>
      </c>
      <c r="N213" s="3"/>
      <c r="O213" s="146"/>
      <c r="Q213" s="43"/>
      <c r="R213" s="5"/>
      <c r="S213" s="5"/>
      <c r="T213" s="5"/>
    </row>
    <row r="214" s="1" customFormat="1" spans="1:20">
      <c r="A214" s="14">
        <v>10</v>
      </c>
      <c r="B214" s="47">
        <v>43352</v>
      </c>
      <c r="C214" s="48">
        <v>43357</v>
      </c>
      <c r="D214" s="17" t="s">
        <v>15</v>
      </c>
      <c r="E214" s="49">
        <f t="shared" si="26"/>
        <v>5</v>
      </c>
      <c r="F214" s="50" t="s">
        <v>191</v>
      </c>
      <c r="G214" s="51">
        <v>32850</v>
      </c>
      <c r="H214" s="21">
        <v>0</v>
      </c>
      <c r="I214" s="51">
        <f t="shared" si="27"/>
        <v>32850</v>
      </c>
      <c r="J214" s="62">
        <f t="shared" si="28"/>
        <v>1116898</v>
      </c>
      <c r="K214" s="49">
        <v>45662</v>
      </c>
      <c r="L214" s="65">
        <v>1359359</v>
      </c>
      <c r="N214" s="3"/>
      <c r="O214" s="146"/>
      <c r="Q214" s="43"/>
      <c r="R214" s="5"/>
      <c r="S214" s="5"/>
      <c r="T214" s="5"/>
    </row>
    <row r="215" spans="1:17">
      <c r="A215" s="14">
        <v>11</v>
      </c>
      <c r="B215" s="47">
        <v>43357</v>
      </c>
      <c r="C215" s="48">
        <v>43358</v>
      </c>
      <c r="D215" s="17" t="s">
        <v>15</v>
      </c>
      <c r="E215" s="49">
        <f t="shared" si="26"/>
        <v>1</v>
      </c>
      <c r="F215" s="50" t="s">
        <v>192</v>
      </c>
      <c r="G215" s="51">
        <v>6570</v>
      </c>
      <c r="H215" s="21">
        <v>0</v>
      </c>
      <c r="I215" s="51">
        <f t="shared" si="27"/>
        <v>6570</v>
      </c>
      <c r="J215" s="62">
        <f t="shared" si="28"/>
        <v>1110328</v>
      </c>
      <c r="K215" s="49">
        <v>45917</v>
      </c>
      <c r="L215" s="65">
        <v>1361462</v>
      </c>
      <c r="Q215" s="43"/>
    </row>
    <row r="216" spans="1:21">
      <c r="A216" s="14">
        <v>12</v>
      </c>
      <c r="B216" s="47">
        <v>43356</v>
      </c>
      <c r="C216" s="48">
        <v>43358</v>
      </c>
      <c r="D216" s="17" t="s">
        <v>15</v>
      </c>
      <c r="E216" s="49">
        <f t="shared" si="26"/>
        <v>2</v>
      </c>
      <c r="F216" s="50" t="s">
        <v>193</v>
      </c>
      <c r="G216" s="51">
        <v>14490</v>
      </c>
      <c r="H216" s="21">
        <v>0</v>
      </c>
      <c r="I216" s="51">
        <f t="shared" si="27"/>
        <v>14490</v>
      </c>
      <c r="J216" s="62">
        <f t="shared" si="28"/>
        <v>1095838</v>
      </c>
      <c r="K216" s="49">
        <v>38356</v>
      </c>
      <c r="L216" s="65">
        <v>1333993</v>
      </c>
      <c r="Q216" s="43"/>
      <c r="U216" s="68"/>
    </row>
    <row r="217" spans="1:21">
      <c r="A217" s="14">
        <v>13</v>
      </c>
      <c r="B217" s="47">
        <v>43356</v>
      </c>
      <c r="C217" s="48">
        <v>43358</v>
      </c>
      <c r="D217" s="17" t="s">
        <v>15</v>
      </c>
      <c r="E217" s="49">
        <f t="shared" si="26"/>
        <v>2</v>
      </c>
      <c r="F217" s="50" t="s">
        <v>194</v>
      </c>
      <c r="G217" s="51">
        <v>14490</v>
      </c>
      <c r="H217" s="21">
        <v>0</v>
      </c>
      <c r="I217" s="51">
        <f t="shared" si="27"/>
        <v>14490</v>
      </c>
      <c r="J217" s="62">
        <f t="shared" si="28"/>
        <v>1081348</v>
      </c>
      <c r="K217" s="49">
        <v>38358</v>
      </c>
      <c r="L217" s="65">
        <v>1333993</v>
      </c>
      <c r="Q217" s="43"/>
      <c r="U217" s="68"/>
    </row>
    <row r="218" spans="1:21">
      <c r="A218" s="14">
        <v>14</v>
      </c>
      <c r="B218" s="47">
        <v>43358</v>
      </c>
      <c r="C218" s="48">
        <v>43359</v>
      </c>
      <c r="D218" s="17" t="s">
        <v>15</v>
      </c>
      <c r="E218" s="49">
        <f t="shared" si="26"/>
        <v>1</v>
      </c>
      <c r="F218" s="50" t="s">
        <v>195</v>
      </c>
      <c r="G218" s="51">
        <v>9450</v>
      </c>
      <c r="H218" s="21">
        <v>0</v>
      </c>
      <c r="I218" s="51">
        <f t="shared" si="27"/>
        <v>9450</v>
      </c>
      <c r="J218" s="62">
        <f t="shared" si="28"/>
        <v>1071898</v>
      </c>
      <c r="K218" s="49">
        <v>47549</v>
      </c>
      <c r="L218" s="65">
        <v>1366460</v>
      </c>
      <c r="Q218" s="43"/>
      <c r="U218" s="68"/>
    </row>
    <row r="219" spans="1:21">
      <c r="A219" s="14">
        <v>15</v>
      </c>
      <c r="B219" s="47">
        <v>43357</v>
      </c>
      <c r="C219" s="48">
        <v>43359</v>
      </c>
      <c r="D219" s="17" t="s">
        <v>15</v>
      </c>
      <c r="E219" s="49">
        <f t="shared" si="26"/>
        <v>2</v>
      </c>
      <c r="F219" s="50" t="s">
        <v>196</v>
      </c>
      <c r="G219" s="51">
        <v>14490</v>
      </c>
      <c r="H219" s="21">
        <v>0</v>
      </c>
      <c r="I219" s="51">
        <f t="shared" si="27"/>
        <v>14490</v>
      </c>
      <c r="J219" s="62">
        <f t="shared" si="28"/>
        <v>1057408</v>
      </c>
      <c r="K219" s="49">
        <v>37429</v>
      </c>
      <c r="L219" s="65">
        <v>1329480</v>
      </c>
      <c r="Q219" s="43"/>
      <c r="U219" s="68"/>
    </row>
    <row r="220" spans="1:17">
      <c r="A220" s="14">
        <v>16</v>
      </c>
      <c r="B220" s="47">
        <v>43358</v>
      </c>
      <c r="C220" s="48">
        <v>43360</v>
      </c>
      <c r="D220" s="17" t="s">
        <v>15</v>
      </c>
      <c r="E220" s="49">
        <f t="shared" si="26"/>
        <v>2</v>
      </c>
      <c r="F220" s="50" t="s">
        <v>197</v>
      </c>
      <c r="G220" s="51">
        <v>14490</v>
      </c>
      <c r="H220" s="21">
        <v>0</v>
      </c>
      <c r="I220" s="51">
        <f t="shared" si="27"/>
        <v>14490</v>
      </c>
      <c r="J220" s="62">
        <f t="shared" si="28"/>
        <v>1042918</v>
      </c>
      <c r="K220" s="49">
        <v>36654</v>
      </c>
      <c r="L220" s="65">
        <v>1325656</v>
      </c>
      <c r="Q220" s="43"/>
    </row>
    <row r="221" spans="1:17">
      <c r="A221" s="14">
        <v>17</v>
      </c>
      <c r="B221" s="47">
        <v>43358</v>
      </c>
      <c r="C221" s="48">
        <v>43360</v>
      </c>
      <c r="D221" s="17" t="s">
        <v>15</v>
      </c>
      <c r="E221" s="49">
        <f t="shared" si="26"/>
        <v>2</v>
      </c>
      <c r="F221" s="50" t="s">
        <v>198</v>
      </c>
      <c r="G221" s="51">
        <v>14490</v>
      </c>
      <c r="H221" s="21">
        <v>0</v>
      </c>
      <c r="I221" s="51">
        <f t="shared" si="27"/>
        <v>14490</v>
      </c>
      <c r="J221" s="62">
        <f t="shared" si="28"/>
        <v>1028428</v>
      </c>
      <c r="K221" s="49">
        <v>36655</v>
      </c>
      <c r="L221" s="65">
        <v>1325656</v>
      </c>
      <c r="Q221" s="43"/>
    </row>
    <row r="222" spans="1:17">
      <c r="A222" s="14">
        <v>18</v>
      </c>
      <c r="B222" s="47">
        <v>43358</v>
      </c>
      <c r="C222" s="48">
        <v>43361</v>
      </c>
      <c r="D222" s="17" t="s">
        <v>15</v>
      </c>
      <c r="E222" s="49">
        <f t="shared" si="26"/>
        <v>3</v>
      </c>
      <c r="F222" s="50" t="s">
        <v>199</v>
      </c>
      <c r="G222" s="51">
        <v>21735</v>
      </c>
      <c r="H222" s="21">
        <v>0</v>
      </c>
      <c r="I222" s="51">
        <f t="shared" si="27"/>
        <v>21735</v>
      </c>
      <c r="J222" s="62">
        <f t="shared" si="28"/>
        <v>1006693</v>
      </c>
      <c r="K222" s="49">
        <v>42666</v>
      </c>
      <c r="L222" s="65">
        <v>1347384</v>
      </c>
      <c r="Q222" s="43"/>
    </row>
    <row r="223" spans="1:17">
      <c r="A223" s="14">
        <v>19</v>
      </c>
      <c r="B223" s="47">
        <v>43360</v>
      </c>
      <c r="C223" s="48">
        <v>43362</v>
      </c>
      <c r="D223" s="17" t="s">
        <v>15</v>
      </c>
      <c r="E223" s="49">
        <f t="shared" si="26"/>
        <v>2</v>
      </c>
      <c r="F223" s="50" t="s">
        <v>200</v>
      </c>
      <c r="G223" s="51">
        <v>14490</v>
      </c>
      <c r="H223" s="21">
        <v>0</v>
      </c>
      <c r="I223" s="51">
        <f t="shared" si="27"/>
        <v>14490</v>
      </c>
      <c r="J223" s="62">
        <f t="shared" si="28"/>
        <v>992203</v>
      </c>
      <c r="K223" s="49">
        <v>40175</v>
      </c>
      <c r="L223" s="65">
        <v>1339312</v>
      </c>
      <c r="Q223" s="43"/>
    </row>
    <row r="224" spans="1:17">
      <c r="A224" s="14">
        <v>20</v>
      </c>
      <c r="B224" s="47">
        <v>43360</v>
      </c>
      <c r="C224" s="48">
        <v>43362</v>
      </c>
      <c r="D224" s="17" t="s">
        <v>15</v>
      </c>
      <c r="E224" s="49">
        <f t="shared" si="26"/>
        <v>2</v>
      </c>
      <c r="F224" s="50" t="s">
        <v>201</v>
      </c>
      <c r="G224" s="51">
        <v>13890</v>
      </c>
      <c r="H224" s="21">
        <v>0</v>
      </c>
      <c r="I224" s="51">
        <f t="shared" si="27"/>
        <v>13890</v>
      </c>
      <c r="J224" s="62">
        <f t="shared" si="28"/>
        <v>978313</v>
      </c>
      <c r="K224" s="49">
        <v>40179</v>
      </c>
      <c r="L224" s="25">
        <v>1339313</v>
      </c>
      <c r="Q224" s="43"/>
    </row>
    <row r="225" spans="1:17">
      <c r="A225" s="14">
        <v>21</v>
      </c>
      <c r="B225" s="47">
        <v>43362</v>
      </c>
      <c r="C225" s="48">
        <v>43363</v>
      </c>
      <c r="D225" s="17" t="s">
        <v>15</v>
      </c>
      <c r="E225" s="49">
        <f t="shared" si="26"/>
        <v>1</v>
      </c>
      <c r="F225" s="50" t="s">
        <v>202</v>
      </c>
      <c r="G225" s="51">
        <v>7300</v>
      </c>
      <c r="H225" s="21">
        <v>0</v>
      </c>
      <c r="I225" s="51">
        <f t="shared" si="27"/>
        <v>7300</v>
      </c>
      <c r="J225" s="62">
        <f t="shared" si="28"/>
        <v>971013</v>
      </c>
      <c r="K225" s="49">
        <v>45478</v>
      </c>
      <c r="L225" s="25">
        <v>1358102</v>
      </c>
      <c r="Q225" s="43"/>
    </row>
    <row r="226" spans="1:17">
      <c r="A226" s="14">
        <v>22</v>
      </c>
      <c r="B226" s="47">
        <v>43363</v>
      </c>
      <c r="C226" s="48">
        <v>43365</v>
      </c>
      <c r="D226" s="17" t="s">
        <v>15</v>
      </c>
      <c r="E226" s="49">
        <f t="shared" si="26"/>
        <v>2</v>
      </c>
      <c r="F226" s="50" t="s">
        <v>203</v>
      </c>
      <c r="G226" s="51">
        <v>13140</v>
      </c>
      <c r="H226" s="21">
        <v>0</v>
      </c>
      <c r="I226" s="51">
        <f t="shared" si="27"/>
        <v>13140</v>
      </c>
      <c r="J226" s="62">
        <f t="shared" si="28"/>
        <v>957873</v>
      </c>
      <c r="K226" s="49">
        <v>36423</v>
      </c>
      <c r="L226" s="25">
        <v>1324975</v>
      </c>
      <c r="Q226" s="43"/>
    </row>
    <row r="227" spans="1:17">
      <c r="A227" s="14">
        <v>23</v>
      </c>
      <c r="B227" s="47">
        <v>43362</v>
      </c>
      <c r="C227" s="48">
        <v>43367</v>
      </c>
      <c r="D227" s="17" t="s">
        <v>15</v>
      </c>
      <c r="E227" s="49">
        <f t="shared" si="26"/>
        <v>5</v>
      </c>
      <c r="F227" s="50" t="s">
        <v>204</v>
      </c>
      <c r="G227" s="51">
        <v>36225</v>
      </c>
      <c r="H227" s="21">
        <v>0</v>
      </c>
      <c r="I227" s="51">
        <f t="shared" si="27"/>
        <v>36225</v>
      </c>
      <c r="J227" s="62">
        <f t="shared" si="28"/>
        <v>921648</v>
      </c>
      <c r="K227" s="49">
        <v>36442</v>
      </c>
      <c r="L227" s="25">
        <v>1325219</v>
      </c>
      <c r="Q227" s="43"/>
    </row>
    <row r="228" spans="1:17">
      <c r="A228" s="14">
        <v>24</v>
      </c>
      <c r="B228" s="47">
        <v>43367</v>
      </c>
      <c r="C228" s="48">
        <v>43368</v>
      </c>
      <c r="D228" s="17" t="s">
        <v>15</v>
      </c>
      <c r="E228" s="49">
        <f t="shared" si="26"/>
        <v>1</v>
      </c>
      <c r="F228" s="50" t="s">
        <v>205</v>
      </c>
      <c r="G228" s="51">
        <v>7300</v>
      </c>
      <c r="H228" s="21">
        <v>0</v>
      </c>
      <c r="I228" s="51">
        <f t="shared" si="27"/>
        <v>7300</v>
      </c>
      <c r="J228" s="62">
        <f t="shared" si="28"/>
        <v>914348</v>
      </c>
      <c r="K228" s="49">
        <v>46934</v>
      </c>
      <c r="L228" s="25">
        <v>1364380</v>
      </c>
      <c r="Q228" s="43"/>
    </row>
    <row r="229" spans="1:17">
      <c r="A229" s="14">
        <v>25</v>
      </c>
      <c r="B229" s="47">
        <v>43366</v>
      </c>
      <c r="C229" s="48">
        <v>43368</v>
      </c>
      <c r="D229" s="17" t="s">
        <v>15</v>
      </c>
      <c r="E229" s="49">
        <f t="shared" si="26"/>
        <v>2</v>
      </c>
      <c r="F229" s="50" t="s">
        <v>206</v>
      </c>
      <c r="G229" s="51">
        <v>14490</v>
      </c>
      <c r="H229" s="21">
        <v>0</v>
      </c>
      <c r="I229" s="51">
        <f t="shared" si="27"/>
        <v>14490</v>
      </c>
      <c r="J229" s="62">
        <f t="shared" si="28"/>
        <v>899858</v>
      </c>
      <c r="K229" s="49">
        <v>43664</v>
      </c>
      <c r="L229" s="25">
        <v>1350923</v>
      </c>
      <c r="Q229" s="43"/>
    </row>
    <row r="230" spans="1:17">
      <c r="A230" s="14">
        <v>26</v>
      </c>
      <c r="B230" s="47">
        <v>43367</v>
      </c>
      <c r="C230" s="48">
        <v>43369</v>
      </c>
      <c r="D230" s="17" t="s">
        <v>15</v>
      </c>
      <c r="E230" s="49">
        <f t="shared" si="26"/>
        <v>2</v>
      </c>
      <c r="F230" s="50" t="s">
        <v>207</v>
      </c>
      <c r="G230" s="51">
        <v>14490</v>
      </c>
      <c r="H230" s="21">
        <v>0</v>
      </c>
      <c r="I230" s="51">
        <f t="shared" si="27"/>
        <v>14490</v>
      </c>
      <c r="J230" s="66">
        <f t="shared" si="28"/>
        <v>885368</v>
      </c>
      <c r="K230" s="49">
        <v>45731</v>
      </c>
      <c r="L230" s="25">
        <v>1360409</v>
      </c>
      <c r="Q230" s="43"/>
    </row>
    <row r="231" ht="24.75" spans="1:17">
      <c r="A231" s="52" t="s">
        <v>18</v>
      </c>
      <c r="B231" s="52"/>
      <c r="C231" s="52"/>
      <c r="D231" s="52"/>
      <c r="E231" s="52"/>
      <c r="F231" s="52"/>
      <c r="G231" s="52"/>
      <c r="H231" s="52"/>
      <c r="I231" s="67">
        <f>SUM(I199:I230)</f>
        <v>710089.5</v>
      </c>
      <c r="J231" s="35"/>
      <c r="K231" s="36" t="s">
        <v>208</v>
      </c>
      <c r="L231" s="25"/>
      <c r="Q231" s="43"/>
    </row>
    <row r="232" spans="17:17">
      <c r="Q232" s="43"/>
    </row>
    <row r="233" s="2" customFormat="1" spans="1:20">
      <c r="A233" s="6" t="s">
        <v>209</v>
      </c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5"/>
      <c r="O233" s="148"/>
      <c r="R233" s="5"/>
      <c r="S233" s="5"/>
      <c r="T233" s="5"/>
    </row>
    <row r="234" s="2" customFormat="1" spans="1:20">
      <c r="A234" s="64" t="s">
        <v>210</v>
      </c>
      <c r="B234" s="64"/>
      <c r="C234" s="64"/>
      <c r="D234" s="64"/>
      <c r="E234" s="64"/>
      <c r="F234" s="64"/>
      <c r="G234" s="64"/>
      <c r="H234" s="64"/>
      <c r="I234" s="64"/>
      <c r="J234" s="55">
        <f>J230</f>
        <v>885368</v>
      </c>
      <c r="K234" s="56"/>
      <c r="L234" s="65"/>
      <c r="O234" s="148"/>
      <c r="R234" s="5"/>
      <c r="S234" s="5"/>
      <c r="T234" s="5"/>
    </row>
    <row r="235" s="2" customFormat="1" spans="1:20">
      <c r="A235" s="64" t="s">
        <v>211</v>
      </c>
      <c r="B235" s="64"/>
      <c r="C235" s="64"/>
      <c r="D235" s="64"/>
      <c r="E235" s="64"/>
      <c r="F235" s="64"/>
      <c r="G235" s="64"/>
      <c r="H235" s="64"/>
      <c r="I235" s="64"/>
      <c r="J235" s="60">
        <v>680008</v>
      </c>
      <c r="K235" s="57">
        <v>43384</v>
      </c>
      <c r="L235" s="65"/>
      <c r="O235" s="148"/>
      <c r="R235" s="5"/>
      <c r="S235" s="5"/>
      <c r="T235" s="5"/>
    </row>
    <row r="236" s="2" customFormat="1" spans="1:20">
      <c r="A236" s="64" t="s">
        <v>212</v>
      </c>
      <c r="B236" s="64"/>
      <c r="C236" s="64"/>
      <c r="D236" s="64"/>
      <c r="E236" s="64"/>
      <c r="F236" s="64"/>
      <c r="G236" s="64"/>
      <c r="H236" s="64"/>
      <c r="I236" s="64"/>
      <c r="J236" s="60">
        <v>658000</v>
      </c>
      <c r="K236" s="57">
        <v>43406</v>
      </c>
      <c r="L236" s="65"/>
      <c r="O236" s="148"/>
      <c r="R236" s="5"/>
      <c r="S236" s="5"/>
      <c r="T236" s="5"/>
    </row>
    <row r="237" s="2" customFormat="1" spans="1:20">
      <c r="A237" s="64"/>
      <c r="B237" s="64"/>
      <c r="C237" s="64"/>
      <c r="D237" s="64"/>
      <c r="E237" s="64"/>
      <c r="F237" s="64"/>
      <c r="G237" s="64"/>
      <c r="H237" s="64"/>
      <c r="I237" s="64"/>
      <c r="J237" s="61"/>
      <c r="K237" s="56"/>
      <c r="L237" s="65"/>
      <c r="O237" s="148"/>
      <c r="R237" s="5"/>
      <c r="S237" s="5"/>
      <c r="T237" s="5"/>
    </row>
    <row r="238" s="2" customFormat="1" spans="1:20">
      <c r="A238" s="64" t="s">
        <v>21</v>
      </c>
      <c r="B238" s="64"/>
      <c r="C238" s="64"/>
      <c r="D238" s="64"/>
      <c r="E238" s="64"/>
      <c r="F238" s="64"/>
      <c r="G238" s="64"/>
      <c r="H238" s="64"/>
      <c r="I238" s="64"/>
      <c r="J238" s="58">
        <f>SUM(J234:J236)</f>
        <v>2223376</v>
      </c>
      <c r="K238" s="56"/>
      <c r="L238" s="65"/>
      <c r="O238" s="148"/>
      <c r="Q238" s="43"/>
      <c r="R238" s="5"/>
      <c r="S238" s="5"/>
      <c r="T238" s="5"/>
    </row>
    <row r="239" s="2" customFormat="1" spans="1:20">
      <c r="A239" s="8" t="s">
        <v>3</v>
      </c>
      <c r="B239" s="9" t="s">
        <v>4</v>
      </c>
      <c r="C239" s="9" t="s">
        <v>5</v>
      </c>
      <c r="D239" s="10" t="s">
        <v>6</v>
      </c>
      <c r="E239" s="10" t="s">
        <v>7</v>
      </c>
      <c r="F239" s="10" t="s">
        <v>8</v>
      </c>
      <c r="G239" s="10" t="s">
        <v>9</v>
      </c>
      <c r="H239" s="11" t="s">
        <v>10</v>
      </c>
      <c r="I239" s="30" t="s">
        <v>11</v>
      </c>
      <c r="J239" s="30" t="s">
        <v>12</v>
      </c>
      <c r="K239" s="10" t="s">
        <v>13</v>
      </c>
      <c r="L239" s="65"/>
      <c r="O239" s="148"/>
      <c r="Q239" s="43"/>
      <c r="R239" s="5"/>
      <c r="S239" s="5"/>
      <c r="T239" s="5"/>
    </row>
    <row r="240" spans="1:17">
      <c r="A240" s="14">
        <v>27</v>
      </c>
      <c r="B240" s="47">
        <v>43369</v>
      </c>
      <c r="C240" s="48">
        <v>43370</v>
      </c>
      <c r="D240" s="17" t="s">
        <v>15</v>
      </c>
      <c r="E240" s="49">
        <f t="shared" ref="E240:E245" si="29">C240-B240</f>
        <v>1</v>
      </c>
      <c r="F240" s="50" t="s">
        <v>213</v>
      </c>
      <c r="G240" s="51">
        <v>8050</v>
      </c>
      <c r="H240" s="21">
        <v>0</v>
      </c>
      <c r="I240" s="51">
        <f t="shared" ref="I240:I245" si="30">+G240+H240</f>
        <v>8050</v>
      </c>
      <c r="J240" s="62">
        <f>J238-I240</f>
        <v>2215326</v>
      </c>
      <c r="K240" s="49">
        <v>45497</v>
      </c>
      <c r="L240" s="25">
        <v>1358618</v>
      </c>
      <c r="Q240" s="43"/>
    </row>
    <row r="241" spans="1:17">
      <c r="A241" s="14">
        <v>28</v>
      </c>
      <c r="B241" s="47">
        <v>43368</v>
      </c>
      <c r="C241" s="48">
        <v>43371</v>
      </c>
      <c r="D241" s="17" t="s">
        <v>15</v>
      </c>
      <c r="E241" s="49">
        <f t="shared" si="29"/>
        <v>3</v>
      </c>
      <c r="F241" s="50" t="s">
        <v>214</v>
      </c>
      <c r="G241" s="51">
        <v>19710</v>
      </c>
      <c r="H241" s="21">
        <v>0</v>
      </c>
      <c r="I241" s="51">
        <f t="shared" si="30"/>
        <v>19710</v>
      </c>
      <c r="J241" s="62">
        <f>J240-I241</f>
        <v>2195616</v>
      </c>
      <c r="K241" s="49">
        <v>45733</v>
      </c>
      <c r="L241" s="25">
        <v>1360455</v>
      </c>
      <c r="Q241" s="43"/>
    </row>
    <row r="242" spans="1:17">
      <c r="A242" s="14">
        <v>29</v>
      </c>
      <c r="B242" s="47">
        <v>43370</v>
      </c>
      <c r="C242" s="48">
        <v>43372</v>
      </c>
      <c r="D242" s="17" t="s">
        <v>15</v>
      </c>
      <c r="E242" s="49">
        <f t="shared" si="29"/>
        <v>2</v>
      </c>
      <c r="F242" s="50" t="s">
        <v>215</v>
      </c>
      <c r="G242" s="51">
        <v>14490</v>
      </c>
      <c r="H242" s="21">
        <v>0</v>
      </c>
      <c r="I242" s="51">
        <f t="shared" si="30"/>
        <v>14490</v>
      </c>
      <c r="J242" s="62">
        <f>J241-I242</f>
        <v>2181126</v>
      </c>
      <c r="K242" s="49">
        <v>41159</v>
      </c>
      <c r="L242" s="25">
        <v>1340437</v>
      </c>
      <c r="Q242" s="43"/>
    </row>
    <row r="243" spans="1:17">
      <c r="A243" s="14">
        <v>30</v>
      </c>
      <c r="B243" s="47">
        <v>43371</v>
      </c>
      <c r="C243" s="48">
        <v>43373</v>
      </c>
      <c r="D243" s="17" t="s">
        <v>15</v>
      </c>
      <c r="E243" s="49">
        <f t="shared" si="29"/>
        <v>2</v>
      </c>
      <c r="F243" s="50" t="s">
        <v>216</v>
      </c>
      <c r="G243" s="51">
        <v>13140</v>
      </c>
      <c r="H243" s="21">
        <v>0</v>
      </c>
      <c r="I243" s="51">
        <f t="shared" si="30"/>
        <v>13140</v>
      </c>
      <c r="J243" s="62">
        <f>J242-I243</f>
        <v>2167986</v>
      </c>
      <c r="K243" s="49">
        <v>42418</v>
      </c>
      <c r="L243" s="25">
        <v>1346507</v>
      </c>
      <c r="Q243" s="43"/>
    </row>
    <row r="244" spans="1:17">
      <c r="A244" s="14">
        <v>31</v>
      </c>
      <c r="B244" s="47">
        <v>43372</v>
      </c>
      <c r="C244" s="48">
        <v>43373</v>
      </c>
      <c r="D244" s="17" t="s">
        <v>15</v>
      </c>
      <c r="E244" s="49">
        <f t="shared" si="29"/>
        <v>1</v>
      </c>
      <c r="F244" s="50" t="s">
        <v>217</v>
      </c>
      <c r="G244" s="51">
        <v>8050</v>
      </c>
      <c r="H244" s="21">
        <v>0</v>
      </c>
      <c r="I244" s="51">
        <f t="shared" si="30"/>
        <v>8050</v>
      </c>
      <c r="J244" s="62">
        <f>J243-I244</f>
        <v>2159936</v>
      </c>
      <c r="K244" s="49">
        <v>45812</v>
      </c>
      <c r="L244" s="25">
        <v>1361379</v>
      </c>
      <c r="Q244" s="43"/>
    </row>
    <row r="245" spans="1:17">
      <c r="A245" s="14">
        <v>32</v>
      </c>
      <c r="B245" s="47">
        <v>43371</v>
      </c>
      <c r="C245" s="48">
        <v>43373</v>
      </c>
      <c r="D245" s="17" t="s">
        <v>15</v>
      </c>
      <c r="E245" s="49">
        <f t="shared" si="29"/>
        <v>2</v>
      </c>
      <c r="F245" s="50" t="s">
        <v>218</v>
      </c>
      <c r="G245" s="51">
        <v>14490</v>
      </c>
      <c r="H245" s="21">
        <v>0</v>
      </c>
      <c r="I245" s="51">
        <f t="shared" si="30"/>
        <v>14490</v>
      </c>
      <c r="J245" s="62">
        <f>J244-I245</f>
        <v>2145446</v>
      </c>
      <c r="K245" s="49">
        <v>42421</v>
      </c>
      <c r="L245" s="25">
        <v>1346504</v>
      </c>
      <c r="Q245" s="43"/>
    </row>
    <row r="246" spans="1:17">
      <c r="A246" s="14">
        <v>1</v>
      </c>
      <c r="B246" s="47">
        <v>43373</v>
      </c>
      <c r="C246" s="48">
        <v>43374</v>
      </c>
      <c r="D246" s="17" t="s">
        <v>15</v>
      </c>
      <c r="E246" s="49">
        <f t="shared" ref="E246:E280" si="31">C246-B246</f>
        <v>1</v>
      </c>
      <c r="F246" s="50" t="s">
        <v>219</v>
      </c>
      <c r="G246" s="51">
        <v>12444</v>
      </c>
      <c r="H246" s="21">
        <v>0</v>
      </c>
      <c r="I246" s="51">
        <f t="shared" ref="I246:I280" si="32">+G246+H246</f>
        <v>12444</v>
      </c>
      <c r="J246" s="62">
        <f t="shared" ref="J246:J277" si="33">J245-I246</f>
        <v>2133002</v>
      </c>
      <c r="K246" s="49">
        <v>47565</v>
      </c>
      <c r="L246" s="25">
        <v>1366631</v>
      </c>
      <c r="Q246" s="43"/>
    </row>
    <row r="247" spans="1:17">
      <c r="A247" s="14">
        <v>2</v>
      </c>
      <c r="B247" s="47">
        <v>43374</v>
      </c>
      <c r="C247" s="48">
        <v>43376</v>
      </c>
      <c r="D247" s="17" t="s">
        <v>15</v>
      </c>
      <c r="E247" s="49">
        <f t="shared" si="31"/>
        <v>2</v>
      </c>
      <c r="F247" s="50" t="s">
        <v>140</v>
      </c>
      <c r="G247" s="51">
        <v>24617</v>
      </c>
      <c r="H247" s="21">
        <v>0</v>
      </c>
      <c r="I247" s="51">
        <f t="shared" si="32"/>
        <v>24617</v>
      </c>
      <c r="J247" s="62">
        <f t="shared" si="33"/>
        <v>2108385</v>
      </c>
      <c r="K247" s="49">
        <v>40413</v>
      </c>
      <c r="L247" s="25">
        <v>1339713</v>
      </c>
      <c r="Q247" s="43"/>
    </row>
    <row r="248" spans="1:17">
      <c r="A248" s="14">
        <v>3</v>
      </c>
      <c r="B248" s="47">
        <v>43375</v>
      </c>
      <c r="C248" s="48">
        <v>43377</v>
      </c>
      <c r="D248" s="17" t="s">
        <v>15</v>
      </c>
      <c r="E248" s="49">
        <f t="shared" si="31"/>
        <v>2</v>
      </c>
      <c r="F248" s="50" t="s">
        <v>220</v>
      </c>
      <c r="G248" s="51">
        <v>13140</v>
      </c>
      <c r="H248" s="21">
        <v>0</v>
      </c>
      <c r="I248" s="51">
        <f t="shared" si="32"/>
        <v>13140</v>
      </c>
      <c r="J248" s="62">
        <f t="shared" si="33"/>
        <v>2095245</v>
      </c>
      <c r="K248" s="49">
        <v>34235</v>
      </c>
      <c r="L248" s="25">
        <v>1318544</v>
      </c>
      <c r="Q248" s="43"/>
    </row>
    <row r="249" spans="1:17">
      <c r="A249" s="14">
        <v>4</v>
      </c>
      <c r="B249" s="47">
        <v>43374</v>
      </c>
      <c r="C249" s="48">
        <v>43379</v>
      </c>
      <c r="D249" s="17" t="s">
        <v>15</v>
      </c>
      <c r="E249" s="49">
        <f t="shared" si="31"/>
        <v>5</v>
      </c>
      <c r="F249" s="50" t="s">
        <v>221</v>
      </c>
      <c r="G249" s="51">
        <v>49725</v>
      </c>
      <c r="H249" s="21">
        <v>0</v>
      </c>
      <c r="I249" s="51">
        <f t="shared" si="32"/>
        <v>49725</v>
      </c>
      <c r="J249" s="62">
        <f t="shared" si="33"/>
        <v>2045520</v>
      </c>
      <c r="K249" s="49">
        <v>34233</v>
      </c>
      <c r="L249" s="25">
        <v>1318463</v>
      </c>
      <c r="Q249" s="43"/>
    </row>
    <row r="250" spans="1:17">
      <c r="A250" s="14">
        <v>5</v>
      </c>
      <c r="B250" s="47">
        <v>43374</v>
      </c>
      <c r="C250" s="48">
        <v>43379</v>
      </c>
      <c r="D250" s="17" t="s">
        <v>15</v>
      </c>
      <c r="E250" s="49">
        <f t="shared" si="31"/>
        <v>5</v>
      </c>
      <c r="F250" s="50" t="s">
        <v>222</v>
      </c>
      <c r="G250" s="51">
        <v>26280</v>
      </c>
      <c r="H250" s="21">
        <v>0</v>
      </c>
      <c r="I250" s="51">
        <f t="shared" si="32"/>
        <v>26280</v>
      </c>
      <c r="J250" s="62">
        <f t="shared" si="33"/>
        <v>2019240</v>
      </c>
      <c r="K250" s="49">
        <v>36656</v>
      </c>
      <c r="L250" s="25">
        <v>1325647</v>
      </c>
      <c r="Q250" s="43"/>
    </row>
    <row r="251" spans="1:17">
      <c r="A251" s="14">
        <v>6</v>
      </c>
      <c r="B251" s="47">
        <v>43377</v>
      </c>
      <c r="C251" s="48">
        <v>43380</v>
      </c>
      <c r="D251" s="17" t="s">
        <v>15</v>
      </c>
      <c r="E251" s="49">
        <f t="shared" si="31"/>
        <v>3</v>
      </c>
      <c r="F251" s="50" t="s">
        <v>223</v>
      </c>
      <c r="G251" s="51">
        <v>19710</v>
      </c>
      <c r="H251" s="21">
        <v>0</v>
      </c>
      <c r="I251" s="51">
        <f t="shared" si="32"/>
        <v>19710</v>
      </c>
      <c r="J251" s="62">
        <f t="shared" si="33"/>
        <v>1999530</v>
      </c>
      <c r="K251" s="49">
        <v>35981</v>
      </c>
      <c r="L251" s="25">
        <v>1324046</v>
      </c>
      <c r="Q251" s="43"/>
    </row>
    <row r="252" spans="1:17">
      <c r="A252" s="14">
        <v>7</v>
      </c>
      <c r="B252" s="47">
        <v>43378</v>
      </c>
      <c r="C252" s="48">
        <v>43380</v>
      </c>
      <c r="D252" s="17" t="s">
        <v>15</v>
      </c>
      <c r="E252" s="49">
        <f t="shared" si="31"/>
        <v>2</v>
      </c>
      <c r="F252" s="50" t="s">
        <v>224</v>
      </c>
      <c r="G252" s="51">
        <v>14490</v>
      </c>
      <c r="H252" s="21">
        <v>0</v>
      </c>
      <c r="I252" s="51">
        <f t="shared" si="32"/>
        <v>14490</v>
      </c>
      <c r="J252" s="62">
        <f t="shared" si="33"/>
        <v>1985040</v>
      </c>
      <c r="K252" s="49">
        <v>47183</v>
      </c>
      <c r="L252" s="25">
        <v>1365376</v>
      </c>
      <c r="Q252" s="43"/>
    </row>
    <row r="253" spans="1:17">
      <c r="A253" s="14">
        <v>8</v>
      </c>
      <c r="B253" s="47">
        <v>43380</v>
      </c>
      <c r="C253" s="48">
        <v>43382</v>
      </c>
      <c r="D253" s="17" t="s">
        <v>15</v>
      </c>
      <c r="E253" s="49">
        <f t="shared" si="31"/>
        <v>2</v>
      </c>
      <c r="F253" s="50" t="s">
        <v>225</v>
      </c>
      <c r="G253" s="51">
        <v>13140</v>
      </c>
      <c r="H253" s="21">
        <v>0</v>
      </c>
      <c r="I253" s="51">
        <f t="shared" si="32"/>
        <v>13140</v>
      </c>
      <c r="J253" s="62">
        <f t="shared" si="33"/>
        <v>1971900</v>
      </c>
      <c r="K253" s="49">
        <v>45163</v>
      </c>
      <c r="L253" s="25">
        <v>1356599</v>
      </c>
      <c r="Q253" s="43"/>
    </row>
    <row r="254" spans="1:17">
      <c r="A254" s="14">
        <v>9</v>
      </c>
      <c r="B254" s="47">
        <v>43381</v>
      </c>
      <c r="C254" s="48">
        <v>43383</v>
      </c>
      <c r="D254" s="17" t="s">
        <v>15</v>
      </c>
      <c r="E254" s="49">
        <f t="shared" si="31"/>
        <v>2</v>
      </c>
      <c r="F254" s="50" t="s">
        <v>226</v>
      </c>
      <c r="G254" s="51">
        <v>13140</v>
      </c>
      <c r="H254" s="21">
        <v>0</v>
      </c>
      <c r="I254" s="51">
        <f t="shared" si="32"/>
        <v>13140</v>
      </c>
      <c r="J254" s="62">
        <f t="shared" si="33"/>
        <v>1958760</v>
      </c>
      <c r="K254" s="49">
        <v>46952</v>
      </c>
      <c r="L254" s="25">
        <v>1364619</v>
      </c>
      <c r="Q254" s="43"/>
    </row>
    <row r="255" spans="1:17">
      <c r="A255" s="14">
        <v>10</v>
      </c>
      <c r="B255" s="47">
        <v>43380</v>
      </c>
      <c r="C255" s="48">
        <v>43383</v>
      </c>
      <c r="D255" s="17" t="s">
        <v>15</v>
      </c>
      <c r="E255" s="49">
        <f t="shared" si="31"/>
        <v>3</v>
      </c>
      <c r="F255" s="50" t="s">
        <v>227</v>
      </c>
      <c r="G255" s="51">
        <v>21735</v>
      </c>
      <c r="H255" s="21">
        <v>0</v>
      </c>
      <c r="I255" s="51">
        <f t="shared" si="32"/>
        <v>21735</v>
      </c>
      <c r="J255" s="62">
        <f t="shared" si="33"/>
        <v>1937025</v>
      </c>
      <c r="K255" s="49">
        <v>45529</v>
      </c>
      <c r="L255" s="25">
        <v>1359144</v>
      </c>
      <c r="Q255" s="43"/>
    </row>
    <row r="256" spans="1:17">
      <c r="A256" s="14">
        <v>11</v>
      </c>
      <c r="B256" s="47">
        <v>43381</v>
      </c>
      <c r="C256" s="48">
        <v>43384</v>
      </c>
      <c r="D256" s="17" t="s">
        <v>15</v>
      </c>
      <c r="E256" s="49">
        <f t="shared" si="31"/>
        <v>3</v>
      </c>
      <c r="F256" s="50" t="s">
        <v>228</v>
      </c>
      <c r="G256" s="51">
        <v>21735</v>
      </c>
      <c r="H256" s="21">
        <v>0</v>
      </c>
      <c r="I256" s="51">
        <f t="shared" si="32"/>
        <v>21735</v>
      </c>
      <c r="J256" s="62">
        <f t="shared" si="33"/>
        <v>1915290</v>
      </c>
      <c r="K256" s="49">
        <v>38328</v>
      </c>
      <c r="L256" s="25">
        <v>1333552</v>
      </c>
      <c r="Q256" s="43"/>
    </row>
    <row r="257" spans="1:17">
      <c r="A257" s="14">
        <v>12</v>
      </c>
      <c r="B257" s="47">
        <v>43382</v>
      </c>
      <c r="C257" s="48">
        <v>43385</v>
      </c>
      <c r="D257" s="17" t="s">
        <v>15</v>
      </c>
      <c r="E257" s="49">
        <f t="shared" si="31"/>
        <v>3</v>
      </c>
      <c r="F257" s="50" t="s">
        <v>229</v>
      </c>
      <c r="G257" s="51">
        <v>19710</v>
      </c>
      <c r="H257" s="21">
        <v>0</v>
      </c>
      <c r="I257" s="51">
        <f t="shared" si="32"/>
        <v>19710</v>
      </c>
      <c r="J257" s="62">
        <f t="shared" si="33"/>
        <v>1895580</v>
      </c>
      <c r="K257" s="49">
        <v>45059</v>
      </c>
      <c r="L257" s="25">
        <v>1356419</v>
      </c>
      <c r="Q257" s="43"/>
    </row>
    <row r="258" spans="1:17">
      <c r="A258" s="14">
        <v>13</v>
      </c>
      <c r="B258" s="47">
        <v>43383</v>
      </c>
      <c r="C258" s="48">
        <v>43385</v>
      </c>
      <c r="D258" s="17" t="s">
        <v>15</v>
      </c>
      <c r="E258" s="49">
        <f t="shared" si="31"/>
        <v>2</v>
      </c>
      <c r="F258" s="50" t="s">
        <v>230</v>
      </c>
      <c r="G258" s="51">
        <v>14490</v>
      </c>
      <c r="H258" s="21">
        <v>0</v>
      </c>
      <c r="I258" s="51">
        <f t="shared" si="32"/>
        <v>14490</v>
      </c>
      <c r="J258" s="62">
        <f t="shared" si="33"/>
        <v>1881090</v>
      </c>
      <c r="K258" s="49">
        <v>45774</v>
      </c>
      <c r="L258" s="25">
        <v>1360763</v>
      </c>
      <c r="Q258" s="43"/>
    </row>
    <row r="259" spans="1:17">
      <c r="A259" s="14">
        <v>14</v>
      </c>
      <c r="B259" s="47">
        <v>43384</v>
      </c>
      <c r="C259" s="48">
        <v>43387</v>
      </c>
      <c r="D259" s="17" t="s">
        <v>15</v>
      </c>
      <c r="E259" s="49">
        <f t="shared" si="31"/>
        <v>3</v>
      </c>
      <c r="F259" s="50" t="s">
        <v>231</v>
      </c>
      <c r="G259" s="51">
        <v>19710</v>
      </c>
      <c r="H259" s="21">
        <v>0</v>
      </c>
      <c r="I259" s="51">
        <f t="shared" si="32"/>
        <v>19710</v>
      </c>
      <c r="J259" s="62">
        <f t="shared" si="33"/>
        <v>1861380</v>
      </c>
      <c r="K259" s="49">
        <v>44919</v>
      </c>
      <c r="L259" s="25">
        <v>1354228</v>
      </c>
      <c r="Q259" s="43"/>
    </row>
    <row r="260" spans="1:17">
      <c r="A260" s="14">
        <v>15</v>
      </c>
      <c r="B260" s="47">
        <v>43385</v>
      </c>
      <c r="C260" s="48">
        <v>43387</v>
      </c>
      <c r="D260" s="17" t="s">
        <v>15</v>
      </c>
      <c r="E260" s="49">
        <f t="shared" si="31"/>
        <v>2</v>
      </c>
      <c r="F260" s="50" t="s">
        <v>232</v>
      </c>
      <c r="G260" s="51">
        <v>13140</v>
      </c>
      <c r="H260" s="21">
        <v>0</v>
      </c>
      <c r="I260" s="51">
        <f t="shared" si="32"/>
        <v>13140</v>
      </c>
      <c r="J260" s="62">
        <f t="shared" si="33"/>
        <v>1848240</v>
      </c>
      <c r="K260" s="49">
        <v>49755</v>
      </c>
      <c r="L260" s="25">
        <v>1375760</v>
      </c>
      <c r="Q260" s="43"/>
    </row>
    <row r="261" spans="1:17">
      <c r="A261" s="14">
        <v>16</v>
      </c>
      <c r="B261" s="47">
        <v>43385</v>
      </c>
      <c r="C261" s="48">
        <v>43387</v>
      </c>
      <c r="D261" s="17" t="s">
        <v>15</v>
      </c>
      <c r="E261" s="49">
        <f t="shared" si="31"/>
        <v>2</v>
      </c>
      <c r="F261" s="50" t="s">
        <v>233</v>
      </c>
      <c r="G261" s="51">
        <v>14490</v>
      </c>
      <c r="H261" s="21">
        <v>0</v>
      </c>
      <c r="I261" s="51">
        <f t="shared" si="32"/>
        <v>14490</v>
      </c>
      <c r="J261" s="62">
        <f t="shared" si="33"/>
        <v>1833750</v>
      </c>
      <c r="K261" s="49">
        <v>45000</v>
      </c>
      <c r="L261" s="25">
        <v>1355476</v>
      </c>
      <c r="Q261" s="43"/>
    </row>
    <row r="262" spans="1:17">
      <c r="A262" s="14">
        <v>17</v>
      </c>
      <c r="B262" s="47">
        <v>43386</v>
      </c>
      <c r="C262" s="48">
        <v>43388</v>
      </c>
      <c r="D262" s="17" t="s">
        <v>15</v>
      </c>
      <c r="E262" s="49">
        <f t="shared" si="31"/>
        <v>2</v>
      </c>
      <c r="F262" s="50" t="s">
        <v>234</v>
      </c>
      <c r="G262" s="51">
        <v>14490</v>
      </c>
      <c r="H262" s="21">
        <v>0</v>
      </c>
      <c r="I262" s="51">
        <f t="shared" si="32"/>
        <v>14490</v>
      </c>
      <c r="J262" s="62">
        <f t="shared" si="33"/>
        <v>1819260</v>
      </c>
      <c r="K262" s="49">
        <v>49669</v>
      </c>
      <c r="L262" s="25">
        <v>1374926</v>
      </c>
      <c r="Q262" s="43"/>
    </row>
    <row r="263" spans="1:17">
      <c r="A263" s="14">
        <v>18</v>
      </c>
      <c r="B263" s="47">
        <v>43386</v>
      </c>
      <c r="C263" s="48">
        <v>43388</v>
      </c>
      <c r="D263" s="17" t="s">
        <v>15</v>
      </c>
      <c r="E263" s="49">
        <f t="shared" si="31"/>
        <v>2</v>
      </c>
      <c r="F263" s="50" t="s">
        <v>235</v>
      </c>
      <c r="G263" s="51">
        <v>13140</v>
      </c>
      <c r="H263" s="21">
        <v>0</v>
      </c>
      <c r="I263" s="51">
        <f t="shared" si="32"/>
        <v>13140</v>
      </c>
      <c r="J263" s="62">
        <f t="shared" si="33"/>
        <v>1806120</v>
      </c>
      <c r="K263" s="49">
        <v>47409</v>
      </c>
      <c r="L263" s="25">
        <v>1365597</v>
      </c>
      <c r="Q263" s="5"/>
    </row>
    <row r="264" spans="1:17">
      <c r="A264" s="14">
        <v>19</v>
      </c>
      <c r="B264" s="47">
        <v>43388</v>
      </c>
      <c r="C264" s="48">
        <v>43390</v>
      </c>
      <c r="D264" s="17" t="s">
        <v>15</v>
      </c>
      <c r="E264" s="49">
        <f t="shared" si="31"/>
        <v>2</v>
      </c>
      <c r="F264" s="50" t="s">
        <v>236</v>
      </c>
      <c r="G264" s="51">
        <v>13140</v>
      </c>
      <c r="H264" s="21">
        <v>0</v>
      </c>
      <c r="I264" s="51">
        <f t="shared" si="32"/>
        <v>13140</v>
      </c>
      <c r="J264" s="62">
        <f t="shared" si="33"/>
        <v>1792980</v>
      </c>
      <c r="K264" s="49">
        <v>49704</v>
      </c>
      <c r="L264" s="25">
        <v>1375263</v>
      </c>
      <c r="Q264" s="43"/>
    </row>
    <row r="265" spans="1:17">
      <c r="A265" s="14">
        <v>20</v>
      </c>
      <c r="B265" s="47">
        <v>43391</v>
      </c>
      <c r="C265" s="48">
        <v>43393</v>
      </c>
      <c r="D265" s="17" t="s">
        <v>15</v>
      </c>
      <c r="E265" s="49">
        <f t="shared" si="31"/>
        <v>2</v>
      </c>
      <c r="F265" s="50" t="s">
        <v>237</v>
      </c>
      <c r="G265" s="51">
        <v>14490</v>
      </c>
      <c r="H265" s="21">
        <v>0</v>
      </c>
      <c r="I265" s="51">
        <f t="shared" si="32"/>
        <v>14490</v>
      </c>
      <c r="J265" s="62">
        <f t="shared" si="33"/>
        <v>1778490</v>
      </c>
      <c r="K265" s="49">
        <v>49659</v>
      </c>
      <c r="L265" s="25">
        <v>1374635</v>
      </c>
      <c r="Q265" s="43"/>
    </row>
    <row r="266" spans="1:17">
      <c r="A266" s="14">
        <v>21</v>
      </c>
      <c r="B266" s="47">
        <v>43392</v>
      </c>
      <c r="C266" s="48">
        <v>43394</v>
      </c>
      <c r="D266" s="17" t="s">
        <v>15</v>
      </c>
      <c r="E266" s="49">
        <f t="shared" si="31"/>
        <v>2</v>
      </c>
      <c r="F266" s="50" t="s">
        <v>238</v>
      </c>
      <c r="G266" s="51">
        <v>14490</v>
      </c>
      <c r="H266" s="21">
        <v>0</v>
      </c>
      <c r="I266" s="51">
        <f t="shared" si="32"/>
        <v>14490</v>
      </c>
      <c r="J266" s="62">
        <f t="shared" si="33"/>
        <v>1764000</v>
      </c>
      <c r="K266" s="49">
        <v>45848</v>
      </c>
      <c r="L266" s="25">
        <v>1361771</v>
      </c>
      <c r="Q266" s="43"/>
    </row>
    <row r="267" spans="1:17">
      <c r="A267" s="14">
        <v>22</v>
      </c>
      <c r="B267" s="47">
        <v>43392</v>
      </c>
      <c r="C267" s="48">
        <v>43394</v>
      </c>
      <c r="D267" s="17" t="s">
        <v>15</v>
      </c>
      <c r="E267" s="49">
        <f t="shared" si="31"/>
        <v>2</v>
      </c>
      <c r="F267" s="50" t="s">
        <v>239</v>
      </c>
      <c r="G267" s="51">
        <v>14490</v>
      </c>
      <c r="H267" s="21">
        <v>0</v>
      </c>
      <c r="I267" s="51">
        <f t="shared" si="32"/>
        <v>14490</v>
      </c>
      <c r="J267" s="62">
        <f t="shared" si="33"/>
        <v>1749510</v>
      </c>
      <c r="K267" s="49">
        <v>45829</v>
      </c>
      <c r="L267" s="25">
        <v>1361498</v>
      </c>
      <c r="Q267" s="43"/>
    </row>
    <row r="268" spans="1:17">
      <c r="A268" s="14">
        <v>23</v>
      </c>
      <c r="B268" s="47">
        <v>43393</v>
      </c>
      <c r="C268" s="48">
        <v>43395</v>
      </c>
      <c r="D268" s="17" t="s">
        <v>15</v>
      </c>
      <c r="E268" s="49">
        <f t="shared" si="31"/>
        <v>2</v>
      </c>
      <c r="F268" s="50" t="s">
        <v>240</v>
      </c>
      <c r="G268" s="51">
        <v>14490</v>
      </c>
      <c r="H268" s="21">
        <v>0</v>
      </c>
      <c r="I268" s="51">
        <f t="shared" si="32"/>
        <v>14490</v>
      </c>
      <c r="J268" s="62">
        <f t="shared" si="33"/>
        <v>1735020</v>
      </c>
      <c r="K268" s="49">
        <v>46152</v>
      </c>
      <c r="L268" s="25">
        <v>1363190</v>
      </c>
      <c r="Q268" s="5"/>
    </row>
    <row r="269" spans="1:17">
      <c r="A269" s="14">
        <v>24</v>
      </c>
      <c r="B269" s="47">
        <v>43393</v>
      </c>
      <c r="C269" s="48">
        <v>43395</v>
      </c>
      <c r="D269" s="17" t="s">
        <v>15</v>
      </c>
      <c r="E269" s="49">
        <f t="shared" si="31"/>
        <v>2</v>
      </c>
      <c r="F269" s="50" t="s">
        <v>241</v>
      </c>
      <c r="G269" s="51">
        <v>14490</v>
      </c>
      <c r="H269" s="21">
        <v>0</v>
      </c>
      <c r="I269" s="51">
        <f t="shared" si="32"/>
        <v>14490</v>
      </c>
      <c r="J269" s="62">
        <f t="shared" si="33"/>
        <v>1720530</v>
      </c>
      <c r="K269" s="49">
        <v>50745</v>
      </c>
      <c r="L269" s="25">
        <v>1379278</v>
      </c>
      <c r="Q269" s="43"/>
    </row>
    <row r="270" spans="1:17">
      <c r="A270" s="14">
        <v>25</v>
      </c>
      <c r="B270" s="47">
        <v>43395</v>
      </c>
      <c r="C270" s="48">
        <v>43397</v>
      </c>
      <c r="D270" s="17" t="s">
        <v>15</v>
      </c>
      <c r="E270" s="49">
        <f t="shared" si="31"/>
        <v>2</v>
      </c>
      <c r="F270" s="50" t="s">
        <v>242</v>
      </c>
      <c r="G270" s="51">
        <v>14490</v>
      </c>
      <c r="H270" s="21">
        <v>0</v>
      </c>
      <c r="I270" s="51">
        <f t="shared" si="32"/>
        <v>14490</v>
      </c>
      <c r="J270" s="62">
        <f t="shared" si="33"/>
        <v>1706040</v>
      </c>
      <c r="K270" s="49">
        <v>50678</v>
      </c>
      <c r="L270" s="25">
        <v>1378715</v>
      </c>
      <c r="Q270" s="43"/>
    </row>
    <row r="271" spans="1:17">
      <c r="A271" s="14">
        <v>26</v>
      </c>
      <c r="B271" s="47">
        <v>43393</v>
      </c>
      <c r="C271" s="48">
        <v>43398</v>
      </c>
      <c r="D271" s="17" t="s">
        <v>15</v>
      </c>
      <c r="E271" s="49">
        <f t="shared" si="31"/>
        <v>5</v>
      </c>
      <c r="F271" s="50" t="s">
        <v>243</v>
      </c>
      <c r="G271" s="51">
        <v>32850</v>
      </c>
      <c r="H271" s="21">
        <v>0</v>
      </c>
      <c r="I271" s="51">
        <f t="shared" si="32"/>
        <v>32850</v>
      </c>
      <c r="J271" s="62">
        <f t="shared" si="33"/>
        <v>1673190</v>
      </c>
      <c r="K271" s="49">
        <v>45036</v>
      </c>
      <c r="L271" s="25">
        <v>1355609</v>
      </c>
      <c r="Q271" s="5"/>
    </row>
    <row r="272" spans="1:17">
      <c r="A272" s="14">
        <v>27</v>
      </c>
      <c r="B272" s="47">
        <v>43393</v>
      </c>
      <c r="C272" s="48">
        <v>43398</v>
      </c>
      <c r="D272" s="17" t="s">
        <v>15</v>
      </c>
      <c r="E272" s="49">
        <f t="shared" si="31"/>
        <v>5</v>
      </c>
      <c r="F272" s="50" t="s">
        <v>244</v>
      </c>
      <c r="G272" s="51">
        <v>41490</v>
      </c>
      <c r="H272" s="21">
        <v>0</v>
      </c>
      <c r="I272" s="51">
        <f t="shared" si="32"/>
        <v>41490</v>
      </c>
      <c r="J272" s="62">
        <f t="shared" si="33"/>
        <v>1631700</v>
      </c>
      <c r="K272" s="49">
        <v>45037</v>
      </c>
      <c r="L272" s="25">
        <v>1355609</v>
      </c>
      <c r="Q272" s="43"/>
    </row>
    <row r="273" spans="1:17">
      <c r="A273" s="14">
        <v>28</v>
      </c>
      <c r="B273" s="47">
        <v>43397</v>
      </c>
      <c r="C273" s="48">
        <v>43399</v>
      </c>
      <c r="D273" s="17" t="s">
        <v>15</v>
      </c>
      <c r="E273" s="49">
        <f t="shared" si="31"/>
        <v>2</v>
      </c>
      <c r="F273" s="50" t="s">
        <v>245</v>
      </c>
      <c r="G273" s="51">
        <v>14490</v>
      </c>
      <c r="H273" s="21">
        <v>0</v>
      </c>
      <c r="I273" s="51">
        <f t="shared" si="32"/>
        <v>14490</v>
      </c>
      <c r="J273" s="62">
        <f t="shared" si="33"/>
        <v>1617210</v>
      </c>
      <c r="K273" s="49">
        <v>42199</v>
      </c>
      <c r="L273" s="25">
        <v>1345820</v>
      </c>
      <c r="Q273" s="43"/>
    </row>
    <row r="274" spans="1:17">
      <c r="A274" s="14">
        <v>29</v>
      </c>
      <c r="B274" s="47">
        <v>43398</v>
      </c>
      <c r="C274" s="48">
        <v>43400</v>
      </c>
      <c r="D274" s="17" t="s">
        <v>15</v>
      </c>
      <c r="E274" s="49">
        <f t="shared" si="31"/>
        <v>2</v>
      </c>
      <c r="F274" s="50" t="s">
        <v>246</v>
      </c>
      <c r="G274" s="51">
        <v>14490</v>
      </c>
      <c r="H274" s="21">
        <v>0</v>
      </c>
      <c r="I274" s="51">
        <f t="shared" si="32"/>
        <v>14490</v>
      </c>
      <c r="J274" s="62">
        <f t="shared" si="33"/>
        <v>1602720</v>
      </c>
      <c r="K274" s="49">
        <v>48167</v>
      </c>
      <c r="L274" s="25">
        <v>1370312</v>
      </c>
      <c r="Q274" s="43"/>
    </row>
    <row r="275" spans="1:17">
      <c r="A275" s="14">
        <v>30</v>
      </c>
      <c r="B275" s="47">
        <v>43399</v>
      </c>
      <c r="C275" s="48">
        <v>43401</v>
      </c>
      <c r="D275" s="17" t="s">
        <v>15</v>
      </c>
      <c r="E275" s="49">
        <f t="shared" si="31"/>
        <v>2</v>
      </c>
      <c r="F275" s="50" t="s">
        <v>247</v>
      </c>
      <c r="G275" s="51">
        <v>13140</v>
      </c>
      <c r="H275" s="21">
        <v>0</v>
      </c>
      <c r="I275" s="51">
        <f t="shared" si="32"/>
        <v>13140</v>
      </c>
      <c r="J275" s="62">
        <f t="shared" si="33"/>
        <v>1589580</v>
      </c>
      <c r="K275" s="49">
        <v>49748</v>
      </c>
      <c r="L275" s="25">
        <v>1375411</v>
      </c>
      <c r="Q275" s="5"/>
    </row>
    <row r="276" spans="1:17">
      <c r="A276" s="14">
        <v>31</v>
      </c>
      <c r="B276" s="47">
        <v>43399</v>
      </c>
      <c r="C276" s="48">
        <v>43401</v>
      </c>
      <c r="D276" s="17" t="s">
        <v>15</v>
      </c>
      <c r="E276" s="49">
        <f t="shared" si="31"/>
        <v>2</v>
      </c>
      <c r="F276" s="50" t="s">
        <v>248</v>
      </c>
      <c r="G276" s="51">
        <v>14490</v>
      </c>
      <c r="H276" s="21">
        <v>0</v>
      </c>
      <c r="I276" s="51">
        <f t="shared" si="32"/>
        <v>14490</v>
      </c>
      <c r="J276" s="62">
        <f t="shared" si="33"/>
        <v>1575090</v>
      </c>
      <c r="K276" s="49">
        <v>48918</v>
      </c>
      <c r="L276" s="25">
        <v>1373037</v>
      </c>
      <c r="Q276" s="43"/>
    </row>
    <row r="277" spans="1:17">
      <c r="A277" s="14">
        <v>32</v>
      </c>
      <c r="B277" s="47">
        <v>43399</v>
      </c>
      <c r="C277" s="48">
        <v>43401</v>
      </c>
      <c r="D277" s="17" t="s">
        <v>15</v>
      </c>
      <c r="E277" s="49">
        <f t="shared" si="31"/>
        <v>2</v>
      </c>
      <c r="F277" s="50" t="s">
        <v>249</v>
      </c>
      <c r="G277" s="51">
        <v>14490</v>
      </c>
      <c r="H277" s="21">
        <v>0</v>
      </c>
      <c r="I277" s="51">
        <f t="shared" si="32"/>
        <v>14490</v>
      </c>
      <c r="J277" s="62">
        <f t="shared" si="33"/>
        <v>1560600</v>
      </c>
      <c r="K277" s="49">
        <v>48907</v>
      </c>
      <c r="L277" s="25">
        <v>1373015</v>
      </c>
      <c r="Q277" s="43"/>
    </row>
    <row r="278" spans="1:17">
      <c r="A278" s="14">
        <v>33</v>
      </c>
      <c r="B278" s="47">
        <v>43399</v>
      </c>
      <c r="C278" s="48">
        <v>43401</v>
      </c>
      <c r="D278" s="17" t="s">
        <v>15</v>
      </c>
      <c r="E278" s="49">
        <f t="shared" si="31"/>
        <v>2</v>
      </c>
      <c r="F278" s="50" t="s">
        <v>250</v>
      </c>
      <c r="G278" s="51">
        <v>14490</v>
      </c>
      <c r="H278" s="21">
        <v>0</v>
      </c>
      <c r="I278" s="51">
        <f t="shared" si="32"/>
        <v>14490</v>
      </c>
      <c r="J278" s="62">
        <f t="shared" ref="J278:J309" si="34">J277-I278</f>
        <v>1546110</v>
      </c>
      <c r="K278" s="49">
        <v>50737</v>
      </c>
      <c r="L278" s="25">
        <v>1379187</v>
      </c>
      <c r="Q278" s="43"/>
    </row>
    <row r="279" spans="1:17">
      <c r="A279" s="14">
        <v>34</v>
      </c>
      <c r="B279" s="47">
        <v>43400</v>
      </c>
      <c r="C279" s="48">
        <v>43402</v>
      </c>
      <c r="D279" s="17" t="s">
        <v>15</v>
      </c>
      <c r="E279" s="49">
        <f t="shared" si="31"/>
        <v>2</v>
      </c>
      <c r="F279" s="50" t="s">
        <v>251</v>
      </c>
      <c r="G279" s="51">
        <v>13140</v>
      </c>
      <c r="H279" s="21">
        <v>0</v>
      </c>
      <c r="I279" s="51">
        <f t="shared" si="32"/>
        <v>13140</v>
      </c>
      <c r="J279" s="62">
        <f t="shared" si="34"/>
        <v>1532970</v>
      </c>
      <c r="K279" s="49">
        <v>48751</v>
      </c>
      <c r="L279" s="25">
        <v>1372144</v>
      </c>
      <c r="Q279" s="43"/>
    </row>
    <row r="280" spans="1:17">
      <c r="A280" s="14">
        <v>35</v>
      </c>
      <c r="B280" s="47">
        <v>43401</v>
      </c>
      <c r="C280" s="48">
        <v>43403</v>
      </c>
      <c r="D280" s="17" t="s">
        <v>15</v>
      </c>
      <c r="E280" s="49">
        <f t="shared" si="31"/>
        <v>2</v>
      </c>
      <c r="F280" s="50" t="s">
        <v>252</v>
      </c>
      <c r="G280" s="51">
        <v>13140</v>
      </c>
      <c r="H280" s="21">
        <v>0</v>
      </c>
      <c r="I280" s="51">
        <f t="shared" si="32"/>
        <v>13140</v>
      </c>
      <c r="J280" s="62">
        <f t="shared" si="34"/>
        <v>1519830</v>
      </c>
      <c r="K280" s="49">
        <v>47904</v>
      </c>
      <c r="L280" s="25">
        <v>1369605</v>
      </c>
      <c r="Q280" s="43"/>
    </row>
    <row r="281" spans="1:17">
      <c r="A281" s="14">
        <v>1</v>
      </c>
      <c r="B281" s="47">
        <v>43403</v>
      </c>
      <c r="C281" s="48">
        <v>43405</v>
      </c>
      <c r="D281" s="17" t="s">
        <v>15</v>
      </c>
      <c r="E281" s="49">
        <f t="shared" ref="E281:E311" si="35">C281-B281</f>
        <v>2</v>
      </c>
      <c r="F281" s="50" t="s">
        <v>253</v>
      </c>
      <c r="G281" s="51">
        <v>13140</v>
      </c>
      <c r="H281" s="21">
        <v>0</v>
      </c>
      <c r="I281" s="51">
        <f t="shared" ref="I281:I311" si="36">+G281+H281</f>
        <v>13140</v>
      </c>
      <c r="J281" s="62">
        <f t="shared" si="34"/>
        <v>1506690</v>
      </c>
      <c r="K281" s="49">
        <v>50724</v>
      </c>
      <c r="L281" s="25">
        <v>1379091</v>
      </c>
      <c r="Q281" s="43"/>
    </row>
    <row r="282" spans="1:17">
      <c r="A282" s="14">
        <v>2</v>
      </c>
      <c r="B282" s="47">
        <v>43406</v>
      </c>
      <c r="C282" s="48">
        <v>43408</v>
      </c>
      <c r="D282" s="17" t="s">
        <v>15</v>
      </c>
      <c r="E282" s="49">
        <f t="shared" si="35"/>
        <v>2</v>
      </c>
      <c r="F282" s="50" t="s">
        <v>254</v>
      </c>
      <c r="G282" s="51">
        <v>15307.5</v>
      </c>
      <c r="H282" s="21">
        <v>0</v>
      </c>
      <c r="I282" s="51">
        <f t="shared" si="36"/>
        <v>15307.5</v>
      </c>
      <c r="J282" s="62">
        <f t="shared" si="34"/>
        <v>1491382.5</v>
      </c>
      <c r="K282" s="49">
        <v>52185</v>
      </c>
      <c r="L282" s="25">
        <v>1383829</v>
      </c>
      <c r="Q282" s="43"/>
    </row>
    <row r="283" spans="1:17">
      <c r="A283" s="14">
        <v>3</v>
      </c>
      <c r="B283" s="47">
        <v>43406</v>
      </c>
      <c r="C283" s="48">
        <v>43408</v>
      </c>
      <c r="D283" s="17" t="s">
        <v>15</v>
      </c>
      <c r="E283" s="49">
        <f t="shared" si="35"/>
        <v>2</v>
      </c>
      <c r="F283" s="50" t="s">
        <v>255</v>
      </c>
      <c r="G283" s="51">
        <v>14915</v>
      </c>
      <c r="H283" s="21">
        <v>0</v>
      </c>
      <c r="I283" s="51">
        <f t="shared" si="36"/>
        <v>14915</v>
      </c>
      <c r="J283" s="62">
        <f t="shared" si="34"/>
        <v>1476467.5</v>
      </c>
      <c r="K283" s="49">
        <v>31653</v>
      </c>
      <c r="L283" s="25">
        <v>1381705</v>
      </c>
      <c r="Q283" s="43"/>
    </row>
    <row r="284" spans="1:17">
      <c r="A284" s="14">
        <v>4</v>
      </c>
      <c r="B284" s="47">
        <v>43408</v>
      </c>
      <c r="C284" s="48">
        <v>43409</v>
      </c>
      <c r="D284" s="17" t="s">
        <v>15</v>
      </c>
      <c r="E284" s="49">
        <f t="shared" si="35"/>
        <v>1</v>
      </c>
      <c r="F284" s="50" t="s">
        <v>256</v>
      </c>
      <c r="G284" s="51">
        <v>7050</v>
      </c>
      <c r="H284" s="21">
        <v>0</v>
      </c>
      <c r="I284" s="51">
        <f t="shared" si="36"/>
        <v>7050</v>
      </c>
      <c r="J284" s="62">
        <f t="shared" si="34"/>
        <v>1469417.5</v>
      </c>
      <c r="K284" s="49">
        <v>51999</v>
      </c>
      <c r="L284" s="25">
        <v>1383341</v>
      </c>
      <c r="Q284" s="43"/>
    </row>
    <row r="285" spans="1:17">
      <c r="A285" s="14">
        <v>5</v>
      </c>
      <c r="B285" s="47">
        <v>43408</v>
      </c>
      <c r="C285" s="48">
        <v>43409</v>
      </c>
      <c r="D285" s="17" t="s">
        <v>15</v>
      </c>
      <c r="E285" s="49">
        <f t="shared" si="35"/>
        <v>1</v>
      </c>
      <c r="F285" s="50" t="s">
        <v>257</v>
      </c>
      <c r="G285" s="51">
        <v>7050</v>
      </c>
      <c r="H285" s="21">
        <v>0</v>
      </c>
      <c r="I285" s="51">
        <f t="shared" si="36"/>
        <v>7050</v>
      </c>
      <c r="J285" s="62">
        <f t="shared" si="34"/>
        <v>1462367.5</v>
      </c>
      <c r="K285" s="49">
        <v>52415</v>
      </c>
      <c r="L285" s="25">
        <v>1386034</v>
      </c>
      <c r="Q285" s="43"/>
    </row>
    <row r="286" spans="1:17">
      <c r="A286" s="14">
        <v>6</v>
      </c>
      <c r="B286" s="47">
        <v>43408</v>
      </c>
      <c r="C286" s="48">
        <v>43409</v>
      </c>
      <c r="D286" s="17" t="s">
        <v>15</v>
      </c>
      <c r="E286" s="49">
        <f t="shared" si="35"/>
        <v>1</v>
      </c>
      <c r="F286" s="50" t="s">
        <v>258</v>
      </c>
      <c r="G286" s="51">
        <v>7050</v>
      </c>
      <c r="H286" s="21">
        <v>0</v>
      </c>
      <c r="I286" s="51">
        <f t="shared" si="36"/>
        <v>7050</v>
      </c>
      <c r="J286" s="62">
        <f t="shared" si="34"/>
        <v>1455317.5</v>
      </c>
      <c r="K286" s="49">
        <v>52416</v>
      </c>
      <c r="L286" s="25">
        <v>1386039</v>
      </c>
      <c r="Q286" s="43"/>
    </row>
    <row r="287" spans="1:17">
      <c r="A287" s="14">
        <v>7</v>
      </c>
      <c r="B287" s="47">
        <v>43408</v>
      </c>
      <c r="C287" s="48">
        <v>43409</v>
      </c>
      <c r="D287" s="17" t="s">
        <v>15</v>
      </c>
      <c r="E287" s="49">
        <f t="shared" si="35"/>
        <v>1</v>
      </c>
      <c r="F287" s="50" t="s">
        <v>259</v>
      </c>
      <c r="G287" s="51">
        <v>7050</v>
      </c>
      <c r="H287" s="21">
        <v>0</v>
      </c>
      <c r="I287" s="51">
        <f t="shared" si="36"/>
        <v>7050</v>
      </c>
      <c r="J287" s="62">
        <f t="shared" si="34"/>
        <v>1448267.5</v>
      </c>
      <c r="K287" s="49">
        <v>52414</v>
      </c>
      <c r="L287" s="25">
        <v>1386033</v>
      </c>
      <c r="Q287" s="43"/>
    </row>
    <row r="288" spans="1:17">
      <c r="A288" s="14">
        <v>8</v>
      </c>
      <c r="B288" s="47">
        <v>43407</v>
      </c>
      <c r="C288" s="48">
        <v>43410</v>
      </c>
      <c r="D288" s="17" t="s">
        <v>15</v>
      </c>
      <c r="E288" s="49">
        <f t="shared" si="35"/>
        <v>3</v>
      </c>
      <c r="F288" s="50" t="s">
        <v>260</v>
      </c>
      <c r="G288" s="51">
        <v>30637.5</v>
      </c>
      <c r="H288" s="21">
        <v>0</v>
      </c>
      <c r="I288" s="51">
        <f t="shared" si="36"/>
        <v>30637.5</v>
      </c>
      <c r="J288" s="62">
        <f t="shared" si="34"/>
        <v>1417630</v>
      </c>
      <c r="K288" s="49">
        <v>50684</v>
      </c>
      <c r="L288" s="25">
        <v>1378822</v>
      </c>
      <c r="Q288" s="43"/>
    </row>
    <row r="289" spans="1:17">
      <c r="A289" s="14">
        <v>9</v>
      </c>
      <c r="B289" s="47">
        <v>43408</v>
      </c>
      <c r="C289" s="48">
        <v>43410</v>
      </c>
      <c r="D289" s="17" t="s">
        <v>15</v>
      </c>
      <c r="E289" s="49">
        <f t="shared" si="35"/>
        <v>2</v>
      </c>
      <c r="F289" s="50" t="s">
        <v>261</v>
      </c>
      <c r="G289" s="51">
        <v>14915</v>
      </c>
      <c r="H289" s="21">
        <v>0</v>
      </c>
      <c r="I289" s="51">
        <f t="shared" si="36"/>
        <v>14915</v>
      </c>
      <c r="J289" s="62">
        <f t="shared" si="34"/>
        <v>1402715</v>
      </c>
      <c r="K289" s="49">
        <v>52412</v>
      </c>
      <c r="L289" s="25">
        <v>1385623</v>
      </c>
      <c r="Q289" s="43"/>
    </row>
    <row r="290" spans="1:17">
      <c r="A290" s="14">
        <v>10</v>
      </c>
      <c r="B290" s="47">
        <v>43412</v>
      </c>
      <c r="C290" s="48">
        <v>43413</v>
      </c>
      <c r="D290" s="17" t="s">
        <v>15</v>
      </c>
      <c r="E290" s="49">
        <f t="shared" si="35"/>
        <v>1</v>
      </c>
      <c r="F290" s="50" t="s">
        <v>262</v>
      </c>
      <c r="G290" s="51">
        <v>7850</v>
      </c>
      <c r="H290" s="21">
        <v>0</v>
      </c>
      <c r="I290" s="51">
        <f t="shared" si="36"/>
        <v>7850</v>
      </c>
      <c r="J290" s="62">
        <f t="shared" si="34"/>
        <v>1394865</v>
      </c>
      <c r="K290" s="49">
        <v>52539</v>
      </c>
      <c r="L290" s="25">
        <v>1386715</v>
      </c>
      <c r="Q290" s="43"/>
    </row>
    <row r="291" spans="1:17">
      <c r="A291" s="14">
        <v>11</v>
      </c>
      <c r="B291" s="47">
        <v>43413</v>
      </c>
      <c r="C291" s="48">
        <v>43415</v>
      </c>
      <c r="D291" s="17" t="s">
        <v>15</v>
      </c>
      <c r="E291" s="49">
        <f t="shared" si="35"/>
        <v>2</v>
      </c>
      <c r="F291" s="50" t="s">
        <v>263</v>
      </c>
      <c r="G291" s="51">
        <v>14915</v>
      </c>
      <c r="H291" s="21">
        <v>0</v>
      </c>
      <c r="I291" s="51">
        <f t="shared" si="36"/>
        <v>14915</v>
      </c>
      <c r="J291" s="62">
        <f t="shared" si="34"/>
        <v>1379950</v>
      </c>
      <c r="K291" s="49">
        <v>51214</v>
      </c>
      <c r="L291" s="25">
        <v>1381329</v>
      </c>
      <c r="Q291" s="43"/>
    </row>
    <row r="292" spans="1:17">
      <c r="A292" s="14">
        <v>12</v>
      </c>
      <c r="B292" s="47">
        <v>43413</v>
      </c>
      <c r="C292" s="48">
        <v>43415</v>
      </c>
      <c r="D292" s="17" t="s">
        <v>15</v>
      </c>
      <c r="E292" s="49">
        <f t="shared" si="35"/>
        <v>2</v>
      </c>
      <c r="F292" s="50" t="s">
        <v>264</v>
      </c>
      <c r="G292" s="51">
        <v>14915</v>
      </c>
      <c r="H292" s="21">
        <v>0</v>
      </c>
      <c r="I292" s="51">
        <f t="shared" si="36"/>
        <v>14915</v>
      </c>
      <c r="J292" s="62">
        <f t="shared" si="34"/>
        <v>1365035</v>
      </c>
      <c r="K292" s="49">
        <v>51410</v>
      </c>
      <c r="L292" s="25">
        <v>1381483</v>
      </c>
      <c r="Q292" s="43"/>
    </row>
    <row r="293" spans="1:17">
      <c r="A293" s="14">
        <v>13</v>
      </c>
      <c r="B293" s="47">
        <v>43414</v>
      </c>
      <c r="C293" s="48">
        <v>43416</v>
      </c>
      <c r="D293" s="17" t="s">
        <v>15</v>
      </c>
      <c r="E293" s="49">
        <f t="shared" si="35"/>
        <v>2</v>
      </c>
      <c r="F293" s="50" t="s">
        <v>265</v>
      </c>
      <c r="G293" s="51">
        <v>15307.5</v>
      </c>
      <c r="H293" s="21">
        <v>0</v>
      </c>
      <c r="I293" s="51">
        <f t="shared" si="36"/>
        <v>15307.5</v>
      </c>
      <c r="J293" s="62">
        <f t="shared" si="34"/>
        <v>1349727.5</v>
      </c>
      <c r="K293" s="49">
        <v>51946</v>
      </c>
      <c r="L293" s="25">
        <v>1382616</v>
      </c>
      <c r="Q293" s="43"/>
    </row>
    <row r="294" spans="1:17">
      <c r="A294" s="14">
        <v>14</v>
      </c>
      <c r="B294" s="47">
        <v>43416</v>
      </c>
      <c r="C294" s="48">
        <v>43417</v>
      </c>
      <c r="D294" s="17" t="s">
        <v>15</v>
      </c>
      <c r="E294" s="49">
        <f t="shared" si="35"/>
        <v>1</v>
      </c>
      <c r="F294" s="50" t="s">
        <v>266</v>
      </c>
      <c r="G294" s="51">
        <v>7850</v>
      </c>
      <c r="H294" s="21">
        <v>0</v>
      </c>
      <c r="I294" s="51">
        <f t="shared" si="36"/>
        <v>7850</v>
      </c>
      <c r="J294" s="62">
        <f t="shared" si="34"/>
        <v>1341877.5</v>
      </c>
      <c r="K294" s="49">
        <v>49923</v>
      </c>
      <c r="L294" s="25">
        <v>1376819</v>
      </c>
      <c r="Q294" s="43"/>
    </row>
    <row r="295" spans="1:17">
      <c r="A295" s="14">
        <v>15</v>
      </c>
      <c r="B295" s="47">
        <v>43416</v>
      </c>
      <c r="C295" s="48">
        <v>43417</v>
      </c>
      <c r="D295" s="17" t="s">
        <v>15</v>
      </c>
      <c r="E295" s="49">
        <f t="shared" si="35"/>
        <v>1</v>
      </c>
      <c r="F295" s="50" t="s">
        <v>267</v>
      </c>
      <c r="G295" s="51">
        <v>7850</v>
      </c>
      <c r="H295" s="21">
        <v>0</v>
      </c>
      <c r="I295" s="51">
        <f t="shared" si="36"/>
        <v>7850</v>
      </c>
      <c r="J295" s="62">
        <f t="shared" si="34"/>
        <v>1334027.5</v>
      </c>
      <c r="K295" s="49">
        <v>49924</v>
      </c>
      <c r="L295" s="25">
        <v>1376819</v>
      </c>
      <c r="Q295" s="43"/>
    </row>
    <row r="296" spans="1:17">
      <c r="A296" s="14">
        <v>16</v>
      </c>
      <c r="B296" s="47">
        <v>43423</v>
      </c>
      <c r="C296" s="48">
        <v>43425</v>
      </c>
      <c r="D296" s="17" t="s">
        <v>15</v>
      </c>
      <c r="E296" s="49">
        <f t="shared" si="35"/>
        <v>2</v>
      </c>
      <c r="F296" s="50" t="s">
        <v>268</v>
      </c>
      <c r="G296" s="51">
        <v>6697.5</v>
      </c>
      <c r="H296" s="21">
        <v>0</v>
      </c>
      <c r="I296" s="51">
        <f t="shared" si="36"/>
        <v>6697.5</v>
      </c>
      <c r="J296" s="62">
        <f t="shared" si="34"/>
        <v>1327330</v>
      </c>
      <c r="K296" s="49">
        <v>50906</v>
      </c>
      <c r="L296" s="25">
        <v>1379474</v>
      </c>
      <c r="Q296" s="43"/>
    </row>
    <row r="297" spans="1:17">
      <c r="A297" s="14">
        <v>17</v>
      </c>
      <c r="B297" s="47">
        <v>43421</v>
      </c>
      <c r="C297" s="48">
        <v>43422</v>
      </c>
      <c r="D297" s="17" t="s">
        <v>15</v>
      </c>
      <c r="E297" s="49">
        <f t="shared" si="35"/>
        <v>1</v>
      </c>
      <c r="F297" s="50" t="s">
        <v>269</v>
      </c>
      <c r="G297" s="51">
        <v>7850</v>
      </c>
      <c r="H297" s="21">
        <v>0</v>
      </c>
      <c r="I297" s="51">
        <f t="shared" si="36"/>
        <v>7850</v>
      </c>
      <c r="J297" s="62">
        <f t="shared" si="34"/>
        <v>1319480</v>
      </c>
      <c r="K297" s="49">
        <v>50680</v>
      </c>
      <c r="L297" s="25">
        <v>1378783</v>
      </c>
      <c r="Q297" s="43"/>
    </row>
    <row r="298" spans="1:17">
      <c r="A298" s="14">
        <v>18</v>
      </c>
      <c r="B298" s="47">
        <v>43420</v>
      </c>
      <c r="C298" s="48">
        <v>43422</v>
      </c>
      <c r="D298" s="17" t="s">
        <v>15</v>
      </c>
      <c r="E298" s="49">
        <f t="shared" si="35"/>
        <v>2</v>
      </c>
      <c r="F298" s="50" t="s">
        <v>270</v>
      </c>
      <c r="G298" s="51">
        <v>15700</v>
      </c>
      <c r="H298" s="21">
        <v>0</v>
      </c>
      <c r="I298" s="51">
        <f t="shared" si="36"/>
        <v>15700</v>
      </c>
      <c r="J298" s="62">
        <f t="shared" si="34"/>
        <v>1303780</v>
      </c>
      <c r="K298" s="49">
        <v>49676</v>
      </c>
      <c r="L298" s="25">
        <v>1374986</v>
      </c>
      <c r="Q298" s="43"/>
    </row>
    <row r="299" spans="1:17">
      <c r="A299" s="14">
        <v>19</v>
      </c>
      <c r="B299" s="47">
        <v>43422</v>
      </c>
      <c r="C299" s="48">
        <v>43423</v>
      </c>
      <c r="D299" s="17" t="s">
        <v>15</v>
      </c>
      <c r="E299" s="49">
        <f t="shared" si="35"/>
        <v>1</v>
      </c>
      <c r="F299" s="50" t="s">
        <v>271</v>
      </c>
      <c r="G299" s="51">
        <v>7850</v>
      </c>
      <c r="H299" s="21">
        <v>0</v>
      </c>
      <c r="I299" s="51">
        <f t="shared" si="36"/>
        <v>7850</v>
      </c>
      <c r="J299" s="62">
        <f t="shared" si="34"/>
        <v>1295930</v>
      </c>
      <c r="K299" s="49">
        <v>52158</v>
      </c>
      <c r="L299" s="25">
        <v>1383861</v>
      </c>
      <c r="Q299" s="43"/>
    </row>
    <row r="300" spans="1:17">
      <c r="A300" s="14">
        <v>20</v>
      </c>
      <c r="B300" s="47">
        <v>43422</v>
      </c>
      <c r="C300" s="48">
        <v>43423</v>
      </c>
      <c r="D300" s="17" t="s">
        <v>15</v>
      </c>
      <c r="E300" s="49">
        <f t="shared" si="35"/>
        <v>1</v>
      </c>
      <c r="F300" s="50" t="s">
        <v>272</v>
      </c>
      <c r="G300" s="51">
        <v>7850</v>
      </c>
      <c r="H300" s="21">
        <v>0</v>
      </c>
      <c r="I300" s="51">
        <f t="shared" si="36"/>
        <v>7850</v>
      </c>
      <c r="J300" s="62">
        <f t="shared" si="34"/>
        <v>1288080</v>
      </c>
      <c r="K300" s="49">
        <v>51941</v>
      </c>
      <c r="L300" s="25">
        <v>1382782</v>
      </c>
      <c r="Q300" s="43"/>
    </row>
    <row r="301" spans="1:17">
      <c r="A301" s="14">
        <v>21</v>
      </c>
      <c r="B301" s="47">
        <v>43422</v>
      </c>
      <c r="C301" s="48">
        <v>43423</v>
      </c>
      <c r="D301" s="17" t="s">
        <v>15</v>
      </c>
      <c r="E301" s="49">
        <f t="shared" si="35"/>
        <v>1</v>
      </c>
      <c r="F301" s="50" t="s">
        <v>273</v>
      </c>
      <c r="G301" s="51">
        <v>7850</v>
      </c>
      <c r="H301" s="21">
        <v>0</v>
      </c>
      <c r="I301" s="51">
        <f t="shared" si="36"/>
        <v>7850</v>
      </c>
      <c r="J301" s="62">
        <f t="shared" si="34"/>
        <v>1280230</v>
      </c>
      <c r="K301" s="49">
        <v>53158</v>
      </c>
      <c r="L301" s="25">
        <v>1387305</v>
      </c>
      <c r="Q301" s="43"/>
    </row>
    <row r="302" spans="1:17">
      <c r="A302" s="14">
        <v>22</v>
      </c>
      <c r="B302" s="47">
        <v>43421</v>
      </c>
      <c r="C302" s="48">
        <v>43423</v>
      </c>
      <c r="D302" s="17" t="s">
        <v>15</v>
      </c>
      <c r="E302" s="49">
        <f t="shared" si="35"/>
        <v>2</v>
      </c>
      <c r="F302" s="50" t="s">
        <v>274</v>
      </c>
      <c r="G302" s="51">
        <v>14915</v>
      </c>
      <c r="H302" s="21">
        <v>0</v>
      </c>
      <c r="I302" s="51">
        <f t="shared" si="36"/>
        <v>14915</v>
      </c>
      <c r="J302" s="62">
        <f t="shared" si="34"/>
        <v>1265315</v>
      </c>
      <c r="K302" s="49">
        <v>52259</v>
      </c>
      <c r="L302" s="25">
        <v>1384311</v>
      </c>
      <c r="Q302" s="43"/>
    </row>
    <row r="303" spans="1:17">
      <c r="A303" s="14">
        <v>23</v>
      </c>
      <c r="B303" s="47">
        <v>43421</v>
      </c>
      <c r="C303" s="48">
        <v>43423</v>
      </c>
      <c r="D303" s="17" t="s">
        <v>15</v>
      </c>
      <c r="E303" s="49">
        <f t="shared" si="35"/>
        <v>2</v>
      </c>
      <c r="F303" s="50" t="s">
        <v>275</v>
      </c>
      <c r="G303" s="51">
        <v>14915</v>
      </c>
      <c r="H303" s="21">
        <v>0</v>
      </c>
      <c r="I303" s="51">
        <f t="shared" si="36"/>
        <v>14915</v>
      </c>
      <c r="J303" s="62">
        <f t="shared" si="34"/>
        <v>1250400</v>
      </c>
      <c r="K303" s="49">
        <v>52422</v>
      </c>
      <c r="L303" s="25">
        <v>1385479</v>
      </c>
      <c r="Q303" s="43"/>
    </row>
    <row r="304" spans="1:17">
      <c r="A304" s="14">
        <v>24</v>
      </c>
      <c r="B304" s="47">
        <v>43424</v>
      </c>
      <c r="C304" s="48">
        <v>43426</v>
      </c>
      <c r="D304" s="17" t="s">
        <v>15</v>
      </c>
      <c r="E304" s="49">
        <f t="shared" si="35"/>
        <v>2</v>
      </c>
      <c r="F304" s="50" t="s">
        <v>276</v>
      </c>
      <c r="G304" s="51">
        <v>14100</v>
      </c>
      <c r="H304" s="21">
        <v>0</v>
      </c>
      <c r="I304" s="51">
        <f t="shared" si="36"/>
        <v>14100</v>
      </c>
      <c r="J304" s="62">
        <f t="shared" si="34"/>
        <v>1236300</v>
      </c>
      <c r="K304" s="49">
        <v>50471</v>
      </c>
      <c r="L304" s="25">
        <v>1378565</v>
      </c>
      <c r="Q304" s="43"/>
    </row>
    <row r="305" spans="1:17">
      <c r="A305" s="14">
        <v>25</v>
      </c>
      <c r="B305" s="47">
        <v>43425</v>
      </c>
      <c r="C305" s="48">
        <v>43427</v>
      </c>
      <c r="D305" s="17" t="s">
        <v>15</v>
      </c>
      <c r="E305" s="49">
        <f t="shared" si="35"/>
        <v>2</v>
      </c>
      <c r="F305" s="50" t="s">
        <v>277</v>
      </c>
      <c r="G305" s="51">
        <v>13395</v>
      </c>
      <c r="H305" s="21">
        <v>0</v>
      </c>
      <c r="I305" s="51">
        <f t="shared" si="36"/>
        <v>13395</v>
      </c>
      <c r="J305" s="62">
        <f t="shared" si="34"/>
        <v>1222905</v>
      </c>
      <c r="K305" s="49">
        <v>51155</v>
      </c>
      <c r="L305" s="25">
        <v>1380819</v>
      </c>
      <c r="Q305" s="43"/>
    </row>
    <row r="306" spans="1:17">
      <c r="A306" s="14">
        <v>26</v>
      </c>
      <c r="B306" s="47">
        <v>43427</v>
      </c>
      <c r="C306" s="48">
        <v>43429</v>
      </c>
      <c r="D306" s="17" t="s">
        <v>15</v>
      </c>
      <c r="E306" s="49">
        <f t="shared" si="35"/>
        <v>2</v>
      </c>
      <c r="F306" s="50" t="s">
        <v>278</v>
      </c>
      <c r="G306" s="51">
        <v>14915</v>
      </c>
      <c r="H306" s="21">
        <v>0</v>
      </c>
      <c r="I306" s="51">
        <f t="shared" si="36"/>
        <v>14915</v>
      </c>
      <c r="J306" s="62">
        <f t="shared" si="34"/>
        <v>1207990</v>
      </c>
      <c r="K306" s="49">
        <v>51153</v>
      </c>
      <c r="L306" s="25">
        <v>1380640</v>
      </c>
      <c r="Q306" s="5"/>
    </row>
    <row r="307" spans="1:17">
      <c r="A307" s="14">
        <v>27</v>
      </c>
      <c r="B307" s="47">
        <v>43427</v>
      </c>
      <c r="C307" s="48">
        <v>43429</v>
      </c>
      <c r="D307" s="17" t="s">
        <v>15</v>
      </c>
      <c r="E307" s="49">
        <f t="shared" si="35"/>
        <v>2</v>
      </c>
      <c r="F307" s="50" t="s">
        <v>279</v>
      </c>
      <c r="G307" s="51">
        <v>13395</v>
      </c>
      <c r="H307" s="21">
        <v>0</v>
      </c>
      <c r="I307" s="51">
        <f t="shared" si="36"/>
        <v>13395</v>
      </c>
      <c r="J307" s="62">
        <f t="shared" si="34"/>
        <v>1194595</v>
      </c>
      <c r="K307" s="49">
        <v>52165</v>
      </c>
      <c r="L307" s="25">
        <v>1383881</v>
      </c>
      <c r="Q307" s="43"/>
    </row>
    <row r="308" spans="1:17">
      <c r="A308" s="14">
        <v>28</v>
      </c>
      <c r="B308" s="47">
        <v>43427</v>
      </c>
      <c r="C308" s="48">
        <v>43430</v>
      </c>
      <c r="D308" s="17" t="s">
        <v>15</v>
      </c>
      <c r="E308" s="49">
        <f t="shared" si="35"/>
        <v>3</v>
      </c>
      <c r="F308" s="50" t="s">
        <v>280</v>
      </c>
      <c r="G308" s="51">
        <v>30637.5</v>
      </c>
      <c r="H308" s="21">
        <v>0</v>
      </c>
      <c r="I308" s="51">
        <f t="shared" si="36"/>
        <v>30637.5</v>
      </c>
      <c r="J308" s="62">
        <f t="shared" si="34"/>
        <v>1163957.5</v>
      </c>
      <c r="K308" s="49">
        <v>51154</v>
      </c>
      <c r="L308" s="25">
        <v>1380694</v>
      </c>
      <c r="Q308" s="43"/>
    </row>
    <row r="309" spans="1:17">
      <c r="A309" s="14">
        <v>29</v>
      </c>
      <c r="B309" s="47">
        <v>43427</v>
      </c>
      <c r="C309" s="48">
        <v>43431</v>
      </c>
      <c r="D309" s="17" t="s">
        <v>15</v>
      </c>
      <c r="E309" s="49">
        <f t="shared" si="35"/>
        <v>4</v>
      </c>
      <c r="F309" s="50" t="s">
        <v>281</v>
      </c>
      <c r="G309" s="51">
        <v>43000</v>
      </c>
      <c r="H309" s="21">
        <v>0</v>
      </c>
      <c r="I309" s="51">
        <f t="shared" si="36"/>
        <v>43000</v>
      </c>
      <c r="J309" s="62">
        <f t="shared" si="34"/>
        <v>1120957.5</v>
      </c>
      <c r="K309" s="49">
        <v>50409</v>
      </c>
      <c r="L309" s="25">
        <v>1378262</v>
      </c>
      <c r="Q309" s="43"/>
    </row>
    <row r="310" spans="1:17">
      <c r="A310" s="14">
        <v>30</v>
      </c>
      <c r="B310" s="47">
        <v>43429</v>
      </c>
      <c r="C310" s="48">
        <v>43431</v>
      </c>
      <c r="D310" s="17" t="s">
        <v>15</v>
      </c>
      <c r="E310" s="49">
        <f t="shared" si="35"/>
        <v>2</v>
      </c>
      <c r="F310" s="50" t="s">
        <v>282</v>
      </c>
      <c r="G310" s="51">
        <v>13395</v>
      </c>
      <c r="H310" s="21">
        <v>0</v>
      </c>
      <c r="I310" s="51">
        <f t="shared" si="36"/>
        <v>13395</v>
      </c>
      <c r="J310" s="62">
        <f t="shared" ref="J310:J325" si="37">J309-I310</f>
        <v>1107562.5</v>
      </c>
      <c r="K310" s="49">
        <v>51662</v>
      </c>
      <c r="L310" s="25">
        <v>1381819</v>
      </c>
      <c r="Q310" s="43"/>
    </row>
    <row r="311" spans="1:17">
      <c r="A311" s="14">
        <v>31</v>
      </c>
      <c r="B311" s="47">
        <v>43433</v>
      </c>
      <c r="C311" s="48">
        <v>43434</v>
      </c>
      <c r="D311" s="17" t="s">
        <v>15</v>
      </c>
      <c r="E311" s="49">
        <f t="shared" si="35"/>
        <v>1</v>
      </c>
      <c r="F311" s="50" t="s">
        <v>283</v>
      </c>
      <c r="G311" s="51">
        <v>7850</v>
      </c>
      <c r="H311" s="21">
        <v>0</v>
      </c>
      <c r="I311" s="51">
        <f t="shared" si="36"/>
        <v>7850</v>
      </c>
      <c r="J311" s="62">
        <f t="shared" si="37"/>
        <v>1099712.5</v>
      </c>
      <c r="K311" s="49">
        <v>50723</v>
      </c>
      <c r="L311" s="25">
        <v>1378953</v>
      </c>
      <c r="Q311" s="43"/>
    </row>
    <row r="312" spans="1:17">
      <c r="A312" s="14">
        <v>1</v>
      </c>
      <c r="B312" s="47">
        <v>43434</v>
      </c>
      <c r="C312" s="48">
        <v>43436</v>
      </c>
      <c r="D312" s="17" t="s">
        <v>15</v>
      </c>
      <c r="E312" s="49">
        <f t="shared" ref="E312:E324" si="38">C312-B312</f>
        <v>2</v>
      </c>
      <c r="F312" s="50" t="s">
        <v>284</v>
      </c>
      <c r="G312" s="51">
        <v>13395</v>
      </c>
      <c r="H312" s="21">
        <v>0</v>
      </c>
      <c r="I312" s="51">
        <f t="shared" ref="I312:I324" si="39">+G312+H312</f>
        <v>13395</v>
      </c>
      <c r="J312" s="62">
        <f t="shared" si="37"/>
        <v>1086317.5</v>
      </c>
      <c r="K312" s="49">
        <v>52260</v>
      </c>
      <c r="L312" s="25">
        <v>1384346</v>
      </c>
      <c r="Q312" s="43"/>
    </row>
    <row r="313" spans="1:17">
      <c r="A313" s="14">
        <v>2</v>
      </c>
      <c r="B313" s="47">
        <v>43436</v>
      </c>
      <c r="C313" s="48">
        <v>43438</v>
      </c>
      <c r="D313" s="17" t="s">
        <v>15</v>
      </c>
      <c r="E313" s="49">
        <f t="shared" si="38"/>
        <v>2</v>
      </c>
      <c r="F313" s="50" t="s">
        <v>285</v>
      </c>
      <c r="G313" s="51">
        <v>14915</v>
      </c>
      <c r="H313" s="21">
        <v>0</v>
      </c>
      <c r="I313" s="51">
        <f t="shared" si="39"/>
        <v>14915</v>
      </c>
      <c r="J313" s="62">
        <f t="shared" si="37"/>
        <v>1071402.5</v>
      </c>
      <c r="K313" s="49">
        <v>51905</v>
      </c>
      <c r="L313" s="25">
        <v>1382133</v>
      </c>
      <c r="Q313" s="43"/>
    </row>
    <row r="314" spans="1:17">
      <c r="A314" s="14">
        <v>3</v>
      </c>
      <c r="B314" s="47">
        <v>43437</v>
      </c>
      <c r="C314" s="48">
        <v>43439</v>
      </c>
      <c r="D314" s="17" t="s">
        <v>15</v>
      </c>
      <c r="E314" s="49">
        <f t="shared" si="38"/>
        <v>2</v>
      </c>
      <c r="F314" s="50" t="s">
        <v>286</v>
      </c>
      <c r="G314" s="51">
        <v>13395</v>
      </c>
      <c r="H314" s="21">
        <v>0</v>
      </c>
      <c r="I314" s="51">
        <f t="shared" si="39"/>
        <v>13395</v>
      </c>
      <c r="J314" s="62">
        <f t="shared" si="37"/>
        <v>1058007.5</v>
      </c>
      <c r="K314" s="49">
        <v>52040</v>
      </c>
      <c r="L314" s="25">
        <v>1383563</v>
      </c>
      <c r="Q314" s="43"/>
    </row>
    <row r="315" spans="1:17">
      <c r="A315" s="14">
        <v>4</v>
      </c>
      <c r="B315" s="47">
        <v>43440</v>
      </c>
      <c r="C315" s="48">
        <v>43442</v>
      </c>
      <c r="D315" s="17" t="s">
        <v>15</v>
      </c>
      <c r="E315" s="49">
        <f t="shared" si="38"/>
        <v>2</v>
      </c>
      <c r="F315" s="50" t="s">
        <v>287</v>
      </c>
      <c r="G315" s="51">
        <v>14915</v>
      </c>
      <c r="H315" s="21">
        <v>0</v>
      </c>
      <c r="I315" s="51">
        <f t="shared" si="39"/>
        <v>14915</v>
      </c>
      <c r="J315" s="62">
        <f t="shared" si="37"/>
        <v>1043092.5</v>
      </c>
      <c r="K315" s="49">
        <v>52432</v>
      </c>
      <c r="L315" s="25">
        <v>1385692</v>
      </c>
      <c r="Q315" s="43"/>
    </row>
    <row r="316" spans="1:17">
      <c r="A316" s="14">
        <v>5</v>
      </c>
      <c r="B316" s="47">
        <v>43447</v>
      </c>
      <c r="C316" s="48">
        <v>43448</v>
      </c>
      <c r="D316" s="17" t="s">
        <v>15</v>
      </c>
      <c r="E316" s="49">
        <f t="shared" si="38"/>
        <v>1</v>
      </c>
      <c r="F316" s="50" t="s">
        <v>288</v>
      </c>
      <c r="G316" s="51">
        <v>7850</v>
      </c>
      <c r="H316" s="21">
        <v>0</v>
      </c>
      <c r="I316" s="51">
        <f t="shared" si="39"/>
        <v>7850</v>
      </c>
      <c r="J316" s="62">
        <f t="shared" si="37"/>
        <v>1035242.5</v>
      </c>
      <c r="K316" s="49">
        <v>54908</v>
      </c>
      <c r="L316" s="25">
        <v>1395208</v>
      </c>
      <c r="Q316" s="43"/>
    </row>
    <row r="317" spans="1:17">
      <c r="A317" s="14">
        <v>6</v>
      </c>
      <c r="B317" s="47">
        <v>43448</v>
      </c>
      <c r="C317" s="48">
        <v>43449</v>
      </c>
      <c r="D317" s="17" t="s">
        <v>15</v>
      </c>
      <c r="E317" s="49">
        <f t="shared" si="38"/>
        <v>1</v>
      </c>
      <c r="F317" s="50" t="s">
        <v>289</v>
      </c>
      <c r="G317" s="51">
        <v>7850</v>
      </c>
      <c r="H317" s="21">
        <v>0</v>
      </c>
      <c r="I317" s="51">
        <f t="shared" si="39"/>
        <v>7850</v>
      </c>
      <c r="J317" s="62">
        <f t="shared" si="37"/>
        <v>1027392.5</v>
      </c>
      <c r="K317" s="49">
        <v>54944</v>
      </c>
      <c r="L317" s="25">
        <v>1395967</v>
      </c>
      <c r="Q317" s="43"/>
    </row>
    <row r="318" spans="1:17">
      <c r="A318" s="14">
        <v>7</v>
      </c>
      <c r="B318" s="47">
        <v>43447</v>
      </c>
      <c r="C318" s="48">
        <v>43449</v>
      </c>
      <c r="D318" s="17" t="s">
        <v>15</v>
      </c>
      <c r="E318" s="49">
        <f t="shared" si="38"/>
        <v>2</v>
      </c>
      <c r="F318" s="50" t="s">
        <v>290</v>
      </c>
      <c r="G318" s="51">
        <v>15700</v>
      </c>
      <c r="H318" s="21">
        <v>0</v>
      </c>
      <c r="I318" s="51">
        <f t="shared" si="39"/>
        <v>15700</v>
      </c>
      <c r="J318" s="62">
        <f t="shared" si="37"/>
        <v>1011692.5</v>
      </c>
      <c r="K318" s="49">
        <v>54015</v>
      </c>
      <c r="L318" s="25">
        <v>1390417</v>
      </c>
      <c r="Q318" s="43"/>
    </row>
    <row r="319" spans="1:17">
      <c r="A319" s="14">
        <v>8</v>
      </c>
      <c r="B319" s="47">
        <v>43447</v>
      </c>
      <c r="C319" s="48">
        <v>43449</v>
      </c>
      <c r="D319" s="17" t="s">
        <v>15</v>
      </c>
      <c r="E319" s="49">
        <f t="shared" si="38"/>
        <v>2</v>
      </c>
      <c r="F319" s="50" t="s">
        <v>291</v>
      </c>
      <c r="G319" s="51">
        <v>14915</v>
      </c>
      <c r="H319" s="21">
        <v>0</v>
      </c>
      <c r="I319" s="51">
        <f t="shared" si="39"/>
        <v>14915</v>
      </c>
      <c r="J319" s="62">
        <f t="shared" si="37"/>
        <v>996777.5</v>
      </c>
      <c r="K319" s="49">
        <v>52525</v>
      </c>
      <c r="L319" s="25">
        <v>1386561</v>
      </c>
      <c r="Q319" s="43"/>
    </row>
    <row r="320" spans="1:17">
      <c r="A320" s="14">
        <v>9</v>
      </c>
      <c r="B320" s="47">
        <v>43447</v>
      </c>
      <c r="C320" s="48">
        <v>43449</v>
      </c>
      <c r="D320" s="17" t="s">
        <v>15</v>
      </c>
      <c r="E320" s="49">
        <f t="shared" si="38"/>
        <v>2</v>
      </c>
      <c r="F320" s="50" t="s">
        <v>292</v>
      </c>
      <c r="G320" s="51">
        <v>14915</v>
      </c>
      <c r="H320" s="21">
        <v>0</v>
      </c>
      <c r="I320" s="51">
        <f t="shared" si="39"/>
        <v>14915</v>
      </c>
      <c r="J320" s="62">
        <f t="shared" si="37"/>
        <v>981862.5</v>
      </c>
      <c r="K320" s="49">
        <v>53420</v>
      </c>
      <c r="L320" s="25">
        <v>1388713</v>
      </c>
      <c r="Q320" s="43"/>
    </row>
    <row r="321" spans="1:17">
      <c r="A321" s="14">
        <v>10</v>
      </c>
      <c r="B321" s="47">
        <v>43449</v>
      </c>
      <c r="C321" s="48">
        <v>43450</v>
      </c>
      <c r="D321" s="17" t="s">
        <v>15</v>
      </c>
      <c r="E321" s="49">
        <f t="shared" si="38"/>
        <v>1</v>
      </c>
      <c r="F321" s="50" t="s">
        <v>293</v>
      </c>
      <c r="G321" s="51">
        <v>7850</v>
      </c>
      <c r="H321" s="21">
        <v>0</v>
      </c>
      <c r="I321" s="51">
        <f t="shared" si="39"/>
        <v>7850</v>
      </c>
      <c r="J321" s="62">
        <f t="shared" si="37"/>
        <v>974012.5</v>
      </c>
      <c r="K321" s="49">
        <v>54035</v>
      </c>
      <c r="L321" s="25">
        <v>1390893</v>
      </c>
      <c r="Q321" s="43"/>
    </row>
    <row r="322" spans="1:17">
      <c r="A322" s="14">
        <v>11</v>
      </c>
      <c r="B322" s="47">
        <v>43448</v>
      </c>
      <c r="C322" s="48">
        <v>43450</v>
      </c>
      <c r="D322" s="17" t="s">
        <v>15</v>
      </c>
      <c r="E322" s="49">
        <f t="shared" si="38"/>
        <v>2</v>
      </c>
      <c r="F322" s="50" t="s">
        <v>294</v>
      </c>
      <c r="G322" s="51">
        <v>15700</v>
      </c>
      <c r="H322" s="21">
        <v>0</v>
      </c>
      <c r="I322" s="51">
        <f t="shared" si="39"/>
        <v>15700</v>
      </c>
      <c r="J322" s="62">
        <f t="shared" si="37"/>
        <v>958312.5</v>
      </c>
      <c r="K322" s="49">
        <v>54242</v>
      </c>
      <c r="L322" s="25">
        <v>1392720</v>
      </c>
      <c r="Q322" s="43"/>
    </row>
    <row r="323" spans="1:17">
      <c r="A323" s="14">
        <v>12</v>
      </c>
      <c r="B323" s="47">
        <v>43448</v>
      </c>
      <c r="C323" s="48">
        <v>43450</v>
      </c>
      <c r="D323" s="17" t="s">
        <v>15</v>
      </c>
      <c r="E323" s="49">
        <f t="shared" si="38"/>
        <v>2</v>
      </c>
      <c r="F323" s="50" t="s">
        <v>295</v>
      </c>
      <c r="G323" s="51">
        <v>15700</v>
      </c>
      <c r="H323" s="21">
        <v>0</v>
      </c>
      <c r="I323" s="51">
        <f t="shared" si="39"/>
        <v>15700</v>
      </c>
      <c r="J323" s="62">
        <f t="shared" si="37"/>
        <v>942612.5</v>
      </c>
      <c r="K323" s="49">
        <v>55423</v>
      </c>
      <c r="L323" s="25">
        <v>1398029</v>
      </c>
      <c r="Q323" s="43"/>
    </row>
    <row r="324" s="1" customFormat="1" ht="24.75" spans="1:20">
      <c r="A324" s="52" t="s">
        <v>18</v>
      </c>
      <c r="B324" s="52"/>
      <c r="C324" s="52"/>
      <c r="D324" s="52"/>
      <c r="E324" s="52"/>
      <c r="F324" s="52"/>
      <c r="G324" s="52"/>
      <c r="H324" s="52"/>
      <c r="I324" s="67">
        <f>SUM(I240:I323)</f>
        <v>1280763.5</v>
      </c>
      <c r="J324" s="35"/>
      <c r="K324" s="36" t="s">
        <v>208</v>
      </c>
      <c r="L324" s="25"/>
      <c r="N324" s="3"/>
      <c r="O324" s="146"/>
      <c r="Q324" s="43"/>
      <c r="R324" s="5"/>
      <c r="S324" s="5"/>
      <c r="T324" s="5"/>
    </row>
    <row r="325" spans="12:17">
      <c r="L325" s="25"/>
      <c r="Q325" s="43"/>
    </row>
    <row r="326" s="2" customFormat="1" spans="1:20">
      <c r="A326" s="45"/>
      <c r="B326" s="46"/>
      <c r="C326" s="46"/>
      <c r="D326" s="46"/>
      <c r="E326" s="46"/>
      <c r="F326" s="46"/>
      <c r="G326" s="46"/>
      <c r="H326" s="46"/>
      <c r="I326" s="54" t="s">
        <v>296</v>
      </c>
      <c r="J326" s="60">
        <v>988867.77</v>
      </c>
      <c r="K326" s="79">
        <v>43459</v>
      </c>
      <c r="L326" s="80" t="s">
        <v>297</v>
      </c>
      <c r="O326" s="148"/>
      <c r="P326" s="43"/>
      <c r="Q326" s="43"/>
      <c r="R326" s="5"/>
      <c r="S326" s="5"/>
      <c r="T326" s="5"/>
    </row>
    <row r="327" spans="1:17">
      <c r="A327" s="14">
        <v>13</v>
      </c>
      <c r="B327" s="47">
        <v>43451</v>
      </c>
      <c r="C327" s="48">
        <v>43452</v>
      </c>
      <c r="D327" s="17" t="s">
        <v>15</v>
      </c>
      <c r="E327" s="49">
        <f t="shared" ref="E327:E336" si="40">C327-B327</f>
        <v>1</v>
      </c>
      <c r="F327" s="50" t="s">
        <v>298</v>
      </c>
      <c r="G327" s="51">
        <v>7850</v>
      </c>
      <c r="H327" s="21">
        <v>0</v>
      </c>
      <c r="I327" s="51">
        <f t="shared" ref="I327:I336" si="41">+G327+H327</f>
        <v>7850</v>
      </c>
      <c r="J327" s="62">
        <f>J323+J326-I327</f>
        <v>1923630.27</v>
      </c>
      <c r="K327" s="81">
        <v>56159</v>
      </c>
      <c r="L327" s="25">
        <v>1402116</v>
      </c>
      <c r="P327" s="43"/>
      <c r="Q327" s="43"/>
    </row>
    <row r="328" spans="1:17">
      <c r="A328" s="14">
        <v>14</v>
      </c>
      <c r="B328" s="47">
        <v>43451</v>
      </c>
      <c r="C328" s="48">
        <v>43452</v>
      </c>
      <c r="D328" s="17" t="s">
        <v>15</v>
      </c>
      <c r="E328" s="49">
        <f t="shared" si="40"/>
        <v>1</v>
      </c>
      <c r="F328" s="50" t="s">
        <v>299</v>
      </c>
      <c r="G328" s="51">
        <v>10750</v>
      </c>
      <c r="H328" s="21">
        <v>0</v>
      </c>
      <c r="I328" s="51">
        <f t="shared" si="41"/>
        <v>10750</v>
      </c>
      <c r="J328" s="62">
        <f t="shared" ref="J327:J336" si="42">J327-I328</f>
        <v>1912880.27</v>
      </c>
      <c r="K328" s="81">
        <v>53419</v>
      </c>
      <c r="L328" s="82">
        <v>1388621</v>
      </c>
      <c r="P328" s="43"/>
      <c r="Q328" s="43"/>
    </row>
    <row r="329" spans="1:17">
      <c r="A329" s="14">
        <v>15</v>
      </c>
      <c r="B329" s="47">
        <v>43451</v>
      </c>
      <c r="C329" s="48">
        <v>43452</v>
      </c>
      <c r="D329" s="17" t="s">
        <v>15</v>
      </c>
      <c r="E329" s="49">
        <f t="shared" si="40"/>
        <v>1</v>
      </c>
      <c r="F329" s="50" t="s">
        <v>300</v>
      </c>
      <c r="G329" s="51">
        <v>10750</v>
      </c>
      <c r="H329" s="21">
        <v>0</v>
      </c>
      <c r="I329" s="51">
        <f t="shared" si="41"/>
        <v>10750</v>
      </c>
      <c r="J329" s="62">
        <f t="shared" si="42"/>
        <v>1902130.27</v>
      </c>
      <c r="K329" s="81">
        <v>53418</v>
      </c>
      <c r="L329" s="82">
        <v>1388621</v>
      </c>
      <c r="P329" s="43"/>
      <c r="Q329" s="43"/>
    </row>
    <row r="330" spans="1:17">
      <c r="A330" s="14">
        <v>16</v>
      </c>
      <c r="B330" s="47">
        <v>43449</v>
      </c>
      <c r="C330" s="48">
        <v>43452</v>
      </c>
      <c r="D330" s="17" t="s">
        <v>15</v>
      </c>
      <c r="E330" s="49">
        <f t="shared" si="40"/>
        <v>3</v>
      </c>
      <c r="F330" s="50" t="s">
        <v>301</v>
      </c>
      <c r="G330" s="51">
        <v>22765</v>
      </c>
      <c r="H330" s="21">
        <v>0</v>
      </c>
      <c r="I330" s="51">
        <f t="shared" si="41"/>
        <v>22765</v>
      </c>
      <c r="J330" s="62">
        <f t="shared" si="42"/>
        <v>1879365.27</v>
      </c>
      <c r="K330" s="81">
        <v>56341</v>
      </c>
      <c r="L330" s="25">
        <v>1403739</v>
      </c>
      <c r="P330" s="43"/>
      <c r="Q330" s="43"/>
    </row>
    <row r="331" spans="1:17">
      <c r="A331" s="14">
        <v>17</v>
      </c>
      <c r="B331" s="47">
        <v>43448</v>
      </c>
      <c r="C331" s="48">
        <v>43452</v>
      </c>
      <c r="D331" s="17" t="s">
        <v>15</v>
      </c>
      <c r="E331" s="49">
        <f t="shared" si="40"/>
        <v>4</v>
      </c>
      <c r="F331" s="50" t="s">
        <v>302</v>
      </c>
      <c r="G331" s="51">
        <v>26790</v>
      </c>
      <c r="H331" s="21">
        <v>0</v>
      </c>
      <c r="I331" s="51">
        <f t="shared" si="41"/>
        <v>26790</v>
      </c>
      <c r="J331" s="62">
        <f t="shared" si="42"/>
        <v>1852575.27</v>
      </c>
      <c r="K331" s="81">
        <v>50966</v>
      </c>
      <c r="L331" s="25">
        <v>1380193</v>
      </c>
      <c r="P331" s="43"/>
      <c r="Q331" s="43"/>
    </row>
    <row r="332" spans="1:17">
      <c r="A332" s="14">
        <v>18</v>
      </c>
      <c r="B332" s="47">
        <v>43451</v>
      </c>
      <c r="C332" s="48">
        <v>43453</v>
      </c>
      <c r="D332" s="17" t="s">
        <v>15</v>
      </c>
      <c r="E332" s="49">
        <f t="shared" si="40"/>
        <v>2</v>
      </c>
      <c r="F332" s="50" t="s">
        <v>303</v>
      </c>
      <c r="G332" s="51">
        <v>14915</v>
      </c>
      <c r="H332" s="21">
        <v>0</v>
      </c>
      <c r="I332" s="51">
        <f t="shared" si="41"/>
        <v>14915</v>
      </c>
      <c r="J332" s="62">
        <f t="shared" si="42"/>
        <v>1837660.27</v>
      </c>
      <c r="K332" s="81">
        <v>52008</v>
      </c>
      <c r="L332" s="25">
        <v>1383396</v>
      </c>
      <c r="P332" s="43"/>
      <c r="Q332" s="43"/>
    </row>
    <row r="333" spans="1:17">
      <c r="A333" s="14">
        <v>19</v>
      </c>
      <c r="B333" s="47">
        <v>43454</v>
      </c>
      <c r="C333" s="48">
        <v>43456</v>
      </c>
      <c r="D333" s="17" t="s">
        <v>15</v>
      </c>
      <c r="E333" s="49">
        <f t="shared" si="40"/>
        <v>2</v>
      </c>
      <c r="F333" s="50" t="s">
        <v>304</v>
      </c>
      <c r="G333" s="51">
        <v>14915</v>
      </c>
      <c r="H333" s="21">
        <v>0</v>
      </c>
      <c r="I333" s="51">
        <f t="shared" si="41"/>
        <v>14915</v>
      </c>
      <c r="J333" s="62">
        <f t="shared" si="42"/>
        <v>1822745.27</v>
      </c>
      <c r="K333" s="81">
        <v>53166</v>
      </c>
      <c r="L333" s="82">
        <v>1387524</v>
      </c>
      <c r="P333" s="43"/>
      <c r="Q333" s="43"/>
    </row>
    <row r="334" spans="1:17">
      <c r="A334" s="14">
        <v>20</v>
      </c>
      <c r="B334" s="47">
        <v>43454</v>
      </c>
      <c r="C334" s="48">
        <v>43456</v>
      </c>
      <c r="D334" s="17" t="s">
        <v>15</v>
      </c>
      <c r="E334" s="49">
        <f t="shared" si="40"/>
        <v>2</v>
      </c>
      <c r="F334" s="50" t="s">
        <v>305</v>
      </c>
      <c r="G334" s="51">
        <v>14915</v>
      </c>
      <c r="H334" s="21">
        <v>0</v>
      </c>
      <c r="I334" s="51">
        <f t="shared" si="41"/>
        <v>14915</v>
      </c>
      <c r="J334" s="62">
        <f t="shared" si="42"/>
        <v>1807830.27</v>
      </c>
      <c r="K334" s="81">
        <v>53165</v>
      </c>
      <c r="L334" s="82">
        <v>1387524</v>
      </c>
      <c r="P334" s="43"/>
      <c r="Q334" s="43"/>
    </row>
    <row r="335" spans="1:17">
      <c r="A335" s="14">
        <v>21</v>
      </c>
      <c r="B335" s="47">
        <v>43453</v>
      </c>
      <c r="C335" s="48">
        <v>43456</v>
      </c>
      <c r="D335" s="17" t="s">
        <v>15</v>
      </c>
      <c r="E335" s="49">
        <f t="shared" si="40"/>
        <v>3</v>
      </c>
      <c r="F335" s="50" t="s">
        <v>306</v>
      </c>
      <c r="G335" s="51">
        <v>32250</v>
      </c>
      <c r="H335" s="21">
        <v>0</v>
      </c>
      <c r="I335" s="51">
        <f t="shared" si="41"/>
        <v>32250</v>
      </c>
      <c r="J335" s="62">
        <f t="shared" si="42"/>
        <v>1775580.27</v>
      </c>
      <c r="K335" s="81">
        <v>49751</v>
      </c>
      <c r="L335" s="25">
        <v>1375683</v>
      </c>
      <c r="P335" s="43"/>
      <c r="Q335" s="43"/>
    </row>
    <row r="336" spans="1:17">
      <c r="A336" s="14">
        <v>22</v>
      </c>
      <c r="B336" s="47">
        <v>43453</v>
      </c>
      <c r="C336" s="48">
        <v>43456</v>
      </c>
      <c r="D336" s="17" t="s">
        <v>15</v>
      </c>
      <c r="E336" s="49">
        <f t="shared" si="40"/>
        <v>3</v>
      </c>
      <c r="F336" s="50" t="s">
        <v>307</v>
      </c>
      <c r="G336" s="51">
        <v>22372.5</v>
      </c>
      <c r="H336" s="21">
        <v>0</v>
      </c>
      <c r="I336" s="51">
        <f t="shared" si="41"/>
        <v>22372.5</v>
      </c>
      <c r="J336" s="62">
        <f t="shared" si="42"/>
        <v>1753207.77</v>
      </c>
      <c r="K336" s="81">
        <v>53155</v>
      </c>
      <c r="L336" s="25">
        <v>1387096</v>
      </c>
      <c r="P336" s="43"/>
      <c r="Q336" s="43"/>
    </row>
    <row r="337" spans="1:17">
      <c r="A337" s="14">
        <v>1</v>
      </c>
      <c r="B337" s="47">
        <v>43473</v>
      </c>
      <c r="C337" s="48">
        <v>43475</v>
      </c>
      <c r="D337" s="17" t="s">
        <v>15</v>
      </c>
      <c r="E337" s="49">
        <f t="shared" ref="E337:E360" si="43">C337-B337</f>
        <v>2</v>
      </c>
      <c r="F337" s="50" t="s">
        <v>308</v>
      </c>
      <c r="G337" s="51">
        <v>29809.73</v>
      </c>
      <c r="H337" s="21">
        <v>0</v>
      </c>
      <c r="I337" s="51">
        <f t="shared" ref="I337:I366" si="44">+G337+H337</f>
        <v>29809.73</v>
      </c>
      <c r="J337" s="62">
        <f t="shared" ref="J337:J359" si="45">J336-I337</f>
        <v>1723398.04</v>
      </c>
      <c r="K337" s="81">
        <v>57827</v>
      </c>
      <c r="L337" s="25">
        <v>1412070</v>
      </c>
      <c r="P337" s="43"/>
      <c r="Q337" s="43"/>
    </row>
    <row r="338" spans="1:17">
      <c r="A338" s="14">
        <v>2</v>
      </c>
      <c r="B338" s="47">
        <v>43473</v>
      </c>
      <c r="C338" s="48">
        <v>43476</v>
      </c>
      <c r="D338" s="17" t="s">
        <v>15</v>
      </c>
      <c r="E338" s="49">
        <f t="shared" si="43"/>
        <v>3</v>
      </c>
      <c r="F338" s="50" t="s">
        <v>309</v>
      </c>
      <c r="G338" s="51">
        <v>32917.5</v>
      </c>
      <c r="H338" s="21">
        <v>0</v>
      </c>
      <c r="I338" s="51">
        <f t="shared" si="44"/>
        <v>32917.5</v>
      </c>
      <c r="J338" s="62">
        <f t="shared" si="45"/>
        <v>1690480.54</v>
      </c>
      <c r="K338" s="81">
        <v>56394</v>
      </c>
      <c r="L338" s="25">
        <v>1404841</v>
      </c>
      <c r="P338" s="43"/>
      <c r="Q338" s="43"/>
    </row>
    <row r="339" spans="1:17">
      <c r="A339" s="14">
        <v>3</v>
      </c>
      <c r="B339" s="47">
        <v>43473</v>
      </c>
      <c r="C339" s="48">
        <v>43476</v>
      </c>
      <c r="D339" s="17" t="s">
        <v>15</v>
      </c>
      <c r="E339" s="49">
        <f t="shared" si="43"/>
        <v>3</v>
      </c>
      <c r="F339" s="50" t="s">
        <v>310</v>
      </c>
      <c r="G339" s="51">
        <v>29355</v>
      </c>
      <c r="H339" s="21">
        <v>0</v>
      </c>
      <c r="I339" s="51">
        <f t="shared" si="44"/>
        <v>29355</v>
      </c>
      <c r="J339" s="62">
        <f t="shared" si="45"/>
        <v>1661125.54</v>
      </c>
      <c r="K339" s="81">
        <v>54657</v>
      </c>
      <c r="L339" s="25">
        <v>1394354</v>
      </c>
      <c r="P339" s="43"/>
      <c r="Q339" s="43"/>
    </row>
    <row r="340" spans="1:17">
      <c r="A340" s="14">
        <v>4</v>
      </c>
      <c r="B340" s="47">
        <v>43476</v>
      </c>
      <c r="C340" s="48">
        <v>43478</v>
      </c>
      <c r="D340" s="17" t="s">
        <v>15</v>
      </c>
      <c r="E340" s="49">
        <f t="shared" si="43"/>
        <v>2</v>
      </c>
      <c r="F340" s="50" t="s">
        <v>311</v>
      </c>
      <c r="G340" s="51">
        <v>21070</v>
      </c>
      <c r="H340" s="21">
        <v>0</v>
      </c>
      <c r="I340" s="51">
        <f t="shared" si="44"/>
        <v>21070</v>
      </c>
      <c r="J340" s="62">
        <f t="shared" si="45"/>
        <v>1640055.54</v>
      </c>
      <c r="K340" s="81">
        <v>54658</v>
      </c>
      <c r="L340" s="83">
        <v>1394356</v>
      </c>
      <c r="P340" s="43"/>
      <c r="Q340" s="43"/>
    </row>
    <row r="341" spans="1:17">
      <c r="A341" s="14">
        <v>5</v>
      </c>
      <c r="B341" s="47">
        <v>43476</v>
      </c>
      <c r="C341" s="48">
        <v>43478</v>
      </c>
      <c r="D341" s="17" t="s">
        <v>15</v>
      </c>
      <c r="E341" s="49">
        <f t="shared" si="43"/>
        <v>2</v>
      </c>
      <c r="F341" s="50" t="s">
        <v>312</v>
      </c>
      <c r="G341" s="51">
        <v>23100</v>
      </c>
      <c r="H341" s="21">
        <v>0</v>
      </c>
      <c r="I341" s="51">
        <f t="shared" si="44"/>
        <v>23100</v>
      </c>
      <c r="J341" s="62">
        <f t="shared" si="45"/>
        <v>1616955.54</v>
      </c>
      <c r="K341" s="81">
        <v>56352</v>
      </c>
      <c r="L341" s="25">
        <v>1404440</v>
      </c>
      <c r="P341" s="43"/>
      <c r="Q341" s="43"/>
    </row>
    <row r="342" spans="1:17">
      <c r="A342" s="14">
        <v>6</v>
      </c>
      <c r="B342" s="47">
        <v>43476</v>
      </c>
      <c r="C342" s="48">
        <v>43478</v>
      </c>
      <c r="D342" s="17" t="s">
        <v>15</v>
      </c>
      <c r="E342" s="49">
        <f t="shared" si="43"/>
        <v>2</v>
      </c>
      <c r="F342" s="50" t="s">
        <v>313</v>
      </c>
      <c r="G342" s="51">
        <v>21945</v>
      </c>
      <c r="H342" s="21">
        <v>0</v>
      </c>
      <c r="I342" s="51">
        <f t="shared" si="44"/>
        <v>21945</v>
      </c>
      <c r="J342" s="62">
        <f t="shared" si="45"/>
        <v>1595010.54</v>
      </c>
      <c r="K342" s="81">
        <v>56168</v>
      </c>
      <c r="L342" s="25">
        <v>1402270</v>
      </c>
      <c r="P342" s="43"/>
      <c r="Q342" s="43"/>
    </row>
    <row r="343" spans="1:17">
      <c r="A343" s="14">
        <v>7</v>
      </c>
      <c r="B343" s="47">
        <v>43476</v>
      </c>
      <c r="C343" s="48">
        <v>43478</v>
      </c>
      <c r="D343" s="17" t="s">
        <v>15</v>
      </c>
      <c r="E343" s="49">
        <f t="shared" si="43"/>
        <v>2</v>
      </c>
      <c r="F343" s="50" t="s">
        <v>314</v>
      </c>
      <c r="G343" s="51">
        <v>23100</v>
      </c>
      <c r="H343" s="21">
        <v>0</v>
      </c>
      <c r="I343" s="51">
        <f t="shared" si="44"/>
        <v>23100</v>
      </c>
      <c r="J343" s="62">
        <f t="shared" si="45"/>
        <v>1571910.54</v>
      </c>
      <c r="K343" s="81">
        <v>56697</v>
      </c>
      <c r="L343" s="25">
        <v>1403481</v>
      </c>
      <c r="P343" s="44"/>
      <c r="Q343" s="43"/>
    </row>
    <row r="344" spans="1:17">
      <c r="A344" s="14">
        <v>8</v>
      </c>
      <c r="B344" s="47">
        <v>43475</v>
      </c>
      <c r="C344" s="48">
        <v>43478</v>
      </c>
      <c r="D344" s="17" t="s">
        <v>15</v>
      </c>
      <c r="E344" s="49">
        <f t="shared" si="43"/>
        <v>3</v>
      </c>
      <c r="F344" s="50" t="s">
        <v>315</v>
      </c>
      <c r="G344" s="51">
        <v>32917.5</v>
      </c>
      <c r="H344" s="21">
        <v>0</v>
      </c>
      <c r="I344" s="51">
        <f t="shared" si="44"/>
        <v>32917.5</v>
      </c>
      <c r="J344" s="62">
        <f t="shared" si="45"/>
        <v>1538993.04</v>
      </c>
      <c r="K344" s="81">
        <v>54235</v>
      </c>
      <c r="L344" s="25">
        <v>1392534</v>
      </c>
      <c r="P344" s="43"/>
      <c r="Q344" s="43"/>
    </row>
    <row r="345" spans="1:17">
      <c r="A345" s="14">
        <v>9</v>
      </c>
      <c r="B345" s="47">
        <v>43476</v>
      </c>
      <c r="C345" s="48">
        <v>43478</v>
      </c>
      <c r="D345" s="17" t="s">
        <v>15</v>
      </c>
      <c r="E345" s="49">
        <f t="shared" si="43"/>
        <v>2</v>
      </c>
      <c r="F345" s="50" t="s">
        <v>316</v>
      </c>
      <c r="G345" s="51">
        <v>21945</v>
      </c>
      <c r="H345" s="21">
        <v>0</v>
      </c>
      <c r="I345" s="51">
        <f t="shared" si="44"/>
        <v>21945</v>
      </c>
      <c r="J345" s="62">
        <f t="shared" si="45"/>
        <v>1517048.04</v>
      </c>
      <c r="K345" s="81">
        <v>56286</v>
      </c>
      <c r="L345" s="25">
        <v>1403414</v>
      </c>
      <c r="P345" s="43"/>
      <c r="Q345" s="43"/>
    </row>
    <row r="346" spans="1:17">
      <c r="A346" s="14">
        <v>10</v>
      </c>
      <c r="B346" s="47">
        <v>43477</v>
      </c>
      <c r="C346" s="48">
        <v>43479</v>
      </c>
      <c r="D346" s="17" t="s">
        <v>15</v>
      </c>
      <c r="E346" s="49">
        <f t="shared" si="43"/>
        <v>2</v>
      </c>
      <c r="F346" s="50" t="s">
        <v>317</v>
      </c>
      <c r="G346" s="51">
        <v>23100</v>
      </c>
      <c r="H346" s="21">
        <v>0</v>
      </c>
      <c r="I346" s="51">
        <f t="shared" si="44"/>
        <v>23100</v>
      </c>
      <c r="J346" s="62">
        <f t="shared" si="45"/>
        <v>1493948.04</v>
      </c>
      <c r="K346" s="81">
        <v>60786</v>
      </c>
      <c r="L346" s="25">
        <v>1421128</v>
      </c>
      <c r="P346" s="43"/>
      <c r="Q346" s="43"/>
    </row>
    <row r="347" spans="1:17">
      <c r="A347" s="14">
        <v>11</v>
      </c>
      <c r="B347" s="47">
        <v>43478</v>
      </c>
      <c r="C347" s="48">
        <v>43480</v>
      </c>
      <c r="D347" s="17" t="s">
        <v>15</v>
      </c>
      <c r="E347" s="49">
        <f t="shared" si="43"/>
        <v>2</v>
      </c>
      <c r="F347" s="50" t="s">
        <v>318</v>
      </c>
      <c r="G347" s="51">
        <v>21945</v>
      </c>
      <c r="H347" s="21">
        <v>0</v>
      </c>
      <c r="I347" s="51">
        <f t="shared" si="44"/>
        <v>21945</v>
      </c>
      <c r="J347" s="62">
        <f t="shared" si="45"/>
        <v>1472003.04</v>
      </c>
      <c r="K347" s="81">
        <v>52523</v>
      </c>
      <c r="L347" s="25">
        <v>1386491</v>
      </c>
      <c r="P347" s="43"/>
      <c r="Q347" s="43"/>
    </row>
    <row r="348" spans="1:17">
      <c r="A348" s="14">
        <v>12</v>
      </c>
      <c r="B348" s="47">
        <v>43480</v>
      </c>
      <c r="C348" s="48">
        <v>43484</v>
      </c>
      <c r="D348" s="17" t="s">
        <v>15</v>
      </c>
      <c r="E348" s="49">
        <f t="shared" si="43"/>
        <v>4</v>
      </c>
      <c r="F348" s="50" t="s">
        <v>319</v>
      </c>
      <c r="G348" s="51">
        <v>43890</v>
      </c>
      <c r="H348" s="21">
        <v>0</v>
      </c>
      <c r="I348" s="51">
        <f t="shared" si="44"/>
        <v>43890</v>
      </c>
      <c r="J348" s="62">
        <f t="shared" si="45"/>
        <v>1428113.04</v>
      </c>
      <c r="K348" s="81">
        <v>59907</v>
      </c>
      <c r="L348" s="25">
        <v>1418513</v>
      </c>
      <c r="P348" s="43"/>
      <c r="Q348" s="43"/>
    </row>
    <row r="349" spans="1:17">
      <c r="A349" s="14">
        <v>13</v>
      </c>
      <c r="B349" s="47">
        <v>43483</v>
      </c>
      <c r="C349" s="48">
        <v>43484</v>
      </c>
      <c r="D349" s="17" t="s">
        <v>15</v>
      </c>
      <c r="E349" s="49">
        <f t="shared" si="43"/>
        <v>1</v>
      </c>
      <c r="F349" s="50" t="s">
        <v>320</v>
      </c>
      <c r="G349" s="51">
        <v>11550</v>
      </c>
      <c r="H349" s="21">
        <v>0</v>
      </c>
      <c r="I349" s="51">
        <f t="shared" si="44"/>
        <v>11550</v>
      </c>
      <c r="J349" s="62">
        <f t="shared" si="45"/>
        <v>1416563.04</v>
      </c>
      <c r="K349" s="81">
        <v>61406</v>
      </c>
      <c r="L349" s="25">
        <v>1427635</v>
      </c>
      <c r="P349" s="43"/>
      <c r="Q349" s="43"/>
    </row>
    <row r="350" spans="1:17">
      <c r="A350" s="14">
        <v>14</v>
      </c>
      <c r="B350" s="47">
        <v>43483</v>
      </c>
      <c r="C350" s="48">
        <v>43485</v>
      </c>
      <c r="D350" s="17" t="s">
        <v>15</v>
      </c>
      <c r="E350" s="49">
        <f t="shared" si="43"/>
        <v>2</v>
      </c>
      <c r="F350" s="50" t="s">
        <v>321</v>
      </c>
      <c r="G350" s="51">
        <v>21945</v>
      </c>
      <c r="H350" s="21">
        <v>0</v>
      </c>
      <c r="I350" s="51">
        <f t="shared" si="44"/>
        <v>21945</v>
      </c>
      <c r="J350" s="62">
        <f t="shared" si="45"/>
        <v>1394618.04</v>
      </c>
      <c r="K350" s="81">
        <v>58947</v>
      </c>
      <c r="L350" s="25">
        <v>1415880</v>
      </c>
      <c r="P350" s="43"/>
      <c r="Q350" s="43"/>
    </row>
    <row r="351" spans="1:17">
      <c r="A351" s="14">
        <v>15</v>
      </c>
      <c r="B351" s="47">
        <v>43483</v>
      </c>
      <c r="C351" s="48">
        <v>43485</v>
      </c>
      <c r="D351" s="17" t="s">
        <v>15</v>
      </c>
      <c r="E351" s="49">
        <f t="shared" si="43"/>
        <v>2</v>
      </c>
      <c r="F351" s="50" t="s">
        <v>322</v>
      </c>
      <c r="G351" s="51">
        <v>26900</v>
      </c>
      <c r="H351" s="21">
        <v>0</v>
      </c>
      <c r="I351" s="51">
        <f t="shared" si="44"/>
        <v>26900</v>
      </c>
      <c r="J351" s="62">
        <f t="shared" si="45"/>
        <v>1367718.04</v>
      </c>
      <c r="K351" s="81">
        <v>60455</v>
      </c>
      <c r="L351" s="82">
        <v>1422257</v>
      </c>
      <c r="P351" s="43"/>
      <c r="Q351" s="43"/>
    </row>
    <row r="352" spans="1:17">
      <c r="A352" s="14">
        <v>16</v>
      </c>
      <c r="B352" s="47">
        <v>43483</v>
      </c>
      <c r="C352" s="48">
        <v>43485</v>
      </c>
      <c r="D352" s="17" t="s">
        <v>15</v>
      </c>
      <c r="E352" s="49">
        <f t="shared" si="43"/>
        <v>2</v>
      </c>
      <c r="F352" s="50" t="s">
        <v>323</v>
      </c>
      <c r="G352" s="51">
        <v>26900</v>
      </c>
      <c r="H352" s="21">
        <v>0</v>
      </c>
      <c r="I352" s="51">
        <f t="shared" si="44"/>
        <v>26900</v>
      </c>
      <c r="J352" s="62">
        <f t="shared" si="45"/>
        <v>1340818.04</v>
      </c>
      <c r="K352" s="81">
        <v>60456</v>
      </c>
      <c r="L352" s="82">
        <v>1422257</v>
      </c>
      <c r="P352" s="43"/>
      <c r="Q352" s="43"/>
    </row>
    <row r="353" spans="1:17">
      <c r="A353" s="14">
        <v>17</v>
      </c>
      <c r="B353" s="47">
        <v>43485</v>
      </c>
      <c r="C353" s="48">
        <v>43487</v>
      </c>
      <c r="D353" s="17" t="s">
        <v>15</v>
      </c>
      <c r="E353" s="49">
        <f t="shared" si="43"/>
        <v>2</v>
      </c>
      <c r="F353" s="50" t="s">
        <v>324</v>
      </c>
      <c r="G353" s="51">
        <v>27455</v>
      </c>
      <c r="H353" s="21">
        <v>0</v>
      </c>
      <c r="I353" s="51">
        <f t="shared" si="44"/>
        <v>27455</v>
      </c>
      <c r="J353" s="62">
        <f t="shared" si="45"/>
        <v>1313363.04</v>
      </c>
      <c r="K353" s="81">
        <v>57789</v>
      </c>
      <c r="L353" s="25">
        <v>1411349</v>
      </c>
      <c r="P353" s="43"/>
      <c r="Q353" s="43"/>
    </row>
    <row r="354" spans="1:17">
      <c r="A354" s="14">
        <v>18</v>
      </c>
      <c r="B354" s="47">
        <v>43485</v>
      </c>
      <c r="C354" s="48">
        <v>43488</v>
      </c>
      <c r="D354" s="17" t="s">
        <v>15</v>
      </c>
      <c r="E354" s="49">
        <f t="shared" si="43"/>
        <v>3</v>
      </c>
      <c r="F354" s="50" t="s">
        <v>325</v>
      </c>
      <c r="G354" s="51">
        <v>32917.5</v>
      </c>
      <c r="H354" s="21">
        <v>0</v>
      </c>
      <c r="I354" s="51">
        <f t="shared" si="44"/>
        <v>32917.5</v>
      </c>
      <c r="J354" s="62">
        <f t="shared" si="45"/>
        <v>1280445.54</v>
      </c>
      <c r="K354" s="81">
        <v>58903</v>
      </c>
      <c r="L354" s="25">
        <v>1415424</v>
      </c>
      <c r="P354" s="43"/>
      <c r="Q354" s="43"/>
    </row>
    <row r="355" spans="1:17">
      <c r="A355" s="14">
        <v>19</v>
      </c>
      <c r="B355" s="47">
        <v>43486</v>
      </c>
      <c r="C355" s="48">
        <v>43488</v>
      </c>
      <c r="D355" s="17" t="s">
        <v>15</v>
      </c>
      <c r="E355" s="49">
        <f t="shared" si="43"/>
        <v>2</v>
      </c>
      <c r="F355" s="50" t="s">
        <v>326</v>
      </c>
      <c r="G355" s="51">
        <v>19570</v>
      </c>
      <c r="H355" s="21">
        <v>0</v>
      </c>
      <c r="I355" s="51">
        <f t="shared" si="44"/>
        <v>19570</v>
      </c>
      <c r="J355" s="62">
        <f t="shared" si="45"/>
        <v>1260875.54</v>
      </c>
      <c r="K355" s="81">
        <v>51925</v>
      </c>
      <c r="L355" s="25">
        <v>1382421</v>
      </c>
      <c r="P355" s="43"/>
      <c r="Q355" s="43"/>
    </row>
    <row r="356" spans="1:17">
      <c r="A356" s="14">
        <v>20</v>
      </c>
      <c r="B356" s="47">
        <v>43489</v>
      </c>
      <c r="C356" s="48">
        <v>43491</v>
      </c>
      <c r="D356" s="17" t="s">
        <v>15</v>
      </c>
      <c r="E356" s="49">
        <f t="shared" si="43"/>
        <v>2</v>
      </c>
      <c r="F356" s="50" t="s">
        <v>327</v>
      </c>
      <c r="G356" s="51">
        <v>21945</v>
      </c>
      <c r="H356" s="21">
        <v>0</v>
      </c>
      <c r="I356" s="51">
        <f t="shared" si="44"/>
        <v>21945</v>
      </c>
      <c r="J356" s="62">
        <f t="shared" si="45"/>
        <v>1238930.54</v>
      </c>
      <c r="K356" s="81">
        <v>57763</v>
      </c>
      <c r="L356" s="25">
        <v>1410352</v>
      </c>
      <c r="P356" s="5"/>
      <c r="Q356" s="43"/>
    </row>
    <row r="357" spans="1:17">
      <c r="A357" s="14">
        <v>21</v>
      </c>
      <c r="B357" s="47">
        <v>43490</v>
      </c>
      <c r="C357" s="48">
        <v>43492</v>
      </c>
      <c r="D357" s="17" t="s">
        <v>15</v>
      </c>
      <c r="E357" s="49">
        <f t="shared" si="43"/>
        <v>2</v>
      </c>
      <c r="F357" s="50" t="s">
        <v>328</v>
      </c>
      <c r="G357" s="51">
        <v>21945</v>
      </c>
      <c r="H357" s="21">
        <v>0</v>
      </c>
      <c r="I357" s="51">
        <f t="shared" si="44"/>
        <v>21945</v>
      </c>
      <c r="J357" s="62">
        <f t="shared" si="45"/>
        <v>1216985.54</v>
      </c>
      <c r="K357" s="81">
        <v>56702</v>
      </c>
      <c r="L357" s="25">
        <v>1406076</v>
      </c>
      <c r="P357" s="43"/>
      <c r="Q357" s="43"/>
    </row>
    <row r="358" spans="1:17">
      <c r="A358" s="14">
        <v>22</v>
      </c>
      <c r="B358" s="47">
        <v>43491</v>
      </c>
      <c r="C358" s="48">
        <v>43492</v>
      </c>
      <c r="D358" s="17" t="s">
        <v>15</v>
      </c>
      <c r="E358" s="49">
        <f t="shared" si="43"/>
        <v>1</v>
      </c>
      <c r="F358" s="50" t="s">
        <v>329</v>
      </c>
      <c r="G358" s="51">
        <v>11550</v>
      </c>
      <c r="H358" s="21">
        <v>0</v>
      </c>
      <c r="I358" s="51">
        <f t="shared" si="44"/>
        <v>11550</v>
      </c>
      <c r="J358" s="62">
        <f t="shared" si="45"/>
        <v>1205435.54</v>
      </c>
      <c r="K358" s="81">
        <v>58652</v>
      </c>
      <c r="L358" s="25">
        <v>1409539</v>
      </c>
      <c r="P358" s="43"/>
      <c r="Q358" s="43"/>
    </row>
    <row r="359" spans="1:17">
      <c r="A359" s="14">
        <v>23</v>
      </c>
      <c r="B359" s="47">
        <v>43491</v>
      </c>
      <c r="C359" s="48">
        <v>43493</v>
      </c>
      <c r="D359" s="17" t="s">
        <v>15</v>
      </c>
      <c r="E359" s="49">
        <f t="shared" si="43"/>
        <v>2</v>
      </c>
      <c r="F359" s="50" t="s">
        <v>329</v>
      </c>
      <c r="G359" s="51">
        <v>10972.5</v>
      </c>
      <c r="H359" s="21">
        <v>0</v>
      </c>
      <c r="I359" s="51">
        <f t="shared" si="44"/>
        <v>10972.5</v>
      </c>
      <c r="J359" s="62">
        <f t="shared" si="45"/>
        <v>1194463.04</v>
      </c>
      <c r="K359" s="49">
        <v>58652</v>
      </c>
      <c r="L359" s="25">
        <v>1409539</v>
      </c>
      <c r="P359" s="43"/>
      <c r="Q359" s="43"/>
    </row>
    <row r="360" spans="1:17">
      <c r="A360" s="14">
        <v>23</v>
      </c>
      <c r="B360" s="47"/>
      <c r="C360" s="48"/>
      <c r="D360" s="17" t="s">
        <v>15</v>
      </c>
      <c r="E360" s="49">
        <f t="shared" si="43"/>
        <v>0</v>
      </c>
      <c r="F360" s="50"/>
      <c r="G360" s="51"/>
      <c r="H360" s="21">
        <v>0</v>
      </c>
      <c r="I360" s="51">
        <f>SUM(I327:I359)</f>
        <v>737017.23</v>
      </c>
      <c r="J360" s="62"/>
      <c r="K360" s="81" t="s">
        <v>330</v>
      </c>
      <c r="L360" s="25"/>
      <c r="P360" s="44"/>
      <c r="Q360" s="43"/>
    </row>
    <row r="361" spans="16:17">
      <c r="P361" s="43"/>
      <c r="Q361" s="43"/>
    </row>
    <row r="362" spans="1:17">
      <c r="A362" s="2"/>
      <c r="B362" s="76"/>
      <c r="C362" s="76"/>
      <c r="D362" s="2"/>
      <c r="E362" s="2"/>
      <c r="F362" s="2"/>
      <c r="G362" s="2"/>
      <c r="H362" s="2"/>
      <c r="I362" s="2"/>
      <c r="J362" s="2"/>
      <c r="K362" s="76"/>
      <c r="P362" s="43"/>
      <c r="Q362" s="43"/>
    </row>
    <row r="363" spans="1:17">
      <c r="A363" s="6" t="s">
        <v>331</v>
      </c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25"/>
      <c r="P363" s="43"/>
      <c r="Q363" s="43"/>
    </row>
    <row r="364" spans="1:17">
      <c r="A364" s="45" t="s">
        <v>332</v>
      </c>
      <c r="B364" s="46"/>
      <c r="C364" s="46"/>
      <c r="D364" s="46"/>
      <c r="E364" s="46"/>
      <c r="F364" s="46"/>
      <c r="G364" s="46"/>
      <c r="H364" s="46"/>
      <c r="I364" s="54"/>
      <c r="J364" s="55">
        <f>J359</f>
        <v>1194463.04</v>
      </c>
      <c r="K364" s="56"/>
      <c r="L364" s="25"/>
      <c r="P364" s="43"/>
      <c r="Q364" s="43"/>
    </row>
    <row r="365" spans="1:17">
      <c r="A365" s="45"/>
      <c r="B365" s="46"/>
      <c r="C365" s="46"/>
      <c r="D365" s="46"/>
      <c r="E365" s="46"/>
      <c r="F365" s="46"/>
      <c r="G365" s="46"/>
      <c r="H365" s="46"/>
      <c r="I365" s="54" t="s">
        <v>333</v>
      </c>
      <c r="J365" s="60">
        <v>1723859.46</v>
      </c>
      <c r="K365" s="57">
        <v>43509</v>
      </c>
      <c r="L365" s="25"/>
      <c r="P365" s="43"/>
      <c r="Q365" s="43"/>
    </row>
    <row r="366" spans="1:17">
      <c r="A366" s="77"/>
      <c r="B366" s="78"/>
      <c r="C366" s="78"/>
      <c r="D366" s="78"/>
      <c r="E366" s="78"/>
      <c r="F366" s="78"/>
      <c r="G366" s="78"/>
      <c r="H366" s="78"/>
      <c r="I366" s="86" t="s">
        <v>333</v>
      </c>
      <c r="J366" s="87">
        <v>1000000</v>
      </c>
      <c r="K366" s="88" t="s">
        <v>334</v>
      </c>
      <c r="L366" s="89"/>
      <c r="P366" s="43"/>
      <c r="Q366" s="43"/>
    </row>
    <row r="367" spans="1:17">
      <c r="A367" s="45"/>
      <c r="B367" s="46"/>
      <c r="C367" s="46"/>
      <c r="D367" s="46"/>
      <c r="E367" s="46"/>
      <c r="F367" s="46"/>
      <c r="G367" s="46"/>
      <c r="H367" s="46"/>
      <c r="I367" s="54"/>
      <c r="J367" s="61"/>
      <c r="K367" s="56"/>
      <c r="L367" s="25"/>
      <c r="P367" s="43"/>
      <c r="Q367" s="43"/>
    </row>
    <row r="368" spans="1:17">
      <c r="A368" s="45" t="s">
        <v>21</v>
      </c>
      <c r="B368" s="46"/>
      <c r="C368" s="46"/>
      <c r="D368" s="46"/>
      <c r="E368" s="46"/>
      <c r="F368" s="46"/>
      <c r="G368" s="46"/>
      <c r="H368" s="46"/>
      <c r="I368" s="54"/>
      <c r="J368" s="58">
        <f>J364+J365+J366</f>
        <v>3918322.5</v>
      </c>
      <c r="K368" s="56"/>
      <c r="L368" s="25"/>
      <c r="P368" s="43"/>
      <c r="Q368" s="43"/>
    </row>
    <row r="369" spans="1:17">
      <c r="A369" s="8" t="s">
        <v>3</v>
      </c>
      <c r="B369" s="9" t="s">
        <v>4</v>
      </c>
      <c r="C369" s="9" t="s">
        <v>5</v>
      </c>
      <c r="D369" s="10" t="s">
        <v>6</v>
      </c>
      <c r="E369" s="10" t="s">
        <v>7</v>
      </c>
      <c r="F369" s="10" t="s">
        <v>8</v>
      </c>
      <c r="G369" s="10" t="s">
        <v>9</v>
      </c>
      <c r="H369" s="11" t="s">
        <v>10</v>
      </c>
      <c r="I369" s="30" t="s">
        <v>11</v>
      </c>
      <c r="J369" s="30" t="s">
        <v>12</v>
      </c>
      <c r="K369" s="10" t="s">
        <v>13</v>
      </c>
      <c r="L369" s="25"/>
      <c r="P369" s="43"/>
      <c r="Q369" s="43"/>
    </row>
    <row r="370" spans="1:17">
      <c r="A370" s="14">
        <v>24</v>
      </c>
      <c r="B370" s="47">
        <v>43488</v>
      </c>
      <c r="C370" s="48">
        <v>43493</v>
      </c>
      <c r="D370" s="17" t="s">
        <v>15</v>
      </c>
      <c r="E370" s="49">
        <f t="shared" ref="E369:E377" si="46">C370-B370</f>
        <v>5</v>
      </c>
      <c r="F370" s="50" t="s">
        <v>335</v>
      </c>
      <c r="G370" s="51">
        <v>54862.5</v>
      </c>
      <c r="H370" s="21">
        <v>0</v>
      </c>
      <c r="I370" s="51">
        <f t="shared" ref="I369:I377" si="47">+G370+H370</f>
        <v>54862.5</v>
      </c>
      <c r="J370" s="62">
        <f>J368-I370</f>
        <v>3863460</v>
      </c>
      <c r="K370" s="49">
        <v>57785</v>
      </c>
      <c r="L370" s="65">
        <v>1410814</v>
      </c>
      <c r="P370" s="43"/>
      <c r="Q370" s="43"/>
    </row>
    <row r="371" spans="1:17">
      <c r="A371" s="14">
        <v>25</v>
      </c>
      <c r="B371" s="47">
        <v>43491</v>
      </c>
      <c r="C371" s="48">
        <v>43493</v>
      </c>
      <c r="D371" s="17" t="s">
        <v>15</v>
      </c>
      <c r="E371" s="49">
        <f t="shared" si="46"/>
        <v>2</v>
      </c>
      <c r="F371" s="50" t="s">
        <v>336</v>
      </c>
      <c r="G371" s="51">
        <v>20600</v>
      </c>
      <c r="H371" s="21">
        <v>0</v>
      </c>
      <c r="I371" s="51">
        <f t="shared" si="47"/>
        <v>20600</v>
      </c>
      <c r="J371" s="62">
        <f t="shared" ref="J371:J402" si="48">J370-I371</f>
        <v>3842860</v>
      </c>
      <c r="K371" s="49">
        <v>58165</v>
      </c>
      <c r="L371" s="65">
        <v>1414140</v>
      </c>
      <c r="P371" s="43"/>
      <c r="Q371" s="43"/>
    </row>
    <row r="372" spans="1:17">
      <c r="A372" s="14">
        <v>26</v>
      </c>
      <c r="B372" s="47">
        <v>43490</v>
      </c>
      <c r="C372" s="48">
        <v>43493</v>
      </c>
      <c r="D372" s="17" t="s">
        <v>15</v>
      </c>
      <c r="E372" s="49">
        <f t="shared" si="46"/>
        <v>3</v>
      </c>
      <c r="F372" s="50" t="s">
        <v>337</v>
      </c>
      <c r="G372" s="51">
        <v>29355</v>
      </c>
      <c r="H372" s="21">
        <v>0</v>
      </c>
      <c r="I372" s="51">
        <f t="shared" si="47"/>
        <v>29355</v>
      </c>
      <c r="J372" s="62">
        <f t="shared" si="48"/>
        <v>3813505</v>
      </c>
      <c r="K372" s="49">
        <v>56247</v>
      </c>
      <c r="L372" s="65">
        <v>1402304</v>
      </c>
      <c r="P372" s="43"/>
      <c r="Q372" s="43"/>
    </row>
    <row r="373" spans="1:17">
      <c r="A373" s="14">
        <v>27</v>
      </c>
      <c r="B373" s="47">
        <v>43491</v>
      </c>
      <c r="C373" s="48">
        <v>43493</v>
      </c>
      <c r="D373" s="17" t="s">
        <v>15</v>
      </c>
      <c r="E373" s="49">
        <f t="shared" si="46"/>
        <v>2</v>
      </c>
      <c r="F373" s="50" t="s">
        <v>338</v>
      </c>
      <c r="G373" s="51">
        <v>20600</v>
      </c>
      <c r="H373" s="21">
        <v>0</v>
      </c>
      <c r="I373" s="51">
        <f t="shared" si="47"/>
        <v>20600</v>
      </c>
      <c r="J373" s="62">
        <f t="shared" si="48"/>
        <v>3792905</v>
      </c>
      <c r="K373" s="49">
        <v>57903</v>
      </c>
      <c r="L373" s="65">
        <v>1413838</v>
      </c>
      <c r="P373" s="43"/>
      <c r="Q373" s="43"/>
    </row>
    <row r="374" spans="1:17">
      <c r="A374" s="14">
        <v>28</v>
      </c>
      <c r="B374" s="47">
        <v>43493</v>
      </c>
      <c r="C374" s="48">
        <v>43495</v>
      </c>
      <c r="D374" s="17" t="s">
        <v>15</v>
      </c>
      <c r="E374" s="49">
        <f t="shared" si="46"/>
        <v>2</v>
      </c>
      <c r="F374" s="50" t="s">
        <v>339</v>
      </c>
      <c r="G374" s="51">
        <v>21945</v>
      </c>
      <c r="H374" s="21">
        <v>0</v>
      </c>
      <c r="I374" s="51">
        <f t="shared" si="47"/>
        <v>21945</v>
      </c>
      <c r="J374" s="62">
        <f t="shared" si="48"/>
        <v>3770960</v>
      </c>
      <c r="K374" s="49">
        <v>54258</v>
      </c>
      <c r="L374" s="65">
        <v>1393280</v>
      </c>
      <c r="P374" s="43"/>
      <c r="Q374" s="43"/>
    </row>
    <row r="375" spans="1:17">
      <c r="A375" s="14">
        <v>29</v>
      </c>
      <c r="B375" s="47">
        <v>43493</v>
      </c>
      <c r="C375" s="48">
        <v>43496</v>
      </c>
      <c r="D375" s="17" t="s">
        <v>15</v>
      </c>
      <c r="E375" s="49">
        <f t="shared" si="46"/>
        <v>3</v>
      </c>
      <c r="F375" s="50" t="s">
        <v>340</v>
      </c>
      <c r="G375" s="51">
        <v>32917.5</v>
      </c>
      <c r="H375" s="21">
        <v>0</v>
      </c>
      <c r="I375" s="51">
        <f t="shared" si="47"/>
        <v>32917.5</v>
      </c>
      <c r="J375" s="62">
        <f t="shared" si="48"/>
        <v>3738042.5</v>
      </c>
      <c r="K375" s="49">
        <v>54241</v>
      </c>
      <c r="L375" s="65">
        <v>1392816</v>
      </c>
      <c r="P375" s="43"/>
      <c r="Q375" s="43"/>
    </row>
    <row r="376" spans="1:17">
      <c r="A376" s="14">
        <v>30</v>
      </c>
      <c r="B376" s="47">
        <v>43494</v>
      </c>
      <c r="C376" s="48">
        <v>43496</v>
      </c>
      <c r="D376" s="17" t="s">
        <v>15</v>
      </c>
      <c r="E376" s="49">
        <f t="shared" si="46"/>
        <v>2</v>
      </c>
      <c r="F376" s="50" t="s">
        <v>341</v>
      </c>
      <c r="G376" s="51">
        <v>26400</v>
      </c>
      <c r="H376" s="21">
        <v>0</v>
      </c>
      <c r="I376" s="51">
        <f t="shared" si="47"/>
        <v>26400</v>
      </c>
      <c r="J376" s="62">
        <f t="shared" si="48"/>
        <v>3711642.5</v>
      </c>
      <c r="K376" s="49">
        <v>55680</v>
      </c>
      <c r="L376" s="65">
        <v>1400399</v>
      </c>
      <c r="P376" s="43"/>
      <c r="Q376" s="43"/>
    </row>
    <row r="377" spans="1:17">
      <c r="A377" s="14">
        <v>31</v>
      </c>
      <c r="B377" s="47">
        <v>43493</v>
      </c>
      <c r="C377" s="48">
        <v>43496</v>
      </c>
      <c r="D377" s="17" t="s">
        <v>15</v>
      </c>
      <c r="E377" s="49">
        <f t="shared" si="46"/>
        <v>3</v>
      </c>
      <c r="F377" s="50" t="s">
        <v>342</v>
      </c>
      <c r="G377" s="51">
        <v>29355</v>
      </c>
      <c r="H377" s="21">
        <v>0</v>
      </c>
      <c r="I377" s="51">
        <f t="shared" si="47"/>
        <v>29355</v>
      </c>
      <c r="J377" s="62">
        <f t="shared" si="48"/>
        <v>3682287.5</v>
      </c>
      <c r="K377" s="49">
        <v>54240</v>
      </c>
      <c r="L377" s="65">
        <v>1392827</v>
      </c>
      <c r="P377" s="43"/>
      <c r="Q377" s="43"/>
    </row>
    <row r="378" spans="1:17">
      <c r="A378" s="14">
        <v>1</v>
      </c>
      <c r="B378" s="47">
        <v>43495</v>
      </c>
      <c r="C378" s="48">
        <v>43497</v>
      </c>
      <c r="D378" s="17" t="s">
        <v>15</v>
      </c>
      <c r="E378" s="49">
        <f t="shared" ref="E378:E437" si="49">C378-B378</f>
        <v>2</v>
      </c>
      <c r="F378" s="50" t="s">
        <v>343</v>
      </c>
      <c r="G378" s="51">
        <v>27465</v>
      </c>
      <c r="H378" s="21">
        <v>0</v>
      </c>
      <c r="I378" s="51">
        <f t="shared" ref="I378:I438" si="50">+G378+H378</f>
        <v>27465</v>
      </c>
      <c r="J378" s="62">
        <f t="shared" si="48"/>
        <v>3654822.5</v>
      </c>
      <c r="K378" s="49">
        <v>57905</v>
      </c>
      <c r="L378" s="65">
        <v>1413786</v>
      </c>
      <c r="P378" s="43"/>
      <c r="Q378" s="43"/>
    </row>
    <row r="379" spans="1:17">
      <c r="A379" s="14">
        <v>2</v>
      </c>
      <c r="B379" s="47">
        <v>43495</v>
      </c>
      <c r="C379" s="48">
        <v>43497</v>
      </c>
      <c r="D379" s="17" t="s">
        <v>15</v>
      </c>
      <c r="E379" s="49">
        <f t="shared" si="49"/>
        <v>2</v>
      </c>
      <c r="F379" s="50" t="s">
        <v>344</v>
      </c>
      <c r="G379" s="51">
        <v>21945</v>
      </c>
      <c r="H379" s="21">
        <v>0</v>
      </c>
      <c r="I379" s="51">
        <f t="shared" si="50"/>
        <v>21945</v>
      </c>
      <c r="J379" s="62">
        <f t="shared" si="48"/>
        <v>3632877.5</v>
      </c>
      <c r="K379" s="49">
        <v>53910</v>
      </c>
      <c r="L379" s="65">
        <v>1389714</v>
      </c>
      <c r="P379" s="43"/>
      <c r="Q379" s="43"/>
    </row>
    <row r="380" spans="1:17">
      <c r="A380" s="14">
        <v>3</v>
      </c>
      <c r="B380" s="47">
        <v>43495</v>
      </c>
      <c r="C380" s="48">
        <v>43499</v>
      </c>
      <c r="D380" s="17" t="s">
        <v>15</v>
      </c>
      <c r="E380" s="49">
        <f t="shared" si="49"/>
        <v>4</v>
      </c>
      <c r="F380" s="50" t="s">
        <v>345</v>
      </c>
      <c r="G380" s="51">
        <v>54845</v>
      </c>
      <c r="H380" s="21">
        <v>0</v>
      </c>
      <c r="I380" s="51">
        <f t="shared" si="50"/>
        <v>54845</v>
      </c>
      <c r="J380" s="62">
        <f t="shared" si="48"/>
        <v>3578032.5</v>
      </c>
      <c r="K380" s="49">
        <v>56248</v>
      </c>
      <c r="L380" s="65">
        <v>1403291</v>
      </c>
      <c r="P380" s="43"/>
      <c r="Q380" s="43"/>
    </row>
    <row r="381" spans="1:17">
      <c r="A381" s="14">
        <v>4</v>
      </c>
      <c r="B381" s="47">
        <v>43498</v>
      </c>
      <c r="C381" s="48">
        <v>43500</v>
      </c>
      <c r="D381" s="17" t="s">
        <v>15</v>
      </c>
      <c r="E381" s="49">
        <f t="shared" si="49"/>
        <v>2</v>
      </c>
      <c r="F381" s="50" t="s">
        <v>346</v>
      </c>
      <c r="G381" s="51">
        <v>32900</v>
      </c>
      <c r="H381" s="21">
        <v>0</v>
      </c>
      <c r="I381" s="51">
        <f t="shared" si="50"/>
        <v>32900</v>
      </c>
      <c r="J381" s="62">
        <f t="shared" si="48"/>
        <v>3545132.5</v>
      </c>
      <c r="K381" s="49">
        <v>60708</v>
      </c>
      <c r="L381" s="90">
        <v>1424406</v>
      </c>
      <c r="P381" s="43"/>
      <c r="Q381" s="43"/>
    </row>
    <row r="382" spans="1:17">
      <c r="A382" s="14">
        <v>5</v>
      </c>
      <c r="B382" s="47">
        <v>43499</v>
      </c>
      <c r="C382" s="48">
        <v>43500</v>
      </c>
      <c r="D382" s="17" t="s">
        <v>15</v>
      </c>
      <c r="E382" s="49">
        <f t="shared" si="49"/>
        <v>1</v>
      </c>
      <c r="F382" s="50" t="s">
        <v>347</v>
      </c>
      <c r="G382" s="51">
        <v>16450</v>
      </c>
      <c r="H382" s="21">
        <v>0</v>
      </c>
      <c r="I382" s="51">
        <f t="shared" si="50"/>
        <v>16450</v>
      </c>
      <c r="J382" s="62">
        <f t="shared" si="48"/>
        <v>3528682.5</v>
      </c>
      <c r="K382" s="49">
        <v>60334</v>
      </c>
      <c r="L382" s="90">
        <v>1421936</v>
      </c>
      <c r="P382" s="43"/>
      <c r="Q382" s="43"/>
    </row>
    <row r="383" spans="1:17">
      <c r="A383" s="14">
        <v>6</v>
      </c>
      <c r="B383" s="47">
        <v>43500</v>
      </c>
      <c r="C383" s="48">
        <v>43501</v>
      </c>
      <c r="D383" s="17" t="s">
        <v>15</v>
      </c>
      <c r="E383" s="49">
        <f t="shared" si="49"/>
        <v>1</v>
      </c>
      <c r="F383" s="50" t="s">
        <v>348</v>
      </c>
      <c r="G383" s="51">
        <v>14700</v>
      </c>
      <c r="H383" s="21">
        <v>0</v>
      </c>
      <c r="I383" s="51">
        <f t="shared" si="50"/>
        <v>14700</v>
      </c>
      <c r="J383" s="62">
        <f t="shared" si="48"/>
        <v>3513982.5</v>
      </c>
      <c r="K383" s="49">
        <v>47931</v>
      </c>
      <c r="L383" s="65">
        <v>1370141</v>
      </c>
      <c r="P383" s="43"/>
      <c r="Q383" s="43"/>
    </row>
    <row r="384" spans="1:17">
      <c r="A384" s="14">
        <v>7</v>
      </c>
      <c r="B384" s="47">
        <v>43500</v>
      </c>
      <c r="C384" s="48">
        <v>43501</v>
      </c>
      <c r="D384" s="17" t="s">
        <v>15</v>
      </c>
      <c r="E384" s="49">
        <f t="shared" si="49"/>
        <v>1</v>
      </c>
      <c r="F384" s="50" t="s">
        <v>346</v>
      </c>
      <c r="G384" s="51">
        <v>16450</v>
      </c>
      <c r="H384" s="21">
        <v>0</v>
      </c>
      <c r="I384" s="51">
        <f t="shared" si="50"/>
        <v>16450</v>
      </c>
      <c r="J384" s="62">
        <f t="shared" si="48"/>
        <v>3497532.5</v>
      </c>
      <c r="K384" s="49">
        <v>47930</v>
      </c>
      <c r="L384" s="65">
        <v>1370135</v>
      </c>
      <c r="P384" s="43"/>
      <c r="Q384" s="43"/>
    </row>
    <row r="385" spans="1:17">
      <c r="A385" s="14">
        <v>8</v>
      </c>
      <c r="B385" s="47">
        <v>43500</v>
      </c>
      <c r="C385" s="48">
        <v>43501</v>
      </c>
      <c r="D385" s="17" t="s">
        <v>15</v>
      </c>
      <c r="E385" s="49">
        <f t="shared" si="49"/>
        <v>1</v>
      </c>
      <c r="F385" s="50" t="s">
        <v>349</v>
      </c>
      <c r="G385" s="51">
        <v>16450</v>
      </c>
      <c r="H385" s="21">
        <v>0</v>
      </c>
      <c r="I385" s="51">
        <f t="shared" si="50"/>
        <v>16450</v>
      </c>
      <c r="J385" s="62">
        <f t="shared" si="48"/>
        <v>3481082.5</v>
      </c>
      <c r="K385" s="49">
        <v>47530</v>
      </c>
      <c r="L385" s="65">
        <v>1367663</v>
      </c>
      <c r="P385" s="43"/>
      <c r="Q385" s="43"/>
    </row>
    <row r="386" spans="1:17">
      <c r="A386" s="14">
        <v>9</v>
      </c>
      <c r="B386" s="47">
        <v>43500</v>
      </c>
      <c r="C386" s="48">
        <v>43501</v>
      </c>
      <c r="D386" s="17" t="s">
        <v>15</v>
      </c>
      <c r="E386" s="49">
        <f t="shared" si="49"/>
        <v>1</v>
      </c>
      <c r="F386" s="50" t="s">
        <v>350</v>
      </c>
      <c r="G386" s="51">
        <v>16450</v>
      </c>
      <c r="H386" s="21">
        <v>0</v>
      </c>
      <c r="I386" s="51">
        <f t="shared" si="50"/>
        <v>16450</v>
      </c>
      <c r="J386" s="62">
        <f t="shared" si="48"/>
        <v>3464632.5</v>
      </c>
      <c r="K386" s="49">
        <v>56288</v>
      </c>
      <c r="L386" s="65">
        <v>1403055</v>
      </c>
      <c r="P386" s="43"/>
      <c r="Q386" s="43"/>
    </row>
    <row r="387" spans="1:17">
      <c r="A387" s="14">
        <v>10</v>
      </c>
      <c r="B387" s="47">
        <v>43500</v>
      </c>
      <c r="C387" s="48">
        <v>43501</v>
      </c>
      <c r="D387" s="17" t="s">
        <v>15</v>
      </c>
      <c r="E387" s="49">
        <f t="shared" si="49"/>
        <v>1</v>
      </c>
      <c r="F387" s="50" t="s">
        <v>351</v>
      </c>
      <c r="G387" s="51">
        <v>14700</v>
      </c>
      <c r="H387" s="21">
        <v>0</v>
      </c>
      <c r="I387" s="51">
        <f t="shared" si="50"/>
        <v>14700</v>
      </c>
      <c r="J387" s="62">
        <f t="shared" si="48"/>
        <v>3449932.5</v>
      </c>
      <c r="K387" s="49">
        <v>47454</v>
      </c>
      <c r="L387" s="65">
        <v>1366270</v>
      </c>
      <c r="P387" s="43"/>
      <c r="Q387" s="43"/>
    </row>
    <row r="388" spans="1:17">
      <c r="A388" s="14">
        <v>11</v>
      </c>
      <c r="B388" s="47">
        <v>43499</v>
      </c>
      <c r="C388" s="48">
        <v>43501</v>
      </c>
      <c r="D388" s="17" t="s">
        <v>15</v>
      </c>
      <c r="E388" s="49">
        <f t="shared" si="49"/>
        <v>2</v>
      </c>
      <c r="F388" s="50" t="s">
        <v>352</v>
      </c>
      <c r="G388" s="51">
        <v>32900</v>
      </c>
      <c r="H388" s="21">
        <v>0</v>
      </c>
      <c r="I388" s="51">
        <f t="shared" si="50"/>
        <v>32900</v>
      </c>
      <c r="J388" s="62">
        <f t="shared" si="48"/>
        <v>3417032.5</v>
      </c>
      <c r="K388" s="49">
        <v>57836</v>
      </c>
      <c r="L388" s="65">
        <v>1412382</v>
      </c>
      <c r="P388" s="43"/>
      <c r="Q388" s="43"/>
    </row>
    <row r="389" spans="1:17">
      <c r="A389" s="14">
        <v>12</v>
      </c>
      <c r="B389" s="47">
        <v>43499</v>
      </c>
      <c r="C389" s="48">
        <v>43501</v>
      </c>
      <c r="D389" s="17" t="s">
        <v>15</v>
      </c>
      <c r="E389" s="49">
        <f t="shared" si="49"/>
        <v>2</v>
      </c>
      <c r="F389" s="50" t="s">
        <v>353</v>
      </c>
      <c r="G389" s="51">
        <v>38700</v>
      </c>
      <c r="H389" s="21">
        <v>0</v>
      </c>
      <c r="I389" s="51">
        <f t="shared" si="50"/>
        <v>38700</v>
      </c>
      <c r="J389" s="62">
        <f t="shared" si="48"/>
        <v>3378332.5</v>
      </c>
      <c r="K389" s="49">
        <v>57174</v>
      </c>
      <c r="L389" s="90">
        <v>1407968</v>
      </c>
      <c r="P389" s="43"/>
      <c r="Q389" s="43"/>
    </row>
    <row r="390" spans="1:17">
      <c r="A390" s="14">
        <v>13</v>
      </c>
      <c r="B390" s="47">
        <v>43499</v>
      </c>
      <c r="C390" s="48">
        <v>43501</v>
      </c>
      <c r="D390" s="17" t="s">
        <v>15</v>
      </c>
      <c r="E390" s="49">
        <f t="shared" si="49"/>
        <v>2</v>
      </c>
      <c r="F390" s="50" t="s">
        <v>354</v>
      </c>
      <c r="G390" s="51">
        <v>38700</v>
      </c>
      <c r="H390" s="21">
        <v>0</v>
      </c>
      <c r="I390" s="51">
        <f t="shared" si="50"/>
        <v>38700</v>
      </c>
      <c r="J390" s="62">
        <f t="shared" si="48"/>
        <v>3339632.5</v>
      </c>
      <c r="K390" s="49">
        <v>57175</v>
      </c>
      <c r="L390" s="90">
        <v>1407968</v>
      </c>
      <c r="P390" s="43"/>
      <c r="Q390" s="43"/>
    </row>
    <row r="391" spans="1:17">
      <c r="A391" s="14">
        <v>14</v>
      </c>
      <c r="B391" s="47">
        <v>43501</v>
      </c>
      <c r="C391" s="48">
        <v>43502</v>
      </c>
      <c r="D391" s="17" t="s">
        <v>15</v>
      </c>
      <c r="E391" s="49">
        <f t="shared" si="49"/>
        <v>1</v>
      </c>
      <c r="F391" s="50" t="s">
        <v>351</v>
      </c>
      <c r="G391" s="51">
        <v>14700</v>
      </c>
      <c r="H391" s="21">
        <v>0</v>
      </c>
      <c r="I391" s="51">
        <f t="shared" si="50"/>
        <v>14700</v>
      </c>
      <c r="J391" s="62">
        <f t="shared" si="48"/>
        <v>3324932.5</v>
      </c>
      <c r="K391" s="49">
        <v>47659</v>
      </c>
      <c r="L391" s="65">
        <v>1368542</v>
      </c>
      <c r="P391" s="43"/>
      <c r="Q391" s="43"/>
    </row>
    <row r="392" spans="1:17">
      <c r="A392" s="14">
        <v>15</v>
      </c>
      <c r="B392" s="47">
        <v>43501</v>
      </c>
      <c r="C392" s="48">
        <v>43502</v>
      </c>
      <c r="D392" s="17" t="s">
        <v>15</v>
      </c>
      <c r="E392" s="49">
        <f t="shared" si="49"/>
        <v>1</v>
      </c>
      <c r="F392" s="50" t="s">
        <v>355</v>
      </c>
      <c r="G392" s="51">
        <v>19350</v>
      </c>
      <c r="H392" s="21">
        <v>0</v>
      </c>
      <c r="I392" s="51">
        <f t="shared" si="50"/>
        <v>19350</v>
      </c>
      <c r="J392" s="62">
        <f t="shared" si="48"/>
        <v>3305582.5</v>
      </c>
      <c r="K392" s="49">
        <v>60765</v>
      </c>
      <c r="L392" s="65">
        <v>1425084</v>
      </c>
      <c r="P392" s="43"/>
      <c r="Q392" s="43"/>
    </row>
    <row r="393" spans="1:17">
      <c r="A393" s="14">
        <v>16</v>
      </c>
      <c r="B393" s="47">
        <v>43501</v>
      </c>
      <c r="C393" s="48">
        <v>43502</v>
      </c>
      <c r="D393" s="17" t="s">
        <v>15</v>
      </c>
      <c r="E393" s="49">
        <f t="shared" si="49"/>
        <v>1</v>
      </c>
      <c r="F393" s="50" t="s">
        <v>356</v>
      </c>
      <c r="G393" s="51">
        <v>16450</v>
      </c>
      <c r="H393" s="21">
        <v>0</v>
      </c>
      <c r="I393" s="51">
        <f t="shared" si="50"/>
        <v>16450</v>
      </c>
      <c r="J393" s="62">
        <f t="shared" si="48"/>
        <v>3289132.5</v>
      </c>
      <c r="K393" s="49">
        <v>60288</v>
      </c>
      <c r="L393" s="65">
        <v>1420857</v>
      </c>
      <c r="P393" s="43"/>
      <c r="Q393" s="43"/>
    </row>
    <row r="394" spans="1:17">
      <c r="A394" s="14">
        <v>17</v>
      </c>
      <c r="B394" s="47">
        <v>43501</v>
      </c>
      <c r="C394" s="48">
        <v>43502</v>
      </c>
      <c r="D394" s="17" t="s">
        <v>15</v>
      </c>
      <c r="E394" s="49">
        <f t="shared" si="49"/>
        <v>1</v>
      </c>
      <c r="F394" s="50" t="s">
        <v>357</v>
      </c>
      <c r="G394" s="51">
        <v>16450</v>
      </c>
      <c r="H394" s="21">
        <v>0</v>
      </c>
      <c r="I394" s="51">
        <f t="shared" si="50"/>
        <v>16450</v>
      </c>
      <c r="J394" s="62">
        <f t="shared" si="48"/>
        <v>3272682.5</v>
      </c>
      <c r="K394" s="49">
        <v>60804</v>
      </c>
      <c r="L394" s="65">
        <v>1425992</v>
      </c>
      <c r="P394" s="43"/>
      <c r="Q394" s="43"/>
    </row>
    <row r="395" spans="1:17">
      <c r="A395" s="14">
        <v>18</v>
      </c>
      <c r="B395" s="47">
        <v>43501</v>
      </c>
      <c r="C395" s="48">
        <v>43502</v>
      </c>
      <c r="D395" s="17" t="s">
        <v>15</v>
      </c>
      <c r="E395" s="49">
        <f t="shared" si="49"/>
        <v>1</v>
      </c>
      <c r="F395" s="50" t="s">
        <v>358</v>
      </c>
      <c r="G395" s="51">
        <v>16450</v>
      </c>
      <c r="H395" s="21">
        <v>0</v>
      </c>
      <c r="I395" s="51">
        <f t="shared" si="50"/>
        <v>16450</v>
      </c>
      <c r="J395" s="62">
        <f t="shared" si="48"/>
        <v>3256232.5</v>
      </c>
      <c r="K395" s="49">
        <v>50679</v>
      </c>
      <c r="L395" s="65">
        <v>1378740</v>
      </c>
      <c r="P395" s="43"/>
      <c r="Q395" s="43"/>
    </row>
    <row r="396" spans="1:17">
      <c r="A396" s="14">
        <v>19</v>
      </c>
      <c r="B396" s="47">
        <v>43501</v>
      </c>
      <c r="C396" s="48">
        <v>43502</v>
      </c>
      <c r="D396" s="17" t="s">
        <v>15</v>
      </c>
      <c r="E396" s="49">
        <f t="shared" si="49"/>
        <v>1</v>
      </c>
      <c r="F396" s="50" t="s">
        <v>359</v>
      </c>
      <c r="G396" s="51">
        <v>16450</v>
      </c>
      <c r="H396" s="21">
        <v>0</v>
      </c>
      <c r="I396" s="51">
        <f t="shared" si="50"/>
        <v>16450</v>
      </c>
      <c r="J396" s="62">
        <f t="shared" si="48"/>
        <v>3239782.5</v>
      </c>
      <c r="K396" s="49">
        <v>60214</v>
      </c>
      <c r="L396" s="90">
        <v>1420058</v>
      </c>
      <c r="P396" s="43"/>
      <c r="Q396" s="43"/>
    </row>
    <row r="397" spans="1:17">
      <c r="A397" s="14">
        <v>20</v>
      </c>
      <c r="B397" s="47">
        <v>43500</v>
      </c>
      <c r="C397" s="48">
        <v>43502</v>
      </c>
      <c r="D397" s="17" t="s">
        <v>15</v>
      </c>
      <c r="E397" s="49">
        <f t="shared" si="49"/>
        <v>2</v>
      </c>
      <c r="F397" s="50" t="s">
        <v>360</v>
      </c>
      <c r="G397" s="51">
        <v>32900</v>
      </c>
      <c r="H397" s="21">
        <v>0</v>
      </c>
      <c r="I397" s="51">
        <f t="shared" si="50"/>
        <v>32900</v>
      </c>
      <c r="J397" s="62">
        <f t="shared" si="48"/>
        <v>3206882.5</v>
      </c>
      <c r="K397" s="49">
        <v>58919</v>
      </c>
      <c r="L397" s="65">
        <v>1415649</v>
      </c>
      <c r="P397" s="43"/>
      <c r="Q397" s="43"/>
    </row>
    <row r="398" spans="1:17">
      <c r="A398" s="14">
        <v>21</v>
      </c>
      <c r="B398" s="47">
        <v>43502</v>
      </c>
      <c r="C398" s="48">
        <v>43503</v>
      </c>
      <c r="D398" s="17" t="s">
        <v>15</v>
      </c>
      <c r="E398" s="49">
        <f t="shared" si="49"/>
        <v>1</v>
      </c>
      <c r="F398" s="50" t="s">
        <v>361</v>
      </c>
      <c r="G398" s="51">
        <v>16450</v>
      </c>
      <c r="H398" s="21">
        <v>0</v>
      </c>
      <c r="I398" s="51">
        <f t="shared" si="50"/>
        <v>16450</v>
      </c>
      <c r="J398" s="62">
        <f t="shared" si="48"/>
        <v>3190432.5</v>
      </c>
      <c r="K398" s="49">
        <v>50908</v>
      </c>
      <c r="L398" s="65">
        <v>1379750</v>
      </c>
      <c r="P398" s="43"/>
      <c r="Q398" s="43"/>
    </row>
    <row r="399" spans="1:17">
      <c r="A399" s="14">
        <v>22</v>
      </c>
      <c r="B399" s="47">
        <v>43502</v>
      </c>
      <c r="C399" s="48">
        <v>43503</v>
      </c>
      <c r="D399" s="17" t="s">
        <v>15</v>
      </c>
      <c r="E399" s="49">
        <f t="shared" si="49"/>
        <v>1</v>
      </c>
      <c r="F399" s="50" t="s">
        <v>355</v>
      </c>
      <c r="G399" s="51">
        <v>19350</v>
      </c>
      <c r="H399" s="21">
        <v>0</v>
      </c>
      <c r="I399" s="51">
        <f t="shared" si="50"/>
        <v>19350</v>
      </c>
      <c r="J399" s="62">
        <f t="shared" si="48"/>
        <v>3171082.5</v>
      </c>
      <c r="K399" s="49">
        <v>47662</v>
      </c>
      <c r="L399" s="65">
        <v>1368554</v>
      </c>
      <c r="P399" s="43"/>
      <c r="Q399" s="43"/>
    </row>
    <row r="400" spans="1:17">
      <c r="A400" s="14">
        <v>23</v>
      </c>
      <c r="B400" s="47">
        <v>43502</v>
      </c>
      <c r="C400" s="48">
        <v>43503</v>
      </c>
      <c r="D400" s="17" t="s">
        <v>15</v>
      </c>
      <c r="E400" s="49">
        <f t="shared" si="49"/>
        <v>1</v>
      </c>
      <c r="F400" s="50" t="s">
        <v>359</v>
      </c>
      <c r="G400" s="51">
        <v>16450</v>
      </c>
      <c r="H400" s="21">
        <v>0</v>
      </c>
      <c r="I400" s="51">
        <f t="shared" si="50"/>
        <v>16450</v>
      </c>
      <c r="J400" s="62">
        <f t="shared" si="48"/>
        <v>3154632.5</v>
      </c>
      <c r="K400" s="49">
        <v>50728</v>
      </c>
      <c r="L400" s="65">
        <v>1379134</v>
      </c>
      <c r="P400" s="43"/>
      <c r="Q400" s="43"/>
    </row>
    <row r="401" spans="1:17">
      <c r="A401" s="14">
        <v>24</v>
      </c>
      <c r="B401" s="47">
        <v>43501</v>
      </c>
      <c r="C401" s="48">
        <v>43503</v>
      </c>
      <c r="D401" s="17" t="s">
        <v>15</v>
      </c>
      <c r="E401" s="49">
        <f t="shared" si="49"/>
        <v>2</v>
      </c>
      <c r="F401" s="50" t="s">
        <v>362</v>
      </c>
      <c r="G401" s="51">
        <v>29400</v>
      </c>
      <c r="H401" s="21">
        <v>0</v>
      </c>
      <c r="I401" s="51">
        <f t="shared" si="50"/>
        <v>29400</v>
      </c>
      <c r="J401" s="62">
        <f t="shared" si="48"/>
        <v>3125232.5</v>
      </c>
      <c r="K401" s="49">
        <v>47413</v>
      </c>
      <c r="L401" s="65">
        <v>1365952</v>
      </c>
      <c r="P401" s="43"/>
      <c r="Q401" s="43"/>
    </row>
    <row r="402" spans="1:17">
      <c r="A402" s="14">
        <v>25</v>
      </c>
      <c r="B402" s="47">
        <v>43502</v>
      </c>
      <c r="C402" s="48">
        <v>43503</v>
      </c>
      <c r="D402" s="17" t="s">
        <v>15</v>
      </c>
      <c r="E402" s="49">
        <f t="shared" si="49"/>
        <v>1</v>
      </c>
      <c r="F402" s="50" t="s">
        <v>363</v>
      </c>
      <c r="G402" s="51">
        <v>14700</v>
      </c>
      <c r="H402" s="21">
        <v>0</v>
      </c>
      <c r="I402" s="51">
        <f t="shared" si="50"/>
        <v>14700</v>
      </c>
      <c r="J402" s="62">
        <f t="shared" si="48"/>
        <v>3110532.5</v>
      </c>
      <c r="K402" s="49">
        <v>47709</v>
      </c>
      <c r="L402" s="65">
        <v>1369110</v>
      </c>
      <c r="P402" s="43"/>
      <c r="Q402" s="43"/>
    </row>
    <row r="403" spans="1:17">
      <c r="A403" s="14">
        <v>26</v>
      </c>
      <c r="B403" s="47">
        <v>43503</v>
      </c>
      <c r="C403" s="48">
        <v>43504</v>
      </c>
      <c r="D403" s="17" t="s">
        <v>15</v>
      </c>
      <c r="E403" s="49">
        <f t="shared" si="49"/>
        <v>1</v>
      </c>
      <c r="F403" s="50" t="s">
        <v>364</v>
      </c>
      <c r="G403" s="51">
        <v>16450</v>
      </c>
      <c r="H403" s="21">
        <v>0</v>
      </c>
      <c r="I403" s="51">
        <f t="shared" si="50"/>
        <v>16450</v>
      </c>
      <c r="J403" s="62">
        <f t="shared" ref="J403:J436" si="51">J402-I403</f>
        <v>3094082.5</v>
      </c>
      <c r="K403" s="49">
        <v>47455</v>
      </c>
      <c r="L403" s="65">
        <v>1366279</v>
      </c>
      <c r="P403" s="43"/>
      <c r="Q403" s="43"/>
    </row>
    <row r="404" spans="1:17">
      <c r="A404" s="14">
        <v>27</v>
      </c>
      <c r="B404" s="47">
        <v>43503</v>
      </c>
      <c r="C404" s="48">
        <v>43504</v>
      </c>
      <c r="D404" s="17" t="s">
        <v>15</v>
      </c>
      <c r="E404" s="49">
        <f t="shared" si="49"/>
        <v>1</v>
      </c>
      <c r="F404" s="50" t="s">
        <v>358</v>
      </c>
      <c r="G404" s="51">
        <v>16450</v>
      </c>
      <c r="H404" s="21">
        <v>0</v>
      </c>
      <c r="I404" s="51">
        <f t="shared" si="50"/>
        <v>16450</v>
      </c>
      <c r="J404" s="62">
        <f t="shared" si="51"/>
        <v>3077632.5</v>
      </c>
      <c r="K404" s="49">
        <v>61537</v>
      </c>
      <c r="L404" s="65">
        <v>1425716</v>
      </c>
      <c r="P404" s="43"/>
      <c r="Q404" s="43"/>
    </row>
    <row r="405" spans="1:17">
      <c r="A405" s="14">
        <v>28</v>
      </c>
      <c r="B405" s="47">
        <v>43503</v>
      </c>
      <c r="C405" s="48">
        <v>43504</v>
      </c>
      <c r="D405" s="17" t="s">
        <v>15</v>
      </c>
      <c r="E405" s="49">
        <f t="shared" si="49"/>
        <v>1</v>
      </c>
      <c r="F405" s="50" t="s">
        <v>361</v>
      </c>
      <c r="G405" s="51">
        <v>16450</v>
      </c>
      <c r="H405" s="21">
        <v>0</v>
      </c>
      <c r="I405" s="51">
        <f t="shared" si="50"/>
        <v>16450</v>
      </c>
      <c r="J405" s="62">
        <f t="shared" si="51"/>
        <v>3061182.5</v>
      </c>
      <c r="K405" s="49">
        <v>49657</v>
      </c>
      <c r="L405" s="65">
        <v>1374535</v>
      </c>
      <c r="P405" s="43"/>
      <c r="Q405" s="43"/>
    </row>
    <row r="406" spans="1:17">
      <c r="A406" s="14">
        <v>29</v>
      </c>
      <c r="B406" s="47">
        <v>43502</v>
      </c>
      <c r="C406" s="48">
        <v>43504</v>
      </c>
      <c r="D406" s="17" t="s">
        <v>15</v>
      </c>
      <c r="E406" s="49">
        <f t="shared" si="49"/>
        <v>2</v>
      </c>
      <c r="F406" s="50" t="s">
        <v>365</v>
      </c>
      <c r="G406" s="51">
        <v>32900</v>
      </c>
      <c r="H406" s="21">
        <v>0</v>
      </c>
      <c r="I406" s="51">
        <f t="shared" si="50"/>
        <v>32900</v>
      </c>
      <c r="J406" s="62">
        <f t="shared" si="51"/>
        <v>3028282.5</v>
      </c>
      <c r="K406" s="49">
        <v>56736</v>
      </c>
      <c r="L406" s="65">
        <v>1406749</v>
      </c>
      <c r="P406" s="43"/>
      <c r="Q406" s="43"/>
    </row>
    <row r="407" spans="1:17">
      <c r="A407" s="14">
        <v>30</v>
      </c>
      <c r="B407" s="47">
        <v>43503</v>
      </c>
      <c r="C407" s="48">
        <v>43505</v>
      </c>
      <c r="D407" s="17" t="s">
        <v>15</v>
      </c>
      <c r="E407" s="49">
        <f t="shared" si="49"/>
        <v>2</v>
      </c>
      <c r="F407" s="50" t="s">
        <v>366</v>
      </c>
      <c r="G407" s="51">
        <v>29400</v>
      </c>
      <c r="H407" s="21">
        <v>0</v>
      </c>
      <c r="I407" s="51">
        <f t="shared" si="50"/>
        <v>29400</v>
      </c>
      <c r="J407" s="62">
        <f t="shared" si="51"/>
        <v>2998882.5</v>
      </c>
      <c r="K407" s="49">
        <v>47528</v>
      </c>
      <c r="L407" s="65">
        <v>1367658</v>
      </c>
      <c r="P407" s="43"/>
      <c r="Q407" s="43"/>
    </row>
    <row r="408" spans="1:17">
      <c r="A408" s="14">
        <v>31</v>
      </c>
      <c r="B408" s="47">
        <v>43504</v>
      </c>
      <c r="C408" s="48">
        <v>43505</v>
      </c>
      <c r="D408" s="17" t="s">
        <v>15</v>
      </c>
      <c r="E408" s="49">
        <f t="shared" si="49"/>
        <v>1</v>
      </c>
      <c r="F408" s="50" t="s">
        <v>361</v>
      </c>
      <c r="G408" s="51">
        <v>16450</v>
      </c>
      <c r="H408" s="21">
        <v>0</v>
      </c>
      <c r="I408" s="51">
        <f t="shared" si="50"/>
        <v>16450</v>
      </c>
      <c r="J408" s="62">
        <f t="shared" si="51"/>
        <v>2982432.5</v>
      </c>
      <c r="K408" s="49">
        <v>51943</v>
      </c>
      <c r="L408" s="65">
        <v>1382577</v>
      </c>
      <c r="P408" s="43"/>
      <c r="Q408" s="43"/>
    </row>
    <row r="409" spans="1:17">
      <c r="A409" s="14">
        <v>32</v>
      </c>
      <c r="B409" s="47">
        <v>43504</v>
      </c>
      <c r="C409" s="48">
        <v>43505</v>
      </c>
      <c r="D409" s="17" t="s">
        <v>15</v>
      </c>
      <c r="E409" s="49">
        <f t="shared" si="49"/>
        <v>1</v>
      </c>
      <c r="F409" s="50" t="s">
        <v>367</v>
      </c>
      <c r="G409" s="51">
        <v>16450</v>
      </c>
      <c r="H409" s="21">
        <v>0</v>
      </c>
      <c r="I409" s="51">
        <f t="shared" si="50"/>
        <v>16450</v>
      </c>
      <c r="J409" s="62">
        <f t="shared" si="51"/>
        <v>2965982.5</v>
      </c>
      <c r="K409" s="49">
        <v>61538</v>
      </c>
      <c r="L409" s="90">
        <v>1430095</v>
      </c>
      <c r="P409" s="43"/>
      <c r="Q409" s="43"/>
    </row>
    <row r="410" spans="1:17">
      <c r="A410" s="14">
        <v>33</v>
      </c>
      <c r="B410" s="47">
        <v>43503</v>
      </c>
      <c r="C410" s="48">
        <v>43505</v>
      </c>
      <c r="D410" s="17" t="s">
        <v>15</v>
      </c>
      <c r="E410" s="49">
        <f t="shared" si="49"/>
        <v>2</v>
      </c>
      <c r="F410" s="50" t="s">
        <v>359</v>
      </c>
      <c r="G410" s="51">
        <v>32900</v>
      </c>
      <c r="H410" s="21">
        <v>0</v>
      </c>
      <c r="I410" s="51">
        <f t="shared" si="50"/>
        <v>32900</v>
      </c>
      <c r="J410" s="62">
        <f t="shared" si="51"/>
        <v>2933082.5</v>
      </c>
      <c r="K410" s="49">
        <v>47932</v>
      </c>
      <c r="L410" s="65">
        <v>1370136</v>
      </c>
      <c r="P410" s="43"/>
      <c r="Q410" s="43"/>
    </row>
    <row r="411" spans="1:17">
      <c r="A411" s="14">
        <v>34</v>
      </c>
      <c r="B411" s="47">
        <v>43504</v>
      </c>
      <c r="C411" s="48">
        <v>43505</v>
      </c>
      <c r="D411" s="17" t="s">
        <v>15</v>
      </c>
      <c r="E411" s="49">
        <f t="shared" si="49"/>
        <v>1</v>
      </c>
      <c r="F411" s="50" t="s">
        <v>368</v>
      </c>
      <c r="G411" s="51">
        <v>16450</v>
      </c>
      <c r="H411" s="21">
        <v>0</v>
      </c>
      <c r="I411" s="51">
        <f t="shared" si="50"/>
        <v>16450</v>
      </c>
      <c r="J411" s="62">
        <f t="shared" si="51"/>
        <v>2916632.5</v>
      </c>
      <c r="K411" s="49">
        <v>49442</v>
      </c>
      <c r="L411" s="65">
        <v>1373856</v>
      </c>
      <c r="P411" s="43"/>
      <c r="Q411" s="43"/>
    </row>
    <row r="412" spans="1:17">
      <c r="A412" s="14">
        <v>35</v>
      </c>
      <c r="B412" s="47">
        <v>43502</v>
      </c>
      <c r="C412" s="48">
        <v>43505</v>
      </c>
      <c r="D412" s="17" t="s">
        <v>15</v>
      </c>
      <c r="E412" s="49">
        <f t="shared" si="49"/>
        <v>3</v>
      </c>
      <c r="F412" s="50" t="s">
        <v>369</v>
      </c>
      <c r="G412" s="51">
        <v>58050</v>
      </c>
      <c r="H412" s="21">
        <v>0</v>
      </c>
      <c r="I412" s="51">
        <f t="shared" si="50"/>
        <v>58050</v>
      </c>
      <c r="J412" s="62">
        <f t="shared" si="51"/>
        <v>2858582.5</v>
      </c>
      <c r="K412" s="49">
        <v>56690</v>
      </c>
      <c r="L412" s="65">
        <v>1405544</v>
      </c>
      <c r="P412" s="43"/>
      <c r="Q412" s="43"/>
    </row>
    <row r="413" spans="1:17">
      <c r="A413" s="14">
        <v>36</v>
      </c>
      <c r="B413" s="47">
        <v>43502</v>
      </c>
      <c r="C413" s="48">
        <v>43505</v>
      </c>
      <c r="D413" s="17" t="s">
        <v>15</v>
      </c>
      <c r="E413" s="49">
        <f t="shared" si="49"/>
        <v>3</v>
      </c>
      <c r="F413" s="50" t="s">
        <v>370</v>
      </c>
      <c r="G413" s="51">
        <v>49350</v>
      </c>
      <c r="H413" s="21">
        <v>0</v>
      </c>
      <c r="I413" s="51">
        <f t="shared" si="50"/>
        <v>49350</v>
      </c>
      <c r="J413" s="62">
        <f t="shared" si="51"/>
        <v>2809232.5</v>
      </c>
      <c r="K413" s="49">
        <v>59170</v>
      </c>
      <c r="L413" s="90">
        <v>1416860</v>
      </c>
      <c r="P413" s="43"/>
      <c r="Q413" s="43"/>
    </row>
    <row r="414" spans="1:17">
      <c r="A414" s="14">
        <v>37</v>
      </c>
      <c r="B414" s="47">
        <v>43502</v>
      </c>
      <c r="C414" s="48">
        <v>43505</v>
      </c>
      <c r="D414" s="17" t="s">
        <v>15</v>
      </c>
      <c r="E414" s="49">
        <f t="shared" si="49"/>
        <v>3</v>
      </c>
      <c r="F414" s="50" t="s">
        <v>371</v>
      </c>
      <c r="G414" s="51">
        <v>49350</v>
      </c>
      <c r="H414" s="21">
        <v>0</v>
      </c>
      <c r="I414" s="51">
        <f t="shared" si="50"/>
        <v>49350</v>
      </c>
      <c r="J414" s="62">
        <f t="shared" si="51"/>
        <v>2759882.5</v>
      </c>
      <c r="K414" s="49">
        <v>59211</v>
      </c>
      <c r="L414" s="90">
        <v>1416860</v>
      </c>
      <c r="P414" s="43"/>
      <c r="Q414" s="43"/>
    </row>
    <row r="415" spans="1:17">
      <c r="A415" s="14">
        <v>38</v>
      </c>
      <c r="B415" s="47">
        <v>43502</v>
      </c>
      <c r="C415" s="48">
        <v>43506</v>
      </c>
      <c r="D415" s="17" t="s">
        <v>15</v>
      </c>
      <c r="E415" s="49">
        <f t="shared" si="49"/>
        <v>4</v>
      </c>
      <c r="F415" s="50" t="s">
        <v>372</v>
      </c>
      <c r="G415" s="51">
        <v>65800</v>
      </c>
      <c r="H415" s="21">
        <v>0</v>
      </c>
      <c r="I415" s="51">
        <f t="shared" si="50"/>
        <v>65800</v>
      </c>
      <c r="J415" s="62">
        <f t="shared" si="51"/>
        <v>2694082.5</v>
      </c>
      <c r="K415" s="49">
        <v>57690</v>
      </c>
      <c r="L415" s="65">
        <v>1409635</v>
      </c>
      <c r="P415" s="43"/>
      <c r="Q415" s="43"/>
    </row>
    <row r="416" spans="1:17">
      <c r="A416" s="14">
        <v>39</v>
      </c>
      <c r="B416" s="47">
        <v>43505</v>
      </c>
      <c r="C416" s="48">
        <v>43506</v>
      </c>
      <c r="D416" s="17" t="s">
        <v>15</v>
      </c>
      <c r="E416" s="49">
        <f t="shared" si="49"/>
        <v>1</v>
      </c>
      <c r="F416" s="50" t="s">
        <v>367</v>
      </c>
      <c r="G416" s="51">
        <v>16450</v>
      </c>
      <c r="H416" s="21">
        <v>0</v>
      </c>
      <c r="I416" s="51">
        <f t="shared" si="50"/>
        <v>16450</v>
      </c>
      <c r="J416" s="62">
        <f t="shared" si="51"/>
        <v>2677632.5</v>
      </c>
      <c r="K416" s="49">
        <v>50913</v>
      </c>
      <c r="L416" s="65">
        <v>1379751</v>
      </c>
      <c r="P416" s="43"/>
      <c r="Q416" s="43"/>
    </row>
    <row r="417" spans="1:17">
      <c r="A417" s="14">
        <v>40</v>
      </c>
      <c r="B417" s="47">
        <v>43505</v>
      </c>
      <c r="C417" s="48">
        <v>43506</v>
      </c>
      <c r="D417" s="17" t="s">
        <v>15</v>
      </c>
      <c r="E417" s="49">
        <f t="shared" si="49"/>
        <v>1</v>
      </c>
      <c r="F417" s="50" t="s">
        <v>359</v>
      </c>
      <c r="G417" s="51">
        <v>16450</v>
      </c>
      <c r="H417" s="21">
        <v>0</v>
      </c>
      <c r="I417" s="51">
        <f t="shared" si="50"/>
        <v>16450</v>
      </c>
      <c r="J417" s="62">
        <f t="shared" si="51"/>
        <v>2661182.5</v>
      </c>
      <c r="K417" s="49">
        <v>60215</v>
      </c>
      <c r="L417" s="90">
        <v>1420060</v>
      </c>
      <c r="P417" s="43"/>
      <c r="Q417" s="43"/>
    </row>
    <row r="418" spans="1:17">
      <c r="A418" s="14">
        <v>41</v>
      </c>
      <c r="B418" s="47">
        <v>43504</v>
      </c>
      <c r="C418" s="48">
        <v>43506</v>
      </c>
      <c r="D418" s="17" t="s">
        <v>15</v>
      </c>
      <c r="E418" s="49">
        <f t="shared" si="49"/>
        <v>2</v>
      </c>
      <c r="F418" s="50" t="s">
        <v>373</v>
      </c>
      <c r="G418" s="51">
        <v>32900</v>
      </c>
      <c r="H418" s="21">
        <v>0</v>
      </c>
      <c r="I418" s="51">
        <f t="shared" si="50"/>
        <v>32900</v>
      </c>
      <c r="J418" s="62">
        <f t="shared" si="51"/>
        <v>2628282.5</v>
      </c>
      <c r="K418" s="49">
        <v>47708</v>
      </c>
      <c r="L418" s="65">
        <v>1369106</v>
      </c>
      <c r="P418" s="43"/>
      <c r="Q418" s="43"/>
    </row>
    <row r="419" spans="1:17">
      <c r="A419" s="14">
        <v>42</v>
      </c>
      <c r="B419" s="47">
        <v>43505</v>
      </c>
      <c r="C419" s="48">
        <v>43506</v>
      </c>
      <c r="D419" s="17" t="s">
        <v>15</v>
      </c>
      <c r="E419" s="49">
        <f t="shared" si="49"/>
        <v>1</v>
      </c>
      <c r="F419" s="50" t="s">
        <v>368</v>
      </c>
      <c r="G419" s="51">
        <v>16450</v>
      </c>
      <c r="H419" s="21">
        <v>0</v>
      </c>
      <c r="I419" s="51">
        <f t="shared" si="50"/>
        <v>16450</v>
      </c>
      <c r="J419" s="62">
        <f t="shared" si="51"/>
        <v>2611832.5</v>
      </c>
      <c r="K419" s="49">
        <v>60760</v>
      </c>
      <c r="L419" s="90">
        <v>1425034</v>
      </c>
      <c r="P419" s="43"/>
      <c r="Q419" s="43"/>
    </row>
    <row r="420" spans="1:17">
      <c r="A420" s="14">
        <v>43</v>
      </c>
      <c r="B420" s="47">
        <v>43504</v>
      </c>
      <c r="C420" s="48">
        <v>43506</v>
      </c>
      <c r="D420" s="17" t="s">
        <v>15</v>
      </c>
      <c r="E420" s="49">
        <f t="shared" si="49"/>
        <v>2</v>
      </c>
      <c r="F420" s="50" t="s">
        <v>374</v>
      </c>
      <c r="G420" s="51">
        <v>32900</v>
      </c>
      <c r="H420" s="21">
        <v>0</v>
      </c>
      <c r="I420" s="51">
        <f t="shared" si="50"/>
        <v>32900</v>
      </c>
      <c r="J420" s="62">
        <f t="shared" si="51"/>
        <v>2578932.5</v>
      </c>
      <c r="K420" s="49">
        <v>59154</v>
      </c>
      <c r="L420" s="65">
        <v>1416179</v>
      </c>
      <c r="P420" s="43"/>
      <c r="Q420" s="43"/>
    </row>
    <row r="421" spans="1:17">
      <c r="A421" s="14">
        <v>44</v>
      </c>
      <c r="B421" s="47">
        <v>43506</v>
      </c>
      <c r="C421" s="48">
        <v>43507</v>
      </c>
      <c r="D421" s="17" t="s">
        <v>15</v>
      </c>
      <c r="E421" s="49">
        <f t="shared" si="49"/>
        <v>1</v>
      </c>
      <c r="F421" s="50" t="s">
        <v>375</v>
      </c>
      <c r="G421" s="51">
        <v>16450</v>
      </c>
      <c r="H421" s="21">
        <v>0</v>
      </c>
      <c r="I421" s="51">
        <f t="shared" si="50"/>
        <v>16450</v>
      </c>
      <c r="J421" s="62">
        <f t="shared" si="51"/>
        <v>2562482.5</v>
      </c>
      <c r="K421" s="49">
        <v>63713</v>
      </c>
      <c r="L421" s="65">
        <v>1438105</v>
      </c>
      <c r="P421" s="43"/>
      <c r="Q421" s="43"/>
    </row>
    <row r="422" spans="1:17">
      <c r="A422" s="14">
        <v>45</v>
      </c>
      <c r="B422" s="47">
        <v>43506</v>
      </c>
      <c r="C422" s="48">
        <v>43507</v>
      </c>
      <c r="D422" s="17" t="s">
        <v>15</v>
      </c>
      <c r="E422" s="49">
        <f t="shared" si="49"/>
        <v>1</v>
      </c>
      <c r="F422" s="50" t="s">
        <v>376</v>
      </c>
      <c r="G422" s="51">
        <v>16450</v>
      </c>
      <c r="H422" s="21">
        <v>0</v>
      </c>
      <c r="I422" s="51">
        <f t="shared" si="50"/>
        <v>16450</v>
      </c>
      <c r="J422" s="62">
        <f t="shared" si="51"/>
        <v>2546032.5</v>
      </c>
      <c r="K422" s="49">
        <v>66336</v>
      </c>
      <c r="L422" s="65">
        <v>1443694</v>
      </c>
      <c r="P422" s="43"/>
      <c r="Q422" s="43"/>
    </row>
    <row r="423" spans="1:17">
      <c r="A423" s="14">
        <v>46</v>
      </c>
      <c r="B423" s="47">
        <v>43505</v>
      </c>
      <c r="C423" s="48">
        <v>43507</v>
      </c>
      <c r="D423" s="17" t="s">
        <v>15</v>
      </c>
      <c r="E423" s="49">
        <f t="shared" si="49"/>
        <v>2</v>
      </c>
      <c r="F423" s="50" t="s">
        <v>377</v>
      </c>
      <c r="G423" s="51">
        <v>32900</v>
      </c>
      <c r="H423" s="21">
        <v>0</v>
      </c>
      <c r="I423" s="51">
        <f t="shared" si="50"/>
        <v>32900</v>
      </c>
      <c r="J423" s="62">
        <f t="shared" si="51"/>
        <v>2513132.5</v>
      </c>
      <c r="K423" s="49">
        <v>60405</v>
      </c>
      <c r="L423" s="65">
        <v>1422281</v>
      </c>
      <c r="P423" s="43"/>
      <c r="Q423" s="43"/>
    </row>
    <row r="424" spans="1:17">
      <c r="A424" s="14">
        <v>47</v>
      </c>
      <c r="B424" s="47">
        <v>43506</v>
      </c>
      <c r="C424" s="48">
        <v>43508</v>
      </c>
      <c r="D424" s="17" t="s">
        <v>15</v>
      </c>
      <c r="E424" s="49">
        <f t="shared" si="49"/>
        <v>2</v>
      </c>
      <c r="F424" s="50" t="s">
        <v>378</v>
      </c>
      <c r="G424" s="51">
        <v>28000</v>
      </c>
      <c r="H424" s="21">
        <v>0</v>
      </c>
      <c r="I424" s="51">
        <f t="shared" si="50"/>
        <v>28000</v>
      </c>
      <c r="J424" s="62">
        <f t="shared" si="51"/>
        <v>2485132.5</v>
      </c>
      <c r="K424" s="49">
        <v>59905</v>
      </c>
      <c r="L424" s="65">
        <v>1418496</v>
      </c>
      <c r="P424" s="43"/>
      <c r="Q424" s="43"/>
    </row>
    <row r="425" spans="1:17">
      <c r="A425" s="14">
        <v>48</v>
      </c>
      <c r="B425" s="47">
        <v>43506</v>
      </c>
      <c r="C425" s="48">
        <v>43508</v>
      </c>
      <c r="D425" s="17" t="s">
        <v>15</v>
      </c>
      <c r="E425" s="49">
        <f t="shared" si="49"/>
        <v>2</v>
      </c>
      <c r="F425" s="50" t="s">
        <v>379</v>
      </c>
      <c r="G425" s="51">
        <v>27422.5</v>
      </c>
      <c r="H425" s="21">
        <v>0</v>
      </c>
      <c r="I425" s="51">
        <f t="shared" si="50"/>
        <v>27422.5</v>
      </c>
      <c r="J425" s="62">
        <f t="shared" si="51"/>
        <v>2457710</v>
      </c>
      <c r="K425" s="49">
        <v>60703</v>
      </c>
      <c r="L425" s="65">
        <v>1424257</v>
      </c>
      <c r="P425" s="43"/>
      <c r="Q425" s="43"/>
    </row>
    <row r="426" spans="1:17">
      <c r="A426" s="14">
        <v>49</v>
      </c>
      <c r="B426" s="47">
        <v>43508</v>
      </c>
      <c r="C426" s="48">
        <v>43512</v>
      </c>
      <c r="D426" s="17" t="s">
        <v>15</v>
      </c>
      <c r="E426" s="49">
        <f t="shared" si="49"/>
        <v>4</v>
      </c>
      <c r="F426" s="50" t="s">
        <v>380</v>
      </c>
      <c r="G426" s="51">
        <v>45390</v>
      </c>
      <c r="H426" s="21">
        <v>0</v>
      </c>
      <c r="I426" s="51">
        <f t="shared" si="50"/>
        <v>45390</v>
      </c>
      <c r="J426" s="62">
        <f t="shared" si="51"/>
        <v>2412320</v>
      </c>
      <c r="K426" s="49">
        <v>51955</v>
      </c>
      <c r="L426" s="65">
        <v>1382740</v>
      </c>
      <c r="P426" s="43"/>
      <c r="Q426" s="43"/>
    </row>
    <row r="427" spans="1:17">
      <c r="A427" s="14">
        <v>50</v>
      </c>
      <c r="B427" s="47">
        <v>43508</v>
      </c>
      <c r="C427" s="48">
        <v>43510</v>
      </c>
      <c r="D427" s="17" t="s">
        <v>15</v>
      </c>
      <c r="E427" s="49">
        <f t="shared" si="49"/>
        <v>2</v>
      </c>
      <c r="F427" s="50" t="s">
        <v>381</v>
      </c>
      <c r="G427" s="51">
        <v>21945</v>
      </c>
      <c r="H427" s="21">
        <v>0</v>
      </c>
      <c r="I427" s="51">
        <f t="shared" si="50"/>
        <v>21945</v>
      </c>
      <c r="J427" s="62">
        <f t="shared" si="51"/>
        <v>2390375</v>
      </c>
      <c r="K427" s="49">
        <v>54238</v>
      </c>
      <c r="L427" s="65">
        <v>1392633</v>
      </c>
      <c r="P427" s="43"/>
      <c r="Q427" s="43"/>
    </row>
    <row r="428" spans="1:17">
      <c r="A428" s="14">
        <v>51</v>
      </c>
      <c r="B428" s="47">
        <v>43509</v>
      </c>
      <c r="C428" s="48">
        <v>43511</v>
      </c>
      <c r="D428" s="17" t="s">
        <v>15</v>
      </c>
      <c r="E428" s="49">
        <f t="shared" si="49"/>
        <v>2</v>
      </c>
      <c r="F428" s="50" t="s">
        <v>382</v>
      </c>
      <c r="G428" s="51">
        <v>22522.5</v>
      </c>
      <c r="H428" s="21">
        <v>0</v>
      </c>
      <c r="I428" s="51">
        <f t="shared" si="50"/>
        <v>22522.5</v>
      </c>
      <c r="J428" s="62">
        <f t="shared" si="51"/>
        <v>2367852.5</v>
      </c>
      <c r="K428" s="49">
        <v>59654</v>
      </c>
      <c r="L428" s="90">
        <v>1418067</v>
      </c>
      <c r="P428" s="43"/>
      <c r="Q428" s="43"/>
    </row>
    <row r="429" spans="1:17">
      <c r="A429" s="14">
        <v>52</v>
      </c>
      <c r="B429" s="47">
        <v>43510</v>
      </c>
      <c r="C429" s="48">
        <v>43511</v>
      </c>
      <c r="D429" s="17" t="s">
        <v>15</v>
      </c>
      <c r="E429" s="49">
        <f t="shared" si="49"/>
        <v>1</v>
      </c>
      <c r="F429" s="50" t="s">
        <v>253</v>
      </c>
      <c r="G429" s="51">
        <v>11550</v>
      </c>
      <c r="H429" s="21">
        <v>0</v>
      </c>
      <c r="I429" s="51">
        <f t="shared" si="50"/>
        <v>11550</v>
      </c>
      <c r="J429" s="62">
        <f t="shared" si="51"/>
        <v>2356302.5</v>
      </c>
      <c r="K429" s="49">
        <v>55525</v>
      </c>
      <c r="L429" s="65">
        <v>1398912</v>
      </c>
      <c r="P429" s="43"/>
      <c r="Q429" s="43"/>
    </row>
    <row r="430" spans="1:17">
      <c r="A430" s="14">
        <v>53</v>
      </c>
      <c r="B430" s="47">
        <v>43510</v>
      </c>
      <c r="C430" s="48">
        <v>43513</v>
      </c>
      <c r="D430" s="17" t="s">
        <v>15</v>
      </c>
      <c r="E430" s="49">
        <f t="shared" si="49"/>
        <v>3</v>
      </c>
      <c r="F430" s="50" t="s">
        <v>383</v>
      </c>
      <c r="G430" s="51">
        <v>29355</v>
      </c>
      <c r="H430" s="21">
        <v>0</v>
      </c>
      <c r="I430" s="51">
        <f t="shared" si="50"/>
        <v>29355</v>
      </c>
      <c r="J430" s="62">
        <f t="shared" si="51"/>
        <v>2326947.5</v>
      </c>
      <c r="K430" s="49">
        <v>50923</v>
      </c>
      <c r="L430" s="90">
        <v>1379677</v>
      </c>
      <c r="P430" s="43"/>
      <c r="Q430" s="43"/>
    </row>
    <row r="431" spans="1:17">
      <c r="A431" s="14">
        <v>54</v>
      </c>
      <c r="B431" s="47">
        <v>43510</v>
      </c>
      <c r="C431" s="48">
        <v>43513</v>
      </c>
      <c r="D431" s="17" t="s">
        <v>15</v>
      </c>
      <c r="E431" s="49">
        <f t="shared" si="49"/>
        <v>3</v>
      </c>
      <c r="F431" s="50" t="s">
        <v>384</v>
      </c>
      <c r="G431" s="51">
        <v>32025</v>
      </c>
      <c r="H431" s="21">
        <v>0</v>
      </c>
      <c r="I431" s="51">
        <f t="shared" si="50"/>
        <v>32025</v>
      </c>
      <c r="J431" s="62">
        <f t="shared" si="51"/>
        <v>2294922.5</v>
      </c>
      <c r="K431" s="49">
        <v>50924</v>
      </c>
      <c r="L431" s="90">
        <v>1379677</v>
      </c>
      <c r="P431" s="43"/>
      <c r="Q431" s="43"/>
    </row>
    <row r="432" spans="1:17">
      <c r="A432" s="14">
        <v>55</v>
      </c>
      <c r="B432" s="47">
        <v>43510</v>
      </c>
      <c r="C432" s="48">
        <v>43513</v>
      </c>
      <c r="D432" s="17" t="s">
        <v>15</v>
      </c>
      <c r="E432" s="49">
        <f t="shared" si="49"/>
        <v>3</v>
      </c>
      <c r="F432" s="50" t="s">
        <v>385</v>
      </c>
      <c r="G432" s="51">
        <v>32025</v>
      </c>
      <c r="H432" s="21">
        <v>0</v>
      </c>
      <c r="I432" s="51">
        <f t="shared" si="50"/>
        <v>32025</v>
      </c>
      <c r="J432" s="62">
        <f t="shared" si="51"/>
        <v>2262897.5</v>
      </c>
      <c r="K432" s="49">
        <v>50921</v>
      </c>
      <c r="L432" s="90">
        <v>1379677</v>
      </c>
      <c r="P432" s="43"/>
      <c r="Q432" s="43"/>
    </row>
    <row r="433" spans="1:17">
      <c r="A433" s="14">
        <v>56</v>
      </c>
      <c r="B433" s="47">
        <v>43511</v>
      </c>
      <c r="C433" s="48">
        <v>43513</v>
      </c>
      <c r="D433" s="17" t="s">
        <v>15</v>
      </c>
      <c r="E433" s="49">
        <f t="shared" si="49"/>
        <v>2</v>
      </c>
      <c r="F433" s="50" t="s">
        <v>386</v>
      </c>
      <c r="G433" s="51">
        <v>21945</v>
      </c>
      <c r="H433" s="21">
        <v>0</v>
      </c>
      <c r="I433" s="51">
        <f t="shared" si="50"/>
        <v>21945</v>
      </c>
      <c r="J433" s="62">
        <f t="shared" si="51"/>
        <v>2240952.5</v>
      </c>
      <c r="K433" s="49">
        <v>53411</v>
      </c>
      <c r="L433" s="65">
        <v>1388527</v>
      </c>
      <c r="P433" s="43"/>
      <c r="Q433" s="43"/>
    </row>
    <row r="434" spans="1:17">
      <c r="A434" s="14">
        <v>57</v>
      </c>
      <c r="B434" s="47">
        <v>43511</v>
      </c>
      <c r="C434" s="48">
        <v>43513</v>
      </c>
      <c r="D434" s="17" t="s">
        <v>15</v>
      </c>
      <c r="E434" s="49">
        <f t="shared" si="49"/>
        <v>2</v>
      </c>
      <c r="F434" s="50" t="s">
        <v>387</v>
      </c>
      <c r="G434" s="51">
        <v>28900</v>
      </c>
      <c r="H434" s="21">
        <v>0</v>
      </c>
      <c r="I434" s="51">
        <f t="shared" si="50"/>
        <v>28900</v>
      </c>
      <c r="J434" s="62">
        <f t="shared" si="51"/>
        <v>2212052.5</v>
      </c>
      <c r="K434" s="49">
        <v>57782</v>
      </c>
      <c r="L434" s="65">
        <v>1411077</v>
      </c>
      <c r="P434" s="43"/>
      <c r="Q434" s="43"/>
    </row>
    <row r="435" spans="1:17">
      <c r="A435" s="14">
        <v>58</v>
      </c>
      <c r="B435" s="47">
        <v>43513</v>
      </c>
      <c r="C435" s="48">
        <v>43514</v>
      </c>
      <c r="D435" s="17" t="s">
        <v>15</v>
      </c>
      <c r="E435" s="49">
        <f t="shared" si="49"/>
        <v>1</v>
      </c>
      <c r="F435" s="50" t="s">
        <v>388</v>
      </c>
      <c r="G435" s="51">
        <v>11550</v>
      </c>
      <c r="H435" s="21">
        <v>0</v>
      </c>
      <c r="I435" s="51">
        <f t="shared" si="50"/>
        <v>11550</v>
      </c>
      <c r="J435" s="62">
        <f t="shared" si="51"/>
        <v>2200502.5</v>
      </c>
      <c r="K435" s="49">
        <v>52226</v>
      </c>
      <c r="L435" s="65">
        <v>1384319</v>
      </c>
      <c r="P435" s="43"/>
      <c r="Q435" s="43"/>
    </row>
    <row r="436" spans="1:17">
      <c r="A436" s="14">
        <v>59</v>
      </c>
      <c r="B436" s="47">
        <v>43513</v>
      </c>
      <c r="C436" s="48">
        <v>43515</v>
      </c>
      <c r="D436" s="17" t="s">
        <v>15</v>
      </c>
      <c r="E436" s="49">
        <f t="shared" si="49"/>
        <v>2</v>
      </c>
      <c r="F436" s="50" t="s">
        <v>389</v>
      </c>
      <c r="G436" s="51">
        <v>19570</v>
      </c>
      <c r="H436" s="21">
        <v>0</v>
      </c>
      <c r="I436" s="51">
        <f t="shared" si="50"/>
        <v>19570</v>
      </c>
      <c r="J436" s="62">
        <f t="shared" si="51"/>
        <v>2180932.5</v>
      </c>
      <c r="K436" s="49">
        <v>53201</v>
      </c>
      <c r="L436" s="65">
        <v>1387787</v>
      </c>
      <c r="P436" s="43"/>
      <c r="Q436" s="43"/>
    </row>
    <row r="437" spans="1:17">
      <c r="A437" s="14">
        <v>60</v>
      </c>
      <c r="B437" s="47"/>
      <c r="C437" s="48"/>
      <c r="D437" s="17" t="s">
        <v>15</v>
      </c>
      <c r="E437" s="49">
        <f t="shared" si="49"/>
        <v>0</v>
      </c>
      <c r="F437" s="50"/>
      <c r="G437" s="51"/>
      <c r="H437" s="21">
        <v>0</v>
      </c>
      <c r="I437" s="51">
        <f>SUM(I370:I436)</f>
        <v>1737390</v>
      </c>
      <c r="J437" s="62">
        <f>J436</f>
        <v>2180932.5</v>
      </c>
      <c r="K437" s="83" t="s">
        <v>390</v>
      </c>
      <c r="L437" s="65"/>
      <c r="P437" s="5"/>
      <c r="Q437" s="43"/>
    </row>
    <row r="438" spans="12:17">
      <c r="L438" s="2"/>
      <c r="P438" s="5"/>
      <c r="Q438" s="43"/>
    </row>
    <row r="439" spans="12:17">
      <c r="L439" s="2"/>
      <c r="P439" s="43"/>
      <c r="Q439" s="43"/>
    </row>
    <row r="440" spans="1:17">
      <c r="A440" s="14">
        <v>60</v>
      </c>
      <c r="B440" s="47">
        <v>43512</v>
      </c>
      <c r="C440" s="48">
        <v>43516</v>
      </c>
      <c r="D440" s="17" t="s">
        <v>15</v>
      </c>
      <c r="E440" s="49">
        <f t="shared" ref="E440:E448" si="52">C440-B440</f>
        <v>4</v>
      </c>
      <c r="F440" s="50" t="s">
        <v>391</v>
      </c>
      <c r="G440" s="51">
        <v>43890</v>
      </c>
      <c r="H440" s="21">
        <v>0</v>
      </c>
      <c r="I440" s="51">
        <f t="shared" ref="I440:I448" si="53">+G440+H440</f>
        <v>43890</v>
      </c>
      <c r="J440" s="62">
        <f>J437-I440</f>
        <v>2137042.5</v>
      </c>
      <c r="K440" s="49">
        <v>56353</v>
      </c>
      <c r="L440" s="65">
        <v>1404489</v>
      </c>
      <c r="P440" s="91"/>
      <c r="Q440" s="43"/>
    </row>
    <row r="441" spans="1:17">
      <c r="A441" s="14">
        <v>61</v>
      </c>
      <c r="B441" s="47">
        <v>43514</v>
      </c>
      <c r="C441" s="48">
        <v>43517</v>
      </c>
      <c r="D441" s="17" t="s">
        <v>15</v>
      </c>
      <c r="E441" s="49">
        <f t="shared" si="52"/>
        <v>3</v>
      </c>
      <c r="F441" s="50" t="s">
        <v>392</v>
      </c>
      <c r="G441" s="51">
        <v>32917.5</v>
      </c>
      <c r="H441" s="21">
        <v>0</v>
      </c>
      <c r="I441" s="51">
        <f t="shared" si="53"/>
        <v>32917.5</v>
      </c>
      <c r="J441" s="62">
        <f t="shared" ref="J440:J448" si="54">J440-I441</f>
        <v>2104125</v>
      </c>
      <c r="K441" s="49">
        <v>57889</v>
      </c>
      <c r="L441" s="65">
        <v>1413398</v>
      </c>
      <c r="P441" s="43"/>
      <c r="Q441" s="43"/>
    </row>
    <row r="442" spans="1:17">
      <c r="A442" s="14">
        <v>62</v>
      </c>
      <c r="B442" s="47">
        <v>43516</v>
      </c>
      <c r="C442" s="48">
        <v>43518</v>
      </c>
      <c r="D442" s="17" t="s">
        <v>15</v>
      </c>
      <c r="E442" s="49">
        <f t="shared" si="52"/>
        <v>2</v>
      </c>
      <c r="F442" s="50" t="s">
        <v>393</v>
      </c>
      <c r="G442" s="51">
        <v>21945</v>
      </c>
      <c r="H442" s="21">
        <v>0</v>
      </c>
      <c r="I442" s="51">
        <f t="shared" si="53"/>
        <v>21945</v>
      </c>
      <c r="J442" s="62">
        <f t="shared" si="54"/>
        <v>2082180</v>
      </c>
      <c r="K442" s="49">
        <v>61418</v>
      </c>
      <c r="L442" s="65">
        <v>1427985</v>
      </c>
      <c r="P442" s="43"/>
      <c r="Q442" s="43"/>
    </row>
    <row r="443" spans="1:17">
      <c r="A443" s="14">
        <v>63</v>
      </c>
      <c r="B443" s="47">
        <v>43518</v>
      </c>
      <c r="C443" s="48">
        <v>43519</v>
      </c>
      <c r="D443" s="17" t="s">
        <v>15</v>
      </c>
      <c r="E443" s="49">
        <f t="shared" si="52"/>
        <v>1</v>
      </c>
      <c r="F443" s="50" t="s">
        <v>394</v>
      </c>
      <c r="G443" s="51">
        <v>13200</v>
      </c>
      <c r="H443" s="21">
        <v>0</v>
      </c>
      <c r="I443" s="51">
        <f t="shared" si="53"/>
        <v>13200</v>
      </c>
      <c r="J443" s="62">
        <f t="shared" si="54"/>
        <v>2068980</v>
      </c>
      <c r="K443" s="49">
        <v>61403</v>
      </c>
      <c r="L443" s="65">
        <v>1427487</v>
      </c>
      <c r="Q443" s="43"/>
    </row>
    <row r="444" spans="1:17">
      <c r="A444" s="14">
        <v>64</v>
      </c>
      <c r="B444" s="47">
        <v>43518</v>
      </c>
      <c r="C444" s="48">
        <v>43519</v>
      </c>
      <c r="D444" s="17" t="s">
        <v>15</v>
      </c>
      <c r="E444" s="49">
        <f t="shared" si="52"/>
        <v>1</v>
      </c>
      <c r="F444" s="50" t="s">
        <v>395</v>
      </c>
      <c r="G444" s="51">
        <v>14450</v>
      </c>
      <c r="H444" s="21">
        <v>0</v>
      </c>
      <c r="I444" s="51">
        <f t="shared" si="53"/>
        <v>14450</v>
      </c>
      <c r="J444" s="62">
        <f t="shared" si="54"/>
        <v>2054530</v>
      </c>
      <c r="K444" s="49">
        <v>62166</v>
      </c>
      <c r="L444" s="65">
        <v>1432977</v>
      </c>
      <c r="Q444" s="43"/>
    </row>
    <row r="445" spans="1:17">
      <c r="A445" s="14">
        <v>65</v>
      </c>
      <c r="B445" s="47">
        <v>43518</v>
      </c>
      <c r="C445" s="48">
        <v>43520</v>
      </c>
      <c r="D445" s="17" t="s">
        <v>15</v>
      </c>
      <c r="E445" s="49">
        <f t="shared" si="52"/>
        <v>2</v>
      </c>
      <c r="F445" s="50" t="s">
        <v>396</v>
      </c>
      <c r="G445" s="51">
        <v>19570</v>
      </c>
      <c r="H445" s="21">
        <v>0</v>
      </c>
      <c r="I445" s="51">
        <f t="shared" si="53"/>
        <v>19570</v>
      </c>
      <c r="J445" s="62">
        <f t="shared" si="54"/>
        <v>2034960</v>
      </c>
      <c r="K445" s="49">
        <v>61665</v>
      </c>
      <c r="L445" s="65">
        <v>1430675</v>
      </c>
      <c r="Q445" s="43"/>
    </row>
    <row r="446" spans="1:17">
      <c r="A446" s="14">
        <v>66</v>
      </c>
      <c r="B446" s="47">
        <v>43518</v>
      </c>
      <c r="C446" s="48">
        <v>43520</v>
      </c>
      <c r="D446" s="17" t="s">
        <v>15</v>
      </c>
      <c r="E446" s="49">
        <f t="shared" si="52"/>
        <v>2</v>
      </c>
      <c r="F446" s="50" t="s">
        <v>397</v>
      </c>
      <c r="G446" s="51">
        <v>28785</v>
      </c>
      <c r="H446" s="21">
        <v>0</v>
      </c>
      <c r="I446" s="51">
        <f t="shared" si="53"/>
        <v>28785</v>
      </c>
      <c r="J446" s="62">
        <f t="shared" si="54"/>
        <v>2006175</v>
      </c>
      <c r="K446" s="49">
        <v>62680</v>
      </c>
      <c r="L446" s="83">
        <v>1434144</v>
      </c>
      <c r="Q446" s="43"/>
    </row>
    <row r="447" spans="1:17">
      <c r="A447" s="14">
        <v>67</v>
      </c>
      <c r="B447" s="47">
        <v>43518</v>
      </c>
      <c r="C447" s="48">
        <v>43520</v>
      </c>
      <c r="D447" s="17" t="s">
        <v>15</v>
      </c>
      <c r="E447" s="49">
        <f t="shared" si="52"/>
        <v>2</v>
      </c>
      <c r="F447" s="50" t="s">
        <v>398</v>
      </c>
      <c r="G447" s="51">
        <v>28785</v>
      </c>
      <c r="H447" s="21">
        <v>0</v>
      </c>
      <c r="I447" s="51">
        <f t="shared" si="53"/>
        <v>28785</v>
      </c>
      <c r="J447" s="62">
        <f t="shared" si="54"/>
        <v>1977390</v>
      </c>
      <c r="K447" s="49">
        <v>62681</v>
      </c>
      <c r="L447" s="83">
        <v>1434144</v>
      </c>
      <c r="Q447" s="43"/>
    </row>
    <row r="448" spans="1:17">
      <c r="A448" s="14">
        <v>68</v>
      </c>
      <c r="B448" s="47">
        <v>43517</v>
      </c>
      <c r="C448" s="48">
        <v>43520</v>
      </c>
      <c r="D448" s="17" t="s">
        <v>15</v>
      </c>
      <c r="E448" s="49">
        <f t="shared" si="52"/>
        <v>3</v>
      </c>
      <c r="F448" s="50" t="s">
        <v>399</v>
      </c>
      <c r="G448" s="51">
        <v>32917.5</v>
      </c>
      <c r="H448" s="21">
        <v>0</v>
      </c>
      <c r="I448" s="51">
        <f t="shared" si="53"/>
        <v>32917.5</v>
      </c>
      <c r="J448" s="62">
        <f t="shared" si="54"/>
        <v>1944472.5</v>
      </c>
      <c r="K448" s="49">
        <v>58946</v>
      </c>
      <c r="L448" s="65">
        <v>1415878</v>
      </c>
      <c r="Q448" s="43"/>
    </row>
    <row r="449" spans="9:12">
      <c r="I449" s="1">
        <f>SUM(I440:I448)</f>
        <v>236460</v>
      </c>
      <c r="K449" s="92" t="s">
        <v>400</v>
      </c>
      <c r="L449" s="2"/>
    </row>
    <row r="450" spans="12:12">
      <c r="L450" s="2"/>
    </row>
    <row r="451" spans="1:12">
      <c r="A451" s="6" t="s">
        <v>401</v>
      </c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2"/>
    </row>
    <row r="452" spans="1:12">
      <c r="A452" s="45" t="s">
        <v>402</v>
      </c>
      <c r="B452" s="46"/>
      <c r="C452" s="46"/>
      <c r="D452" s="46"/>
      <c r="E452" s="46"/>
      <c r="F452" s="46"/>
      <c r="G452" s="46"/>
      <c r="H452" s="46"/>
      <c r="I452" s="54"/>
      <c r="J452" s="55">
        <f>J448</f>
        <v>1944472.5</v>
      </c>
      <c r="K452" s="56"/>
      <c r="L452" s="2"/>
    </row>
    <row r="453" spans="1:12">
      <c r="A453" s="45"/>
      <c r="B453" s="46"/>
      <c r="C453" s="46"/>
      <c r="D453" s="46"/>
      <c r="E453" s="46"/>
      <c r="F453" s="46"/>
      <c r="G453" s="46"/>
      <c r="H453" s="46"/>
      <c r="I453" s="54" t="s">
        <v>403</v>
      </c>
      <c r="J453" s="60">
        <v>176411.78</v>
      </c>
      <c r="K453" s="57">
        <v>43532</v>
      </c>
      <c r="L453" s="2"/>
    </row>
    <row r="454" spans="1:12">
      <c r="A454" s="45"/>
      <c r="B454" s="46"/>
      <c r="C454" s="46"/>
      <c r="D454" s="46"/>
      <c r="E454" s="46"/>
      <c r="F454" s="46"/>
      <c r="G454" s="46"/>
      <c r="H454" s="46"/>
      <c r="I454" s="54" t="s">
        <v>403</v>
      </c>
      <c r="J454" s="60">
        <v>115232.37</v>
      </c>
      <c r="K454" s="57">
        <v>43552</v>
      </c>
      <c r="L454" s="93"/>
    </row>
    <row r="455" spans="1:12">
      <c r="A455" s="45"/>
      <c r="B455" s="46"/>
      <c r="C455" s="46"/>
      <c r="D455" s="46"/>
      <c r="E455" s="46"/>
      <c r="F455" s="46"/>
      <c r="G455" s="46"/>
      <c r="H455" s="46"/>
      <c r="I455" s="54"/>
      <c r="J455" s="61"/>
      <c r="K455" s="56"/>
      <c r="L455" s="2"/>
    </row>
    <row r="456" spans="1:12">
      <c r="A456" s="45" t="s">
        <v>21</v>
      </c>
      <c r="B456" s="46"/>
      <c r="C456" s="46"/>
      <c r="D456" s="46"/>
      <c r="E456" s="46"/>
      <c r="F456" s="46"/>
      <c r="G456" s="46"/>
      <c r="H456" s="46"/>
      <c r="I456" s="54"/>
      <c r="J456" s="58">
        <f>SUM(J452:J455)</f>
        <v>2236116.65</v>
      </c>
      <c r="K456" s="56"/>
      <c r="L456" s="93"/>
    </row>
    <row r="457" spans="1:12">
      <c r="A457" s="8" t="s">
        <v>3</v>
      </c>
      <c r="B457" s="9" t="s">
        <v>4</v>
      </c>
      <c r="C457" s="9" t="s">
        <v>5</v>
      </c>
      <c r="D457" s="10" t="s">
        <v>6</v>
      </c>
      <c r="E457" s="10" t="s">
        <v>7</v>
      </c>
      <c r="F457" s="10" t="s">
        <v>8</v>
      </c>
      <c r="G457" s="10" t="s">
        <v>9</v>
      </c>
      <c r="H457" s="11" t="s">
        <v>10</v>
      </c>
      <c r="I457" s="30" t="s">
        <v>11</v>
      </c>
      <c r="J457" s="30" t="s">
        <v>12</v>
      </c>
      <c r="K457" s="10" t="s">
        <v>13</v>
      </c>
      <c r="L457" s="93"/>
    </row>
    <row r="458" spans="1:19">
      <c r="A458" s="14">
        <v>69</v>
      </c>
      <c r="B458" s="47">
        <v>43518</v>
      </c>
      <c r="C458" s="48">
        <v>43522</v>
      </c>
      <c r="D458" s="17" t="s">
        <v>15</v>
      </c>
      <c r="E458" s="49">
        <f>C458-B458</f>
        <v>4</v>
      </c>
      <c r="F458" s="50" t="s">
        <v>404</v>
      </c>
      <c r="G458" s="51">
        <v>43890</v>
      </c>
      <c r="H458" s="21">
        <v>0</v>
      </c>
      <c r="I458" s="51">
        <f>+G458+H458</f>
        <v>43890</v>
      </c>
      <c r="J458" s="62">
        <f>J456-I458</f>
        <v>2192226.65</v>
      </c>
      <c r="K458" s="49">
        <v>60704</v>
      </c>
      <c r="L458" s="90">
        <v>1424373</v>
      </c>
      <c r="P458" s="43"/>
      <c r="Q458" s="43"/>
      <c r="R458" s="43"/>
      <c r="S458" s="96"/>
    </row>
    <row r="459" spans="1:18">
      <c r="A459" s="14">
        <v>70</v>
      </c>
      <c r="B459" s="47">
        <v>43517</v>
      </c>
      <c r="C459" s="48">
        <v>43522</v>
      </c>
      <c r="D459" s="17" t="s">
        <v>15</v>
      </c>
      <c r="E459" s="49">
        <f>C459-B459</f>
        <v>5</v>
      </c>
      <c r="F459" s="50" t="s">
        <v>405</v>
      </c>
      <c r="G459" s="51">
        <v>56595</v>
      </c>
      <c r="H459" s="21">
        <v>0</v>
      </c>
      <c r="I459" s="51">
        <f>+G459+H459</f>
        <v>56595</v>
      </c>
      <c r="J459" s="62">
        <f>J458-I459</f>
        <v>2135631.65</v>
      </c>
      <c r="K459" s="49">
        <v>62406</v>
      </c>
      <c r="L459" s="90">
        <v>1433302</v>
      </c>
      <c r="P459" s="44"/>
      <c r="Q459" s="43"/>
      <c r="R459" s="43"/>
    </row>
    <row r="460" spans="1:18">
      <c r="A460" s="14">
        <v>71</v>
      </c>
      <c r="B460" s="47">
        <v>43521</v>
      </c>
      <c r="C460" s="48">
        <v>43523</v>
      </c>
      <c r="D460" s="17" t="s">
        <v>15</v>
      </c>
      <c r="E460" s="49">
        <f>C460-B460</f>
        <v>2</v>
      </c>
      <c r="F460" s="50" t="s">
        <v>406</v>
      </c>
      <c r="G460" s="51">
        <v>30706.5</v>
      </c>
      <c r="H460" s="21">
        <v>0</v>
      </c>
      <c r="I460" s="51">
        <f>+G460+H460</f>
        <v>30706.5</v>
      </c>
      <c r="J460" s="62">
        <f>J459-I460</f>
        <v>2104925.15</v>
      </c>
      <c r="K460" s="49">
        <v>66228</v>
      </c>
      <c r="L460" s="90">
        <v>1442991</v>
      </c>
      <c r="P460" s="43"/>
      <c r="Q460" s="43"/>
      <c r="R460" s="43"/>
    </row>
    <row r="461" spans="1:18">
      <c r="A461" s="14">
        <v>1</v>
      </c>
      <c r="B461" s="47">
        <v>43523</v>
      </c>
      <c r="C461" s="48">
        <v>43525</v>
      </c>
      <c r="D461" s="17" t="s">
        <v>15</v>
      </c>
      <c r="E461" s="49">
        <f t="shared" ref="E461:E489" si="55">C461-B461</f>
        <v>2</v>
      </c>
      <c r="F461" s="50" t="s">
        <v>407</v>
      </c>
      <c r="G461" s="51">
        <v>28200</v>
      </c>
      <c r="H461" s="21">
        <v>0</v>
      </c>
      <c r="I461" s="51">
        <f t="shared" ref="I461:I489" si="56">+G461+H461</f>
        <v>28200</v>
      </c>
      <c r="J461" s="62">
        <f>J460-I461</f>
        <v>2076725.15</v>
      </c>
      <c r="K461" s="49">
        <v>67256</v>
      </c>
      <c r="L461" s="90">
        <v>1446547</v>
      </c>
      <c r="P461" s="43"/>
      <c r="Q461" s="43"/>
      <c r="R461" s="43"/>
    </row>
    <row r="462" spans="1:18">
      <c r="A462" s="14">
        <v>2</v>
      </c>
      <c r="B462" s="47">
        <v>43524</v>
      </c>
      <c r="C462" s="48">
        <v>43525</v>
      </c>
      <c r="D462" s="17" t="s">
        <v>15</v>
      </c>
      <c r="E462" s="49">
        <f t="shared" si="55"/>
        <v>1</v>
      </c>
      <c r="F462" s="50" t="s">
        <v>408</v>
      </c>
      <c r="G462" s="51">
        <v>10300</v>
      </c>
      <c r="H462" s="21">
        <v>0</v>
      </c>
      <c r="I462" s="51">
        <f t="shared" si="56"/>
        <v>10300</v>
      </c>
      <c r="J462" s="62">
        <f t="shared" ref="J462:J497" si="57">J461-I462</f>
        <v>2066425.15</v>
      </c>
      <c r="K462" s="49">
        <v>67252</v>
      </c>
      <c r="L462" s="90">
        <v>1446570</v>
      </c>
      <c r="P462" s="43"/>
      <c r="Q462" s="43"/>
      <c r="R462" s="43"/>
    </row>
    <row r="463" spans="1:18">
      <c r="A463" s="14">
        <v>3</v>
      </c>
      <c r="B463" s="47">
        <v>43523</v>
      </c>
      <c r="C463" s="48">
        <v>43525</v>
      </c>
      <c r="D463" s="17" t="s">
        <v>15</v>
      </c>
      <c r="E463" s="49">
        <f t="shared" si="55"/>
        <v>2</v>
      </c>
      <c r="F463" s="50" t="s">
        <v>409</v>
      </c>
      <c r="G463" s="51">
        <v>21945</v>
      </c>
      <c r="H463" s="21">
        <v>0</v>
      </c>
      <c r="I463" s="51">
        <f t="shared" si="56"/>
        <v>21945</v>
      </c>
      <c r="J463" s="62">
        <f t="shared" si="57"/>
        <v>2044480.15</v>
      </c>
      <c r="K463" s="49">
        <v>64157</v>
      </c>
      <c r="L463" s="90">
        <v>1438866</v>
      </c>
      <c r="P463" s="43"/>
      <c r="Q463" s="43"/>
      <c r="R463" s="43"/>
    </row>
    <row r="464" spans="1:18">
      <c r="A464" s="14">
        <v>4</v>
      </c>
      <c r="B464" s="47">
        <v>43525</v>
      </c>
      <c r="C464" s="48">
        <v>43526</v>
      </c>
      <c r="D464" s="17" t="s">
        <v>15</v>
      </c>
      <c r="E464" s="49">
        <f t="shared" si="55"/>
        <v>1</v>
      </c>
      <c r="F464" s="50" t="s">
        <v>410</v>
      </c>
      <c r="G464" s="51">
        <v>14352</v>
      </c>
      <c r="H464" s="21">
        <v>0</v>
      </c>
      <c r="I464" s="51">
        <f t="shared" si="56"/>
        <v>14352</v>
      </c>
      <c r="J464" s="62">
        <f t="shared" si="57"/>
        <v>2030128.15</v>
      </c>
      <c r="K464" s="49">
        <v>67721</v>
      </c>
      <c r="L464" s="90">
        <v>1448168</v>
      </c>
      <c r="P464" s="43"/>
      <c r="Q464" s="43"/>
      <c r="R464" s="43"/>
    </row>
    <row r="465" spans="1:18">
      <c r="A465" s="14">
        <v>5</v>
      </c>
      <c r="B465" s="47">
        <v>43525</v>
      </c>
      <c r="C465" s="48">
        <v>43526</v>
      </c>
      <c r="D465" s="17" t="s">
        <v>15</v>
      </c>
      <c r="E465" s="49">
        <f t="shared" si="55"/>
        <v>1</v>
      </c>
      <c r="F465" s="50" t="s">
        <v>411</v>
      </c>
      <c r="G465" s="51">
        <v>11550</v>
      </c>
      <c r="H465" s="21">
        <v>0</v>
      </c>
      <c r="I465" s="51">
        <f t="shared" si="56"/>
        <v>11550</v>
      </c>
      <c r="J465" s="62">
        <f t="shared" si="57"/>
        <v>2018578.15</v>
      </c>
      <c r="K465" s="49">
        <v>67528</v>
      </c>
      <c r="L465" s="90">
        <v>1448162</v>
      </c>
      <c r="P465" s="43"/>
      <c r="Q465" s="43"/>
      <c r="R465" s="43"/>
    </row>
    <row r="466" spans="1:18">
      <c r="A466" s="14">
        <v>6</v>
      </c>
      <c r="B466" s="47">
        <v>43525</v>
      </c>
      <c r="C466" s="48">
        <v>43527</v>
      </c>
      <c r="D466" s="17" t="s">
        <v>15</v>
      </c>
      <c r="E466" s="49">
        <f t="shared" si="55"/>
        <v>2</v>
      </c>
      <c r="F466" s="50" t="s">
        <v>412</v>
      </c>
      <c r="G466" s="51">
        <v>22522.5</v>
      </c>
      <c r="H466" s="21">
        <v>0</v>
      </c>
      <c r="I466" s="51">
        <f t="shared" si="56"/>
        <v>22522.5</v>
      </c>
      <c r="J466" s="62">
        <f t="shared" si="57"/>
        <v>1996055.65</v>
      </c>
      <c r="K466" s="49">
        <v>66171</v>
      </c>
      <c r="L466" s="90">
        <v>1442598</v>
      </c>
      <c r="P466" s="43"/>
      <c r="Q466" s="43"/>
      <c r="R466" s="43"/>
    </row>
    <row r="467" spans="1:18">
      <c r="A467" s="14">
        <v>7</v>
      </c>
      <c r="B467" s="47">
        <v>43527</v>
      </c>
      <c r="C467" s="48">
        <v>43528</v>
      </c>
      <c r="D467" s="17" t="s">
        <v>15</v>
      </c>
      <c r="E467" s="49">
        <f t="shared" si="55"/>
        <v>1</v>
      </c>
      <c r="F467" s="50" t="s">
        <v>413</v>
      </c>
      <c r="G467" s="51">
        <v>11550</v>
      </c>
      <c r="H467" s="21">
        <v>0</v>
      </c>
      <c r="I467" s="51">
        <f t="shared" si="56"/>
        <v>11550</v>
      </c>
      <c r="J467" s="62">
        <f t="shared" si="57"/>
        <v>1984505.65</v>
      </c>
      <c r="K467" s="49">
        <v>60905</v>
      </c>
      <c r="L467" s="90">
        <v>1426924</v>
      </c>
      <c r="P467" s="43"/>
      <c r="Q467" s="43"/>
      <c r="R467" s="43"/>
    </row>
    <row r="468" spans="1:18">
      <c r="A468" s="14">
        <v>8</v>
      </c>
      <c r="B468" s="47">
        <v>43526</v>
      </c>
      <c r="C468" s="48">
        <v>43528</v>
      </c>
      <c r="D468" s="17" t="s">
        <v>15</v>
      </c>
      <c r="E468" s="49">
        <f t="shared" si="55"/>
        <v>2</v>
      </c>
      <c r="F468" s="50" t="s">
        <v>414</v>
      </c>
      <c r="G468" s="51">
        <v>21945</v>
      </c>
      <c r="H468" s="21">
        <v>0</v>
      </c>
      <c r="I468" s="51">
        <f t="shared" si="56"/>
        <v>21945</v>
      </c>
      <c r="J468" s="62">
        <f t="shared" si="57"/>
        <v>1962560.65</v>
      </c>
      <c r="K468" s="49">
        <v>60803</v>
      </c>
      <c r="L468" s="90">
        <v>1426101</v>
      </c>
      <c r="P468" s="43"/>
      <c r="Q468" s="43"/>
      <c r="R468" s="43"/>
    </row>
    <row r="469" spans="1:18">
      <c r="A469" s="14">
        <v>9</v>
      </c>
      <c r="B469" s="47">
        <v>43525</v>
      </c>
      <c r="C469" s="48">
        <v>43528</v>
      </c>
      <c r="D469" s="17" t="s">
        <v>15</v>
      </c>
      <c r="E469" s="49">
        <f t="shared" si="55"/>
        <v>3</v>
      </c>
      <c r="F469" s="50" t="s">
        <v>415</v>
      </c>
      <c r="G469" s="51">
        <v>41617.5</v>
      </c>
      <c r="H469" s="21">
        <v>0</v>
      </c>
      <c r="I469" s="51">
        <f t="shared" si="56"/>
        <v>41617.5</v>
      </c>
      <c r="J469" s="62">
        <f t="shared" si="57"/>
        <v>1920943.15</v>
      </c>
      <c r="K469" s="49">
        <v>60742</v>
      </c>
      <c r="L469" s="90">
        <v>1424512</v>
      </c>
      <c r="P469" s="43"/>
      <c r="Q469" s="43"/>
      <c r="R469" s="43"/>
    </row>
    <row r="470" spans="1:18">
      <c r="A470" s="14">
        <v>10</v>
      </c>
      <c r="B470" s="47">
        <v>43524</v>
      </c>
      <c r="C470" s="48">
        <v>43528</v>
      </c>
      <c r="D470" s="17" t="s">
        <v>15</v>
      </c>
      <c r="E470" s="49">
        <f t="shared" si="55"/>
        <v>4</v>
      </c>
      <c r="F470" s="50" t="s">
        <v>416</v>
      </c>
      <c r="G470" s="51">
        <v>39140</v>
      </c>
      <c r="H470" s="21">
        <v>0</v>
      </c>
      <c r="I470" s="51">
        <f t="shared" si="56"/>
        <v>39140</v>
      </c>
      <c r="J470" s="62">
        <f t="shared" si="57"/>
        <v>1881803.15</v>
      </c>
      <c r="K470" s="49">
        <v>61912</v>
      </c>
      <c r="L470" s="90">
        <v>1431113</v>
      </c>
      <c r="P470" s="43"/>
      <c r="Q470" s="43"/>
      <c r="R470" s="43"/>
    </row>
    <row r="471" spans="1:18">
      <c r="A471" s="14">
        <v>11</v>
      </c>
      <c r="B471" s="47">
        <v>43528</v>
      </c>
      <c r="C471" s="48">
        <v>43530</v>
      </c>
      <c r="D471" s="17" t="s">
        <v>15</v>
      </c>
      <c r="E471" s="49">
        <f t="shared" si="55"/>
        <v>2</v>
      </c>
      <c r="F471" s="50" t="s">
        <v>417</v>
      </c>
      <c r="G471" s="51">
        <v>21945</v>
      </c>
      <c r="H471" s="21">
        <v>0</v>
      </c>
      <c r="I471" s="51">
        <f t="shared" si="56"/>
        <v>21945</v>
      </c>
      <c r="J471" s="62">
        <f t="shared" si="57"/>
        <v>1859858.15</v>
      </c>
      <c r="K471" s="49">
        <v>66295</v>
      </c>
      <c r="L471" s="90">
        <v>1443341</v>
      </c>
      <c r="P471" s="43"/>
      <c r="Q471" s="43"/>
      <c r="R471" s="43"/>
    </row>
    <row r="472" spans="1:18">
      <c r="A472" s="14">
        <v>12</v>
      </c>
      <c r="B472" s="47">
        <v>43528</v>
      </c>
      <c r="C472" s="48">
        <v>43530</v>
      </c>
      <c r="D472" s="17" t="s">
        <v>15</v>
      </c>
      <c r="E472" s="49">
        <f t="shared" si="55"/>
        <v>2</v>
      </c>
      <c r="F472" s="50" t="s">
        <v>413</v>
      </c>
      <c r="G472" s="51">
        <v>21945</v>
      </c>
      <c r="H472" s="21">
        <v>0</v>
      </c>
      <c r="I472" s="51">
        <f t="shared" si="56"/>
        <v>21945</v>
      </c>
      <c r="J472" s="62">
        <f t="shared" si="57"/>
        <v>1837913.15</v>
      </c>
      <c r="K472" s="49">
        <v>60907</v>
      </c>
      <c r="L472" s="90">
        <v>1426927</v>
      </c>
      <c r="P472" s="43"/>
      <c r="Q472" s="43"/>
      <c r="R472" s="43"/>
    </row>
    <row r="473" spans="1:18">
      <c r="A473" s="14">
        <v>13</v>
      </c>
      <c r="B473" s="47">
        <v>43528</v>
      </c>
      <c r="C473" s="48">
        <v>43531</v>
      </c>
      <c r="D473" s="17" t="s">
        <v>15</v>
      </c>
      <c r="E473" s="49">
        <f t="shared" si="55"/>
        <v>3</v>
      </c>
      <c r="F473" s="50" t="s">
        <v>418</v>
      </c>
      <c r="G473" s="51">
        <v>29355</v>
      </c>
      <c r="H473" s="21">
        <v>0</v>
      </c>
      <c r="I473" s="51">
        <f t="shared" si="56"/>
        <v>29355</v>
      </c>
      <c r="J473" s="62">
        <f t="shared" si="57"/>
        <v>1808558.15</v>
      </c>
      <c r="K473" s="49">
        <v>63430</v>
      </c>
      <c r="L473" s="90">
        <v>1437041</v>
      </c>
      <c r="P473" s="43"/>
      <c r="Q473" s="43"/>
      <c r="R473" s="43"/>
    </row>
    <row r="474" spans="1:18">
      <c r="A474" s="14">
        <v>14</v>
      </c>
      <c r="B474" s="47">
        <v>43530</v>
      </c>
      <c r="C474" s="48">
        <v>43532</v>
      </c>
      <c r="D474" s="17" t="s">
        <v>15</v>
      </c>
      <c r="E474" s="49">
        <f t="shared" si="55"/>
        <v>2</v>
      </c>
      <c r="F474" s="50" t="s">
        <v>419</v>
      </c>
      <c r="G474" s="51">
        <v>23100</v>
      </c>
      <c r="H474" s="21">
        <v>0</v>
      </c>
      <c r="I474" s="51">
        <f t="shared" si="56"/>
        <v>23100</v>
      </c>
      <c r="J474" s="62">
        <f t="shared" si="57"/>
        <v>1785458.15</v>
      </c>
      <c r="K474" s="49">
        <v>61417</v>
      </c>
      <c r="L474" s="90">
        <v>1427966</v>
      </c>
      <c r="P474" s="43"/>
      <c r="Q474" s="43"/>
      <c r="R474" s="43"/>
    </row>
    <row r="475" spans="1:18">
      <c r="A475" s="14">
        <v>15</v>
      </c>
      <c r="B475" s="47">
        <v>43531</v>
      </c>
      <c r="C475" s="48">
        <v>43533</v>
      </c>
      <c r="D475" s="17" t="s">
        <v>15</v>
      </c>
      <c r="E475" s="49">
        <f t="shared" si="55"/>
        <v>2</v>
      </c>
      <c r="F475" s="50" t="s">
        <v>420</v>
      </c>
      <c r="G475" s="51">
        <v>19570</v>
      </c>
      <c r="H475" s="21">
        <v>0</v>
      </c>
      <c r="I475" s="51">
        <f t="shared" si="56"/>
        <v>19570</v>
      </c>
      <c r="J475" s="62">
        <f t="shared" si="57"/>
        <v>1765888.15</v>
      </c>
      <c r="K475" s="49">
        <v>58161</v>
      </c>
      <c r="L475" s="90">
        <v>1414022</v>
      </c>
      <c r="P475" s="43"/>
      <c r="Q475" s="43"/>
      <c r="R475" s="43"/>
    </row>
    <row r="476" spans="1:18">
      <c r="A476" s="14">
        <v>16</v>
      </c>
      <c r="B476" s="47">
        <v>43531</v>
      </c>
      <c r="C476" s="48">
        <v>43533</v>
      </c>
      <c r="D476" s="17" t="s">
        <v>15</v>
      </c>
      <c r="E476" s="49">
        <f t="shared" si="55"/>
        <v>2</v>
      </c>
      <c r="F476" s="50" t="s">
        <v>421</v>
      </c>
      <c r="G476" s="51">
        <v>21945</v>
      </c>
      <c r="H476" s="21">
        <v>0</v>
      </c>
      <c r="I476" s="51">
        <f t="shared" si="56"/>
        <v>21945</v>
      </c>
      <c r="J476" s="62">
        <f t="shared" si="57"/>
        <v>1743943.15</v>
      </c>
      <c r="K476" s="49">
        <v>58160</v>
      </c>
      <c r="L476" s="90">
        <v>1414020</v>
      </c>
      <c r="P476" s="43"/>
      <c r="Q476" s="43"/>
      <c r="R476" s="43"/>
    </row>
    <row r="477" spans="1:18">
      <c r="A477" s="14">
        <v>17</v>
      </c>
      <c r="B477" s="47">
        <v>43531</v>
      </c>
      <c r="C477" s="48">
        <v>43533</v>
      </c>
      <c r="D477" s="17" t="s">
        <v>15</v>
      </c>
      <c r="E477" s="49">
        <f t="shared" si="55"/>
        <v>2</v>
      </c>
      <c r="F477" s="50" t="s">
        <v>422</v>
      </c>
      <c r="G477" s="51">
        <v>21945</v>
      </c>
      <c r="H477" s="21">
        <v>0</v>
      </c>
      <c r="I477" s="51">
        <f t="shared" si="56"/>
        <v>21945</v>
      </c>
      <c r="J477" s="62">
        <f t="shared" si="57"/>
        <v>1721998.15</v>
      </c>
      <c r="K477" s="49">
        <v>58159</v>
      </c>
      <c r="L477" s="90">
        <v>1414019</v>
      </c>
      <c r="P477" s="43"/>
      <c r="Q477" s="43"/>
      <c r="R477" s="43"/>
    </row>
    <row r="478" spans="1:18">
      <c r="A478" s="14">
        <v>18</v>
      </c>
      <c r="B478" s="47">
        <v>43531</v>
      </c>
      <c r="C478" s="48">
        <v>43534</v>
      </c>
      <c r="D478" s="17" t="s">
        <v>15</v>
      </c>
      <c r="E478" s="49">
        <f t="shared" si="55"/>
        <v>3</v>
      </c>
      <c r="F478" s="50" t="s">
        <v>423</v>
      </c>
      <c r="G478" s="51">
        <v>43350</v>
      </c>
      <c r="H478" s="21">
        <v>0</v>
      </c>
      <c r="I478" s="51">
        <f t="shared" si="56"/>
        <v>43350</v>
      </c>
      <c r="J478" s="62">
        <f t="shared" si="57"/>
        <v>1678648.15</v>
      </c>
      <c r="K478" s="49">
        <v>64152</v>
      </c>
      <c r="L478" s="90">
        <v>1439181</v>
      </c>
      <c r="P478" s="43"/>
      <c r="Q478" s="43"/>
      <c r="R478" s="43"/>
    </row>
    <row r="479" spans="1:18">
      <c r="A479" s="14">
        <v>19</v>
      </c>
      <c r="B479" s="47">
        <v>43534</v>
      </c>
      <c r="C479" s="48">
        <v>43536</v>
      </c>
      <c r="D479" s="17" t="s">
        <v>15</v>
      </c>
      <c r="E479" s="49">
        <f t="shared" si="55"/>
        <v>2</v>
      </c>
      <c r="F479" s="50" t="s">
        <v>424</v>
      </c>
      <c r="G479" s="51">
        <v>27745</v>
      </c>
      <c r="H479" s="21">
        <v>0</v>
      </c>
      <c r="I479" s="51">
        <f t="shared" si="56"/>
        <v>27745</v>
      </c>
      <c r="J479" s="62">
        <f t="shared" si="57"/>
        <v>1650903.15</v>
      </c>
      <c r="K479" s="49">
        <v>67087</v>
      </c>
      <c r="L479" s="90">
        <v>1445756</v>
      </c>
      <c r="P479" s="43"/>
      <c r="Q479" s="43"/>
      <c r="R479" s="43"/>
    </row>
    <row r="480" spans="1:18">
      <c r="A480" s="14">
        <v>20</v>
      </c>
      <c r="B480" s="47">
        <v>43534</v>
      </c>
      <c r="C480" s="48">
        <v>43536</v>
      </c>
      <c r="D480" s="17" t="s">
        <v>15</v>
      </c>
      <c r="E480" s="49">
        <f t="shared" si="55"/>
        <v>2</v>
      </c>
      <c r="F480" s="50" t="s">
        <v>425</v>
      </c>
      <c r="G480" s="51">
        <v>21945</v>
      </c>
      <c r="H480" s="21">
        <v>0</v>
      </c>
      <c r="I480" s="51">
        <f t="shared" si="56"/>
        <v>21945</v>
      </c>
      <c r="J480" s="62">
        <f t="shared" si="57"/>
        <v>1628958.15</v>
      </c>
      <c r="K480" s="49">
        <v>67085</v>
      </c>
      <c r="L480" s="90">
        <v>1445751</v>
      </c>
      <c r="P480" s="43"/>
      <c r="Q480" s="43"/>
      <c r="R480" s="43"/>
    </row>
    <row r="481" spans="1:18">
      <c r="A481" s="14">
        <v>21</v>
      </c>
      <c r="B481" s="47">
        <v>43535</v>
      </c>
      <c r="C481" s="48">
        <v>43537</v>
      </c>
      <c r="D481" s="17" t="s">
        <v>15</v>
      </c>
      <c r="E481" s="49">
        <f t="shared" si="55"/>
        <v>2</v>
      </c>
      <c r="F481" s="50" t="s">
        <v>426</v>
      </c>
      <c r="G481" s="51">
        <v>21945</v>
      </c>
      <c r="H481" s="21">
        <v>0</v>
      </c>
      <c r="I481" s="51">
        <f t="shared" si="56"/>
        <v>21945</v>
      </c>
      <c r="J481" s="62">
        <f t="shared" si="57"/>
        <v>1607013.15</v>
      </c>
      <c r="K481" s="49">
        <v>67318</v>
      </c>
      <c r="L481" s="90">
        <v>1446923</v>
      </c>
      <c r="P481" s="44"/>
      <c r="Q481" s="43"/>
      <c r="R481" s="43"/>
    </row>
    <row r="482" spans="1:18">
      <c r="A482" s="14">
        <v>22</v>
      </c>
      <c r="B482" s="47">
        <v>43536</v>
      </c>
      <c r="C482" s="48">
        <v>43538</v>
      </c>
      <c r="D482" s="17" t="s">
        <v>15</v>
      </c>
      <c r="E482" s="49">
        <f t="shared" si="55"/>
        <v>2</v>
      </c>
      <c r="F482" s="50" t="s">
        <v>427</v>
      </c>
      <c r="G482" s="51">
        <v>21945</v>
      </c>
      <c r="H482" s="21">
        <v>0</v>
      </c>
      <c r="I482" s="51">
        <f t="shared" si="56"/>
        <v>21945</v>
      </c>
      <c r="J482" s="62">
        <f t="shared" si="57"/>
        <v>1585068.15</v>
      </c>
      <c r="K482" s="49">
        <v>65915</v>
      </c>
      <c r="L482" s="90">
        <v>1442594</v>
      </c>
      <c r="P482" s="43"/>
      <c r="Q482" s="43"/>
      <c r="R482" s="43"/>
    </row>
    <row r="483" spans="1:18">
      <c r="A483" s="14">
        <v>23</v>
      </c>
      <c r="B483" s="47">
        <v>43538</v>
      </c>
      <c r="C483" s="48">
        <v>43539</v>
      </c>
      <c r="D483" s="17" t="s">
        <v>15</v>
      </c>
      <c r="E483" s="49">
        <f t="shared" si="55"/>
        <v>1</v>
      </c>
      <c r="F483" s="50" t="s">
        <v>428</v>
      </c>
      <c r="G483" s="51">
        <v>14900</v>
      </c>
      <c r="H483" s="21">
        <v>0</v>
      </c>
      <c r="I483" s="51">
        <f t="shared" si="56"/>
        <v>14900</v>
      </c>
      <c r="J483" s="62">
        <f t="shared" si="57"/>
        <v>1570168.15</v>
      </c>
      <c r="K483" s="49">
        <v>68720</v>
      </c>
      <c r="L483" s="90">
        <v>1451656</v>
      </c>
      <c r="P483" s="43"/>
      <c r="Q483" s="43"/>
      <c r="R483" s="43"/>
    </row>
    <row r="484" spans="1:18">
      <c r="A484" s="14">
        <v>24</v>
      </c>
      <c r="B484" s="47">
        <v>43537</v>
      </c>
      <c r="C484" s="48">
        <v>43539</v>
      </c>
      <c r="D484" s="17" t="s">
        <v>15</v>
      </c>
      <c r="E484" s="49">
        <f t="shared" si="55"/>
        <v>2</v>
      </c>
      <c r="F484" s="50" t="s">
        <v>429</v>
      </c>
      <c r="G484" s="51">
        <v>21945</v>
      </c>
      <c r="H484" s="21">
        <v>0</v>
      </c>
      <c r="I484" s="51">
        <f t="shared" si="56"/>
        <v>21945</v>
      </c>
      <c r="J484" s="62">
        <f t="shared" si="57"/>
        <v>1548223.15</v>
      </c>
      <c r="K484" s="49">
        <v>66782</v>
      </c>
      <c r="L484" s="90">
        <v>1444578</v>
      </c>
      <c r="P484" s="43"/>
      <c r="Q484" s="43"/>
      <c r="R484" s="43"/>
    </row>
    <row r="485" spans="1:18">
      <c r="A485" s="14">
        <v>25</v>
      </c>
      <c r="B485" s="47">
        <v>43538</v>
      </c>
      <c r="C485" s="48">
        <v>43540</v>
      </c>
      <c r="D485" s="17" t="s">
        <v>15</v>
      </c>
      <c r="E485" s="49">
        <f t="shared" si="55"/>
        <v>2</v>
      </c>
      <c r="F485" s="50" t="s">
        <v>430</v>
      </c>
      <c r="G485" s="51">
        <v>19570</v>
      </c>
      <c r="H485" s="21">
        <v>0</v>
      </c>
      <c r="I485" s="51">
        <f t="shared" si="56"/>
        <v>19570</v>
      </c>
      <c r="J485" s="62">
        <f t="shared" si="57"/>
        <v>1528653.15</v>
      </c>
      <c r="K485" s="49">
        <v>63688</v>
      </c>
      <c r="L485" s="90">
        <v>1437896</v>
      </c>
      <c r="P485" s="43"/>
      <c r="Q485" s="43"/>
      <c r="R485" s="43"/>
    </row>
    <row r="486" spans="1:18">
      <c r="A486" s="14">
        <v>26</v>
      </c>
      <c r="B486" s="47">
        <v>43538</v>
      </c>
      <c r="C486" s="48">
        <v>43540</v>
      </c>
      <c r="D486" s="17" t="s">
        <v>15</v>
      </c>
      <c r="E486" s="49">
        <f t="shared" si="55"/>
        <v>2</v>
      </c>
      <c r="F486" s="50" t="s">
        <v>431</v>
      </c>
      <c r="G486" s="51">
        <v>21945</v>
      </c>
      <c r="H486" s="21">
        <v>0</v>
      </c>
      <c r="I486" s="51">
        <f t="shared" si="56"/>
        <v>21945</v>
      </c>
      <c r="J486" s="62">
        <f t="shared" si="57"/>
        <v>1506708.15</v>
      </c>
      <c r="K486" s="49">
        <v>61913</v>
      </c>
      <c r="L486" s="90">
        <v>1431179</v>
      </c>
      <c r="P486" s="43"/>
      <c r="Q486" s="43"/>
      <c r="R486" s="43"/>
    </row>
    <row r="487" spans="1:18">
      <c r="A487" s="14">
        <v>27</v>
      </c>
      <c r="B487" s="47">
        <v>43540</v>
      </c>
      <c r="C487" s="48">
        <v>43542</v>
      </c>
      <c r="D487" s="17" t="s">
        <v>15</v>
      </c>
      <c r="E487" s="49">
        <f t="shared" si="55"/>
        <v>2</v>
      </c>
      <c r="F487" s="50" t="s">
        <v>432</v>
      </c>
      <c r="G487" s="51">
        <v>28900</v>
      </c>
      <c r="H487" s="21">
        <v>0</v>
      </c>
      <c r="I487" s="51">
        <f t="shared" si="56"/>
        <v>28900</v>
      </c>
      <c r="J487" s="62">
        <f t="shared" si="57"/>
        <v>1477808.15</v>
      </c>
      <c r="K487" s="49">
        <v>67509</v>
      </c>
      <c r="L487" s="90">
        <v>1448016</v>
      </c>
      <c r="P487" s="43"/>
      <c r="Q487" s="43"/>
      <c r="R487" s="43"/>
    </row>
    <row r="488" spans="1:18">
      <c r="A488" s="14">
        <v>28</v>
      </c>
      <c r="B488" s="47"/>
      <c r="C488" s="48"/>
      <c r="D488" s="17" t="s">
        <v>15</v>
      </c>
      <c r="E488" s="49">
        <f t="shared" si="55"/>
        <v>0</v>
      </c>
      <c r="F488" s="50"/>
      <c r="G488" s="51"/>
      <c r="H488" s="21">
        <v>0</v>
      </c>
      <c r="I488" s="51">
        <f>SUM(I458:I487)</f>
        <v>758308.5</v>
      </c>
      <c r="J488" s="62" t="s">
        <v>433</v>
      </c>
      <c r="K488" s="49"/>
      <c r="P488" s="43"/>
      <c r="Q488" s="43"/>
      <c r="R488" s="43"/>
    </row>
    <row r="489" spans="16:18">
      <c r="P489" s="43"/>
      <c r="Q489" s="43"/>
      <c r="R489" s="43"/>
    </row>
    <row r="490" spans="16:18">
      <c r="P490" s="43"/>
      <c r="Q490" s="43"/>
      <c r="R490" s="43"/>
    </row>
    <row r="491" spans="1:18">
      <c r="A491" s="14">
        <v>28</v>
      </c>
      <c r="B491" s="47">
        <v>43541</v>
      </c>
      <c r="C491" s="48">
        <v>43543</v>
      </c>
      <c r="D491" s="17" t="s">
        <v>15</v>
      </c>
      <c r="E491" s="49">
        <f t="shared" ref="E491:E500" si="58">C491-B491</f>
        <v>2</v>
      </c>
      <c r="F491" s="50" t="s">
        <v>434</v>
      </c>
      <c r="G491" s="51">
        <v>21945</v>
      </c>
      <c r="H491" s="21">
        <v>0</v>
      </c>
      <c r="I491" s="51">
        <f t="shared" ref="I491:I500" si="59">+G491+H491</f>
        <v>21945</v>
      </c>
      <c r="J491" s="62">
        <f>J487-I491</f>
        <v>1455863.15</v>
      </c>
      <c r="K491" s="49">
        <v>60802</v>
      </c>
      <c r="L491" s="25">
        <v>1426016</v>
      </c>
      <c r="P491" s="43"/>
      <c r="Q491" s="43"/>
      <c r="R491" s="43"/>
    </row>
    <row r="492" spans="1:19">
      <c r="A492" s="14">
        <v>29</v>
      </c>
      <c r="B492" s="47">
        <v>43542</v>
      </c>
      <c r="C492" s="48">
        <v>43545</v>
      </c>
      <c r="D492" s="17" t="s">
        <v>15</v>
      </c>
      <c r="E492" s="49">
        <f t="shared" si="58"/>
        <v>3</v>
      </c>
      <c r="F492" s="50" t="s">
        <v>435</v>
      </c>
      <c r="G492" s="51">
        <v>29870</v>
      </c>
      <c r="H492" s="21">
        <v>0</v>
      </c>
      <c r="I492" s="51">
        <f t="shared" si="59"/>
        <v>29870</v>
      </c>
      <c r="J492" s="62">
        <f t="shared" ref="J491:J501" si="60">J491-I492</f>
        <v>1425993.15</v>
      </c>
      <c r="K492" s="49">
        <v>67344</v>
      </c>
      <c r="L492" s="25">
        <v>1446299</v>
      </c>
      <c r="P492" s="43"/>
      <c r="Q492" s="43"/>
      <c r="R492" s="43"/>
      <c r="S492" s="43"/>
    </row>
    <row r="493" spans="1:19">
      <c r="A493" s="14">
        <v>30</v>
      </c>
      <c r="B493" s="47">
        <v>43544</v>
      </c>
      <c r="C493" s="48">
        <v>43546</v>
      </c>
      <c r="D493" s="17" t="s">
        <v>15</v>
      </c>
      <c r="E493" s="49">
        <f t="shared" si="58"/>
        <v>2</v>
      </c>
      <c r="F493" s="50" t="s">
        <v>436</v>
      </c>
      <c r="G493" s="51">
        <v>21945</v>
      </c>
      <c r="H493" s="21">
        <v>0</v>
      </c>
      <c r="I493" s="51">
        <f t="shared" si="59"/>
        <v>21945</v>
      </c>
      <c r="J493" s="62">
        <f t="shared" si="60"/>
        <v>1404048.15</v>
      </c>
      <c r="K493" s="49">
        <v>67316</v>
      </c>
      <c r="L493" s="25">
        <v>1446863</v>
      </c>
      <c r="P493" s="43"/>
      <c r="Q493" s="43"/>
      <c r="R493" s="43"/>
      <c r="S493" s="43"/>
    </row>
    <row r="494" spans="1:19">
      <c r="A494" s="14">
        <v>31</v>
      </c>
      <c r="B494" s="47">
        <v>43540</v>
      </c>
      <c r="C494" s="48">
        <v>43546</v>
      </c>
      <c r="D494" s="17" t="s">
        <v>15</v>
      </c>
      <c r="E494" s="49">
        <f t="shared" si="58"/>
        <v>6</v>
      </c>
      <c r="F494" s="50" t="s">
        <v>437</v>
      </c>
      <c r="G494" s="51">
        <v>65835</v>
      </c>
      <c r="H494" s="21">
        <v>0</v>
      </c>
      <c r="I494" s="51">
        <f t="shared" si="59"/>
        <v>65835</v>
      </c>
      <c r="J494" s="62">
        <f t="shared" si="60"/>
        <v>1338213.15</v>
      </c>
      <c r="K494" s="49">
        <v>67211</v>
      </c>
      <c r="L494" s="25">
        <v>1446236</v>
      </c>
      <c r="P494" s="43"/>
      <c r="Q494" s="43"/>
      <c r="R494" s="43"/>
      <c r="S494" s="43"/>
    </row>
    <row r="495" spans="1:19">
      <c r="A495" s="14">
        <v>32</v>
      </c>
      <c r="B495" s="47">
        <v>43544</v>
      </c>
      <c r="C495" s="48">
        <v>43547</v>
      </c>
      <c r="D495" s="17" t="s">
        <v>15</v>
      </c>
      <c r="E495" s="49">
        <f t="shared" si="58"/>
        <v>3</v>
      </c>
      <c r="F495" s="50" t="s">
        <v>438</v>
      </c>
      <c r="G495" s="51">
        <v>29355</v>
      </c>
      <c r="H495" s="21">
        <v>0</v>
      </c>
      <c r="I495" s="51">
        <f t="shared" si="59"/>
        <v>29355</v>
      </c>
      <c r="J495" s="62">
        <f t="shared" si="60"/>
        <v>1308858.15</v>
      </c>
      <c r="K495" s="49">
        <v>60401</v>
      </c>
      <c r="L495" s="25">
        <v>1422233</v>
      </c>
      <c r="P495" s="43"/>
      <c r="Q495" s="43"/>
      <c r="R495" s="43"/>
      <c r="S495" s="43"/>
    </row>
    <row r="496" spans="1:19">
      <c r="A496" s="14">
        <v>33</v>
      </c>
      <c r="B496" s="47">
        <v>43546</v>
      </c>
      <c r="C496" s="48">
        <v>43548</v>
      </c>
      <c r="D496" s="17" t="s">
        <v>15</v>
      </c>
      <c r="E496" s="49">
        <f t="shared" si="58"/>
        <v>2</v>
      </c>
      <c r="F496" s="50" t="s">
        <v>439</v>
      </c>
      <c r="G496" s="51">
        <v>21945</v>
      </c>
      <c r="H496" s="21">
        <v>0</v>
      </c>
      <c r="I496" s="51">
        <f t="shared" si="59"/>
        <v>21945</v>
      </c>
      <c r="J496" s="62">
        <f t="shared" si="60"/>
        <v>1286913.15</v>
      </c>
      <c r="K496" s="49">
        <v>67221</v>
      </c>
      <c r="L496" s="25">
        <v>1446300</v>
      </c>
      <c r="P496" s="43"/>
      <c r="Q496" s="43"/>
      <c r="R496" s="43"/>
      <c r="S496" s="43"/>
    </row>
    <row r="497" spans="1:19">
      <c r="A497" s="14">
        <v>34</v>
      </c>
      <c r="B497" s="47">
        <v>43546</v>
      </c>
      <c r="C497" s="48">
        <v>43548</v>
      </c>
      <c r="D497" s="17" t="s">
        <v>15</v>
      </c>
      <c r="E497" s="49">
        <f t="shared" si="58"/>
        <v>2</v>
      </c>
      <c r="F497" s="50" t="s">
        <v>440</v>
      </c>
      <c r="G497" s="51">
        <v>21945</v>
      </c>
      <c r="H497" s="21">
        <v>0</v>
      </c>
      <c r="I497" s="51">
        <f t="shared" si="59"/>
        <v>21945</v>
      </c>
      <c r="J497" s="62">
        <f t="shared" si="60"/>
        <v>1264968.15</v>
      </c>
      <c r="K497" s="49">
        <v>67222</v>
      </c>
      <c r="L497" s="25">
        <v>1446300</v>
      </c>
      <c r="P497" s="43"/>
      <c r="Q497" s="44"/>
      <c r="R497" s="43"/>
      <c r="S497" s="43"/>
    </row>
    <row r="498" spans="1:19">
      <c r="A498" s="14">
        <v>35</v>
      </c>
      <c r="B498" s="47">
        <v>43548</v>
      </c>
      <c r="C498" s="48">
        <v>43550</v>
      </c>
      <c r="D498" s="17" t="s">
        <v>15</v>
      </c>
      <c r="E498" s="49">
        <f t="shared" si="58"/>
        <v>2</v>
      </c>
      <c r="F498" s="50" t="s">
        <v>441</v>
      </c>
      <c r="G498" s="51">
        <v>21945</v>
      </c>
      <c r="H498" s="21">
        <v>0</v>
      </c>
      <c r="I498" s="51">
        <f t="shared" si="59"/>
        <v>21945</v>
      </c>
      <c r="J498" s="62">
        <f t="shared" si="60"/>
        <v>1243023.15</v>
      </c>
      <c r="K498" s="49">
        <v>69054</v>
      </c>
      <c r="L498" s="25">
        <v>1454528</v>
      </c>
      <c r="P498" s="43"/>
      <c r="Q498" s="43"/>
      <c r="R498" s="43"/>
      <c r="S498" s="43"/>
    </row>
    <row r="499" spans="1:19">
      <c r="A499" s="14">
        <v>36</v>
      </c>
      <c r="B499" s="47"/>
      <c r="C499" s="48"/>
      <c r="D499" s="17" t="s">
        <v>15</v>
      </c>
      <c r="E499" s="49">
        <f t="shared" si="58"/>
        <v>0</v>
      </c>
      <c r="F499" s="50"/>
      <c r="G499" s="51"/>
      <c r="H499" s="21">
        <v>0</v>
      </c>
      <c r="I499" s="51">
        <f>SUM(I491:I498)</f>
        <v>234785</v>
      </c>
      <c r="J499" s="83" t="s">
        <v>442</v>
      </c>
      <c r="K499" s="49"/>
      <c r="L499" s="25"/>
      <c r="P499" s="43"/>
      <c r="Q499" s="44"/>
      <c r="R499" s="43"/>
      <c r="S499" s="43"/>
    </row>
    <row r="500" spans="1:19">
      <c r="A500" s="2"/>
      <c r="B500" s="76"/>
      <c r="C500" s="76"/>
      <c r="D500" s="2"/>
      <c r="E500" s="2"/>
      <c r="F500" s="2"/>
      <c r="G500" s="2"/>
      <c r="H500" s="2"/>
      <c r="I500" s="2"/>
      <c r="J500" s="2"/>
      <c r="K500" s="76"/>
      <c r="P500" s="43"/>
      <c r="Q500" s="43"/>
      <c r="R500" s="43"/>
      <c r="S500" s="43"/>
    </row>
    <row r="501" spans="1:19">
      <c r="A501" s="6" t="s">
        <v>443</v>
      </c>
      <c r="B501" s="6"/>
      <c r="C501" s="6"/>
      <c r="D501" s="6"/>
      <c r="E501" s="6"/>
      <c r="F501" s="6"/>
      <c r="G501" s="6"/>
      <c r="H501" s="6"/>
      <c r="I501" s="6"/>
      <c r="J501" s="6"/>
      <c r="K501" s="6"/>
      <c r="P501" s="43"/>
      <c r="Q501" s="43"/>
      <c r="R501" s="43"/>
      <c r="S501" s="43"/>
    </row>
    <row r="502" spans="1:19">
      <c r="A502" s="45" t="s">
        <v>444</v>
      </c>
      <c r="B502" s="46"/>
      <c r="C502" s="46"/>
      <c r="D502" s="46"/>
      <c r="E502" s="46"/>
      <c r="F502" s="46"/>
      <c r="G502" s="46"/>
      <c r="H502" s="46"/>
      <c r="I502" s="54"/>
      <c r="J502" s="55">
        <f>J498</f>
        <v>1243023.15</v>
      </c>
      <c r="K502" s="56"/>
      <c r="P502" s="43"/>
      <c r="Q502" s="43"/>
      <c r="R502" s="43"/>
      <c r="S502" s="43"/>
    </row>
    <row r="503" spans="1:18">
      <c r="A503" s="45"/>
      <c r="B503" s="46"/>
      <c r="C503" s="46"/>
      <c r="D503" s="46"/>
      <c r="E503" s="46"/>
      <c r="F503" s="46"/>
      <c r="G503" s="46"/>
      <c r="H503" s="46"/>
      <c r="I503" s="54" t="s">
        <v>445</v>
      </c>
      <c r="J503" s="60">
        <v>1982028</v>
      </c>
      <c r="K503" s="57">
        <v>43564</v>
      </c>
      <c r="P503" s="43"/>
      <c r="Q503" s="43"/>
      <c r="R503" s="43"/>
    </row>
    <row r="504" spans="1:18">
      <c r="A504" s="45"/>
      <c r="B504" s="46"/>
      <c r="C504" s="46"/>
      <c r="D504" s="46"/>
      <c r="E504" s="46"/>
      <c r="F504" s="46"/>
      <c r="G504" s="46"/>
      <c r="H504" s="46"/>
      <c r="I504" s="54" t="s">
        <v>445</v>
      </c>
      <c r="J504" s="60">
        <v>153167.1</v>
      </c>
      <c r="K504" s="57"/>
      <c r="P504" s="43"/>
      <c r="Q504" s="43"/>
      <c r="R504" s="43"/>
    </row>
    <row r="505" spans="1:19">
      <c r="A505" s="45"/>
      <c r="B505" s="46"/>
      <c r="C505" s="46"/>
      <c r="D505" s="46"/>
      <c r="E505" s="46"/>
      <c r="F505" s="46"/>
      <c r="G505" s="46"/>
      <c r="H505" s="46"/>
      <c r="I505" s="54"/>
      <c r="J505" s="61"/>
      <c r="K505" s="56"/>
      <c r="P505" s="43"/>
      <c r="Q505" s="43"/>
      <c r="R505" s="43"/>
      <c r="S505" s="43"/>
    </row>
    <row r="506" spans="1:19">
      <c r="A506" s="45" t="s">
        <v>21</v>
      </c>
      <c r="B506" s="46"/>
      <c r="C506" s="46"/>
      <c r="D506" s="46"/>
      <c r="E506" s="46"/>
      <c r="F506" s="46"/>
      <c r="G506" s="46"/>
      <c r="H506" s="46"/>
      <c r="I506" s="54"/>
      <c r="J506" s="58">
        <f>SUM(J502:J505)</f>
        <v>3378218.25</v>
      </c>
      <c r="K506" s="56"/>
      <c r="P506" s="44"/>
      <c r="Q506" s="43"/>
      <c r="R506" s="43"/>
      <c r="S506" s="43"/>
    </row>
    <row r="507" spans="1:19">
      <c r="A507" s="8" t="s">
        <v>3</v>
      </c>
      <c r="B507" s="9" t="s">
        <v>4</v>
      </c>
      <c r="C507" s="9" t="s">
        <v>5</v>
      </c>
      <c r="D507" s="10" t="s">
        <v>6</v>
      </c>
      <c r="E507" s="10" t="s">
        <v>7</v>
      </c>
      <c r="F507" s="10" t="s">
        <v>8</v>
      </c>
      <c r="G507" s="10" t="s">
        <v>9</v>
      </c>
      <c r="H507" s="11" t="s">
        <v>10</v>
      </c>
      <c r="I507" s="30" t="s">
        <v>11</v>
      </c>
      <c r="J507" s="30" t="s">
        <v>12</v>
      </c>
      <c r="K507" s="10" t="s">
        <v>13</v>
      </c>
      <c r="P507" s="43"/>
      <c r="Q507" s="43"/>
      <c r="R507" s="43"/>
      <c r="S507" s="43"/>
    </row>
    <row r="508" spans="1:19">
      <c r="A508" s="14">
        <v>36</v>
      </c>
      <c r="B508" s="47">
        <v>43550</v>
      </c>
      <c r="C508" s="48">
        <v>43552</v>
      </c>
      <c r="D508" s="17" t="s">
        <v>15</v>
      </c>
      <c r="E508" s="49">
        <f t="shared" ref="E508:E510" si="61">C508-B508</f>
        <v>2</v>
      </c>
      <c r="F508" s="50" t="s">
        <v>446</v>
      </c>
      <c r="G508" s="51">
        <v>21945</v>
      </c>
      <c r="H508" s="21">
        <v>0</v>
      </c>
      <c r="I508" s="51">
        <f t="shared" ref="I508:I510" si="62">+G508+H508</f>
        <v>21945</v>
      </c>
      <c r="J508" s="62">
        <f>J506-I508</f>
        <v>3356273.25</v>
      </c>
      <c r="K508" s="49">
        <v>67055</v>
      </c>
      <c r="L508" s="1">
        <v>1445546</v>
      </c>
      <c r="P508" s="91"/>
      <c r="Q508" s="43"/>
      <c r="R508" s="43"/>
      <c r="S508" s="43"/>
    </row>
    <row r="509" spans="1:19">
      <c r="A509" s="14">
        <v>37</v>
      </c>
      <c r="B509" s="47">
        <v>43552</v>
      </c>
      <c r="C509" s="48">
        <v>43553</v>
      </c>
      <c r="D509" s="17" t="s">
        <v>15</v>
      </c>
      <c r="E509" s="49">
        <f t="shared" si="61"/>
        <v>1</v>
      </c>
      <c r="F509" s="50" t="s">
        <v>447</v>
      </c>
      <c r="G509" s="51">
        <v>13200</v>
      </c>
      <c r="H509" s="21">
        <v>0</v>
      </c>
      <c r="I509" s="51">
        <f t="shared" si="62"/>
        <v>13200</v>
      </c>
      <c r="J509" s="62">
        <f>J508-I509</f>
        <v>3343073.25</v>
      </c>
      <c r="K509" s="49">
        <v>52011</v>
      </c>
      <c r="L509" s="1">
        <v>1383317</v>
      </c>
      <c r="P509" s="43"/>
      <c r="Q509" s="43"/>
      <c r="R509" s="43"/>
      <c r="S509" s="43"/>
    </row>
    <row r="510" spans="1:19">
      <c r="A510" s="14">
        <v>38</v>
      </c>
      <c r="B510" s="47">
        <v>43552</v>
      </c>
      <c r="C510" s="48">
        <v>43553</v>
      </c>
      <c r="D510" s="17" t="s">
        <v>15</v>
      </c>
      <c r="E510" s="49">
        <f t="shared" si="61"/>
        <v>1</v>
      </c>
      <c r="F510" s="50" t="s">
        <v>448</v>
      </c>
      <c r="G510" s="51">
        <v>13200</v>
      </c>
      <c r="H510" s="21">
        <v>0</v>
      </c>
      <c r="I510" s="51">
        <f t="shared" si="62"/>
        <v>13200</v>
      </c>
      <c r="J510" s="62">
        <f t="shared" ref="J510:J555" si="63">J509-I510</f>
        <v>3329873.25</v>
      </c>
      <c r="K510" s="49">
        <v>52009</v>
      </c>
      <c r="L510" s="1">
        <v>1383318</v>
      </c>
      <c r="P510" s="43"/>
      <c r="Q510" s="43"/>
      <c r="R510" s="43"/>
      <c r="S510" s="43"/>
    </row>
    <row r="511" spans="1:19">
      <c r="A511" s="14">
        <v>1</v>
      </c>
      <c r="B511" s="47">
        <v>43554</v>
      </c>
      <c r="C511" s="48">
        <v>43556</v>
      </c>
      <c r="D511" s="17" t="s">
        <v>15</v>
      </c>
      <c r="E511" s="49">
        <f t="shared" ref="E511:E551" si="64">C511-B511</f>
        <v>2</v>
      </c>
      <c r="F511" s="50" t="s">
        <v>449</v>
      </c>
      <c r="G511" s="51">
        <v>23100</v>
      </c>
      <c r="H511" s="21">
        <v>0</v>
      </c>
      <c r="I511" s="51">
        <f t="shared" ref="I511:I555" si="65">+G511+H511</f>
        <v>23100</v>
      </c>
      <c r="J511" s="62">
        <f t="shared" si="63"/>
        <v>3306773.25</v>
      </c>
      <c r="K511" s="49">
        <v>71149</v>
      </c>
      <c r="L511" s="1">
        <v>1465731</v>
      </c>
      <c r="P511" s="43"/>
      <c r="Q511" s="43"/>
      <c r="R511" s="43"/>
      <c r="S511" s="43"/>
    </row>
    <row r="512" spans="1:19">
      <c r="A512" s="14">
        <v>2</v>
      </c>
      <c r="B512" s="47">
        <v>43554</v>
      </c>
      <c r="C512" s="48">
        <v>43556</v>
      </c>
      <c r="D512" s="17" t="s">
        <v>15</v>
      </c>
      <c r="E512" s="49">
        <f t="shared" si="64"/>
        <v>2</v>
      </c>
      <c r="F512" s="50" t="s">
        <v>450</v>
      </c>
      <c r="G512" s="51">
        <v>20600</v>
      </c>
      <c r="H512" s="21">
        <v>0</v>
      </c>
      <c r="I512" s="51">
        <f t="shared" si="65"/>
        <v>20600</v>
      </c>
      <c r="J512" s="62">
        <f t="shared" si="63"/>
        <v>3286173.25</v>
      </c>
      <c r="K512" s="49">
        <v>68984</v>
      </c>
      <c r="L512" s="95">
        <v>1453902</v>
      </c>
      <c r="P512" s="43"/>
      <c r="Q512" s="43"/>
      <c r="R512" s="43"/>
      <c r="S512" s="43"/>
    </row>
    <row r="513" spans="1:19">
      <c r="A513" s="14">
        <v>3</v>
      </c>
      <c r="B513" s="47">
        <v>43554</v>
      </c>
      <c r="C513" s="48">
        <v>43556</v>
      </c>
      <c r="D513" s="17" t="s">
        <v>15</v>
      </c>
      <c r="E513" s="49">
        <f t="shared" si="64"/>
        <v>2</v>
      </c>
      <c r="F513" s="50" t="s">
        <v>451</v>
      </c>
      <c r="G513" s="51">
        <v>20600</v>
      </c>
      <c r="H513" s="21">
        <v>0</v>
      </c>
      <c r="I513" s="51">
        <f t="shared" si="65"/>
        <v>20600</v>
      </c>
      <c r="J513" s="62">
        <f t="shared" si="63"/>
        <v>3265573.25</v>
      </c>
      <c r="K513" s="49">
        <v>68982</v>
      </c>
      <c r="L513" s="95">
        <v>1453902</v>
      </c>
      <c r="P513" s="43"/>
      <c r="Q513" s="43"/>
      <c r="R513" s="43"/>
      <c r="S513" s="43"/>
    </row>
    <row r="514" spans="1:19">
      <c r="A514" s="14">
        <v>4</v>
      </c>
      <c r="B514" s="47">
        <v>43556</v>
      </c>
      <c r="C514" s="48">
        <v>43557</v>
      </c>
      <c r="D514" s="17" t="s">
        <v>15</v>
      </c>
      <c r="E514" s="49">
        <f t="shared" si="64"/>
        <v>1</v>
      </c>
      <c r="F514" s="50" t="s">
        <v>452</v>
      </c>
      <c r="G514" s="51">
        <v>6500</v>
      </c>
      <c r="H514" s="21">
        <v>0</v>
      </c>
      <c r="I514" s="51">
        <f t="shared" si="65"/>
        <v>6500</v>
      </c>
      <c r="J514" s="62">
        <f t="shared" si="63"/>
        <v>3259073.25</v>
      </c>
      <c r="K514" s="49">
        <v>68452</v>
      </c>
      <c r="L514" s="1">
        <v>1450789</v>
      </c>
      <c r="P514" s="43"/>
      <c r="Q514" s="43"/>
      <c r="R514" s="43"/>
      <c r="S514" s="43"/>
    </row>
    <row r="515" spans="1:19">
      <c r="A515" s="14">
        <v>5</v>
      </c>
      <c r="B515" s="47">
        <v>43556</v>
      </c>
      <c r="C515" s="48">
        <v>43558</v>
      </c>
      <c r="D515" s="17" t="s">
        <v>15</v>
      </c>
      <c r="E515" s="49">
        <f t="shared" si="64"/>
        <v>2</v>
      </c>
      <c r="F515" s="50" t="s">
        <v>453</v>
      </c>
      <c r="G515" s="51">
        <v>11700</v>
      </c>
      <c r="H515" s="21">
        <v>0</v>
      </c>
      <c r="I515" s="51">
        <f t="shared" si="65"/>
        <v>11700</v>
      </c>
      <c r="J515" s="62">
        <f t="shared" si="63"/>
        <v>3247373.25</v>
      </c>
      <c r="K515" s="49">
        <v>69498</v>
      </c>
      <c r="L515" s="1">
        <v>1458048</v>
      </c>
      <c r="P515" s="43"/>
      <c r="Q515" s="43"/>
      <c r="R515" s="43"/>
      <c r="S515" s="43"/>
    </row>
    <row r="516" spans="1:19">
      <c r="A516" s="14">
        <v>6</v>
      </c>
      <c r="B516" s="47">
        <v>43556</v>
      </c>
      <c r="C516" s="48">
        <v>43558</v>
      </c>
      <c r="D516" s="17" t="s">
        <v>15</v>
      </c>
      <c r="E516" s="49">
        <f t="shared" si="64"/>
        <v>2</v>
      </c>
      <c r="F516" s="50" t="s">
        <v>454</v>
      </c>
      <c r="G516" s="51">
        <v>11700</v>
      </c>
      <c r="H516" s="21">
        <v>0</v>
      </c>
      <c r="I516" s="51">
        <f t="shared" si="65"/>
        <v>11700</v>
      </c>
      <c r="J516" s="62">
        <f t="shared" si="63"/>
        <v>3235673.25</v>
      </c>
      <c r="K516" s="72">
        <v>68960</v>
      </c>
      <c r="L516" s="1">
        <v>1453583</v>
      </c>
      <c r="P516" s="43"/>
      <c r="Q516" s="43"/>
      <c r="R516" s="43"/>
      <c r="S516" s="43"/>
    </row>
    <row r="517" spans="1:19">
      <c r="A517" s="14">
        <v>7</v>
      </c>
      <c r="B517" s="47">
        <v>43556</v>
      </c>
      <c r="C517" s="48">
        <v>43558</v>
      </c>
      <c r="D517" s="17" t="s">
        <v>15</v>
      </c>
      <c r="E517" s="49">
        <f t="shared" si="64"/>
        <v>2</v>
      </c>
      <c r="F517" s="50" t="s">
        <v>455</v>
      </c>
      <c r="G517" s="51">
        <v>11700</v>
      </c>
      <c r="H517" s="21">
        <v>0</v>
      </c>
      <c r="I517" s="51">
        <f t="shared" si="65"/>
        <v>11700</v>
      </c>
      <c r="J517" s="62">
        <f t="shared" si="63"/>
        <v>3223973.25</v>
      </c>
      <c r="K517" s="49">
        <v>68961</v>
      </c>
      <c r="L517" s="1">
        <v>1453588</v>
      </c>
      <c r="P517" s="43"/>
      <c r="Q517" s="43"/>
      <c r="R517" s="43"/>
      <c r="S517" s="43"/>
    </row>
    <row r="518" spans="1:19">
      <c r="A518" s="14">
        <v>8</v>
      </c>
      <c r="B518" s="47">
        <v>43556</v>
      </c>
      <c r="C518" s="48">
        <v>43558</v>
      </c>
      <c r="D518" s="17" t="s">
        <v>15</v>
      </c>
      <c r="E518" s="49">
        <f t="shared" si="64"/>
        <v>2</v>
      </c>
      <c r="F518" s="50" t="s">
        <v>456</v>
      </c>
      <c r="G518" s="51">
        <v>11700</v>
      </c>
      <c r="H518" s="21">
        <v>0</v>
      </c>
      <c r="I518" s="51">
        <f t="shared" si="65"/>
        <v>11700</v>
      </c>
      <c r="J518" s="62">
        <f t="shared" si="63"/>
        <v>3212273.25</v>
      </c>
      <c r="K518" s="49">
        <v>71624</v>
      </c>
      <c r="L518" s="1">
        <v>1459336</v>
      </c>
      <c r="P518" s="43"/>
      <c r="Q518" s="43"/>
      <c r="R518" s="43"/>
      <c r="S518" s="43"/>
    </row>
    <row r="519" spans="1:19">
      <c r="A519" s="14">
        <v>9</v>
      </c>
      <c r="B519" s="47">
        <v>43556</v>
      </c>
      <c r="C519" s="48">
        <v>43558</v>
      </c>
      <c r="D519" s="17" t="s">
        <v>15</v>
      </c>
      <c r="E519" s="49">
        <f t="shared" si="64"/>
        <v>2</v>
      </c>
      <c r="F519" s="50" t="s">
        <v>457</v>
      </c>
      <c r="G519" s="51">
        <v>11700</v>
      </c>
      <c r="H519" s="21">
        <v>0</v>
      </c>
      <c r="I519" s="51">
        <f t="shared" si="65"/>
        <v>11700</v>
      </c>
      <c r="J519" s="62">
        <f t="shared" si="63"/>
        <v>3200573.25</v>
      </c>
      <c r="K519" s="49">
        <v>69963</v>
      </c>
      <c r="L519" s="1">
        <v>1459336</v>
      </c>
      <c r="P519" s="43"/>
      <c r="Q519" s="43"/>
      <c r="R519" s="43"/>
      <c r="S519" s="43"/>
    </row>
    <row r="520" spans="1:19">
      <c r="A520" s="14">
        <v>10</v>
      </c>
      <c r="B520" s="47">
        <v>43556</v>
      </c>
      <c r="C520" s="48">
        <v>43558</v>
      </c>
      <c r="D520" s="17" t="s">
        <v>15</v>
      </c>
      <c r="E520" s="49">
        <f t="shared" si="64"/>
        <v>2</v>
      </c>
      <c r="F520" s="50" t="s">
        <v>458</v>
      </c>
      <c r="G520" s="51">
        <v>17100</v>
      </c>
      <c r="H520" s="21">
        <v>0</v>
      </c>
      <c r="I520" s="51">
        <f t="shared" si="65"/>
        <v>17100</v>
      </c>
      <c r="J520" s="62">
        <f t="shared" si="63"/>
        <v>3183473.25</v>
      </c>
      <c r="K520" s="49">
        <v>69290</v>
      </c>
      <c r="L520" s="1">
        <v>1455793</v>
      </c>
      <c r="P520" s="43"/>
      <c r="Q520" s="43"/>
      <c r="R520" s="43"/>
      <c r="S520" s="43"/>
    </row>
    <row r="521" spans="1:19">
      <c r="A521" s="14">
        <v>11</v>
      </c>
      <c r="B521" s="47">
        <v>43556</v>
      </c>
      <c r="C521" s="48">
        <v>43558</v>
      </c>
      <c r="D521" s="17" t="s">
        <v>15</v>
      </c>
      <c r="E521" s="49">
        <f t="shared" si="64"/>
        <v>2</v>
      </c>
      <c r="F521" s="50" t="s">
        <v>459</v>
      </c>
      <c r="G521" s="51">
        <v>20790</v>
      </c>
      <c r="H521" s="21">
        <v>0</v>
      </c>
      <c r="I521" s="51">
        <f t="shared" si="65"/>
        <v>20790</v>
      </c>
      <c r="J521" s="62">
        <f t="shared" si="63"/>
        <v>3162683.25</v>
      </c>
      <c r="K521" s="49">
        <v>65921</v>
      </c>
      <c r="L521" s="1">
        <v>1442668</v>
      </c>
      <c r="P521" s="43"/>
      <c r="Q521" s="43"/>
      <c r="R521" s="43"/>
      <c r="S521" s="43"/>
    </row>
    <row r="522" spans="1:19">
      <c r="A522" s="14">
        <v>12</v>
      </c>
      <c r="B522" s="47">
        <v>43557</v>
      </c>
      <c r="C522" s="48">
        <v>43559</v>
      </c>
      <c r="D522" s="17" t="s">
        <v>15</v>
      </c>
      <c r="E522" s="49">
        <f t="shared" si="64"/>
        <v>2</v>
      </c>
      <c r="F522" s="50" t="s">
        <v>460</v>
      </c>
      <c r="G522" s="51">
        <v>11700</v>
      </c>
      <c r="H522" s="21">
        <v>0</v>
      </c>
      <c r="I522" s="51">
        <f t="shared" si="65"/>
        <v>11700</v>
      </c>
      <c r="J522" s="62">
        <f t="shared" si="63"/>
        <v>3150983.25</v>
      </c>
      <c r="K522" s="49">
        <v>68616</v>
      </c>
      <c r="L522" s="1">
        <v>1452070</v>
      </c>
      <c r="P522" s="43"/>
      <c r="Q522" s="43"/>
      <c r="R522" s="43"/>
      <c r="S522" s="43"/>
    </row>
    <row r="523" spans="1:19">
      <c r="A523" s="14">
        <v>13</v>
      </c>
      <c r="B523" s="47">
        <v>43557</v>
      </c>
      <c r="C523" s="48">
        <v>43559</v>
      </c>
      <c r="D523" s="17" t="s">
        <v>15</v>
      </c>
      <c r="E523" s="49">
        <f t="shared" si="64"/>
        <v>2</v>
      </c>
      <c r="F523" s="50" t="s">
        <v>461</v>
      </c>
      <c r="G523" s="51">
        <v>20790</v>
      </c>
      <c r="H523" s="21">
        <v>0</v>
      </c>
      <c r="I523" s="51">
        <f t="shared" si="65"/>
        <v>20790</v>
      </c>
      <c r="J523" s="62">
        <f t="shared" si="63"/>
        <v>3130193.25</v>
      </c>
      <c r="K523" s="49">
        <v>70132</v>
      </c>
      <c r="L523" s="1">
        <v>1461122</v>
      </c>
      <c r="P523" s="43"/>
      <c r="Q523" s="43"/>
      <c r="R523" s="43"/>
      <c r="S523" s="43"/>
    </row>
    <row r="524" spans="1:19">
      <c r="A524" s="14">
        <v>14</v>
      </c>
      <c r="B524" s="47">
        <v>43557</v>
      </c>
      <c r="C524" s="48">
        <v>43559</v>
      </c>
      <c r="D524" s="17" t="s">
        <v>15</v>
      </c>
      <c r="E524" s="49">
        <f t="shared" si="64"/>
        <v>2</v>
      </c>
      <c r="F524" s="50" t="s">
        <v>462</v>
      </c>
      <c r="G524" s="51">
        <v>20790</v>
      </c>
      <c r="H524" s="21">
        <v>0</v>
      </c>
      <c r="I524" s="51">
        <f t="shared" si="65"/>
        <v>20790</v>
      </c>
      <c r="J524" s="62">
        <f t="shared" si="63"/>
        <v>3109403.25</v>
      </c>
      <c r="K524" s="49">
        <v>70099</v>
      </c>
      <c r="L524" s="1">
        <v>1460561</v>
      </c>
      <c r="P524" s="43"/>
      <c r="Q524" s="43"/>
      <c r="R524" s="43"/>
      <c r="S524" s="43"/>
    </row>
    <row r="525" spans="1:19">
      <c r="A525" s="14">
        <v>15</v>
      </c>
      <c r="B525" s="47">
        <v>43556</v>
      </c>
      <c r="C525" s="48">
        <v>43559</v>
      </c>
      <c r="D525" s="17" t="s">
        <v>15</v>
      </c>
      <c r="E525" s="49">
        <f t="shared" si="64"/>
        <v>3</v>
      </c>
      <c r="F525" s="50" t="s">
        <v>463</v>
      </c>
      <c r="G525" s="51">
        <v>17550</v>
      </c>
      <c r="H525" s="21">
        <v>0</v>
      </c>
      <c r="I525" s="51">
        <f t="shared" si="65"/>
        <v>17550</v>
      </c>
      <c r="J525" s="62">
        <f t="shared" si="63"/>
        <v>3091853.25</v>
      </c>
      <c r="K525" s="49">
        <v>70157</v>
      </c>
      <c r="L525" s="1">
        <v>1461180</v>
      </c>
      <c r="P525" s="43"/>
      <c r="Q525" s="43"/>
      <c r="R525" s="43"/>
      <c r="S525" s="43"/>
    </row>
    <row r="526" spans="1:19">
      <c r="A526" s="14">
        <v>16</v>
      </c>
      <c r="B526" s="47">
        <v>43559</v>
      </c>
      <c r="C526" s="48">
        <v>43560</v>
      </c>
      <c r="D526" s="17" t="s">
        <v>15</v>
      </c>
      <c r="E526" s="49">
        <f t="shared" si="64"/>
        <v>1</v>
      </c>
      <c r="F526" s="50" t="s">
        <v>464</v>
      </c>
      <c r="G526" s="51">
        <v>6500</v>
      </c>
      <c r="H526" s="21">
        <v>0</v>
      </c>
      <c r="I526" s="51">
        <f t="shared" si="65"/>
        <v>6500</v>
      </c>
      <c r="J526" s="62">
        <f t="shared" si="63"/>
        <v>3085353.25</v>
      </c>
      <c r="K526" s="49">
        <v>70130</v>
      </c>
      <c r="L526" s="1">
        <v>1461100</v>
      </c>
      <c r="P526" s="43"/>
      <c r="Q526" s="43"/>
      <c r="R526" s="43"/>
      <c r="S526" s="43"/>
    </row>
    <row r="527" spans="1:19">
      <c r="A527" s="14">
        <v>17</v>
      </c>
      <c r="B527" s="47">
        <v>43557</v>
      </c>
      <c r="C527" s="48">
        <v>43560</v>
      </c>
      <c r="D527" s="17" t="s">
        <v>15</v>
      </c>
      <c r="E527" s="49">
        <f t="shared" si="64"/>
        <v>3</v>
      </c>
      <c r="F527" s="50" t="s">
        <v>465</v>
      </c>
      <c r="G527" s="51">
        <v>17550</v>
      </c>
      <c r="H527" s="21">
        <v>0</v>
      </c>
      <c r="I527" s="51">
        <f t="shared" si="65"/>
        <v>17550</v>
      </c>
      <c r="J527" s="62">
        <f t="shared" si="63"/>
        <v>3067803.25</v>
      </c>
      <c r="K527" s="49">
        <v>70052</v>
      </c>
      <c r="L527" s="1">
        <v>1460056</v>
      </c>
      <c r="P527" s="43"/>
      <c r="Q527" s="43"/>
      <c r="R527" s="43"/>
      <c r="S527" s="43"/>
    </row>
    <row r="528" spans="1:19">
      <c r="A528" s="14">
        <v>18</v>
      </c>
      <c r="B528" s="47">
        <v>43556</v>
      </c>
      <c r="C528" s="48">
        <v>43560</v>
      </c>
      <c r="D528" s="17" t="s">
        <v>15</v>
      </c>
      <c r="E528" s="49">
        <f t="shared" si="64"/>
        <v>4</v>
      </c>
      <c r="F528" s="50" t="s">
        <v>466</v>
      </c>
      <c r="G528" s="51">
        <v>41580</v>
      </c>
      <c r="H528" s="21">
        <v>0</v>
      </c>
      <c r="I528" s="51">
        <f t="shared" si="65"/>
        <v>41580</v>
      </c>
      <c r="J528" s="62">
        <f t="shared" si="63"/>
        <v>3026223.25</v>
      </c>
      <c r="K528" s="49">
        <v>69450</v>
      </c>
      <c r="L528" s="1">
        <v>1457336</v>
      </c>
      <c r="P528" s="43"/>
      <c r="Q528" s="43"/>
      <c r="R528" s="43"/>
      <c r="S528" s="43"/>
    </row>
    <row r="529" spans="1:19">
      <c r="A529" s="14">
        <v>19</v>
      </c>
      <c r="B529" s="47">
        <v>43557</v>
      </c>
      <c r="C529" s="48">
        <v>43560</v>
      </c>
      <c r="D529" s="17" t="s">
        <v>15</v>
      </c>
      <c r="E529" s="49">
        <f t="shared" si="64"/>
        <v>3</v>
      </c>
      <c r="F529" s="50" t="s">
        <v>467</v>
      </c>
      <c r="G529" s="51">
        <v>27810</v>
      </c>
      <c r="H529" s="21">
        <v>0</v>
      </c>
      <c r="I529" s="51">
        <f t="shared" si="65"/>
        <v>27810</v>
      </c>
      <c r="J529" s="62">
        <f t="shared" si="63"/>
        <v>2998413.25</v>
      </c>
      <c r="K529" s="49">
        <v>70160</v>
      </c>
      <c r="L529" s="1">
        <v>1460049</v>
      </c>
      <c r="P529" s="43"/>
      <c r="Q529" s="43"/>
      <c r="R529" s="43"/>
      <c r="S529" s="43"/>
    </row>
    <row r="530" spans="1:19">
      <c r="A530" s="14">
        <v>20</v>
      </c>
      <c r="B530" s="47">
        <v>43558</v>
      </c>
      <c r="C530" s="48">
        <v>43560</v>
      </c>
      <c r="D530" s="17" t="s">
        <v>15</v>
      </c>
      <c r="E530" s="49">
        <f t="shared" si="64"/>
        <v>2</v>
      </c>
      <c r="F530" s="50" t="s">
        <v>468</v>
      </c>
      <c r="G530" s="51">
        <v>20790</v>
      </c>
      <c r="H530" s="21">
        <v>0</v>
      </c>
      <c r="I530" s="51">
        <f t="shared" si="65"/>
        <v>20790</v>
      </c>
      <c r="J530" s="62">
        <f t="shared" si="63"/>
        <v>2977623.25</v>
      </c>
      <c r="K530" s="49">
        <v>68657</v>
      </c>
      <c r="L530" s="1">
        <v>1452469</v>
      </c>
      <c r="P530" s="43"/>
      <c r="Q530" s="43"/>
      <c r="R530" s="43"/>
      <c r="S530" s="43"/>
    </row>
    <row r="531" spans="1:19">
      <c r="A531" s="14">
        <v>21</v>
      </c>
      <c r="B531" s="47">
        <v>43557</v>
      </c>
      <c r="C531" s="48">
        <v>43560</v>
      </c>
      <c r="D531" s="17" t="s">
        <v>15</v>
      </c>
      <c r="E531" s="49">
        <f t="shared" si="64"/>
        <v>3</v>
      </c>
      <c r="F531" s="50" t="s">
        <v>469</v>
      </c>
      <c r="G531" s="51">
        <v>25650</v>
      </c>
      <c r="H531" s="21">
        <v>0</v>
      </c>
      <c r="I531" s="51">
        <f t="shared" si="65"/>
        <v>25650</v>
      </c>
      <c r="J531" s="62">
        <f t="shared" si="63"/>
        <v>2951973.25</v>
      </c>
      <c r="K531" s="49">
        <v>70051</v>
      </c>
      <c r="L531" s="1">
        <v>1460048</v>
      </c>
      <c r="P531" s="43"/>
      <c r="Q531" s="43"/>
      <c r="R531" s="43"/>
      <c r="S531" s="43"/>
    </row>
    <row r="532" spans="1:19">
      <c r="A532" s="14">
        <v>22</v>
      </c>
      <c r="B532" s="47">
        <v>43558</v>
      </c>
      <c r="C532" s="48">
        <v>43560</v>
      </c>
      <c r="D532" s="17" t="s">
        <v>15</v>
      </c>
      <c r="E532" s="49">
        <f t="shared" si="64"/>
        <v>2</v>
      </c>
      <c r="F532" s="50" t="s">
        <v>470</v>
      </c>
      <c r="G532" s="51">
        <v>11700</v>
      </c>
      <c r="H532" s="21">
        <v>0</v>
      </c>
      <c r="I532" s="51">
        <f t="shared" si="65"/>
        <v>11700</v>
      </c>
      <c r="J532" s="62">
        <f t="shared" si="63"/>
        <v>2940273.25</v>
      </c>
      <c r="K532" s="49">
        <v>68481</v>
      </c>
      <c r="L532" s="1">
        <v>1451097</v>
      </c>
      <c r="P532" s="43"/>
      <c r="Q532" s="43"/>
      <c r="R532" s="43"/>
      <c r="S532" s="43"/>
    </row>
    <row r="533" spans="1:19">
      <c r="A533" s="14">
        <v>23</v>
      </c>
      <c r="B533" s="47">
        <v>43558</v>
      </c>
      <c r="C533" s="48">
        <v>43560</v>
      </c>
      <c r="D533" s="17" t="s">
        <v>15</v>
      </c>
      <c r="E533" s="49">
        <f t="shared" si="64"/>
        <v>2</v>
      </c>
      <c r="F533" s="50" t="s">
        <v>471</v>
      </c>
      <c r="G533" s="51">
        <v>11700</v>
      </c>
      <c r="H533" s="21">
        <v>0</v>
      </c>
      <c r="I533" s="51">
        <f t="shared" si="65"/>
        <v>11700</v>
      </c>
      <c r="J533" s="62">
        <f t="shared" si="63"/>
        <v>2928573.25</v>
      </c>
      <c r="K533" s="49">
        <v>69681</v>
      </c>
      <c r="L533" s="1">
        <v>1458338</v>
      </c>
      <c r="P533" s="43"/>
      <c r="Q533" s="43"/>
      <c r="R533" s="43"/>
      <c r="S533" s="43"/>
    </row>
    <row r="534" spans="1:19">
      <c r="A534" s="14">
        <v>24</v>
      </c>
      <c r="B534" s="47">
        <v>43557</v>
      </c>
      <c r="C534" s="48">
        <v>43561</v>
      </c>
      <c r="D534" s="17" t="s">
        <v>15</v>
      </c>
      <c r="E534" s="49">
        <f t="shared" si="64"/>
        <v>4</v>
      </c>
      <c r="F534" s="50" t="s">
        <v>472</v>
      </c>
      <c r="G534" s="51">
        <v>41580</v>
      </c>
      <c r="H534" s="21">
        <v>0</v>
      </c>
      <c r="I534" s="51">
        <f t="shared" si="65"/>
        <v>41580</v>
      </c>
      <c r="J534" s="62">
        <f t="shared" si="63"/>
        <v>2886993.25</v>
      </c>
      <c r="K534" s="49">
        <v>69492</v>
      </c>
      <c r="L534" s="1">
        <v>1457944</v>
      </c>
      <c r="P534" s="43"/>
      <c r="Q534" s="43"/>
      <c r="R534" s="43"/>
      <c r="S534" s="43"/>
    </row>
    <row r="535" spans="1:19">
      <c r="A535" s="14">
        <v>25</v>
      </c>
      <c r="B535" s="47">
        <v>43556</v>
      </c>
      <c r="C535" s="48">
        <v>43561</v>
      </c>
      <c r="D535" s="17" t="s">
        <v>15</v>
      </c>
      <c r="E535" s="49">
        <f t="shared" si="64"/>
        <v>5</v>
      </c>
      <c r="F535" s="50" t="s">
        <v>473</v>
      </c>
      <c r="G535" s="51">
        <v>51975</v>
      </c>
      <c r="H535" s="21">
        <v>0</v>
      </c>
      <c r="I535" s="51">
        <f t="shared" si="65"/>
        <v>51975</v>
      </c>
      <c r="J535" s="62">
        <f t="shared" si="63"/>
        <v>2835018.25</v>
      </c>
      <c r="K535" s="49">
        <v>69223</v>
      </c>
      <c r="L535" s="1">
        <v>1454920</v>
      </c>
      <c r="P535" s="43"/>
      <c r="Q535" s="43"/>
      <c r="R535" s="43"/>
      <c r="S535" s="43"/>
    </row>
    <row r="536" spans="1:19">
      <c r="A536" s="14">
        <v>26</v>
      </c>
      <c r="B536" s="47">
        <v>43560</v>
      </c>
      <c r="C536" s="48">
        <v>43562</v>
      </c>
      <c r="D536" s="17" t="s">
        <v>15</v>
      </c>
      <c r="E536" s="49">
        <f t="shared" si="64"/>
        <v>2</v>
      </c>
      <c r="F536" s="50" t="s">
        <v>474</v>
      </c>
      <c r="G536" s="51">
        <v>24480</v>
      </c>
      <c r="H536" s="21">
        <v>0</v>
      </c>
      <c r="I536" s="51">
        <f t="shared" si="65"/>
        <v>24480</v>
      </c>
      <c r="J536" s="62">
        <f t="shared" si="63"/>
        <v>2810538.25</v>
      </c>
      <c r="K536" s="49">
        <v>71198</v>
      </c>
      <c r="L536" s="1">
        <v>1466251</v>
      </c>
      <c r="P536" s="43"/>
      <c r="Q536" s="43"/>
      <c r="R536" s="43"/>
      <c r="S536" s="43"/>
    </row>
    <row r="537" spans="1:19">
      <c r="A537" s="14">
        <v>27</v>
      </c>
      <c r="B537" s="47">
        <v>43560</v>
      </c>
      <c r="C537" s="48">
        <v>43562</v>
      </c>
      <c r="D537" s="17" t="s">
        <v>15</v>
      </c>
      <c r="E537" s="49">
        <f t="shared" si="64"/>
        <v>2</v>
      </c>
      <c r="F537" s="50" t="s">
        <v>475</v>
      </c>
      <c r="G537" s="51">
        <v>18540</v>
      </c>
      <c r="H537" s="21">
        <v>0</v>
      </c>
      <c r="I537" s="51">
        <f t="shared" si="65"/>
        <v>18540</v>
      </c>
      <c r="J537" s="62">
        <f t="shared" si="63"/>
        <v>2791998.25</v>
      </c>
      <c r="K537" s="49">
        <v>69392</v>
      </c>
      <c r="L537" s="1">
        <v>1456475</v>
      </c>
      <c r="P537" s="43"/>
      <c r="Q537" s="43"/>
      <c r="R537" s="43"/>
      <c r="S537" s="43"/>
    </row>
    <row r="538" spans="1:19">
      <c r="A538" s="14">
        <v>28</v>
      </c>
      <c r="B538" s="47">
        <v>43560</v>
      </c>
      <c r="C538" s="48">
        <v>43562</v>
      </c>
      <c r="D538" s="17" t="s">
        <v>15</v>
      </c>
      <c r="E538" s="49">
        <f t="shared" si="64"/>
        <v>2</v>
      </c>
      <c r="F538" s="50" t="s">
        <v>464</v>
      </c>
      <c r="G538" s="51">
        <v>20790</v>
      </c>
      <c r="H538" s="21">
        <v>0</v>
      </c>
      <c r="I538" s="51">
        <f t="shared" si="65"/>
        <v>20790</v>
      </c>
      <c r="J538" s="62">
        <f t="shared" si="63"/>
        <v>2771208.25</v>
      </c>
      <c r="K538" s="49">
        <v>70131</v>
      </c>
      <c r="L538" s="1">
        <v>1461097</v>
      </c>
      <c r="P538" s="43"/>
      <c r="Q538" s="43"/>
      <c r="R538" s="43"/>
      <c r="S538" s="43"/>
    </row>
    <row r="539" spans="1:19">
      <c r="A539" s="14">
        <v>29</v>
      </c>
      <c r="B539" s="47">
        <v>43556</v>
      </c>
      <c r="C539" s="48">
        <v>43562</v>
      </c>
      <c r="D539" s="17" t="s">
        <v>15</v>
      </c>
      <c r="E539" s="49">
        <f t="shared" si="64"/>
        <v>6</v>
      </c>
      <c r="F539" s="50" t="s">
        <v>476</v>
      </c>
      <c r="G539" s="51">
        <v>68425</v>
      </c>
      <c r="H539" s="21">
        <v>0</v>
      </c>
      <c r="I539" s="51">
        <f t="shared" si="65"/>
        <v>68425</v>
      </c>
      <c r="J539" s="62">
        <f t="shared" si="63"/>
        <v>2702783.25</v>
      </c>
      <c r="K539" s="49">
        <v>71132</v>
      </c>
      <c r="L539" s="1">
        <v>1465130</v>
      </c>
      <c r="P539" s="44"/>
      <c r="Q539" s="43"/>
      <c r="R539" s="43"/>
      <c r="S539" s="43"/>
    </row>
    <row r="540" spans="1:19">
      <c r="A540" s="14">
        <v>30</v>
      </c>
      <c r="B540" s="47">
        <v>43559</v>
      </c>
      <c r="C540" s="48">
        <v>43562</v>
      </c>
      <c r="D540" s="17" t="s">
        <v>15</v>
      </c>
      <c r="E540" s="49">
        <f t="shared" si="64"/>
        <v>3</v>
      </c>
      <c r="F540" s="50" t="s">
        <v>477</v>
      </c>
      <c r="G540" s="51">
        <v>31185</v>
      </c>
      <c r="H540" s="21">
        <v>0</v>
      </c>
      <c r="I540" s="51">
        <f t="shared" si="65"/>
        <v>31185</v>
      </c>
      <c r="J540" s="62">
        <f t="shared" si="63"/>
        <v>2671598.25</v>
      </c>
      <c r="K540" s="49">
        <v>70218</v>
      </c>
      <c r="L540" s="97">
        <v>1461922</v>
      </c>
      <c r="P540" s="5"/>
      <c r="Q540" s="43"/>
      <c r="R540" s="43"/>
      <c r="S540" s="43"/>
    </row>
    <row r="541" spans="1:19">
      <c r="A541" s="14">
        <v>31</v>
      </c>
      <c r="B541" s="47">
        <v>43560</v>
      </c>
      <c r="C541" s="48">
        <v>43562</v>
      </c>
      <c r="D541" s="17" t="s">
        <v>15</v>
      </c>
      <c r="E541" s="49">
        <f t="shared" si="64"/>
        <v>2</v>
      </c>
      <c r="F541" s="50" t="s">
        <v>478</v>
      </c>
      <c r="G541" s="51">
        <v>20790</v>
      </c>
      <c r="H541" s="21">
        <v>0</v>
      </c>
      <c r="I541" s="51">
        <f t="shared" si="65"/>
        <v>20790</v>
      </c>
      <c r="J541" s="62">
        <f t="shared" si="63"/>
        <v>2650808.25</v>
      </c>
      <c r="K541" s="49">
        <v>68659</v>
      </c>
      <c r="L541" s="1">
        <v>1452677</v>
      </c>
      <c r="P541" s="43"/>
      <c r="Q541" s="43"/>
      <c r="R541" s="43"/>
      <c r="S541" s="43"/>
    </row>
    <row r="542" spans="1:19">
      <c r="A542" s="14">
        <v>32</v>
      </c>
      <c r="B542" s="47">
        <v>43558</v>
      </c>
      <c r="C542" s="48">
        <v>43562</v>
      </c>
      <c r="D542" s="17" t="s">
        <v>15</v>
      </c>
      <c r="E542" s="49">
        <f t="shared" si="64"/>
        <v>4</v>
      </c>
      <c r="F542" s="50" t="s">
        <v>479</v>
      </c>
      <c r="G542" s="51">
        <v>34200</v>
      </c>
      <c r="H542" s="21">
        <v>0</v>
      </c>
      <c r="I542" s="51">
        <f t="shared" si="65"/>
        <v>34200</v>
      </c>
      <c r="J542" s="62">
        <f t="shared" si="63"/>
        <v>2616608.25</v>
      </c>
      <c r="K542" s="49">
        <v>70124</v>
      </c>
      <c r="L542" s="1">
        <v>1461041</v>
      </c>
      <c r="P542" s="43"/>
      <c r="Q542" s="43"/>
      <c r="R542" s="43"/>
      <c r="S542" s="43"/>
    </row>
    <row r="543" spans="1:19">
      <c r="A543" s="14">
        <v>33</v>
      </c>
      <c r="B543" s="47">
        <v>43560</v>
      </c>
      <c r="C543" s="48">
        <v>43562</v>
      </c>
      <c r="D543" s="17" t="s">
        <v>15</v>
      </c>
      <c r="E543" s="49">
        <f t="shared" si="64"/>
        <v>2</v>
      </c>
      <c r="F543" s="50" t="s">
        <v>480</v>
      </c>
      <c r="G543" s="51">
        <v>11700</v>
      </c>
      <c r="H543" s="21">
        <v>0</v>
      </c>
      <c r="I543" s="51">
        <f t="shared" si="65"/>
        <v>11700</v>
      </c>
      <c r="J543" s="62">
        <f t="shared" si="63"/>
        <v>2604908.25</v>
      </c>
      <c r="K543" s="49">
        <v>70417</v>
      </c>
      <c r="L543" s="1">
        <v>1462510</v>
      </c>
      <c r="P543" s="43"/>
      <c r="Q543" s="43"/>
      <c r="R543" s="43"/>
      <c r="S543" s="43"/>
    </row>
    <row r="544" spans="1:19">
      <c r="A544" s="14">
        <v>34</v>
      </c>
      <c r="B544" s="47">
        <v>43559</v>
      </c>
      <c r="C544" s="48">
        <v>43562</v>
      </c>
      <c r="D544" s="17" t="s">
        <v>15</v>
      </c>
      <c r="E544" s="49">
        <f t="shared" si="64"/>
        <v>3</v>
      </c>
      <c r="F544" s="50" t="s">
        <v>481</v>
      </c>
      <c r="G544" s="51">
        <v>17550</v>
      </c>
      <c r="H544" s="21">
        <v>0</v>
      </c>
      <c r="I544" s="51">
        <f t="shared" si="65"/>
        <v>17550</v>
      </c>
      <c r="J544" s="62">
        <f t="shared" si="63"/>
        <v>2587358.25</v>
      </c>
      <c r="K544" s="49">
        <v>69198</v>
      </c>
      <c r="L544" s="1">
        <v>1454824</v>
      </c>
      <c r="P544" s="43"/>
      <c r="Q544" s="43"/>
      <c r="R544" s="43"/>
      <c r="S544" s="43"/>
    </row>
    <row r="545" spans="1:19">
      <c r="A545" s="14">
        <v>35</v>
      </c>
      <c r="B545" s="47">
        <v>43561</v>
      </c>
      <c r="C545" s="48">
        <v>43563</v>
      </c>
      <c r="D545" s="17" t="s">
        <v>15</v>
      </c>
      <c r="E545" s="49">
        <f t="shared" si="64"/>
        <v>2</v>
      </c>
      <c r="F545" s="50" t="s">
        <v>482</v>
      </c>
      <c r="G545" s="51">
        <v>20790</v>
      </c>
      <c r="H545" s="21">
        <v>0</v>
      </c>
      <c r="I545" s="51">
        <f t="shared" si="65"/>
        <v>20790</v>
      </c>
      <c r="J545" s="62">
        <f t="shared" si="63"/>
        <v>2566568.25</v>
      </c>
      <c r="K545" s="49">
        <v>71563</v>
      </c>
      <c r="L545" s="1">
        <v>1465529</v>
      </c>
      <c r="P545" s="43"/>
      <c r="Q545" s="43"/>
      <c r="R545" s="43"/>
      <c r="S545" s="43"/>
    </row>
    <row r="546" spans="1:19">
      <c r="A546" s="14">
        <v>36</v>
      </c>
      <c r="B546" s="47">
        <v>43561</v>
      </c>
      <c r="C546" s="48">
        <v>43563</v>
      </c>
      <c r="D546" s="17" t="s">
        <v>15</v>
      </c>
      <c r="E546" s="49">
        <f t="shared" si="64"/>
        <v>2</v>
      </c>
      <c r="F546" s="50" t="s">
        <v>483</v>
      </c>
      <c r="G546" s="51">
        <v>11700</v>
      </c>
      <c r="H546" s="21">
        <v>0</v>
      </c>
      <c r="I546" s="51">
        <f t="shared" si="65"/>
        <v>11700</v>
      </c>
      <c r="J546" s="62">
        <f t="shared" si="63"/>
        <v>2554868.25</v>
      </c>
      <c r="K546" s="49">
        <v>68918</v>
      </c>
      <c r="L546" s="1">
        <v>1453439</v>
      </c>
      <c r="P546" s="43"/>
      <c r="Q546" s="43"/>
      <c r="R546" s="43"/>
      <c r="S546" s="43"/>
    </row>
    <row r="547" spans="1:19">
      <c r="A547" s="14">
        <v>37</v>
      </c>
      <c r="B547" s="47">
        <v>43560</v>
      </c>
      <c r="C547" s="48">
        <v>43563</v>
      </c>
      <c r="D547" s="17" t="s">
        <v>15</v>
      </c>
      <c r="E547" s="49">
        <f t="shared" si="64"/>
        <v>3</v>
      </c>
      <c r="F547" s="50" t="s">
        <v>484</v>
      </c>
      <c r="G547" s="51">
        <v>27810</v>
      </c>
      <c r="H547" s="21">
        <v>0</v>
      </c>
      <c r="I547" s="51">
        <f t="shared" si="65"/>
        <v>27810</v>
      </c>
      <c r="J547" s="62">
        <f t="shared" si="63"/>
        <v>2527058.25</v>
      </c>
      <c r="K547" s="49">
        <v>70222</v>
      </c>
      <c r="L547" s="1">
        <v>1462007</v>
      </c>
      <c r="P547" s="43"/>
      <c r="Q547" s="43"/>
      <c r="R547" s="43"/>
      <c r="S547" s="43"/>
    </row>
    <row r="548" spans="1:19">
      <c r="A548" s="14">
        <v>38</v>
      </c>
      <c r="B548" s="47">
        <v>43560</v>
      </c>
      <c r="C548" s="48">
        <v>43563</v>
      </c>
      <c r="D548" s="17" t="s">
        <v>15</v>
      </c>
      <c r="E548" s="49">
        <f t="shared" si="64"/>
        <v>3</v>
      </c>
      <c r="F548" s="50" t="s">
        <v>485</v>
      </c>
      <c r="G548" s="51">
        <v>17550</v>
      </c>
      <c r="H548" s="21">
        <v>0</v>
      </c>
      <c r="I548" s="51">
        <f t="shared" si="65"/>
        <v>17550</v>
      </c>
      <c r="J548" s="62">
        <f t="shared" si="63"/>
        <v>2509508.25</v>
      </c>
      <c r="K548" s="49">
        <v>70188</v>
      </c>
      <c r="L548" s="1">
        <v>1461804</v>
      </c>
      <c r="P548" s="43"/>
      <c r="Q548" s="43"/>
      <c r="R548" s="43"/>
      <c r="S548" s="43"/>
    </row>
    <row r="549" spans="1:19">
      <c r="A549" s="14">
        <v>39</v>
      </c>
      <c r="B549" s="47">
        <v>43561</v>
      </c>
      <c r="C549" s="48">
        <v>43563</v>
      </c>
      <c r="D549" s="17" t="s">
        <v>15</v>
      </c>
      <c r="E549" s="49">
        <f t="shared" si="64"/>
        <v>2</v>
      </c>
      <c r="F549" s="50" t="s">
        <v>486</v>
      </c>
      <c r="G549" s="51">
        <v>11700</v>
      </c>
      <c r="H549" s="21">
        <v>0</v>
      </c>
      <c r="I549" s="51">
        <f t="shared" si="65"/>
        <v>11700</v>
      </c>
      <c r="J549" s="62">
        <f t="shared" si="63"/>
        <v>2497808.25</v>
      </c>
      <c r="K549" s="49">
        <v>71918</v>
      </c>
      <c r="L549" s="1">
        <v>1461411</v>
      </c>
      <c r="P549" s="43"/>
      <c r="Q549" s="43"/>
      <c r="R549" s="43"/>
      <c r="S549" s="43"/>
    </row>
    <row r="550" spans="1:19">
      <c r="A550" s="14">
        <v>40</v>
      </c>
      <c r="B550" s="47">
        <v>43561</v>
      </c>
      <c r="C550" s="48">
        <v>43563</v>
      </c>
      <c r="D550" s="17" t="s">
        <v>15</v>
      </c>
      <c r="E550" s="49">
        <f t="shared" si="64"/>
        <v>2</v>
      </c>
      <c r="F550" s="50" t="s">
        <v>487</v>
      </c>
      <c r="G550" s="51">
        <v>11700</v>
      </c>
      <c r="H550" s="21">
        <v>0</v>
      </c>
      <c r="I550" s="51">
        <f t="shared" si="65"/>
        <v>11700</v>
      </c>
      <c r="J550" s="62">
        <f t="shared" si="63"/>
        <v>2486108.25</v>
      </c>
      <c r="K550" s="49">
        <v>70181</v>
      </c>
      <c r="L550" s="1">
        <v>1461411</v>
      </c>
      <c r="P550" s="43"/>
      <c r="Q550" s="43"/>
      <c r="R550" s="43"/>
      <c r="S550" s="43"/>
    </row>
    <row r="551" spans="1:19">
      <c r="A551" s="14">
        <v>41</v>
      </c>
      <c r="B551" s="47"/>
      <c r="C551" s="48"/>
      <c r="D551" s="17" t="s">
        <v>15</v>
      </c>
      <c r="E551" s="49">
        <f t="shared" si="64"/>
        <v>0</v>
      </c>
      <c r="F551" s="50"/>
      <c r="G551" s="51"/>
      <c r="H551" s="21">
        <v>0</v>
      </c>
      <c r="I551" s="51">
        <f>SUM(I508:I550)</f>
        <v>892110</v>
      </c>
      <c r="J551" s="62"/>
      <c r="K551" s="98" t="s">
        <v>488</v>
      </c>
      <c r="P551" s="43"/>
      <c r="Q551" s="43"/>
      <c r="R551" s="43"/>
      <c r="S551" s="43"/>
    </row>
    <row r="552" spans="1:19">
      <c r="A552" s="2"/>
      <c r="B552" s="76"/>
      <c r="C552" s="76"/>
      <c r="D552" s="2"/>
      <c r="E552" s="2"/>
      <c r="F552" s="2"/>
      <c r="G552" s="2"/>
      <c r="H552" s="2"/>
      <c r="I552" s="2"/>
      <c r="J552" s="2"/>
      <c r="K552" s="76"/>
      <c r="P552" s="43"/>
      <c r="Q552" s="43"/>
      <c r="R552" s="43"/>
      <c r="S552" s="43"/>
    </row>
    <row r="553" spans="1:19">
      <c r="A553" s="14">
        <v>41</v>
      </c>
      <c r="B553" s="47">
        <v>43562</v>
      </c>
      <c r="C553" s="48">
        <v>43564</v>
      </c>
      <c r="D553" s="17" t="s">
        <v>15</v>
      </c>
      <c r="E553" s="49">
        <f t="shared" ref="E553:E588" si="66">C553-B553</f>
        <v>2</v>
      </c>
      <c r="F553" s="50" t="s">
        <v>258</v>
      </c>
      <c r="G553" s="51">
        <v>22900</v>
      </c>
      <c r="H553" s="21">
        <v>0</v>
      </c>
      <c r="I553" s="51">
        <f t="shared" ref="I553:I586" si="67">+G553+H553</f>
        <v>22900</v>
      </c>
      <c r="J553" s="62">
        <f>J550-I553</f>
        <v>2463208.25</v>
      </c>
      <c r="K553" s="49">
        <v>70179</v>
      </c>
      <c r="L553" s="65">
        <v>1461470</v>
      </c>
      <c r="P553" s="43"/>
      <c r="Q553" s="43"/>
      <c r="R553" s="43"/>
      <c r="S553" s="43"/>
    </row>
    <row r="554" spans="1:19">
      <c r="A554" s="14">
        <v>42</v>
      </c>
      <c r="B554" s="47">
        <v>43561</v>
      </c>
      <c r="C554" s="48">
        <v>43564</v>
      </c>
      <c r="D554" s="17" t="s">
        <v>15</v>
      </c>
      <c r="E554" s="49">
        <f t="shared" si="66"/>
        <v>3</v>
      </c>
      <c r="F554" s="50" t="s">
        <v>489</v>
      </c>
      <c r="G554" s="51">
        <v>31185</v>
      </c>
      <c r="H554" s="21">
        <v>0</v>
      </c>
      <c r="I554" s="51">
        <f t="shared" si="67"/>
        <v>31185</v>
      </c>
      <c r="J554" s="62">
        <f t="shared" ref="J553:J586" si="68">J553-I554</f>
        <v>2432023.25</v>
      </c>
      <c r="K554" s="49">
        <v>70403</v>
      </c>
      <c r="L554" s="65">
        <v>1462737</v>
      </c>
      <c r="P554" s="43"/>
      <c r="Q554" s="43"/>
      <c r="R554" s="43"/>
      <c r="S554" s="43"/>
    </row>
    <row r="555" spans="1:19">
      <c r="A555" s="14">
        <v>43</v>
      </c>
      <c r="B555" s="47">
        <v>43562</v>
      </c>
      <c r="C555" s="48">
        <v>43564</v>
      </c>
      <c r="D555" s="17" t="s">
        <v>15</v>
      </c>
      <c r="E555" s="49">
        <f t="shared" si="66"/>
        <v>2</v>
      </c>
      <c r="F555" s="50" t="s">
        <v>490</v>
      </c>
      <c r="G555" s="51">
        <v>20790</v>
      </c>
      <c r="H555" s="21">
        <v>0</v>
      </c>
      <c r="I555" s="51">
        <f t="shared" si="67"/>
        <v>20790</v>
      </c>
      <c r="J555" s="62">
        <f t="shared" si="68"/>
        <v>2411233.25</v>
      </c>
      <c r="K555" s="49">
        <v>70407</v>
      </c>
      <c r="L555" s="65">
        <v>1462997</v>
      </c>
      <c r="P555" s="43"/>
      <c r="Q555" s="43"/>
      <c r="R555" s="43"/>
      <c r="S555" s="43"/>
    </row>
    <row r="556" spans="1:19">
      <c r="A556" s="14">
        <v>44</v>
      </c>
      <c r="B556" s="47">
        <v>43561</v>
      </c>
      <c r="C556" s="48">
        <v>43564</v>
      </c>
      <c r="D556" s="17" t="s">
        <v>15</v>
      </c>
      <c r="E556" s="49">
        <f t="shared" si="66"/>
        <v>3</v>
      </c>
      <c r="F556" s="50" t="s">
        <v>491</v>
      </c>
      <c r="G556" s="51">
        <v>25650</v>
      </c>
      <c r="H556" s="21">
        <v>0</v>
      </c>
      <c r="I556" s="51">
        <f t="shared" si="67"/>
        <v>25650</v>
      </c>
      <c r="J556" s="62">
        <f t="shared" si="68"/>
        <v>2385583.25</v>
      </c>
      <c r="K556" s="49">
        <v>68178</v>
      </c>
      <c r="L556" s="65">
        <v>1450268</v>
      </c>
      <c r="P556" s="43"/>
      <c r="Q556" s="43"/>
      <c r="R556" s="43"/>
      <c r="S556" s="43"/>
    </row>
    <row r="557" spans="1:19">
      <c r="A557" s="14">
        <v>45</v>
      </c>
      <c r="B557" s="47">
        <v>43563</v>
      </c>
      <c r="C557" s="48">
        <v>43565</v>
      </c>
      <c r="D557" s="17" t="s">
        <v>15</v>
      </c>
      <c r="E557" s="49">
        <f t="shared" si="66"/>
        <v>2</v>
      </c>
      <c r="F557" s="50" t="s">
        <v>492</v>
      </c>
      <c r="G557" s="51">
        <v>20790</v>
      </c>
      <c r="H557" s="21">
        <v>0</v>
      </c>
      <c r="I557" s="51">
        <f t="shared" si="67"/>
        <v>20790</v>
      </c>
      <c r="J557" s="62">
        <f t="shared" si="68"/>
        <v>2364793.25</v>
      </c>
      <c r="K557" s="49">
        <v>68933</v>
      </c>
      <c r="L557" s="65">
        <v>1453320</v>
      </c>
      <c r="P557" s="43"/>
      <c r="Q557" s="43"/>
      <c r="R557" s="43"/>
      <c r="S557" s="43"/>
    </row>
    <row r="558" spans="1:19">
      <c r="A558" s="14">
        <v>46</v>
      </c>
      <c r="B558" s="47">
        <v>43563</v>
      </c>
      <c r="C558" s="48">
        <v>43565</v>
      </c>
      <c r="D558" s="17" t="s">
        <v>15</v>
      </c>
      <c r="E558" s="49">
        <f t="shared" si="66"/>
        <v>2</v>
      </c>
      <c r="F558" s="50" t="s">
        <v>493</v>
      </c>
      <c r="G558" s="51">
        <v>20790</v>
      </c>
      <c r="H558" s="21">
        <v>0</v>
      </c>
      <c r="I558" s="51">
        <f t="shared" si="67"/>
        <v>20790</v>
      </c>
      <c r="J558" s="62">
        <f t="shared" si="68"/>
        <v>2344003.25</v>
      </c>
      <c r="K558" s="49">
        <v>70413</v>
      </c>
      <c r="L558" s="65">
        <v>1463067</v>
      </c>
      <c r="P558" s="43"/>
      <c r="Q558" s="43"/>
      <c r="R558" s="43"/>
      <c r="S558" s="43"/>
    </row>
    <row r="559" spans="1:19">
      <c r="A559" s="14">
        <v>47</v>
      </c>
      <c r="B559" s="47">
        <v>43561</v>
      </c>
      <c r="C559" s="48">
        <v>43565</v>
      </c>
      <c r="D559" s="17" t="s">
        <v>15</v>
      </c>
      <c r="E559" s="49">
        <f t="shared" si="66"/>
        <v>4</v>
      </c>
      <c r="F559" s="50" t="s">
        <v>494</v>
      </c>
      <c r="G559" s="51">
        <v>23400</v>
      </c>
      <c r="H559" s="21">
        <v>0</v>
      </c>
      <c r="I559" s="51">
        <f t="shared" si="67"/>
        <v>23400</v>
      </c>
      <c r="J559" s="62">
        <f t="shared" si="68"/>
        <v>2320603.25</v>
      </c>
      <c r="K559" s="49">
        <v>69327</v>
      </c>
      <c r="L559" s="65">
        <v>1456117</v>
      </c>
      <c r="P559" s="43"/>
      <c r="Q559" s="5"/>
      <c r="R559" s="43"/>
      <c r="S559" s="43"/>
    </row>
    <row r="560" spans="1:19">
      <c r="A560" s="14">
        <v>48</v>
      </c>
      <c r="B560" s="47">
        <v>43563</v>
      </c>
      <c r="C560" s="48">
        <v>43565</v>
      </c>
      <c r="D560" s="17" t="s">
        <v>15</v>
      </c>
      <c r="E560" s="49">
        <f t="shared" si="66"/>
        <v>2</v>
      </c>
      <c r="F560" s="50" t="s">
        <v>495</v>
      </c>
      <c r="G560" s="51">
        <v>11700</v>
      </c>
      <c r="H560" s="21">
        <v>0</v>
      </c>
      <c r="I560" s="51">
        <f t="shared" si="67"/>
        <v>11700</v>
      </c>
      <c r="J560" s="62">
        <f t="shared" si="68"/>
        <v>2308903.25</v>
      </c>
      <c r="K560" s="49">
        <v>68710</v>
      </c>
      <c r="L560" s="65">
        <v>1452877</v>
      </c>
      <c r="P560" s="43"/>
      <c r="Q560" s="43"/>
      <c r="R560" s="43"/>
      <c r="S560" s="43"/>
    </row>
    <row r="561" spans="1:19">
      <c r="A561" s="14">
        <v>49</v>
      </c>
      <c r="B561" s="47">
        <v>43564</v>
      </c>
      <c r="C561" s="48">
        <v>43566</v>
      </c>
      <c r="D561" s="17" t="s">
        <v>15</v>
      </c>
      <c r="E561" s="49">
        <f t="shared" si="66"/>
        <v>2</v>
      </c>
      <c r="F561" s="50" t="s">
        <v>496</v>
      </c>
      <c r="G561" s="51">
        <v>18540</v>
      </c>
      <c r="H561" s="21">
        <v>0</v>
      </c>
      <c r="I561" s="51">
        <f t="shared" si="67"/>
        <v>18540</v>
      </c>
      <c r="J561" s="62">
        <f t="shared" si="68"/>
        <v>2290363.25</v>
      </c>
      <c r="K561" s="49">
        <v>70206</v>
      </c>
      <c r="L561" s="65">
        <v>1461575</v>
      </c>
      <c r="P561" s="43"/>
      <c r="Q561" s="43"/>
      <c r="R561" s="43"/>
      <c r="S561" s="43"/>
    </row>
    <row r="562" spans="1:19">
      <c r="A562" s="14">
        <v>50</v>
      </c>
      <c r="B562" s="47">
        <v>43563</v>
      </c>
      <c r="C562" s="48">
        <v>43566</v>
      </c>
      <c r="D562" s="17" t="s">
        <v>15</v>
      </c>
      <c r="E562" s="49">
        <f t="shared" si="66"/>
        <v>3</v>
      </c>
      <c r="F562" s="50" t="s">
        <v>497</v>
      </c>
      <c r="G562" s="51">
        <v>27810</v>
      </c>
      <c r="H562" s="21">
        <v>0</v>
      </c>
      <c r="I562" s="51">
        <f t="shared" si="67"/>
        <v>27810</v>
      </c>
      <c r="J562" s="62">
        <f t="shared" si="68"/>
        <v>2262553.25</v>
      </c>
      <c r="K562" s="49">
        <v>71029</v>
      </c>
      <c r="L562" s="65">
        <v>1465061</v>
      </c>
      <c r="P562" s="43"/>
      <c r="Q562" s="5"/>
      <c r="R562" s="43"/>
      <c r="S562" s="43"/>
    </row>
    <row r="563" spans="1:19">
      <c r="A563" s="14">
        <v>51</v>
      </c>
      <c r="B563" s="47">
        <v>43563</v>
      </c>
      <c r="C563" s="48">
        <v>43566</v>
      </c>
      <c r="D563" s="17" t="s">
        <v>15</v>
      </c>
      <c r="E563" s="49">
        <f t="shared" si="66"/>
        <v>3</v>
      </c>
      <c r="F563" s="50" t="s">
        <v>498</v>
      </c>
      <c r="G563" s="51">
        <v>25650</v>
      </c>
      <c r="H563" s="21">
        <v>0</v>
      </c>
      <c r="I563" s="51">
        <f t="shared" si="67"/>
        <v>25650</v>
      </c>
      <c r="J563" s="62">
        <f t="shared" si="68"/>
        <v>2236903.25</v>
      </c>
      <c r="K563" s="49">
        <v>68525</v>
      </c>
      <c r="L563" s="65">
        <v>1451170</v>
      </c>
      <c r="P563" s="43"/>
      <c r="Q563" s="43"/>
      <c r="R563" s="43"/>
      <c r="S563" s="43"/>
    </row>
    <row r="564" spans="1:19">
      <c r="A564" s="14">
        <v>52</v>
      </c>
      <c r="B564" s="47">
        <v>43563</v>
      </c>
      <c r="C564" s="48">
        <v>43567</v>
      </c>
      <c r="D564" s="17" t="s">
        <v>15</v>
      </c>
      <c r="E564" s="49">
        <f t="shared" si="66"/>
        <v>4</v>
      </c>
      <c r="F564" s="50" t="s">
        <v>499</v>
      </c>
      <c r="G564" s="51">
        <v>23400</v>
      </c>
      <c r="H564" s="21">
        <v>0</v>
      </c>
      <c r="I564" s="51">
        <f t="shared" si="67"/>
        <v>23400</v>
      </c>
      <c r="J564" s="62">
        <f t="shared" si="68"/>
        <v>2213503.25</v>
      </c>
      <c r="K564" s="49">
        <v>70106</v>
      </c>
      <c r="L564" s="65">
        <v>1457591</v>
      </c>
      <c r="P564" s="43"/>
      <c r="Q564" s="43"/>
      <c r="R564" s="43"/>
      <c r="S564" s="43"/>
    </row>
    <row r="565" spans="1:19">
      <c r="A565" s="14">
        <v>53</v>
      </c>
      <c r="B565" s="47">
        <v>43565</v>
      </c>
      <c r="C565" s="48">
        <v>43567</v>
      </c>
      <c r="D565" s="17" t="s">
        <v>15</v>
      </c>
      <c r="E565" s="49">
        <f t="shared" si="66"/>
        <v>2</v>
      </c>
      <c r="F565" s="50" t="s">
        <v>500</v>
      </c>
      <c r="G565" s="51">
        <v>18540</v>
      </c>
      <c r="H565" s="21">
        <v>0</v>
      </c>
      <c r="I565" s="51">
        <f t="shared" si="67"/>
        <v>18540</v>
      </c>
      <c r="J565" s="62">
        <f t="shared" si="68"/>
        <v>2194963.25</v>
      </c>
      <c r="K565" s="49">
        <v>69484</v>
      </c>
      <c r="L565" s="65">
        <v>1457894</v>
      </c>
      <c r="P565" s="43"/>
      <c r="Q565" s="43"/>
      <c r="R565" s="43"/>
      <c r="S565" s="43"/>
    </row>
    <row r="566" spans="1:19">
      <c r="A566" s="14">
        <v>54</v>
      </c>
      <c r="B566" s="47">
        <v>43562</v>
      </c>
      <c r="C566" s="48">
        <v>43567</v>
      </c>
      <c r="D566" s="17" t="s">
        <v>15</v>
      </c>
      <c r="E566" s="49">
        <f t="shared" si="66"/>
        <v>5</v>
      </c>
      <c r="F566" s="50" t="s">
        <v>501</v>
      </c>
      <c r="G566" s="51">
        <v>51975</v>
      </c>
      <c r="H566" s="21">
        <v>0</v>
      </c>
      <c r="I566" s="51">
        <f t="shared" si="67"/>
        <v>51975</v>
      </c>
      <c r="J566" s="62">
        <f t="shared" si="68"/>
        <v>2142988.25</v>
      </c>
      <c r="K566" s="49">
        <v>68706</v>
      </c>
      <c r="L566" s="65">
        <v>1452743</v>
      </c>
      <c r="P566" s="43"/>
      <c r="Q566" s="43"/>
      <c r="R566" s="43"/>
      <c r="S566" s="43"/>
    </row>
    <row r="567" spans="1:19">
      <c r="A567" s="14">
        <v>55</v>
      </c>
      <c r="B567" s="47">
        <v>43565</v>
      </c>
      <c r="C567" s="48">
        <v>43567</v>
      </c>
      <c r="D567" s="17" t="s">
        <v>15</v>
      </c>
      <c r="E567" s="49">
        <f t="shared" si="66"/>
        <v>2</v>
      </c>
      <c r="F567" s="50" t="s">
        <v>502</v>
      </c>
      <c r="G567" s="51">
        <v>20790</v>
      </c>
      <c r="H567" s="21">
        <v>0</v>
      </c>
      <c r="I567" s="51">
        <f t="shared" si="67"/>
        <v>20790</v>
      </c>
      <c r="J567" s="62">
        <f t="shared" si="68"/>
        <v>2122198.25</v>
      </c>
      <c r="K567" s="49">
        <v>68180</v>
      </c>
      <c r="L567" s="65">
        <v>1450300</v>
      </c>
      <c r="P567" s="43"/>
      <c r="Q567" s="43"/>
      <c r="R567" s="43"/>
      <c r="S567" s="43"/>
    </row>
    <row r="568" spans="1:19">
      <c r="A568" s="14">
        <v>56</v>
      </c>
      <c r="B568" s="47">
        <v>43565</v>
      </c>
      <c r="C568" s="48">
        <v>43567</v>
      </c>
      <c r="D568" s="17" t="s">
        <v>15</v>
      </c>
      <c r="E568" s="49">
        <f t="shared" si="66"/>
        <v>2</v>
      </c>
      <c r="F568" s="50" t="s">
        <v>503</v>
      </c>
      <c r="G568" s="51">
        <v>20790</v>
      </c>
      <c r="H568" s="21">
        <v>0</v>
      </c>
      <c r="I568" s="51">
        <f t="shared" si="67"/>
        <v>20790</v>
      </c>
      <c r="J568" s="62">
        <f t="shared" si="68"/>
        <v>2101408.25</v>
      </c>
      <c r="K568" s="49">
        <v>70951</v>
      </c>
      <c r="L568" s="65">
        <v>1464051</v>
      </c>
      <c r="P568" s="43"/>
      <c r="Q568" s="43"/>
      <c r="R568" s="43"/>
      <c r="S568" s="43"/>
    </row>
    <row r="569" spans="1:19">
      <c r="A569" s="14">
        <v>57</v>
      </c>
      <c r="B569" s="47">
        <v>43565</v>
      </c>
      <c r="C569" s="48">
        <v>43567</v>
      </c>
      <c r="D569" s="17" t="s">
        <v>15</v>
      </c>
      <c r="E569" s="49">
        <f t="shared" si="66"/>
        <v>2</v>
      </c>
      <c r="F569" s="50" t="s">
        <v>504</v>
      </c>
      <c r="G569" s="51">
        <v>20790</v>
      </c>
      <c r="H569" s="21">
        <v>0</v>
      </c>
      <c r="I569" s="51">
        <f t="shared" si="67"/>
        <v>20790</v>
      </c>
      <c r="J569" s="62">
        <f t="shared" si="68"/>
        <v>2080618.25</v>
      </c>
      <c r="K569" s="49">
        <v>69260</v>
      </c>
      <c r="L569" s="65">
        <v>1455091</v>
      </c>
      <c r="P569" s="43"/>
      <c r="Q569" s="44"/>
      <c r="R569" s="43"/>
      <c r="S569" s="43"/>
    </row>
    <row r="570" spans="1:19">
      <c r="A570" s="14">
        <v>58</v>
      </c>
      <c r="B570" s="47">
        <v>43566</v>
      </c>
      <c r="C570" s="48">
        <v>43568</v>
      </c>
      <c r="D570" s="17" t="s">
        <v>15</v>
      </c>
      <c r="E570" s="49">
        <f t="shared" si="66"/>
        <v>2</v>
      </c>
      <c r="F570" s="50" t="s">
        <v>505</v>
      </c>
      <c r="G570" s="51">
        <v>17100</v>
      </c>
      <c r="H570" s="21">
        <v>0</v>
      </c>
      <c r="I570" s="51">
        <f t="shared" si="67"/>
        <v>17100</v>
      </c>
      <c r="J570" s="62">
        <f t="shared" si="68"/>
        <v>2063518.25</v>
      </c>
      <c r="K570" s="49">
        <v>67841</v>
      </c>
      <c r="L570" s="65">
        <v>1449133</v>
      </c>
      <c r="P570" s="43"/>
      <c r="Q570" s="43"/>
      <c r="R570" s="43"/>
      <c r="S570" s="43"/>
    </row>
    <row r="571" spans="1:19">
      <c r="A571" s="14">
        <v>59</v>
      </c>
      <c r="B571" s="47">
        <v>43564</v>
      </c>
      <c r="C571" s="48">
        <v>43568</v>
      </c>
      <c r="D571" s="17" t="s">
        <v>15</v>
      </c>
      <c r="E571" s="49">
        <f t="shared" si="66"/>
        <v>4</v>
      </c>
      <c r="F571" s="50" t="s">
        <v>506</v>
      </c>
      <c r="G571" s="51">
        <v>34200</v>
      </c>
      <c r="H571" s="21">
        <v>0</v>
      </c>
      <c r="I571" s="51">
        <f t="shared" si="67"/>
        <v>34200</v>
      </c>
      <c r="J571" s="62">
        <f t="shared" si="68"/>
        <v>2029318.25</v>
      </c>
      <c r="K571" s="49">
        <v>69267</v>
      </c>
      <c r="L571" s="65">
        <v>1455375</v>
      </c>
      <c r="P571" s="43"/>
      <c r="Q571" s="43"/>
      <c r="R571" s="43"/>
      <c r="S571" s="43"/>
    </row>
    <row r="572" spans="1:19">
      <c r="A572" s="14">
        <v>60</v>
      </c>
      <c r="B572" s="47">
        <v>43566</v>
      </c>
      <c r="C572" s="48">
        <v>43568</v>
      </c>
      <c r="D572" s="17" t="s">
        <v>15</v>
      </c>
      <c r="E572" s="49">
        <f t="shared" si="66"/>
        <v>2</v>
      </c>
      <c r="F572" s="50" t="s">
        <v>409</v>
      </c>
      <c r="G572" s="51">
        <v>11700</v>
      </c>
      <c r="H572" s="21">
        <v>0</v>
      </c>
      <c r="I572" s="51">
        <f t="shared" si="67"/>
        <v>11700</v>
      </c>
      <c r="J572" s="62">
        <f t="shared" si="68"/>
        <v>2017618.25</v>
      </c>
      <c r="K572" s="49">
        <v>68407</v>
      </c>
      <c r="L572" s="65">
        <v>1450370</v>
      </c>
      <c r="P572" s="43"/>
      <c r="Q572" s="43"/>
      <c r="R572" s="43"/>
      <c r="S572" s="43"/>
    </row>
    <row r="573" spans="1:19">
      <c r="A573" s="14">
        <v>61</v>
      </c>
      <c r="B573" s="47">
        <v>43564</v>
      </c>
      <c r="C573" s="48">
        <v>43568</v>
      </c>
      <c r="D573" s="17" t="s">
        <v>15</v>
      </c>
      <c r="E573" s="49">
        <f t="shared" si="66"/>
        <v>4</v>
      </c>
      <c r="F573" s="50" t="s">
        <v>507</v>
      </c>
      <c r="G573" s="51">
        <v>41580</v>
      </c>
      <c r="H573" s="21">
        <v>0</v>
      </c>
      <c r="I573" s="51">
        <f t="shared" si="67"/>
        <v>41580</v>
      </c>
      <c r="J573" s="62">
        <f t="shared" si="68"/>
        <v>1976038.25</v>
      </c>
      <c r="K573" s="49">
        <v>70185</v>
      </c>
      <c r="L573" s="65">
        <v>1461841</v>
      </c>
      <c r="P573" s="43"/>
      <c r="Q573" s="43"/>
      <c r="R573" s="43"/>
      <c r="S573" s="43"/>
    </row>
    <row r="574" spans="1:19">
      <c r="A574" s="14">
        <v>62</v>
      </c>
      <c r="B574" s="47">
        <v>43563</v>
      </c>
      <c r="C574" s="48">
        <v>43568</v>
      </c>
      <c r="D574" s="17" t="s">
        <v>15</v>
      </c>
      <c r="E574" s="49">
        <f t="shared" si="66"/>
        <v>5</v>
      </c>
      <c r="F574" s="50" t="s">
        <v>508</v>
      </c>
      <c r="G574" s="51">
        <v>51975</v>
      </c>
      <c r="H574" s="21">
        <v>0</v>
      </c>
      <c r="I574" s="51">
        <f t="shared" si="67"/>
        <v>51975</v>
      </c>
      <c r="J574" s="62">
        <f t="shared" si="68"/>
        <v>1924063.25</v>
      </c>
      <c r="K574" s="49">
        <v>69268</v>
      </c>
      <c r="L574" s="65">
        <v>1455410</v>
      </c>
      <c r="P574" s="43"/>
      <c r="Q574" s="43"/>
      <c r="R574" s="43"/>
      <c r="S574" s="43"/>
    </row>
    <row r="575" spans="1:19">
      <c r="A575" s="14">
        <v>63</v>
      </c>
      <c r="B575" s="47">
        <v>43567</v>
      </c>
      <c r="C575" s="48">
        <v>43569</v>
      </c>
      <c r="D575" s="17" t="s">
        <v>15</v>
      </c>
      <c r="E575" s="49">
        <f t="shared" si="66"/>
        <v>2</v>
      </c>
      <c r="F575" s="50" t="s">
        <v>509</v>
      </c>
      <c r="G575" s="51">
        <v>20790</v>
      </c>
      <c r="H575" s="21">
        <v>0</v>
      </c>
      <c r="I575" s="51">
        <f t="shared" si="67"/>
        <v>20790</v>
      </c>
      <c r="J575" s="62">
        <f t="shared" si="68"/>
        <v>1903273.25</v>
      </c>
      <c r="K575" s="49">
        <v>69388</v>
      </c>
      <c r="L575" s="65">
        <v>1456411</v>
      </c>
      <c r="P575" s="43"/>
      <c r="Q575" s="43"/>
      <c r="R575" s="43"/>
      <c r="S575" s="43"/>
    </row>
    <row r="576" spans="1:19">
      <c r="A576" s="14">
        <v>64</v>
      </c>
      <c r="B576" s="47">
        <v>43567</v>
      </c>
      <c r="C576" s="48">
        <v>43569</v>
      </c>
      <c r="D576" s="17" t="s">
        <v>15</v>
      </c>
      <c r="E576" s="49">
        <f t="shared" si="66"/>
        <v>2</v>
      </c>
      <c r="F576" s="50" t="s">
        <v>510</v>
      </c>
      <c r="G576" s="51">
        <v>11700</v>
      </c>
      <c r="H576" s="21">
        <v>0</v>
      </c>
      <c r="I576" s="51">
        <f t="shared" si="67"/>
        <v>11700</v>
      </c>
      <c r="J576" s="62">
        <f t="shared" si="68"/>
        <v>1891573.25</v>
      </c>
      <c r="K576" s="49">
        <v>69379</v>
      </c>
      <c r="L576" s="65">
        <v>1456423</v>
      </c>
      <c r="P576" s="43"/>
      <c r="Q576" s="43"/>
      <c r="R576" s="43"/>
      <c r="S576" s="43"/>
    </row>
    <row r="577" spans="1:19">
      <c r="A577" s="14">
        <v>65</v>
      </c>
      <c r="B577" s="47">
        <v>43568</v>
      </c>
      <c r="C577" s="48">
        <v>43570</v>
      </c>
      <c r="D577" s="17" t="s">
        <v>15</v>
      </c>
      <c r="E577" s="49">
        <f t="shared" si="66"/>
        <v>2</v>
      </c>
      <c r="F577" s="50" t="s">
        <v>511</v>
      </c>
      <c r="G577" s="51">
        <v>17100</v>
      </c>
      <c r="H577" s="21">
        <v>0</v>
      </c>
      <c r="I577" s="51">
        <f t="shared" si="67"/>
        <v>17100</v>
      </c>
      <c r="J577" s="62">
        <f t="shared" si="68"/>
        <v>1874473.25</v>
      </c>
      <c r="K577" s="49">
        <v>69407</v>
      </c>
      <c r="L577" s="65">
        <v>1456940</v>
      </c>
      <c r="P577" s="43"/>
      <c r="Q577" s="43"/>
      <c r="R577" s="43"/>
      <c r="S577" s="43"/>
    </row>
    <row r="578" spans="1:19">
      <c r="A578" s="14">
        <v>66</v>
      </c>
      <c r="B578" s="47">
        <v>43568</v>
      </c>
      <c r="C578" s="48">
        <v>43570</v>
      </c>
      <c r="D578" s="17" t="s">
        <v>15</v>
      </c>
      <c r="E578" s="49">
        <f t="shared" si="66"/>
        <v>2</v>
      </c>
      <c r="F578" s="50" t="s">
        <v>512</v>
      </c>
      <c r="G578" s="51">
        <v>17100</v>
      </c>
      <c r="H578" s="21">
        <v>0</v>
      </c>
      <c r="I578" s="51">
        <f t="shared" si="67"/>
        <v>17100</v>
      </c>
      <c r="J578" s="62">
        <f t="shared" si="68"/>
        <v>1857373.25</v>
      </c>
      <c r="K578" s="49">
        <v>69406</v>
      </c>
      <c r="L578" s="65">
        <v>1456936</v>
      </c>
      <c r="P578" s="43"/>
      <c r="Q578" s="43"/>
      <c r="R578" s="43"/>
      <c r="S578" s="43"/>
    </row>
    <row r="579" spans="1:19">
      <c r="A579" s="14">
        <v>67</v>
      </c>
      <c r="B579" s="47">
        <v>43568</v>
      </c>
      <c r="C579" s="48">
        <v>43571</v>
      </c>
      <c r="D579" s="17" t="s">
        <v>15</v>
      </c>
      <c r="E579" s="49">
        <f t="shared" si="66"/>
        <v>3</v>
      </c>
      <c r="F579" s="50" t="s">
        <v>513</v>
      </c>
      <c r="G579" s="51">
        <v>35595</v>
      </c>
      <c r="H579" s="21">
        <v>0</v>
      </c>
      <c r="I579" s="51">
        <f t="shared" si="67"/>
        <v>35595</v>
      </c>
      <c r="J579" s="62">
        <f t="shared" si="68"/>
        <v>1821778.25</v>
      </c>
      <c r="K579" s="49">
        <v>72037</v>
      </c>
      <c r="L579" s="65">
        <v>1471471</v>
      </c>
      <c r="P579" s="43"/>
      <c r="Q579" s="43"/>
      <c r="R579" s="43"/>
      <c r="S579" s="43"/>
    </row>
    <row r="580" spans="1:19">
      <c r="A580" s="14">
        <v>68</v>
      </c>
      <c r="B580" s="47">
        <v>43569</v>
      </c>
      <c r="C580" s="48">
        <v>43572</v>
      </c>
      <c r="D580" s="17" t="s">
        <v>15</v>
      </c>
      <c r="E580" s="49">
        <f t="shared" si="66"/>
        <v>3</v>
      </c>
      <c r="F580" s="50" t="s">
        <v>514</v>
      </c>
      <c r="G580" s="51">
        <v>17550</v>
      </c>
      <c r="H580" s="21">
        <v>0</v>
      </c>
      <c r="I580" s="51">
        <f t="shared" si="67"/>
        <v>17550</v>
      </c>
      <c r="J580" s="62">
        <f t="shared" si="68"/>
        <v>1804228.25</v>
      </c>
      <c r="K580" s="49">
        <v>67853</v>
      </c>
      <c r="L580" s="65">
        <v>1449189</v>
      </c>
      <c r="P580" s="43"/>
      <c r="Q580" s="43"/>
      <c r="R580" s="43"/>
      <c r="S580" s="43"/>
    </row>
    <row r="581" spans="1:19">
      <c r="A581" s="14">
        <v>69</v>
      </c>
      <c r="B581" s="47">
        <v>43569</v>
      </c>
      <c r="C581" s="48">
        <v>43572</v>
      </c>
      <c r="D581" s="17" t="s">
        <v>15</v>
      </c>
      <c r="E581" s="49">
        <f t="shared" si="66"/>
        <v>3</v>
      </c>
      <c r="F581" s="50" t="s">
        <v>202</v>
      </c>
      <c r="G581" s="51">
        <v>17550</v>
      </c>
      <c r="H581" s="21">
        <v>0</v>
      </c>
      <c r="I581" s="51">
        <f t="shared" si="67"/>
        <v>17550</v>
      </c>
      <c r="J581" s="62">
        <f t="shared" si="68"/>
        <v>1786678.25</v>
      </c>
      <c r="K581" s="49">
        <v>67855</v>
      </c>
      <c r="L581" s="65">
        <v>1449189</v>
      </c>
      <c r="P581" s="43"/>
      <c r="Q581" s="43"/>
      <c r="R581" s="43"/>
      <c r="S581" s="43"/>
    </row>
    <row r="582" spans="1:19">
      <c r="A582" s="14">
        <v>70</v>
      </c>
      <c r="B582" s="47">
        <v>43570</v>
      </c>
      <c r="C582" s="48">
        <v>43572</v>
      </c>
      <c r="D582" s="17" t="s">
        <v>15</v>
      </c>
      <c r="E582" s="49">
        <f t="shared" si="66"/>
        <v>2</v>
      </c>
      <c r="F582" s="50" t="s">
        <v>515</v>
      </c>
      <c r="G582" s="51">
        <v>29610</v>
      </c>
      <c r="H582" s="21">
        <v>0</v>
      </c>
      <c r="I582" s="51">
        <f t="shared" si="67"/>
        <v>29610</v>
      </c>
      <c r="J582" s="62">
        <f t="shared" si="68"/>
        <v>1757068.25</v>
      </c>
      <c r="K582" s="49">
        <v>71655</v>
      </c>
      <c r="L582" s="65">
        <v>1469252</v>
      </c>
      <c r="P582" s="43"/>
      <c r="Q582" s="43"/>
      <c r="R582" s="43"/>
      <c r="S582" s="43"/>
    </row>
    <row r="583" spans="1:19">
      <c r="A583" s="14">
        <v>71</v>
      </c>
      <c r="B583" s="47">
        <v>43569</v>
      </c>
      <c r="C583" s="48">
        <v>43572</v>
      </c>
      <c r="D583" s="17" t="s">
        <v>15</v>
      </c>
      <c r="E583" s="49">
        <f t="shared" si="66"/>
        <v>3</v>
      </c>
      <c r="F583" s="50" t="s">
        <v>516</v>
      </c>
      <c r="G583" s="51">
        <v>17550</v>
      </c>
      <c r="H583" s="21">
        <v>0</v>
      </c>
      <c r="I583" s="51">
        <f t="shared" si="67"/>
        <v>17550</v>
      </c>
      <c r="J583" s="62">
        <f t="shared" si="68"/>
        <v>1739518.25</v>
      </c>
      <c r="K583" s="49">
        <v>67854</v>
      </c>
      <c r="L583" s="65">
        <v>1449189</v>
      </c>
      <c r="P583" s="43"/>
      <c r="Q583" s="43"/>
      <c r="R583" s="43"/>
      <c r="S583" s="43"/>
    </row>
    <row r="584" spans="1:19">
      <c r="A584" s="14">
        <v>72</v>
      </c>
      <c r="B584" s="47">
        <v>43571</v>
      </c>
      <c r="C584" s="48">
        <v>43572</v>
      </c>
      <c r="D584" s="17" t="s">
        <v>15</v>
      </c>
      <c r="E584" s="49">
        <f t="shared" si="66"/>
        <v>1</v>
      </c>
      <c r="F584" s="50" t="s">
        <v>517</v>
      </c>
      <c r="G584" s="51">
        <v>8550</v>
      </c>
      <c r="H584" s="21">
        <v>0</v>
      </c>
      <c r="I584" s="74">
        <v>25650</v>
      </c>
      <c r="J584" s="66">
        <f t="shared" si="68"/>
        <v>1713868.25</v>
      </c>
      <c r="K584" s="72">
        <v>69468</v>
      </c>
      <c r="L584" s="65">
        <v>1457581</v>
      </c>
      <c r="P584" s="43"/>
      <c r="Q584" s="43"/>
      <c r="R584" s="43"/>
      <c r="S584" s="43"/>
    </row>
    <row r="585" spans="1:19">
      <c r="A585" s="14">
        <v>73</v>
      </c>
      <c r="B585" s="47">
        <v>43571</v>
      </c>
      <c r="C585" s="48">
        <v>43573</v>
      </c>
      <c r="D585" s="17" t="s">
        <v>15</v>
      </c>
      <c r="E585" s="49">
        <f t="shared" si="66"/>
        <v>2</v>
      </c>
      <c r="F585" s="50" t="s">
        <v>518</v>
      </c>
      <c r="G585" s="51">
        <v>29610</v>
      </c>
      <c r="H585" s="21">
        <v>0</v>
      </c>
      <c r="I585" s="51">
        <f t="shared" si="67"/>
        <v>29610</v>
      </c>
      <c r="J585" s="62">
        <f t="shared" si="68"/>
        <v>1684258.25</v>
      </c>
      <c r="K585" s="49">
        <v>70402</v>
      </c>
      <c r="L585" s="65">
        <v>1462687</v>
      </c>
      <c r="P585" s="43"/>
      <c r="Q585" s="43"/>
      <c r="R585" s="43"/>
      <c r="S585" s="43"/>
    </row>
    <row r="586" spans="1:19">
      <c r="A586" s="14">
        <v>74</v>
      </c>
      <c r="B586" s="47">
        <v>43571</v>
      </c>
      <c r="C586" s="48">
        <v>43574</v>
      </c>
      <c r="D586" s="17" t="s">
        <v>15</v>
      </c>
      <c r="E586" s="49">
        <f t="shared" si="66"/>
        <v>3</v>
      </c>
      <c r="F586" s="50" t="s">
        <v>519</v>
      </c>
      <c r="G586" s="51">
        <v>25650</v>
      </c>
      <c r="H586" s="21">
        <v>0</v>
      </c>
      <c r="I586" s="51">
        <f t="shared" si="67"/>
        <v>25650</v>
      </c>
      <c r="J586" s="62">
        <f t="shared" si="68"/>
        <v>1658608.25</v>
      </c>
      <c r="K586" s="49">
        <v>69049</v>
      </c>
      <c r="L586" s="65">
        <v>1454291</v>
      </c>
      <c r="P586" s="43"/>
      <c r="Q586" s="44"/>
      <c r="R586" s="43"/>
      <c r="S586" s="43"/>
    </row>
    <row r="587" ht="14.25" spans="1:19">
      <c r="A587" s="14"/>
      <c r="B587" s="47"/>
      <c r="C587" s="48"/>
      <c r="D587" s="17" t="s">
        <v>15</v>
      </c>
      <c r="E587" s="49">
        <f t="shared" si="66"/>
        <v>0</v>
      </c>
      <c r="F587" s="50"/>
      <c r="G587" s="51"/>
      <c r="H587" s="21">
        <v>0</v>
      </c>
      <c r="I587" s="51">
        <f>SUM(I553:I586)</f>
        <v>827500</v>
      </c>
      <c r="J587" s="62"/>
      <c r="K587" s="99" t="s">
        <v>520</v>
      </c>
      <c r="P587" s="43"/>
      <c r="Q587" s="43"/>
      <c r="R587" s="43"/>
      <c r="S587" s="43"/>
    </row>
    <row r="588" spans="16:19">
      <c r="P588" s="44"/>
      <c r="Q588" s="43"/>
      <c r="R588" s="43"/>
      <c r="S588" s="43"/>
    </row>
    <row r="589" spans="16:19">
      <c r="P589" s="43"/>
      <c r="Q589" s="44"/>
      <c r="R589" s="43"/>
      <c r="S589" s="43"/>
    </row>
    <row r="590" spans="1:19">
      <c r="A590" s="6" t="s">
        <v>521</v>
      </c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25"/>
      <c r="Q590" s="43"/>
      <c r="R590" s="43"/>
      <c r="S590" s="43"/>
    </row>
    <row r="591" spans="1:19">
      <c r="A591" s="45" t="s">
        <v>522</v>
      </c>
      <c r="B591" s="46"/>
      <c r="C591" s="46"/>
      <c r="D591" s="46"/>
      <c r="E591" s="46"/>
      <c r="F591" s="46"/>
      <c r="G591" s="46"/>
      <c r="H591" s="46"/>
      <c r="I591" s="54"/>
      <c r="J591" s="55">
        <f>J586</f>
        <v>1658608.25</v>
      </c>
      <c r="K591" s="56"/>
      <c r="L591" s="25"/>
      <c r="Q591" s="43"/>
      <c r="R591" s="43"/>
      <c r="S591" s="43"/>
    </row>
    <row r="592" spans="1:19">
      <c r="A592" s="45"/>
      <c r="B592" s="46"/>
      <c r="C592" s="46"/>
      <c r="D592" s="46"/>
      <c r="E592" s="46"/>
      <c r="F592" s="46"/>
      <c r="G592" s="46"/>
      <c r="H592" s="46"/>
      <c r="I592" s="54" t="s">
        <v>523</v>
      </c>
      <c r="J592" s="60">
        <v>1971394.75</v>
      </c>
      <c r="K592" s="57">
        <v>43593</v>
      </c>
      <c r="L592" s="25"/>
      <c r="P592" s="43"/>
      <c r="Q592" s="43"/>
      <c r="R592" s="43"/>
      <c r="S592" s="43"/>
    </row>
    <row r="593" spans="1:19">
      <c r="A593" s="45"/>
      <c r="B593" s="46"/>
      <c r="C593" s="46"/>
      <c r="D593" s="46"/>
      <c r="E593" s="46"/>
      <c r="F593" s="46"/>
      <c r="G593" s="46"/>
      <c r="H593" s="46"/>
      <c r="I593" s="54" t="s">
        <v>523</v>
      </c>
      <c r="J593" s="60">
        <v>2308052</v>
      </c>
      <c r="K593" s="57"/>
      <c r="L593" s="25"/>
      <c r="P593" s="43"/>
      <c r="Q593" s="43"/>
      <c r="R593" s="43"/>
      <c r="S593" s="43"/>
    </row>
    <row r="594" spans="1:19">
      <c r="A594" s="45"/>
      <c r="B594" s="46"/>
      <c r="C594" s="46"/>
      <c r="D594" s="46"/>
      <c r="E594" s="46"/>
      <c r="F594" s="46"/>
      <c r="G594" s="46"/>
      <c r="H594" s="46"/>
      <c r="I594" s="54"/>
      <c r="J594" s="61"/>
      <c r="K594" s="56"/>
      <c r="L594" s="25"/>
      <c r="P594" s="5"/>
      <c r="Q594" s="43"/>
      <c r="R594" s="43"/>
      <c r="S594" s="43"/>
    </row>
    <row r="595" spans="1:19">
      <c r="A595" s="45" t="s">
        <v>21</v>
      </c>
      <c r="B595" s="46"/>
      <c r="C595" s="46"/>
      <c r="D595" s="46"/>
      <c r="E595" s="46"/>
      <c r="F595" s="46"/>
      <c r="G595" s="46"/>
      <c r="H595" s="46"/>
      <c r="I595" s="54"/>
      <c r="J595" s="58">
        <f>SUM(J591:J594)</f>
        <v>5938055</v>
      </c>
      <c r="K595" s="56"/>
      <c r="L595" s="25"/>
      <c r="P595" s="43"/>
      <c r="Q595" s="43"/>
      <c r="R595" s="43"/>
      <c r="S595" s="43"/>
    </row>
    <row r="596" spans="1:19">
      <c r="A596" s="8" t="s">
        <v>3</v>
      </c>
      <c r="B596" s="9" t="s">
        <v>4</v>
      </c>
      <c r="C596" s="9" t="s">
        <v>5</v>
      </c>
      <c r="D596" s="10" t="s">
        <v>6</v>
      </c>
      <c r="E596" s="10" t="s">
        <v>7</v>
      </c>
      <c r="F596" s="10" t="s">
        <v>8</v>
      </c>
      <c r="G596" s="10" t="s">
        <v>9</v>
      </c>
      <c r="H596" s="11" t="s">
        <v>10</v>
      </c>
      <c r="I596" s="30" t="s">
        <v>11</v>
      </c>
      <c r="J596" s="30" t="s">
        <v>12</v>
      </c>
      <c r="K596" s="10" t="s">
        <v>13</v>
      </c>
      <c r="L596" s="25"/>
      <c r="P596" s="43"/>
      <c r="Q596" s="43"/>
      <c r="R596" s="43"/>
      <c r="S596" s="43"/>
    </row>
    <row r="597" spans="1:23">
      <c r="A597" s="14">
        <v>75</v>
      </c>
      <c r="B597" s="47">
        <v>43572</v>
      </c>
      <c r="C597" s="48">
        <v>43574</v>
      </c>
      <c r="D597" s="17" t="s">
        <v>15</v>
      </c>
      <c r="E597" s="49">
        <f t="shared" ref="E597:E624" si="69">C597-B597</f>
        <v>2</v>
      </c>
      <c r="F597" s="50" t="s">
        <v>524</v>
      </c>
      <c r="G597" s="51">
        <v>29610</v>
      </c>
      <c r="H597" s="21">
        <v>0</v>
      </c>
      <c r="I597" s="51">
        <f t="shared" ref="I597:I624" si="70">+G597+H597</f>
        <v>29610</v>
      </c>
      <c r="J597" s="62">
        <f>J595-I597</f>
        <v>5908445</v>
      </c>
      <c r="K597" s="49">
        <v>71008</v>
      </c>
      <c r="L597" s="65">
        <v>1464786</v>
      </c>
      <c r="P597" s="43"/>
      <c r="Q597" s="43"/>
      <c r="R597" s="43"/>
      <c r="S597" s="91"/>
      <c r="V597" s="5"/>
      <c r="W597" s="5" t="s">
        <v>525</v>
      </c>
    </row>
    <row r="598" spans="1:23">
      <c r="A598" s="14">
        <v>76</v>
      </c>
      <c r="B598" s="47">
        <v>43571</v>
      </c>
      <c r="C598" s="48">
        <v>43574</v>
      </c>
      <c r="D598" s="17" t="s">
        <v>15</v>
      </c>
      <c r="E598" s="49">
        <f t="shared" si="69"/>
        <v>3</v>
      </c>
      <c r="F598" s="50" t="s">
        <v>526</v>
      </c>
      <c r="G598" s="51">
        <v>25650</v>
      </c>
      <c r="H598" s="21">
        <v>0</v>
      </c>
      <c r="I598" s="51">
        <f t="shared" si="70"/>
        <v>25650</v>
      </c>
      <c r="J598" s="62">
        <f>J597-I598</f>
        <v>5882795</v>
      </c>
      <c r="K598" s="49">
        <v>69466</v>
      </c>
      <c r="L598" s="65">
        <v>1457580</v>
      </c>
      <c r="P598" s="43"/>
      <c r="Q598" s="43"/>
      <c r="R598" s="43"/>
      <c r="S598" s="43"/>
      <c r="V598" s="5"/>
      <c r="W598" s="5" t="s">
        <v>527</v>
      </c>
    </row>
    <row r="599" spans="1:23">
      <c r="A599" s="14">
        <v>77</v>
      </c>
      <c r="B599" s="47">
        <v>43572</v>
      </c>
      <c r="C599" s="48">
        <v>43574</v>
      </c>
      <c r="D599" s="17" t="s">
        <v>15</v>
      </c>
      <c r="E599" s="49">
        <f t="shared" si="69"/>
        <v>2</v>
      </c>
      <c r="F599" s="50" t="s">
        <v>528</v>
      </c>
      <c r="G599" s="51">
        <v>11700</v>
      </c>
      <c r="H599" s="21">
        <v>0</v>
      </c>
      <c r="I599" s="51">
        <f t="shared" si="70"/>
        <v>11700</v>
      </c>
      <c r="J599" s="62">
        <f t="shared" ref="J599:J611" si="71">J598-I599</f>
        <v>5871095</v>
      </c>
      <c r="K599" s="49">
        <v>67824</v>
      </c>
      <c r="L599" s="65">
        <v>1449217</v>
      </c>
      <c r="P599" s="43"/>
      <c r="Q599" s="43"/>
      <c r="R599" s="43"/>
      <c r="S599" s="43"/>
      <c r="V599" s="5"/>
      <c r="W599" s="5" t="s">
        <v>529</v>
      </c>
    </row>
    <row r="600" spans="1:23">
      <c r="A600" s="14">
        <v>78</v>
      </c>
      <c r="B600" s="47">
        <v>43573</v>
      </c>
      <c r="C600" s="48">
        <v>43575</v>
      </c>
      <c r="D600" s="17" t="s">
        <v>15</v>
      </c>
      <c r="E600" s="49">
        <f t="shared" si="69"/>
        <v>2</v>
      </c>
      <c r="F600" s="50" t="s">
        <v>530</v>
      </c>
      <c r="G600" s="51">
        <v>29610</v>
      </c>
      <c r="H600" s="21">
        <v>0</v>
      </c>
      <c r="I600" s="51">
        <f t="shared" si="70"/>
        <v>29610</v>
      </c>
      <c r="J600" s="62">
        <f t="shared" si="71"/>
        <v>5841485</v>
      </c>
      <c r="K600" s="49">
        <v>72022</v>
      </c>
      <c r="L600" s="65">
        <v>1471346</v>
      </c>
      <c r="P600" s="43"/>
      <c r="Q600" s="43"/>
      <c r="R600" s="43"/>
      <c r="S600" s="43"/>
      <c r="V600" s="5"/>
      <c r="W600" s="5" t="s">
        <v>531</v>
      </c>
    </row>
    <row r="601" spans="1:23">
      <c r="A601" s="14">
        <v>79</v>
      </c>
      <c r="B601" s="47">
        <v>43573</v>
      </c>
      <c r="C601" s="48">
        <v>43575</v>
      </c>
      <c r="D601" s="17" t="s">
        <v>15</v>
      </c>
      <c r="E601" s="49">
        <f t="shared" si="69"/>
        <v>2</v>
      </c>
      <c r="F601" s="50" t="s">
        <v>532</v>
      </c>
      <c r="G601" s="51">
        <v>29610</v>
      </c>
      <c r="H601" s="21">
        <v>0</v>
      </c>
      <c r="I601" s="51">
        <f t="shared" si="70"/>
        <v>29610</v>
      </c>
      <c r="J601" s="62">
        <f t="shared" si="71"/>
        <v>5811875</v>
      </c>
      <c r="K601" s="49">
        <v>71459</v>
      </c>
      <c r="L601" s="65">
        <v>1466892</v>
      </c>
      <c r="P601" s="43"/>
      <c r="Q601" s="43"/>
      <c r="R601" s="43"/>
      <c r="S601" s="43"/>
      <c r="V601" s="5"/>
      <c r="W601" s="5" t="s">
        <v>533</v>
      </c>
    </row>
    <row r="602" spans="1:23">
      <c r="A602" s="14">
        <v>80</v>
      </c>
      <c r="B602" s="47">
        <v>43573</v>
      </c>
      <c r="C602" s="48">
        <v>43575</v>
      </c>
      <c r="D602" s="17" t="s">
        <v>15</v>
      </c>
      <c r="E602" s="49">
        <f t="shared" si="69"/>
        <v>2</v>
      </c>
      <c r="F602" s="50" t="s">
        <v>534</v>
      </c>
      <c r="G602" s="51">
        <v>26460</v>
      </c>
      <c r="H602" s="21">
        <v>0</v>
      </c>
      <c r="I602" s="51">
        <f t="shared" si="70"/>
        <v>26460</v>
      </c>
      <c r="J602" s="62">
        <f t="shared" si="71"/>
        <v>5785415</v>
      </c>
      <c r="K602" s="49">
        <v>70405</v>
      </c>
      <c r="L602" s="65">
        <v>1463390</v>
      </c>
      <c r="P602" s="43"/>
      <c r="Q602" s="43"/>
      <c r="R602" s="43"/>
      <c r="S602" s="43"/>
      <c r="V602" s="5"/>
      <c r="W602" s="5" t="s">
        <v>535</v>
      </c>
    </row>
    <row r="603" spans="1:23">
      <c r="A603" s="14">
        <v>81</v>
      </c>
      <c r="B603" s="47">
        <v>43574</v>
      </c>
      <c r="C603" s="48">
        <v>43576</v>
      </c>
      <c r="D603" s="17" t="s">
        <v>15</v>
      </c>
      <c r="E603" s="49">
        <f t="shared" si="69"/>
        <v>2</v>
      </c>
      <c r="F603" s="50" t="s">
        <v>536</v>
      </c>
      <c r="G603" s="51">
        <v>16650</v>
      </c>
      <c r="H603" s="21">
        <v>0</v>
      </c>
      <c r="I603" s="51">
        <f t="shared" si="70"/>
        <v>16650</v>
      </c>
      <c r="J603" s="62">
        <f t="shared" si="71"/>
        <v>5768765</v>
      </c>
      <c r="K603" s="49">
        <v>70655</v>
      </c>
      <c r="L603" s="65">
        <v>1463225</v>
      </c>
      <c r="P603" s="44"/>
      <c r="Q603" s="43"/>
      <c r="R603" s="43"/>
      <c r="S603" s="43"/>
      <c r="V603" s="5"/>
      <c r="W603" s="5" t="s">
        <v>537</v>
      </c>
    </row>
    <row r="604" spans="1:23">
      <c r="A604" s="14">
        <v>82</v>
      </c>
      <c r="B604" s="47">
        <v>43574</v>
      </c>
      <c r="C604" s="48">
        <v>43576</v>
      </c>
      <c r="D604" s="17" t="s">
        <v>15</v>
      </c>
      <c r="E604" s="49">
        <f t="shared" si="69"/>
        <v>2</v>
      </c>
      <c r="F604" s="50" t="s">
        <v>538</v>
      </c>
      <c r="G604" s="51">
        <v>24480</v>
      </c>
      <c r="H604" s="21">
        <v>0</v>
      </c>
      <c r="I604" s="51">
        <f t="shared" si="70"/>
        <v>24480</v>
      </c>
      <c r="J604" s="62">
        <f t="shared" si="71"/>
        <v>5744285</v>
      </c>
      <c r="K604" s="49">
        <v>70420</v>
      </c>
      <c r="L604" s="65">
        <v>1463215</v>
      </c>
      <c r="P604" s="44"/>
      <c r="Q604" s="43"/>
      <c r="R604" s="43"/>
      <c r="S604" s="43"/>
      <c r="V604" s="5"/>
      <c r="W604" s="5" t="s">
        <v>539</v>
      </c>
    </row>
    <row r="605" spans="1:23">
      <c r="A605" s="14">
        <v>83</v>
      </c>
      <c r="B605" s="47">
        <v>43575</v>
      </c>
      <c r="C605" s="48">
        <v>43577</v>
      </c>
      <c r="D605" s="17" t="s">
        <v>15</v>
      </c>
      <c r="E605" s="49">
        <f t="shared" si="69"/>
        <v>2</v>
      </c>
      <c r="F605" s="50" t="s">
        <v>540</v>
      </c>
      <c r="G605" s="51">
        <v>26460</v>
      </c>
      <c r="H605" s="21">
        <v>0</v>
      </c>
      <c r="I605" s="51">
        <f t="shared" si="70"/>
        <v>26460</v>
      </c>
      <c r="J605" s="62">
        <f t="shared" si="71"/>
        <v>5717825</v>
      </c>
      <c r="K605" s="49">
        <v>72221</v>
      </c>
      <c r="L605" s="65">
        <v>1472585</v>
      </c>
      <c r="P605" s="43"/>
      <c r="Q605" s="43"/>
      <c r="R605" s="43"/>
      <c r="S605" s="43"/>
      <c r="V605" s="5"/>
      <c r="W605" s="5" t="s">
        <v>541</v>
      </c>
    </row>
    <row r="606" spans="1:23">
      <c r="A606" s="14">
        <v>84</v>
      </c>
      <c r="B606" s="47">
        <v>43576</v>
      </c>
      <c r="C606" s="48">
        <v>43578</v>
      </c>
      <c r="D606" s="17" t="s">
        <v>15</v>
      </c>
      <c r="E606" s="49">
        <f t="shared" si="69"/>
        <v>2</v>
      </c>
      <c r="F606" s="50" t="s">
        <v>542</v>
      </c>
      <c r="G606" s="51">
        <v>29610</v>
      </c>
      <c r="H606" s="21">
        <v>0</v>
      </c>
      <c r="I606" s="51">
        <f t="shared" si="70"/>
        <v>29610</v>
      </c>
      <c r="J606" s="62">
        <f t="shared" si="71"/>
        <v>5688215</v>
      </c>
      <c r="K606" s="49">
        <v>73302</v>
      </c>
      <c r="L606" s="65">
        <v>1478696</v>
      </c>
      <c r="P606" s="43"/>
      <c r="Q606" s="43"/>
      <c r="R606" s="43"/>
      <c r="S606" s="43"/>
      <c r="V606" s="5"/>
      <c r="W606" s="5" t="s">
        <v>527</v>
      </c>
    </row>
    <row r="607" spans="1:23">
      <c r="A607" s="14">
        <v>85</v>
      </c>
      <c r="B607" s="47">
        <v>43577</v>
      </c>
      <c r="C607" s="48">
        <v>43579</v>
      </c>
      <c r="D607" s="17" t="s">
        <v>15</v>
      </c>
      <c r="E607" s="49">
        <f t="shared" si="69"/>
        <v>2</v>
      </c>
      <c r="F607" s="50" t="s">
        <v>543</v>
      </c>
      <c r="G607" s="51">
        <v>11700</v>
      </c>
      <c r="H607" s="21">
        <v>0</v>
      </c>
      <c r="I607" s="51">
        <f t="shared" si="70"/>
        <v>11700</v>
      </c>
      <c r="J607" s="62">
        <f t="shared" si="71"/>
        <v>5676515</v>
      </c>
      <c r="K607" s="49">
        <v>68724</v>
      </c>
      <c r="L607" s="65">
        <v>1453104</v>
      </c>
      <c r="P607" s="43"/>
      <c r="Q607" s="43"/>
      <c r="R607" s="43"/>
      <c r="S607" s="43"/>
      <c r="V607" s="5"/>
      <c r="W607" s="5" t="s">
        <v>535</v>
      </c>
    </row>
    <row r="608" spans="1:23">
      <c r="A608" s="14">
        <v>86</v>
      </c>
      <c r="B608" s="47">
        <v>43577</v>
      </c>
      <c r="C608" s="48">
        <v>43580</v>
      </c>
      <c r="D608" s="17" t="s">
        <v>15</v>
      </c>
      <c r="E608" s="49">
        <f t="shared" si="69"/>
        <v>3</v>
      </c>
      <c r="F608" s="50" t="s">
        <v>544</v>
      </c>
      <c r="G608" s="51">
        <v>48390</v>
      </c>
      <c r="H608" s="21">
        <v>0</v>
      </c>
      <c r="I608" s="51">
        <f t="shared" si="70"/>
        <v>48390</v>
      </c>
      <c r="J608" s="62">
        <f t="shared" si="71"/>
        <v>5628125</v>
      </c>
      <c r="K608" s="49">
        <v>72810</v>
      </c>
      <c r="L608" s="65">
        <v>1476583</v>
      </c>
      <c r="P608" s="43"/>
      <c r="Q608" s="43"/>
      <c r="R608" s="43"/>
      <c r="S608" s="43"/>
      <c r="V608" s="5"/>
      <c r="W608" s="5" t="s">
        <v>537</v>
      </c>
    </row>
    <row r="609" spans="1:23">
      <c r="A609" s="14">
        <v>87</v>
      </c>
      <c r="B609" s="47">
        <v>43576</v>
      </c>
      <c r="C609" s="48">
        <v>43580</v>
      </c>
      <c r="D609" s="17" t="s">
        <v>15</v>
      </c>
      <c r="E609" s="49">
        <f t="shared" si="69"/>
        <v>4</v>
      </c>
      <c r="F609" s="50" t="s">
        <v>545</v>
      </c>
      <c r="G609" s="51">
        <v>23400</v>
      </c>
      <c r="H609" s="21">
        <v>0</v>
      </c>
      <c r="I609" s="51">
        <f t="shared" si="70"/>
        <v>23400</v>
      </c>
      <c r="J609" s="62">
        <f t="shared" si="71"/>
        <v>5604725</v>
      </c>
      <c r="K609" s="49">
        <v>69956</v>
      </c>
      <c r="L609" s="65">
        <v>1459111</v>
      </c>
      <c r="P609" s="43"/>
      <c r="Q609" s="43"/>
      <c r="R609" s="43"/>
      <c r="S609" s="43"/>
      <c r="V609" s="5"/>
      <c r="W609" s="5" t="s">
        <v>541</v>
      </c>
    </row>
    <row r="610" spans="1:23">
      <c r="A610" s="14">
        <v>88</v>
      </c>
      <c r="B610" s="47">
        <v>43578</v>
      </c>
      <c r="C610" s="48">
        <v>43580</v>
      </c>
      <c r="D610" s="17" t="s">
        <v>15</v>
      </c>
      <c r="E610" s="49">
        <f t="shared" si="69"/>
        <v>2</v>
      </c>
      <c r="F610" s="50" t="s">
        <v>546</v>
      </c>
      <c r="G610" s="51">
        <v>24480</v>
      </c>
      <c r="H610" s="21">
        <v>0</v>
      </c>
      <c r="I610" s="51">
        <f t="shared" si="70"/>
        <v>24480</v>
      </c>
      <c r="J610" s="62">
        <f t="shared" si="71"/>
        <v>5580245</v>
      </c>
      <c r="K610" s="49">
        <v>72346</v>
      </c>
      <c r="L610" s="65">
        <v>1473495</v>
      </c>
      <c r="P610" s="43"/>
      <c r="Q610" s="43"/>
      <c r="R610" s="43"/>
      <c r="S610" s="43"/>
      <c r="V610" s="5"/>
      <c r="W610" s="5" t="s">
        <v>547</v>
      </c>
    </row>
    <row r="611" spans="1:23">
      <c r="A611" s="14">
        <v>89</v>
      </c>
      <c r="B611" s="47">
        <v>43578</v>
      </c>
      <c r="C611" s="48">
        <v>43580</v>
      </c>
      <c r="D611" s="17" t="s">
        <v>15</v>
      </c>
      <c r="E611" s="49">
        <f t="shared" si="69"/>
        <v>2</v>
      </c>
      <c r="F611" s="50" t="s">
        <v>548</v>
      </c>
      <c r="G611" s="51">
        <v>24480</v>
      </c>
      <c r="H611" s="21">
        <v>0</v>
      </c>
      <c r="I611" s="51">
        <f t="shared" si="70"/>
        <v>24480</v>
      </c>
      <c r="J611" s="62">
        <f t="shared" si="71"/>
        <v>5555765</v>
      </c>
      <c r="K611" s="49">
        <v>72229</v>
      </c>
      <c r="L611" s="65">
        <v>1472983</v>
      </c>
      <c r="P611" s="43"/>
      <c r="Q611" s="43"/>
      <c r="R611" s="43"/>
      <c r="S611" s="43"/>
      <c r="V611" s="5"/>
      <c r="W611" s="5" t="s">
        <v>537</v>
      </c>
    </row>
    <row r="612" spans="1:23">
      <c r="A612" s="14">
        <v>90</v>
      </c>
      <c r="B612" s="47">
        <v>43578</v>
      </c>
      <c r="C612" s="48">
        <v>43581</v>
      </c>
      <c r="D612" s="17" t="s">
        <v>15</v>
      </c>
      <c r="E612" s="49">
        <f t="shared" si="69"/>
        <v>3</v>
      </c>
      <c r="F612" s="50" t="s">
        <v>549</v>
      </c>
      <c r="G612" s="51">
        <v>25650</v>
      </c>
      <c r="H612" s="21">
        <v>0</v>
      </c>
      <c r="I612" s="51">
        <f t="shared" si="70"/>
        <v>25650</v>
      </c>
      <c r="J612" s="62">
        <f t="shared" ref="J612:J675" si="72">J611-I612</f>
        <v>5530115</v>
      </c>
      <c r="K612" s="49">
        <v>70242</v>
      </c>
      <c r="L612" s="65">
        <v>1462349</v>
      </c>
      <c r="P612" s="43"/>
      <c r="Q612" s="43"/>
      <c r="R612" s="43"/>
      <c r="S612" s="43"/>
      <c r="V612" s="5"/>
      <c r="W612" s="5" t="s">
        <v>537</v>
      </c>
    </row>
    <row r="613" spans="1:23">
      <c r="A613" s="14">
        <v>91</v>
      </c>
      <c r="B613" s="47">
        <v>43578</v>
      </c>
      <c r="C613" s="48">
        <v>43581</v>
      </c>
      <c r="D613" s="17" t="s">
        <v>15</v>
      </c>
      <c r="E613" s="49">
        <f t="shared" si="69"/>
        <v>3</v>
      </c>
      <c r="F613" s="50" t="s">
        <v>550</v>
      </c>
      <c r="G613" s="51">
        <v>25650</v>
      </c>
      <c r="H613" s="21">
        <v>0</v>
      </c>
      <c r="I613" s="51">
        <f t="shared" si="70"/>
        <v>25650</v>
      </c>
      <c r="J613" s="62">
        <f t="shared" si="72"/>
        <v>5504465</v>
      </c>
      <c r="K613" s="49">
        <v>70243</v>
      </c>
      <c r="L613" s="65">
        <v>1462349</v>
      </c>
      <c r="P613" s="43"/>
      <c r="Q613" s="43"/>
      <c r="R613" s="43"/>
      <c r="S613" s="43"/>
      <c r="V613" s="5"/>
      <c r="W613" s="5" t="s">
        <v>541</v>
      </c>
    </row>
    <row r="614" spans="1:23">
      <c r="A614" s="14">
        <v>92</v>
      </c>
      <c r="B614" s="47">
        <v>43579</v>
      </c>
      <c r="C614" s="48">
        <v>43581</v>
      </c>
      <c r="D614" s="17" t="s">
        <v>15</v>
      </c>
      <c r="E614" s="49">
        <f t="shared" si="69"/>
        <v>2</v>
      </c>
      <c r="F614" s="50" t="s">
        <v>551</v>
      </c>
      <c r="G614" s="51">
        <v>11700</v>
      </c>
      <c r="H614" s="21">
        <v>0</v>
      </c>
      <c r="I614" s="51">
        <f t="shared" si="70"/>
        <v>11700</v>
      </c>
      <c r="J614" s="62">
        <f t="shared" si="72"/>
        <v>5492765</v>
      </c>
      <c r="K614" s="49">
        <v>68937</v>
      </c>
      <c r="L614" s="65">
        <v>1453345</v>
      </c>
      <c r="P614" s="43"/>
      <c r="Q614" s="43"/>
      <c r="R614" s="43"/>
      <c r="S614" s="43"/>
      <c r="V614" s="5"/>
      <c r="W614" s="5" t="s">
        <v>531</v>
      </c>
    </row>
    <row r="615" spans="1:23">
      <c r="A615" s="14">
        <v>93</v>
      </c>
      <c r="B615" s="47">
        <v>43576</v>
      </c>
      <c r="C615" s="48">
        <v>43581</v>
      </c>
      <c r="D615" s="17" t="s">
        <v>15</v>
      </c>
      <c r="E615" s="49">
        <f t="shared" si="69"/>
        <v>5</v>
      </c>
      <c r="F615" s="50" t="s">
        <v>552</v>
      </c>
      <c r="G615" s="51">
        <v>29250</v>
      </c>
      <c r="H615" s="21">
        <v>0</v>
      </c>
      <c r="I615" s="51">
        <f t="shared" si="70"/>
        <v>29250</v>
      </c>
      <c r="J615" s="62">
        <f t="shared" si="72"/>
        <v>5463515</v>
      </c>
      <c r="K615" s="49">
        <v>70244</v>
      </c>
      <c r="L615" s="65">
        <v>1462434</v>
      </c>
      <c r="P615" s="43"/>
      <c r="Q615" s="43"/>
      <c r="R615" s="43"/>
      <c r="S615" s="43"/>
      <c r="V615" s="5"/>
      <c r="W615" s="5" t="s">
        <v>541</v>
      </c>
    </row>
    <row r="616" spans="1:23">
      <c r="A616" s="14">
        <v>94</v>
      </c>
      <c r="B616" s="47">
        <v>43580</v>
      </c>
      <c r="C616" s="48">
        <v>43582</v>
      </c>
      <c r="D616" s="17" t="s">
        <v>15</v>
      </c>
      <c r="E616" s="49">
        <f t="shared" si="69"/>
        <v>2</v>
      </c>
      <c r="F616" s="50" t="s">
        <v>553</v>
      </c>
      <c r="G616" s="51">
        <v>24480</v>
      </c>
      <c r="H616" s="21">
        <v>0</v>
      </c>
      <c r="I616" s="51">
        <f t="shared" si="70"/>
        <v>24480</v>
      </c>
      <c r="J616" s="62">
        <f t="shared" si="72"/>
        <v>5439035</v>
      </c>
      <c r="K616" s="49">
        <v>71960</v>
      </c>
      <c r="L616" s="65">
        <v>1470610</v>
      </c>
      <c r="P616" s="43"/>
      <c r="Q616" s="43"/>
      <c r="R616" s="43"/>
      <c r="S616" s="43"/>
      <c r="V616" s="5"/>
      <c r="W616" s="5" t="s">
        <v>537</v>
      </c>
    </row>
    <row r="617" spans="1:23">
      <c r="A617" s="14">
        <v>95</v>
      </c>
      <c r="B617" s="47">
        <v>43581</v>
      </c>
      <c r="C617" s="48">
        <v>43583</v>
      </c>
      <c r="D617" s="17" t="s">
        <v>15</v>
      </c>
      <c r="E617" s="49">
        <f t="shared" si="69"/>
        <v>2</v>
      </c>
      <c r="F617" s="50" t="s">
        <v>554</v>
      </c>
      <c r="G617" s="51">
        <v>26460</v>
      </c>
      <c r="H617" s="21">
        <v>0</v>
      </c>
      <c r="I617" s="51">
        <f t="shared" si="70"/>
        <v>26460</v>
      </c>
      <c r="J617" s="62">
        <f t="shared" si="72"/>
        <v>5412575</v>
      </c>
      <c r="K617" s="49">
        <v>70967</v>
      </c>
      <c r="L617" s="65">
        <v>1464460</v>
      </c>
      <c r="P617" s="43"/>
      <c r="Q617" s="43"/>
      <c r="R617" s="43"/>
      <c r="S617" s="43"/>
      <c r="V617" s="5"/>
      <c r="W617" s="5" t="s">
        <v>541</v>
      </c>
    </row>
    <row r="618" spans="1:23">
      <c r="A618" s="14">
        <v>96</v>
      </c>
      <c r="B618" s="47">
        <v>43580</v>
      </c>
      <c r="C618" s="48">
        <v>43583</v>
      </c>
      <c r="D618" s="17" t="s">
        <v>15</v>
      </c>
      <c r="E618" s="49">
        <f t="shared" si="69"/>
        <v>3</v>
      </c>
      <c r="F618" s="50" t="s">
        <v>555</v>
      </c>
      <c r="G618" s="51">
        <v>17550</v>
      </c>
      <c r="H618" s="21">
        <v>0</v>
      </c>
      <c r="I618" s="51">
        <f t="shared" si="70"/>
        <v>17550</v>
      </c>
      <c r="J618" s="62">
        <f t="shared" si="72"/>
        <v>5395025</v>
      </c>
      <c r="K618" s="49">
        <v>68609</v>
      </c>
      <c r="L618" s="65">
        <v>1451933</v>
      </c>
      <c r="P618" s="5"/>
      <c r="Q618" s="43"/>
      <c r="R618" s="43"/>
      <c r="S618" s="43"/>
      <c r="V618" s="5"/>
      <c r="W618" s="5" t="s">
        <v>531</v>
      </c>
    </row>
    <row r="619" spans="1:23">
      <c r="A619" s="14">
        <v>97</v>
      </c>
      <c r="B619" s="47">
        <v>43580</v>
      </c>
      <c r="C619" s="48">
        <v>43583</v>
      </c>
      <c r="D619" s="17" t="s">
        <v>15</v>
      </c>
      <c r="E619" s="49">
        <f t="shared" si="69"/>
        <v>3</v>
      </c>
      <c r="F619" s="50" t="s">
        <v>556</v>
      </c>
      <c r="G619" s="51">
        <v>17550</v>
      </c>
      <c r="H619" s="21">
        <v>0</v>
      </c>
      <c r="I619" s="51">
        <f t="shared" si="70"/>
        <v>17550</v>
      </c>
      <c r="J619" s="62">
        <f t="shared" si="72"/>
        <v>5377475</v>
      </c>
      <c r="K619" s="49">
        <v>69262</v>
      </c>
      <c r="L619" s="65">
        <v>1455320</v>
      </c>
      <c r="P619" s="43"/>
      <c r="Q619" s="43"/>
      <c r="R619" s="43"/>
      <c r="S619" s="43"/>
      <c r="V619" s="5"/>
      <c r="W619" s="5" t="s">
        <v>557</v>
      </c>
    </row>
    <row r="620" spans="1:23">
      <c r="A620" s="14">
        <v>98</v>
      </c>
      <c r="B620" s="47">
        <v>43581</v>
      </c>
      <c r="C620" s="48">
        <v>43584</v>
      </c>
      <c r="D620" s="17" t="s">
        <v>15</v>
      </c>
      <c r="E620" s="49">
        <f t="shared" si="69"/>
        <v>3</v>
      </c>
      <c r="F620" s="50" t="s">
        <v>558</v>
      </c>
      <c r="G620" s="51">
        <v>24975</v>
      </c>
      <c r="H620" s="21">
        <v>0</v>
      </c>
      <c r="I620" s="51">
        <f t="shared" si="70"/>
        <v>24975</v>
      </c>
      <c r="J620" s="62">
        <f t="shared" si="72"/>
        <v>5352500</v>
      </c>
      <c r="K620" s="49">
        <v>72577</v>
      </c>
      <c r="L620" s="65">
        <v>1475028</v>
      </c>
      <c r="P620" s="43"/>
      <c r="Q620" s="43"/>
      <c r="R620" s="43"/>
      <c r="S620" s="43"/>
      <c r="V620" s="5"/>
      <c r="W620" s="5" t="s">
        <v>559</v>
      </c>
    </row>
    <row r="621" spans="1:23">
      <c r="A621" s="14">
        <v>99</v>
      </c>
      <c r="B621" s="47">
        <v>43581</v>
      </c>
      <c r="C621" s="48">
        <v>43584</v>
      </c>
      <c r="D621" s="17" t="s">
        <v>15</v>
      </c>
      <c r="E621" s="49">
        <f t="shared" si="69"/>
        <v>3</v>
      </c>
      <c r="F621" s="50" t="s">
        <v>560</v>
      </c>
      <c r="G621" s="51">
        <v>48390</v>
      </c>
      <c r="H621" s="21">
        <v>0</v>
      </c>
      <c r="I621" s="51">
        <f t="shared" si="70"/>
        <v>48390</v>
      </c>
      <c r="J621" s="62">
        <f t="shared" si="72"/>
        <v>5304110</v>
      </c>
      <c r="K621" s="49">
        <v>72581</v>
      </c>
      <c r="L621" s="65">
        <v>1475027</v>
      </c>
      <c r="P621" s="43"/>
      <c r="Q621" s="43"/>
      <c r="R621" s="43"/>
      <c r="S621" s="43"/>
      <c r="V621" s="5"/>
      <c r="W621" s="5" t="s">
        <v>561</v>
      </c>
    </row>
    <row r="622" spans="1:23">
      <c r="A622" s="14">
        <v>100</v>
      </c>
      <c r="B622" s="47">
        <v>43583</v>
      </c>
      <c r="C622" s="48">
        <v>43585</v>
      </c>
      <c r="D622" s="17" t="s">
        <v>15</v>
      </c>
      <c r="E622" s="49">
        <f t="shared" si="69"/>
        <v>2</v>
      </c>
      <c r="F622" s="50" t="s">
        <v>562</v>
      </c>
      <c r="G622" s="51">
        <v>24480</v>
      </c>
      <c r="H622" s="21">
        <v>0</v>
      </c>
      <c r="I622" s="51">
        <f t="shared" si="70"/>
        <v>24480</v>
      </c>
      <c r="J622" s="62">
        <f t="shared" si="72"/>
        <v>5279630</v>
      </c>
      <c r="K622" s="49">
        <v>72698</v>
      </c>
      <c r="L622" s="65">
        <v>1475592</v>
      </c>
      <c r="P622" s="43"/>
      <c r="Q622" s="43"/>
      <c r="R622" s="43"/>
      <c r="S622" s="43"/>
      <c r="V622" s="5"/>
      <c r="W622" s="5" t="s">
        <v>541</v>
      </c>
    </row>
    <row r="623" spans="1:23">
      <c r="A623" s="14">
        <v>101</v>
      </c>
      <c r="B623" s="47">
        <v>43583</v>
      </c>
      <c r="C623" s="48">
        <v>43585</v>
      </c>
      <c r="D623" s="17" t="s">
        <v>15</v>
      </c>
      <c r="E623" s="49">
        <f t="shared" si="69"/>
        <v>2</v>
      </c>
      <c r="F623" s="50" t="s">
        <v>563</v>
      </c>
      <c r="G623" s="51">
        <v>24480</v>
      </c>
      <c r="H623" s="21">
        <v>0</v>
      </c>
      <c r="I623" s="51">
        <f t="shared" si="70"/>
        <v>24480</v>
      </c>
      <c r="J623" s="62">
        <f t="shared" si="72"/>
        <v>5255150</v>
      </c>
      <c r="K623" s="49">
        <v>72697</v>
      </c>
      <c r="L623" s="65">
        <v>1475592</v>
      </c>
      <c r="P623" s="43"/>
      <c r="Q623" s="43"/>
      <c r="R623" s="43"/>
      <c r="S623" s="43"/>
      <c r="V623" s="5"/>
      <c r="W623" s="5" t="s">
        <v>537</v>
      </c>
    </row>
    <row r="624" spans="1:23">
      <c r="A624" s="14">
        <v>102</v>
      </c>
      <c r="B624" s="47">
        <v>43583</v>
      </c>
      <c r="C624" s="48">
        <v>43585</v>
      </c>
      <c r="D624" s="17" t="s">
        <v>15</v>
      </c>
      <c r="E624" s="49">
        <f t="shared" si="69"/>
        <v>2</v>
      </c>
      <c r="F624" s="50" t="s">
        <v>564</v>
      </c>
      <c r="G624" s="51">
        <v>24480</v>
      </c>
      <c r="H624" s="21">
        <v>0</v>
      </c>
      <c r="I624" s="51">
        <f t="shared" si="70"/>
        <v>24480</v>
      </c>
      <c r="J624" s="62">
        <f t="shared" si="72"/>
        <v>5230670</v>
      </c>
      <c r="K624" s="49">
        <v>72696</v>
      </c>
      <c r="L624" s="65">
        <v>1475592</v>
      </c>
      <c r="P624" s="43"/>
      <c r="Q624" s="43"/>
      <c r="R624" s="43"/>
      <c r="S624" s="43"/>
      <c r="V624" s="5"/>
      <c r="W624" s="5" t="s">
        <v>537</v>
      </c>
    </row>
    <row r="625" spans="1:23">
      <c r="A625" s="14">
        <v>1</v>
      </c>
      <c r="B625" s="47">
        <v>43581</v>
      </c>
      <c r="C625" s="48">
        <v>43586</v>
      </c>
      <c r="D625" s="17" t="s">
        <v>15</v>
      </c>
      <c r="E625" s="49">
        <f t="shared" ref="E625:E688" si="73">C625-B625</f>
        <v>5</v>
      </c>
      <c r="F625" s="50" t="s">
        <v>565</v>
      </c>
      <c r="G625" s="51">
        <v>80650</v>
      </c>
      <c r="H625" s="21">
        <v>0</v>
      </c>
      <c r="I625" s="51">
        <f t="shared" ref="I625:I688" si="74">+G625+H625</f>
        <v>80650</v>
      </c>
      <c r="J625" s="62">
        <f t="shared" si="72"/>
        <v>5150020</v>
      </c>
      <c r="K625" s="49">
        <v>72590</v>
      </c>
      <c r="L625" s="65">
        <v>1475166</v>
      </c>
      <c r="P625" s="43"/>
      <c r="Q625" s="43"/>
      <c r="R625" s="43"/>
      <c r="S625" s="43"/>
      <c r="V625" s="5"/>
      <c r="W625" s="5" t="s">
        <v>566</v>
      </c>
    </row>
    <row r="626" spans="1:23">
      <c r="A626" s="14">
        <v>2</v>
      </c>
      <c r="B626" s="47">
        <v>43584</v>
      </c>
      <c r="C626" s="48">
        <v>43586</v>
      </c>
      <c r="D626" s="17" t="s">
        <v>15</v>
      </c>
      <c r="E626" s="49">
        <f t="shared" si="73"/>
        <v>2</v>
      </c>
      <c r="F626" s="50" t="s">
        <v>567</v>
      </c>
      <c r="G626" s="51">
        <v>11700</v>
      </c>
      <c r="H626" s="21">
        <v>0</v>
      </c>
      <c r="I626" s="51">
        <f t="shared" si="74"/>
        <v>11700</v>
      </c>
      <c r="J626" s="62">
        <f t="shared" si="72"/>
        <v>5138320</v>
      </c>
      <c r="K626" s="49">
        <v>69196</v>
      </c>
      <c r="L626" s="65">
        <v>1454798</v>
      </c>
      <c r="P626" s="43"/>
      <c r="Q626" s="43"/>
      <c r="R626" s="43"/>
      <c r="S626" s="43"/>
      <c r="V626" s="5"/>
      <c r="W626" s="5" t="s">
        <v>568</v>
      </c>
    </row>
    <row r="627" spans="1:23">
      <c r="A627" s="14">
        <v>3</v>
      </c>
      <c r="B627" s="47">
        <v>43583</v>
      </c>
      <c r="C627" s="48">
        <v>43586</v>
      </c>
      <c r="D627" s="17" t="s">
        <v>15</v>
      </c>
      <c r="E627" s="49">
        <f t="shared" si="73"/>
        <v>3</v>
      </c>
      <c r="F627" s="50" t="s">
        <v>569</v>
      </c>
      <c r="G627" s="51">
        <v>17550</v>
      </c>
      <c r="H627" s="21">
        <v>0</v>
      </c>
      <c r="I627" s="51">
        <f t="shared" si="74"/>
        <v>17550</v>
      </c>
      <c r="J627" s="62">
        <f t="shared" si="72"/>
        <v>5120770</v>
      </c>
      <c r="K627" s="49">
        <v>68415</v>
      </c>
      <c r="L627" s="65">
        <v>1450438</v>
      </c>
      <c r="P627" s="43"/>
      <c r="Q627" s="43"/>
      <c r="R627" s="43"/>
      <c r="S627" s="43"/>
      <c r="V627" s="5"/>
      <c r="W627" s="5" t="s">
        <v>561</v>
      </c>
    </row>
    <row r="628" spans="1:23">
      <c r="A628" s="14">
        <v>4</v>
      </c>
      <c r="B628" s="47">
        <v>43585</v>
      </c>
      <c r="C628" s="48">
        <v>43587</v>
      </c>
      <c r="D628" s="17" t="s">
        <v>15</v>
      </c>
      <c r="E628" s="49">
        <f t="shared" si="73"/>
        <v>2</v>
      </c>
      <c r="F628" s="50" t="s">
        <v>570</v>
      </c>
      <c r="G628" s="51">
        <v>18675</v>
      </c>
      <c r="H628" s="21">
        <v>0</v>
      </c>
      <c r="I628" s="51">
        <f t="shared" si="74"/>
        <v>18675</v>
      </c>
      <c r="J628" s="62">
        <f t="shared" si="72"/>
        <v>5102095</v>
      </c>
      <c r="K628" s="49">
        <v>72914</v>
      </c>
      <c r="L628" s="65">
        <v>1477633</v>
      </c>
      <c r="P628" s="43"/>
      <c r="Q628" s="43"/>
      <c r="R628" s="43"/>
      <c r="S628" s="43"/>
      <c r="V628" s="5"/>
      <c r="W628" s="5" t="s">
        <v>571</v>
      </c>
    </row>
    <row r="629" spans="1:23">
      <c r="A629" s="14">
        <v>5</v>
      </c>
      <c r="B629" s="47">
        <v>43582</v>
      </c>
      <c r="C629" s="48">
        <v>43587</v>
      </c>
      <c r="D629" s="17" t="s">
        <v>15</v>
      </c>
      <c r="E629" s="49">
        <f t="shared" si="73"/>
        <v>5</v>
      </c>
      <c r="F629" s="50" t="s">
        <v>572</v>
      </c>
      <c r="G629" s="51">
        <v>29745</v>
      </c>
      <c r="H629" s="21">
        <v>0</v>
      </c>
      <c r="I629" s="51">
        <f t="shared" si="74"/>
        <v>29745</v>
      </c>
      <c r="J629" s="62">
        <f t="shared" si="72"/>
        <v>5072350</v>
      </c>
      <c r="K629" s="49">
        <v>68605</v>
      </c>
      <c r="L629" s="65">
        <v>1451912</v>
      </c>
      <c r="P629" s="43"/>
      <c r="Q629" s="43"/>
      <c r="R629" s="43"/>
      <c r="S629" s="43"/>
      <c r="V629" s="5"/>
      <c r="W629" s="5" t="s">
        <v>537</v>
      </c>
    </row>
    <row r="630" spans="1:23">
      <c r="A630" s="14">
        <v>6</v>
      </c>
      <c r="B630" s="47">
        <v>43586</v>
      </c>
      <c r="C630" s="48">
        <v>43588</v>
      </c>
      <c r="D630" s="17" t="s">
        <v>15</v>
      </c>
      <c r="E630" s="49">
        <f t="shared" si="73"/>
        <v>2</v>
      </c>
      <c r="F630" s="50" t="s">
        <v>573</v>
      </c>
      <c r="G630" s="51">
        <v>12870</v>
      </c>
      <c r="H630" s="21">
        <v>0</v>
      </c>
      <c r="I630" s="51">
        <f t="shared" si="74"/>
        <v>12870</v>
      </c>
      <c r="J630" s="62">
        <f t="shared" si="72"/>
        <v>5059480</v>
      </c>
      <c r="K630" s="49">
        <v>71949</v>
      </c>
      <c r="L630" s="65">
        <v>1470234</v>
      </c>
      <c r="P630" s="44"/>
      <c r="Q630" s="43"/>
      <c r="R630" s="43"/>
      <c r="S630" s="43"/>
      <c r="V630" s="5"/>
      <c r="W630" s="5" t="s">
        <v>529</v>
      </c>
    </row>
    <row r="631" spans="1:23">
      <c r="A631" s="14">
        <v>7</v>
      </c>
      <c r="B631" s="47">
        <v>43586</v>
      </c>
      <c r="C631" s="48">
        <v>43588</v>
      </c>
      <c r="D631" s="17" t="s">
        <v>15</v>
      </c>
      <c r="E631" s="49">
        <f t="shared" si="73"/>
        <v>2</v>
      </c>
      <c r="F631" s="50" t="s">
        <v>574</v>
      </c>
      <c r="G631" s="51">
        <v>12870</v>
      </c>
      <c r="H631" s="21">
        <v>0</v>
      </c>
      <c r="I631" s="51">
        <f t="shared" si="74"/>
        <v>12870</v>
      </c>
      <c r="J631" s="62">
        <f t="shared" si="72"/>
        <v>5046610</v>
      </c>
      <c r="K631" s="49">
        <v>71948</v>
      </c>
      <c r="L631" s="65">
        <v>1470234</v>
      </c>
      <c r="P631" s="43"/>
      <c r="Q631" s="43"/>
      <c r="R631" s="43"/>
      <c r="S631" s="43"/>
      <c r="V631" s="5"/>
      <c r="W631" s="5" t="s">
        <v>571</v>
      </c>
    </row>
    <row r="632" spans="1:23">
      <c r="A632" s="14">
        <v>8</v>
      </c>
      <c r="B632" s="47">
        <v>43586</v>
      </c>
      <c r="C632" s="48">
        <v>43588</v>
      </c>
      <c r="D632" s="17" t="s">
        <v>15</v>
      </c>
      <c r="E632" s="49">
        <f t="shared" si="73"/>
        <v>2</v>
      </c>
      <c r="F632" s="50" t="s">
        <v>575</v>
      </c>
      <c r="G632" s="51">
        <v>9000</v>
      </c>
      <c r="H632" s="21">
        <v>0</v>
      </c>
      <c r="I632" s="51">
        <f t="shared" si="74"/>
        <v>9000</v>
      </c>
      <c r="J632" s="62">
        <f t="shared" si="72"/>
        <v>5037610</v>
      </c>
      <c r="K632" s="49">
        <v>71095</v>
      </c>
      <c r="L632" s="65">
        <v>1465555</v>
      </c>
      <c r="P632" s="43"/>
      <c r="Q632" s="43"/>
      <c r="R632" s="43"/>
      <c r="S632" s="43"/>
      <c r="V632" s="5"/>
      <c r="W632" s="5" t="s">
        <v>559</v>
      </c>
    </row>
    <row r="633" spans="1:23">
      <c r="A633" s="14">
        <v>9</v>
      </c>
      <c r="B633" s="47">
        <v>43586</v>
      </c>
      <c r="C633" s="48">
        <v>43588</v>
      </c>
      <c r="D633" s="17" t="s">
        <v>15</v>
      </c>
      <c r="E633" s="49">
        <f t="shared" si="73"/>
        <v>2</v>
      </c>
      <c r="F633" s="50" t="s">
        <v>576</v>
      </c>
      <c r="G633" s="51">
        <v>9000</v>
      </c>
      <c r="H633" s="21">
        <v>0</v>
      </c>
      <c r="I633" s="51">
        <f t="shared" si="74"/>
        <v>9000</v>
      </c>
      <c r="J633" s="62">
        <f t="shared" si="72"/>
        <v>5028610</v>
      </c>
      <c r="K633" s="49">
        <v>71096</v>
      </c>
      <c r="L633" s="65">
        <v>1465578</v>
      </c>
      <c r="P633" s="44"/>
      <c r="Q633" s="43"/>
      <c r="R633" s="43"/>
      <c r="S633" s="43"/>
      <c r="V633" s="5"/>
      <c r="W633" s="5" t="s">
        <v>541</v>
      </c>
    </row>
    <row r="634" spans="1:23">
      <c r="A634" s="14">
        <v>10</v>
      </c>
      <c r="B634" s="47">
        <v>43586</v>
      </c>
      <c r="C634" s="48">
        <v>43588</v>
      </c>
      <c r="D634" s="17" t="s">
        <v>15</v>
      </c>
      <c r="E634" s="49">
        <f t="shared" si="73"/>
        <v>2</v>
      </c>
      <c r="F634" s="50" t="s">
        <v>577</v>
      </c>
      <c r="G634" s="51">
        <v>12870</v>
      </c>
      <c r="H634" s="21">
        <v>0</v>
      </c>
      <c r="I634" s="51">
        <f t="shared" si="74"/>
        <v>12870</v>
      </c>
      <c r="J634" s="62">
        <f t="shared" si="72"/>
        <v>5015740</v>
      </c>
      <c r="K634" s="49">
        <v>71523</v>
      </c>
      <c r="L634" s="65">
        <v>1468060</v>
      </c>
      <c r="P634" s="44"/>
      <c r="Q634" s="43"/>
      <c r="R634" s="43"/>
      <c r="S634" s="43"/>
      <c r="V634" s="5"/>
      <c r="W634" s="5" t="s">
        <v>539</v>
      </c>
    </row>
    <row r="635" spans="1:23">
      <c r="A635" s="14">
        <v>11</v>
      </c>
      <c r="B635" s="47">
        <v>43586</v>
      </c>
      <c r="C635" s="48">
        <v>43588</v>
      </c>
      <c r="D635" s="17" t="s">
        <v>15</v>
      </c>
      <c r="E635" s="49">
        <f t="shared" si="73"/>
        <v>2</v>
      </c>
      <c r="F635" s="50" t="s">
        <v>578</v>
      </c>
      <c r="G635" s="51">
        <v>12870</v>
      </c>
      <c r="H635" s="21">
        <v>0</v>
      </c>
      <c r="I635" s="51">
        <f t="shared" si="74"/>
        <v>12870</v>
      </c>
      <c r="J635" s="62">
        <f t="shared" si="72"/>
        <v>5002870</v>
      </c>
      <c r="K635" s="49">
        <v>71650</v>
      </c>
      <c r="L635" s="65">
        <v>1468818</v>
      </c>
      <c r="P635" s="43"/>
      <c r="Q635" s="43"/>
      <c r="R635" s="43"/>
      <c r="S635" s="43"/>
      <c r="V635" s="5"/>
      <c r="W635" s="5" t="s">
        <v>537</v>
      </c>
    </row>
    <row r="636" spans="1:23">
      <c r="A636" s="14">
        <v>12</v>
      </c>
      <c r="B636" s="47">
        <v>43586</v>
      </c>
      <c r="C636" s="48">
        <v>43588</v>
      </c>
      <c r="D636" s="17" t="s">
        <v>15</v>
      </c>
      <c r="E636" s="49">
        <f t="shared" si="73"/>
        <v>2</v>
      </c>
      <c r="F636" s="50" t="s">
        <v>579</v>
      </c>
      <c r="G636" s="51">
        <v>12870</v>
      </c>
      <c r="H636" s="21">
        <v>0</v>
      </c>
      <c r="I636" s="51">
        <f t="shared" si="74"/>
        <v>12870</v>
      </c>
      <c r="J636" s="62">
        <f t="shared" si="72"/>
        <v>4990000</v>
      </c>
      <c r="K636" s="49">
        <v>71097</v>
      </c>
      <c r="L636" s="65">
        <v>1465655</v>
      </c>
      <c r="P636" s="43"/>
      <c r="Q636" s="43"/>
      <c r="R636" s="43"/>
      <c r="S636" s="43"/>
      <c r="V636" s="5"/>
      <c r="W636" s="5" t="s">
        <v>547</v>
      </c>
    </row>
    <row r="637" spans="1:23">
      <c r="A637" s="14">
        <v>13</v>
      </c>
      <c r="B637" s="47">
        <v>43586</v>
      </c>
      <c r="C637" s="48">
        <v>43588</v>
      </c>
      <c r="D637" s="17" t="s">
        <v>15</v>
      </c>
      <c r="E637" s="49">
        <f t="shared" si="73"/>
        <v>2</v>
      </c>
      <c r="F637" s="50" t="s">
        <v>580</v>
      </c>
      <c r="G637" s="51">
        <v>14040</v>
      </c>
      <c r="H637" s="21">
        <v>0</v>
      </c>
      <c r="I637" s="51">
        <f t="shared" si="74"/>
        <v>14040</v>
      </c>
      <c r="J637" s="62">
        <f t="shared" si="72"/>
        <v>4975960</v>
      </c>
      <c r="K637" s="49">
        <v>69940</v>
      </c>
      <c r="L637" s="65">
        <v>1458982</v>
      </c>
      <c r="P637" s="44"/>
      <c r="Q637" s="43"/>
      <c r="R637" s="43"/>
      <c r="S637" s="43"/>
      <c r="V637" s="5"/>
      <c r="W637" s="5" t="s">
        <v>539</v>
      </c>
    </row>
    <row r="638" spans="1:23">
      <c r="A638" s="14">
        <v>14</v>
      </c>
      <c r="B638" s="47">
        <v>43587</v>
      </c>
      <c r="C638" s="48">
        <v>43588</v>
      </c>
      <c r="D638" s="17" t="s">
        <v>15</v>
      </c>
      <c r="E638" s="49">
        <f t="shared" si="73"/>
        <v>1</v>
      </c>
      <c r="F638" s="50" t="s">
        <v>581</v>
      </c>
      <c r="G638" s="51">
        <v>15750</v>
      </c>
      <c r="H638" s="21">
        <v>0</v>
      </c>
      <c r="I638" s="51">
        <f t="shared" si="74"/>
        <v>15750</v>
      </c>
      <c r="J638" s="62">
        <f t="shared" si="72"/>
        <v>4960210</v>
      </c>
      <c r="K638" s="49">
        <v>71737</v>
      </c>
      <c r="L638" s="65">
        <v>1469908</v>
      </c>
      <c r="P638" s="43"/>
      <c r="Q638" s="43"/>
      <c r="R638" s="43"/>
      <c r="S638" s="43"/>
      <c r="V638" s="5"/>
      <c r="W638" s="5" t="s">
        <v>566</v>
      </c>
    </row>
    <row r="639" spans="1:23">
      <c r="A639" s="14">
        <v>15</v>
      </c>
      <c r="B639" s="47">
        <v>43587</v>
      </c>
      <c r="C639" s="48">
        <v>43589</v>
      </c>
      <c r="D639" s="17" t="s">
        <v>15</v>
      </c>
      <c r="E639" s="49">
        <f t="shared" si="73"/>
        <v>2</v>
      </c>
      <c r="F639" s="50" t="s">
        <v>582</v>
      </c>
      <c r="G639" s="51">
        <v>15750</v>
      </c>
      <c r="H639" s="21">
        <v>0</v>
      </c>
      <c r="I639" s="51">
        <f t="shared" si="74"/>
        <v>15750</v>
      </c>
      <c r="J639" s="62">
        <f t="shared" si="72"/>
        <v>4944460</v>
      </c>
      <c r="K639" s="49">
        <v>71574</v>
      </c>
      <c r="L639" s="65">
        <v>1468560</v>
      </c>
      <c r="P639" s="44"/>
      <c r="Q639" s="43"/>
      <c r="R639" s="43"/>
      <c r="S639" s="43"/>
      <c r="V639" s="5"/>
      <c r="W639" s="5" t="s">
        <v>566</v>
      </c>
    </row>
    <row r="640" spans="1:23">
      <c r="A640" s="14">
        <v>16</v>
      </c>
      <c r="B640" s="47">
        <v>43586</v>
      </c>
      <c r="C640" s="48">
        <v>43589</v>
      </c>
      <c r="D640" s="17" t="s">
        <v>15</v>
      </c>
      <c r="E640" s="49">
        <f t="shared" si="73"/>
        <v>3</v>
      </c>
      <c r="F640" s="50" t="s">
        <v>583</v>
      </c>
      <c r="G640" s="51">
        <v>23625</v>
      </c>
      <c r="H640" s="21">
        <v>0</v>
      </c>
      <c r="I640" s="51">
        <f t="shared" si="74"/>
        <v>23625</v>
      </c>
      <c r="J640" s="62">
        <f t="shared" si="72"/>
        <v>4920835</v>
      </c>
      <c r="K640" s="49">
        <v>69405</v>
      </c>
      <c r="L640" s="65">
        <v>1456919</v>
      </c>
      <c r="P640" s="43"/>
      <c r="Q640" s="43"/>
      <c r="R640" s="43"/>
      <c r="S640" s="43"/>
      <c r="V640" s="5"/>
      <c r="W640" s="5" t="s">
        <v>537</v>
      </c>
    </row>
    <row r="641" spans="1:23">
      <c r="A641" s="14">
        <v>17</v>
      </c>
      <c r="B641" s="47">
        <v>43586</v>
      </c>
      <c r="C641" s="48">
        <v>43589</v>
      </c>
      <c r="D641" s="17" t="s">
        <v>15</v>
      </c>
      <c r="E641" s="49">
        <f t="shared" si="73"/>
        <v>3</v>
      </c>
      <c r="F641" s="50" t="s">
        <v>584</v>
      </c>
      <c r="G641" s="51">
        <v>19305</v>
      </c>
      <c r="H641" s="21">
        <v>0</v>
      </c>
      <c r="I641" s="51">
        <f t="shared" si="74"/>
        <v>19305</v>
      </c>
      <c r="J641" s="62">
        <f t="shared" si="72"/>
        <v>4901530</v>
      </c>
      <c r="K641" s="49">
        <v>71745</v>
      </c>
      <c r="L641" s="65">
        <v>1470181</v>
      </c>
      <c r="P641" s="43"/>
      <c r="Q641" s="43"/>
      <c r="R641" s="43"/>
      <c r="S641" s="43"/>
      <c r="V641" s="5"/>
      <c r="W641" s="5" t="s">
        <v>585</v>
      </c>
    </row>
    <row r="642" spans="1:23">
      <c r="A642" s="14">
        <v>18</v>
      </c>
      <c r="B642" s="47">
        <v>43587</v>
      </c>
      <c r="C642" s="48">
        <v>43589</v>
      </c>
      <c r="D642" s="17" t="s">
        <v>15</v>
      </c>
      <c r="E642" s="49">
        <f t="shared" si="73"/>
        <v>2</v>
      </c>
      <c r="F642" s="50" t="s">
        <v>576</v>
      </c>
      <c r="G642" s="51">
        <v>15750</v>
      </c>
      <c r="H642" s="21">
        <v>0</v>
      </c>
      <c r="I642" s="51">
        <f t="shared" si="74"/>
        <v>15750</v>
      </c>
      <c r="J642" s="62">
        <f t="shared" si="72"/>
        <v>4885780</v>
      </c>
      <c r="K642" s="49">
        <v>71511</v>
      </c>
      <c r="L642" s="65">
        <v>1467735</v>
      </c>
      <c r="P642" s="43"/>
      <c r="Q642" s="43"/>
      <c r="R642" s="43"/>
      <c r="S642" s="43"/>
      <c r="V642" s="5"/>
      <c r="W642" s="5" t="s">
        <v>527</v>
      </c>
    </row>
    <row r="643" spans="1:23">
      <c r="A643" s="14">
        <v>19</v>
      </c>
      <c r="B643" s="47">
        <v>43586</v>
      </c>
      <c r="C643" s="48">
        <v>43589</v>
      </c>
      <c r="D643" s="17" t="s">
        <v>15</v>
      </c>
      <c r="E643" s="49">
        <f t="shared" si="73"/>
        <v>3</v>
      </c>
      <c r="F643" s="50" t="s">
        <v>586</v>
      </c>
      <c r="G643" s="51">
        <v>21060</v>
      </c>
      <c r="H643" s="21">
        <v>0</v>
      </c>
      <c r="I643" s="51">
        <f t="shared" si="74"/>
        <v>21060</v>
      </c>
      <c r="J643" s="62">
        <f t="shared" si="72"/>
        <v>4864720</v>
      </c>
      <c r="K643" s="49">
        <v>74705</v>
      </c>
      <c r="L643" s="65">
        <v>1460109</v>
      </c>
      <c r="M643" s="3"/>
      <c r="O643" s="149"/>
      <c r="P643" s="43"/>
      <c r="Q643" s="43"/>
      <c r="R643" s="43"/>
      <c r="S643" s="43"/>
      <c r="V643" s="5"/>
      <c r="W643" s="5" t="s">
        <v>587</v>
      </c>
    </row>
    <row r="644" spans="1:23">
      <c r="A644" s="14">
        <v>20</v>
      </c>
      <c r="B644" s="47">
        <v>43586</v>
      </c>
      <c r="C644" s="48">
        <v>43589</v>
      </c>
      <c r="D644" s="17" t="s">
        <v>15</v>
      </c>
      <c r="E644" s="49">
        <f t="shared" si="73"/>
        <v>3</v>
      </c>
      <c r="F644" s="50" t="s">
        <v>588</v>
      </c>
      <c r="G644" s="51">
        <v>15228</v>
      </c>
      <c r="H644" s="21">
        <v>0</v>
      </c>
      <c r="I644" s="51">
        <f t="shared" si="74"/>
        <v>15228</v>
      </c>
      <c r="J644" s="62">
        <f t="shared" si="72"/>
        <v>4849492</v>
      </c>
      <c r="K644" s="49">
        <v>69329</v>
      </c>
      <c r="L644" s="65">
        <v>1456121</v>
      </c>
      <c r="P644" s="43"/>
      <c r="Q644" s="43"/>
      <c r="R644" s="43"/>
      <c r="S644" s="43"/>
      <c r="V644" s="5"/>
      <c r="W644" s="5" t="s">
        <v>537</v>
      </c>
    </row>
    <row r="645" spans="1:23">
      <c r="A645" s="14">
        <v>21</v>
      </c>
      <c r="B645" s="47">
        <v>43586</v>
      </c>
      <c r="C645" s="48">
        <v>43589</v>
      </c>
      <c r="D645" s="17" t="s">
        <v>15</v>
      </c>
      <c r="E645" s="49">
        <f t="shared" si="73"/>
        <v>3</v>
      </c>
      <c r="F645" s="50" t="s">
        <v>589</v>
      </c>
      <c r="G645" s="51">
        <v>19305</v>
      </c>
      <c r="H645" s="21">
        <v>0</v>
      </c>
      <c r="I645" s="51">
        <f t="shared" si="74"/>
        <v>19305</v>
      </c>
      <c r="J645" s="62">
        <f t="shared" si="72"/>
        <v>4830187</v>
      </c>
      <c r="K645" s="49">
        <v>71483</v>
      </c>
      <c r="L645" s="65">
        <v>1467343</v>
      </c>
      <c r="P645" s="43"/>
      <c r="Q645" s="43"/>
      <c r="R645" s="43"/>
      <c r="S645" s="43"/>
      <c r="V645" s="5"/>
      <c r="W645" s="5" t="s">
        <v>531</v>
      </c>
    </row>
    <row r="646" spans="1:23">
      <c r="A646" s="14">
        <v>22</v>
      </c>
      <c r="B646" s="47">
        <v>43587</v>
      </c>
      <c r="C646" s="48">
        <v>43589</v>
      </c>
      <c r="D646" s="17" t="s">
        <v>15</v>
      </c>
      <c r="E646" s="49">
        <f t="shared" si="73"/>
        <v>2</v>
      </c>
      <c r="F646" s="50" t="s">
        <v>590</v>
      </c>
      <c r="G646" s="51">
        <v>12870</v>
      </c>
      <c r="H646" s="21">
        <v>0</v>
      </c>
      <c r="I646" s="51">
        <f t="shared" si="74"/>
        <v>12870</v>
      </c>
      <c r="J646" s="62">
        <f t="shared" si="72"/>
        <v>4817317</v>
      </c>
      <c r="K646" s="49">
        <v>71506</v>
      </c>
      <c r="L646" s="65">
        <v>1467726</v>
      </c>
      <c r="P646" s="43"/>
      <c r="Q646" s="43"/>
      <c r="R646" s="43"/>
      <c r="S646" s="43"/>
      <c r="V646" s="5"/>
      <c r="W646" s="5" t="s">
        <v>591</v>
      </c>
    </row>
    <row r="647" spans="1:23">
      <c r="A647" s="14">
        <v>23</v>
      </c>
      <c r="B647" s="47">
        <v>43588</v>
      </c>
      <c r="C647" s="48">
        <v>43590</v>
      </c>
      <c r="D647" s="17" t="s">
        <v>15</v>
      </c>
      <c r="E647" s="49">
        <f t="shared" si="73"/>
        <v>2</v>
      </c>
      <c r="F647" s="50" t="s">
        <v>592</v>
      </c>
      <c r="G647" s="51">
        <v>12870</v>
      </c>
      <c r="H647" s="21">
        <v>0</v>
      </c>
      <c r="I647" s="51">
        <f t="shared" si="74"/>
        <v>12870</v>
      </c>
      <c r="J647" s="62">
        <f t="shared" si="72"/>
        <v>4804447</v>
      </c>
      <c r="K647" s="49">
        <v>71656</v>
      </c>
      <c r="L647" s="65">
        <v>1469267</v>
      </c>
      <c r="P647" s="43"/>
      <c r="Q647" s="43"/>
      <c r="R647" s="43"/>
      <c r="S647" s="43"/>
      <c r="V647" s="5"/>
      <c r="W647" s="5" t="s">
        <v>531</v>
      </c>
    </row>
    <row r="648" spans="1:23">
      <c r="A648" s="14">
        <v>24</v>
      </c>
      <c r="B648" s="47">
        <v>43585</v>
      </c>
      <c r="C648" s="48">
        <v>43590</v>
      </c>
      <c r="D648" s="17" t="s">
        <v>15</v>
      </c>
      <c r="E648" s="49">
        <f t="shared" si="73"/>
        <v>5</v>
      </c>
      <c r="F648" s="50" t="s">
        <v>593</v>
      </c>
      <c r="G648" s="51">
        <v>41895</v>
      </c>
      <c r="H648" s="21">
        <v>0</v>
      </c>
      <c r="I648" s="51">
        <f t="shared" si="74"/>
        <v>41895</v>
      </c>
      <c r="J648" s="62">
        <f t="shared" si="72"/>
        <v>4762552</v>
      </c>
      <c r="K648" s="49">
        <v>69942</v>
      </c>
      <c r="L648" s="65">
        <v>1458999</v>
      </c>
      <c r="P648" s="43"/>
      <c r="Q648" s="43"/>
      <c r="R648" s="43"/>
      <c r="S648" s="43"/>
      <c r="V648" s="5"/>
      <c r="W648" s="5" t="s">
        <v>594</v>
      </c>
    </row>
    <row r="649" spans="1:23">
      <c r="A649" s="14">
        <v>25</v>
      </c>
      <c r="B649" s="47">
        <v>43588</v>
      </c>
      <c r="C649" s="48">
        <v>43590</v>
      </c>
      <c r="D649" s="17" t="s">
        <v>15</v>
      </c>
      <c r="E649" s="49">
        <f t="shared" si="73"/>
        <v>2</v>
      </c>
      <c r="F649" s="50" t="s">
        <v>595</v>
      </c>
      <c r="G649" s="51">
        <v>15750</v>
      </c>
      <c r="H649" s="21">
        <v>0</v>
      </c>
      <c r="I649" s="51">
        <f t="shared" si="74"/>
        <v>15750</v>
      </c>
      <c r="J649" s="62">
        <f t="shared" si="72"/>
        <v>4746802</v>
      </c>
      <c r="K649" s="49">
        <v>71724</v>
      </c>
      <c r="L649" s="65">
        <v>1469709</v>
      </c>
      <c r="P649" s="44"/>
      <c r="Q649" s="43"/>
      <c r="R649" s="43"/>
      <c r="S649" s="43"/>
      <c r="V649" s="5"/>
      <c r="W649" s="5" t="s">
        <v>561</v>
      </c>
    </row>
    <row r="650" spans="1:23">
      <c r="A650" s="14">
        <v>26</v>
      </c>
      <c r="B650" s="47">
        <v>43585</v>
      </c>
      <c r="C650" s="48">
        <v>43590</v>
      </c>
      <c r="D650" s="17" t="s">
        <v>15</v>
      </c>
      <c r="E650" s="49">
        <f t="shared" si="73"/>
        <v>5</v>
      </c>
      <c r="F650" s="50" t="s">
        <v>596</v>
      </c>
      <c r="G650" s="51">
        <v>37350</v>
      </c>
      <c r="H650" s="21">
        <v>0</v>
      </c>
      <c r="I650" s="51">
        <f t="shared" si="74"/>
        <v>37350</v>
      </c>
      <c r="J650" s="62">
        <f t="shared" si="72"/>
        <v>4709452</v>
      </c>
      <c r="K650" s="49">
        <v>69682</v>
      </c>
      <c r="L650" s="65">
        <v>1458622</v>
      </c>
      <c r="P650" s="43"/>
      <c r="Q650" s="43"/>
      <c r="R650" s="43"/>
      <c r="S650" s="43"/>
      <c r="V650" s="5"/>
      <c r="W650" s="5" t="s">
        <v>539</v>
      </c>
    </row>
    <row r="651" spans="1:23">
      <c r="A651" s="14">
        <v>27</v>
      </c>
      <c r="B651" s="47">
        <v>43588</v>
      </c>
      <c r="C651" s="48">
        <v>43590</v>
      </c>
      <c r="D651" s="17" t="s">
        <v>15</v>
      </c>
      <c r="E651" s="49">
        <f t="shared" si="73"/>
        <v>2</v>
      </c>
      <c r="F651" s="50" t="s">
        <v>597</v>
      </c>
      <c r="G651" s="51">
        <v>9000</v>
      </c>
      <c r="H651" s="21">
        <v>0</v>
      </c>
      <c r="I651" s="51">
        <f t="shared" si="74"/>
        <v>9000</v>
      </c>
      <c r="J651" s="62">
        <f t="shared" si="72"/>
        <v>4700452</v>
      </c>
      <c r="K651" s="49">
        <v>71516</v>
      </c>
      <c r="L651" s="65">
        <v>1467885</v>
      </c>
      <c r="P651" s="43"/>
      <c r="Q651" s="43"/>
      <c r="R651" s="43"/>
      <c r="S651" s="43"/>
      <c r="V651" s="5"/>
      <c r="W651" s="5" t="s">
        <v>598</v>
      </c>
    </row>
    <row r="652" spans="1:23">
      <c r="A652" s="14">
        <v>28</v>
      </c>
      <c r="B652" s="47">
        <v>43588</v>
      </c>
      <c r="C652" s="48">
        <v>43590</v>
      </c>
      <c r="D652" s="17" t="s">
        <v>15</v>
      </c>
      <c r="E652" s="49">
        <f t="shared" si="73"/>
        <v>2</v>
      </c>
      <c r="F652" s="50" t="s">
        <v>459</v>
      </c>
      <c r="G652" s="51">
        <v>12870</v>
      </c>
      <c r="H652" s="21">
        <v>0</v>
      </c>
      <c r="I652" s="51">
        <f t="shared" si="74"/>
        <v>12870</v>
      </c>
      <c r="J652" s="62">
        <f t="shared" si="72"/>
        <v>4687582</v>
      </c>
      <c r="K652" s="49">
        <v>73813</v>
      </c>
      <c r="L652" s="65">
        <v>1484388</v>
      </c>
      <c r="P652" s="43"/>
      <c r="Q652" s="43"/>
      <c r="R652" s="43"/>
      <c r="S652" s="43"/>
      <c r="V652" s="5"/>
      <c r="W652" s="5" t="s">
        <v>541</v>
      </c>
    </row>
    <row r="653" spans="1:23">
      <c r="A653" s="14">
        <v>29</v>
      </c>
      <c r="B653" s="47">
        <v>43588</v>
      </c>
      <c r="C653" s="48">
        <v>43590</v>
      </c>
      <c r="D653" s="17" t="s">
        <v>15</v>
      </c>
      <c r="E653" s="49">
        <f t="shared" si="73"/>
        <v>2</v>
      </c>
      <c r="F653" s="50" t="s">
        <v>599</v>
      </c>
      <c r="G653" s="51">
        <v>9000</v>
      </c>
      <c r="H653" s="21">
        <v>0</v>
      </c>
      <c r="I653" s="51">
        <f t="shared" si="74"/>
        <v>9000</v>
      </c>
      <c r="J653" s="62">
        <f t="shared" si="72"/>
        <v>4678582</v>
      </c>
      <c r="K653" s="49">
        <v>72520</v>
      </c>
      <c r="L653" s="65">
        <v>1474832</v>
      </c>
      <c r="P653" s="43"/>
      <c r="Q653" s="43"/>
      <c r="R653" s="43"/>
      <c r="S653" s="43"/>
      <c r="V653" s="5"/>
      <c r="W653" s="5" t="s">
        <v>541</v>
      </c>
    </row>
    <row r="654" spans="1:23">
      <c r="A654" s="14">
        <v>30</v>
      </c>
      <c r="B654" s="47">
        <v>43587</v>
      </c>
      <c r="C654" s="48">
        <v>43590</v>
      </c>
      <c r="D654" s="17" t="s">
        <v>15</v>
      </c>
      <c r="E654" s="49">
        <f t="shared" si="73"/>
        <v>3</v>
      </c>
      <c r="F654" s="50" t="s">
        <v>600</v>
      </c>
      <c r="G654" s="51">
        <v>19305</v>
      </c>
      <c r="H654" s="21">
        <v>0</v>
      </c>
      <c r="I654" s="51">
        <f t="shared" si="74"/>
        <v>19305</v>
      </c>
      <c r="J654" s="62">
        <f t="shared" si="72"/>
        <v>4659277</v>
      </c>
      <c r="K654" s="49">
        <v>72200</v>
      </c>
      <c r="L654" s="65">
        <v>1472064</v>
      </c>
      <c r="P654" s="43"/>
      <c r="Q654" s="43"/>
      <c r="R654" s="43"/>
      <c r="S654" s="43"/>
      <c r="V654" s="5"/>
      <c r="W654" s="5" t="s">
        <v>541</v>
      </c>
    </row>
    <row r="655" spans="1:23">
      <c r="A655" s="14">
        <v>31</v>
      </c>
      <c r="B655" s="47">
        <v>43589</v>
      </c>
      <c r="C655" s="48">
        <v>43591</v>
      </c>
      <c r="D655" s="17" t="s">
        <v>15</v>
      </c>
      <c r="E655" s="49">
        <f t="shared" si="73"/>
        <v>2</v>
      </c>
      <c r="F655" s="50" t="s">
        <v>601</v>
      </c>
      <c r="G655" s="51">
        <v>9000</v>
      </c>
      <c r="H655" s="21">
        <v>0</v>
      </c>
      <c r="I655" s="51">
        <f t="shared" si="74"/>
        <v>9000</v>
      </c>
      <c r="J655" s="62">
        <f t="shared" si="72"/>
        <v>4650277</v>
      </c>
      <c r="K655" s="49">
        <v>73231</v>
      </c>
      <c r="L655" s="65">
        <v>1478329</v>
      </c>
      <c r="P655" s="44"/>
      <c r="Q655" s="43"/>
      <c r="R655" s="43"/>
      <c r="S655" s="43"/>
      <c r="V655" s="5"/>
      <c r="W655" s="5" t="s">
        <v>541</v>
      </c>
    </row>
    <row r="656" spans="1:23">
      <c r="A656" s="14">
        <v>32</v>
      </c>
      <c r="B656" s="47">
        <v>43589</v>
      </c>
      <c r="C656" s="48">
        <v>43591</v>
      </c>
      <c r="D656" s="17" t="s">
        <v>15</v>
      </c>
      <c r="E656" s="49">
        <f t="shared" si="73"/>
        <v>2</v>
      </c>
      <c r="F656" s="50" t="s">
        <v>602</v>
      </c>
      <c r="G656" s="51">
        <v>18670</v>
      </c>
      <c r="H656" s="21">
        <v>0</v>
      </c>
      <c r="I656" s="51">
        <f t="shared" si="74"/>
        <v>18670</v>
      </c>
      <c r="J656" s="62">
        <f t="shared" si="72"/>
        <v>4631607</v>
      </c>
      <c r="K656" s="49">
        <v>73828</v>
      </c>
      <c r="L656" s="65">
        <v>1484608</v>
      </c>
      <c r="P656" s="43"/>
      <c r="Q656" s="43"/>
      <c r="R656" s="43"/>
      <c r="S656" s="43"/>
      <c r="V656" s="5"/>
      <c r="W656" s="5" t="s">
        <v>537</v>
      </c>
    </row>
    <row r="657" spans="1:23">
      <c r="A657" s="14">
        <v>33</v>
      </c>
      <c r="B657" s="47">
        <v>43589</v>
      </c>
      <c r="C657" s="48">
        <v>43591</v>
      </c>
      <c r="D657" s="17" t="s">
        <v>15</v>
      </c>
      <c r="E657" s="49">
        <f t="shared" si="73"/>
        <v>2</v>
      </c>
      <c r="F657" s="50" t="s">
        <v>603</v>
      </c>
      <c r="G657" s="51">
        <v>15750</v>
      </c>
      <c r="H657" s="21">
        <v>0</v>
      </c>
      <c r="I657" s="51">
        <f t="shared" si="74"/>
        <v>15750</v>
      </c>
      <c r="J657" s="62">
        <f t="shared" si="72"/>
        <v>4615857</v>
      </c>
      <c r="K657" s="49">
        <v>72038</v>
      </c>
      <c r="L657" s="65">
        <v>1471547</v>
      </c>
      <c r="P657" s="43"/>
      <c r="Q657" s="43"/>
      <c r="R657" s="43"/>
      <c r="S657" s="43"/>
      <c r="V657" s="5"/>
      <c r="W657" s="5" t="s">
        <v>559</v>
      </c>
    </row>
    <row r="658" spans="1:23">
      <c r="A658" s="14">
        <v>34</v>
      </c>
      <c r="B658" s="47">
        <v>43588</v>
      </c>
      <c r="C658" s="48">
        <v>43591</v>
      </c>
      <c r="D658" s="17" t="s">
        <v>15</v>
      </c>
      <c r="E658" s="49">
        <f t="shared" si="73"/>
        <v>3</v>
      </c>
      <c r="F658" s="50" t="s">
        <v>604</v>
      </c>
      <c r="G658" s="51">
        <v>19305</v>
      </c>
      <c r="H658" s="21">
        <v>0</v>
      </c>
      <c r="I658" s="51">
        <f t="shared" si="74"/>
        <v>19305</v>
      </c>
      <c r="J658" s="62">
        <f t="shared" si="72"/>
        <v>4596552</v>
      </c>
      <c r="K658" s="49">
        <v>73858</v>
      </c>
      <c r="L658" s="65">
        <v>1485296</v>
      </c>
      <c r="P658" s="43"/>
      <c r="Q658" s="43"/>
      <c r="R658" s="43"/>
      <c r="S658" s="43"/>
      <c r="V658" s="5"/>
      <c r="W658" s="5" t="s">
        <v>531</v>
      </c>
    </row>
    <row r="659" spans="1:23">
      <c r="A659" s="14">
        <v>35</v>
      </c>
      <c r="B659" s="47">
        <v>43588</v>
      </c>
      <c r="C659" s="48">
        <v>43591</v>
      </c>
      <c r="D659" s="17" t="s">
        <v>15</v>
      </c>
      <c r="E659" s="49">
        <f t="shared" si="73"/>
        <v>3</v>
      </c>
      <c r="F659" s="50" t="s">
        <v>605</v>
      </c>
      <c r="G659" s="51">
        <v>19305</v>
      </c>
      <c r="H659" s="21">
        <v>0</v>
      </c>
      <c r="I659" s="51">
        <f t="shared" si="74"/>
        <v>19305</v>
      </c>
      <c r="J659" s="62">
        <f t="shared" si="72"/>
        <v>4577247</v>
      </c>
      <c r="K659" s="49">
        <v>73856</v>
      </c>
      <c r="L659" s="65">
        <v>1485296</v>
      </c>
      <c r="P659" s="43"/>
      <c r="Q659" s="43"/>
      <c r="R659" s="43"/>
      <c r="S659" s="43"/>
      <c r="V659" s="5"/>
      <c r="W659" s="5" t="s">
        <v>535</v>
      </c>
    </row>
    <row r="660" s="3" customFormat="1" spans="1:23">
      <c r="A660" s="14">
        <v>36</v>
      </c>
      <c r="B660" s="47">
        <v>43589</v>
      </c>
      <c r="C660" s="48">
        <v>43592</v>
      </c>
      <c r="D660" s="17" t="s">
        <v>15</v>
      </c>
      <c r="E660" s="49">
        <v>3</v>
      </c>
      <c r="F660" s="50" t="s">
        <v>606</v>
      </c>
      <c r="G660" s="51">
        <v>21060</v>
      </c>
      <c r="H660" s="21">
        <v>0</v>
      </c>
      <c r="I660" s="51">
        <v>21060</v>
      </c>
      <c r="J660" s="62">
        <f t="shared" si="72"/>
        <v>4556187</v>
      </c>
      <c r="K660" s="49">
        <v>71099</v>
      </c>
      <c r="L660" s="65">
        <v>1465741</v>
      </c>
      <c r="O660" s="149"/>
      <c r="P660" s="43"/>
      <c r="Q660" s="43"/>
      <c r="R660" s="43"/>
      <c r="S660" s="43"/>
      <c r="T660" s="5"/>
      <c r="V660" s="5"/>
      <c r="W660" s="5" t="s">
        <v>539</v>
      </c>
    </row>
    <row r="661" s="3" customFormat="1" spans="1:23">
      <c r="A661" s="14">
        <f t="shared" ref="A661:A690" si="75">A660+1</f>
        <v>37</v>
      </c>
      <c r="B661" s="47">
        <v>43589</v>
      </c>
      <c r="C661" s="48">
        <v>43593</v>
      </c>
      <c r="D661" s="17" t="s">
        <v>15</v>
      </c>
      <c r="E661" s="49">
        <v>4</v>
      </c>
      <c r="F661" s="50" t="s">
        <v>607</v>
      </c>
      <c r="G661" s="51">
        <v>44820</v>
      </c>
      <c r="H661" s="21">
        <v>0</v>
      </c>
      <c r="I661" s="51">
        <v>44820</v>
      </c>
      <c r="J661" s="62">
        <f t="shared" si="72"/>
        <v>4511367</v>
      </c>
      <c r="K661" s="49">
        <v>73261</v>
      </c>
      <c r="L661" s="65">
        <v>1476380</v>
      </c>
      <c r="O661" s="149"/>
      <c r="P661" s="43"/>
      <c r="Q661" s="43"/>
      <c r="R661" s="43"/>
      <c r="S661" s="43"/>
      <c r="T661" s="5"/>
      <c r="V661" s="5"/>
      <c r="W661" s="5" t="s">
        <v>541</v>
      </c>
    </row>
    <row r="662" s="3" customFormat="1" spans="1:23">
      <c r="A662" s="14">
        <f t="shared" si="75"/>
        <v>38</v>
      </c>
      <c r="B662" s="47">
        <v>43589</v>
      </c>
      <c r="C662" s="48">
        <v>43593</v>
      </c>
      <c r="D662" s="17" t="s">
        <v>15</v>
      </c>
      <c r="E662" s="49">
        <v>4</v>
      </c>
      <c r="F662" s="50" t="s">
        <v>608</v>
      </c>
      <c r="G662" s="51">
        <v>25740</v>
      </c>
      <c r="H662" s="21">
        <v>0</v>
      </c>
      <c r="I662" s="51">
        <v>25740</v>
      </c>
      <c r="J662" s="62">
        <f t="shared" si="72"/>
        <v>4485627</v>
      </c>
      <c r="K662" s="49">
        <v>73455</v>
      </c>
      <c r="L662" s="65">
        <v>1480985</v>
      </c>
      <c r="O662" s="149"/>
      <c r="P662" s="43"/>
      <c r="Q662" s="43"/>
      <c r="R662" s="43"/>
      <c r="S662" s="43"/>
      <c r="T662" s="5"/>
      <c r="V662" s="5"/>
      <c r="W662" s="5" t="s">
        <v>539</v>
      </c>
    </row>
    <row r="663" s="3" customFormat="1" spans="1:23">
      <c r="A663" s="14">
        <f t="shared" si="75"/>
        <v>39</v>
      </c>
      <c r="B663" s="47">
        <v>43590</v>
      </c>
      <c r="C663" s="48">
        <v>43593</v>
      </c>
      <c r="D663" s="17" t="s">
        <v>15</v>
      </c>
      <c r="E663" s="49">
        <v>3</v>
      </c>
      <c r="F663" s="50" t="s">
        <v>609</v>
      </c>
      <c r="G663" s="51">
        <v>13500</v>
      </c>
      <c r="H663" s="21">
        <v>0</v>
      </c>
      <c r="I663" s="51">
        <v>13500</v>
      </c>
      <c r="J663" s="62">
        <f t="shared" si="72"/>
        <v>4472127</v>
      </c>
      <c r="K663" s="49">
        <v>73833</v>
      </c>
      <c r="L663" s="65">
        <v>1484646</v>
      </c>
      <c r="O663" s="149"/>
      <c r="P663" s="43"/>
      <c r="Q663" s="43"/>
      <c r="R663" s="43"/>
      <c r="S663" s="43"/>
      <c r="T663" s="5"/>
      <c r="V663" s="5"/>
      <c r="W663" s="5" t="s">
        <v>537</v>
      </c>
    </row>
    <row r="664" s="3" customFormat="1" spans="1:23">
      <c r="A664" s="14">
        <f t="shared" si="75"/>
        <v>40</v>
      </c>
      <c r="B664" s="47">
        <v>43590</v>
      </c>
      <c r="C664" s="48">
        <v>43594</v>
      </c>
      <c r="D664" s="17" t="s">
        <v>15</v>
      </c>
      <c r="E664" s="49">
        <v>4</v>
      </c>
      <c r="F664" s="50" t="s">
        <v>610</v>
      </c>
      <c r="G664" s="51">
        <v>25740</v>
      </c>
      <c r="H664" s="21">
        <v>0</v>
      </c>
      <c r="I664" s="51">
        <v>25740</v>
      </c>
      <c r="J664" s="62">
        <f t="shared" si="72"/>
        <v>4446387</v>
      </c>
      <c r="K664" s="49">
        <v>72206</v>
      </c>
      <c r="L664" s="65">
        <v>1472257</v>
      </c>
      <c r="O664" s="149"/>
      <c r="P664" s="44"/>
      <c r="Q664" s="43"/>
      <c r="R664" s="43"/>
      <c r="S664" s="43"/>
      <c r="T664" s="5"/>
      <c r="V664" s="5"/>
      <c r="W664" s="5" t="s">
        <v>611</v>
      </c>
    </row>
    <row r="665" s="3" customFormat="1" spans="1:23">
      <c r="A665" s="14">
        <f t="shared" si="75"/>
        <v>41</v>
      </c>
      <c r="B665" s="47">
        <v>43590</v>
      </c>
      <c r="C665" s="48">
        <v>43592</v>
      </c>
      <c r="D665" s="17" t="s">
        <v>15</v>
      </c>
      <c r="E665" s="49">
        <v>2</v>
      </c>
      <c r="F665" s="50" t="s">
        <v>612</v>
      </c>
      <c r="G665" s="51">
        <v>9000</v>
      </c>
      <c r="H665" s="21">
        <v>0</v>
      </c>
      <c r="I665" s="51">
        <v>9000</v>
      </c>
      <c r="J665" s="62">
        <f t="shared" si="72"/>
        <v>4437387</v>
      </c>
      <c r="K665" s="49">
        <v>73849</v>
      </c>
      <c r="L665" s="65">
        <v>1484872</v>
      </c>
      <c r="O665" s="149"/>
      <c r="P665" s="43"/>
      <c r="Q665" s="43"/>
      <c r="R665" s="43"/>
      <c r="S665" s="43"/>
      <c r="T665" s="5"/>
      <c r="V665" s="5"/>
      <c r="W665" s="5" t="s">
        <v>547</v>
      </c>
    </row>
    <row r="666" s="3" customFormat="1" spans="1:23">
      <c r="A666" s="14">
        <f t="shared" si="75"/>
        <v>42</v>
      </c>
      <c r="B666" s="47">
        <v>43590</v>
      </c>
      <c r="C666" s="48">
        <v>43593</v>
      </c>
      <c r="D666" s="17" t="s">
        <v>15</v>
      </c>
      <c r="E666" s="49">
        <v>3</v>
      </c>
      <c r="F666" s="50" t="s">
        <v>613</v>
      </c>
      <c r="G666" s="51">
        <v>26250</v>
      </c>
      <c r="H666" s="21">
        <v>0</v>
      </c>
      <c r="I666" s="51">
        <v>23625</v>
      </c>
      <c r="J666" s="62">
        <f t="shared" si="72"/>
        <v>4413762</v>
      </c>
      <c r="K666" s="49">
        <v>69462</v>
      </c>
      <c r="L666" s="65">
        <v>1457560</v>
      </c>
      <c r="O666" s="149"/>
      <c r="P666" s="43"/>
      <c r="Q666" s="43"/>
      <c r="R666" s="43"/>
      <c r="S666" s="43"/>
      <c r="T666" s="5"/>
      <c r="V666" s="5"/>
      <c r="W666" s="5" t="s">
        <v>598</v>
      </c>
    </row>
    <row r="667" s="3" customFormat="1" spans="1:23">
      <c r="A667" s="14">
        <f t="shared" si="75"/>
        <v>43</v>
      </c>
      <c r="B667" s="47">
        <v>43590</v>
      </c>
      <c r="C667" s="48">
        <v>43593</v>
      </c>
      <c r="D667" s="17" t="s">
        <v>15</v>
      </c>
      <c r="E667" s="49">
        <v>3</v>
      </c>
      <c r="F667" s="50" t="s">
        <v>614</v>
      </c>
      <c r="G667" s="51">
        <v>13500</v>
      </c>
      <c r="H667" s="21">
        <v>0</v>
      </c>
      <c r="I667" s="51">
        <v>13500</v>
      </c>
      <c r="J667" s="62">
        <f t="shared" si="72"/>
        <v>4400262</v>
      </c>
      <c r="K667" s="49">
        <v>73835</v>
      </c>
      <c r="L667" s="65">
        <v>1484646</v>
      </c>
      <c r="O667" s="149"/>
      <c r="P667" s="100"/>
      <c r="Q667" s="43"/>
      <c r="R667" s="43"/>
      <c r="S667" s="43"/>
      <c r="T667" s="5"/>
      <c r="V667" s="5"/>
      <c r="W667" s="5" t="s">
        <v>537</v>
      </c>
    </row>
    <row r="668" s="3" customFormat="1" spans="1:23">
      <c r="A668" s="14">
        <f t="shared" si="75"/>
        <v>44</v>
      </c>
      <c r="B668" s="47">
        <v>43590</v>
      </c>
      <c r="C668" s="48">
        <v>43593</v>
      </c>
      <c r="D668" s="17" t="s">
        <v>15</v>
      </c>
      <c r="E668" s="49">
        <v>3</v>
      </c>
      <c r="F668" s="50" t="s">
        <v>615</v>
      </c>
      <c r="G668" s="51">
        <v>13500</v>
      </c>
      <c r="H668" s="21">
        <v>0</v>
      </c>
      <c r="I668" s="51">
        <v>13500</v>
      </c>
      <c r="J668" s="62">
        <f t="shared" si="72"/>
        <v>4386762</v>
      </c>
      <c r="K668" s="49">
        <v>73834</v>
      </c>
      <c r="L668" s="65">
        <v>1484646</v>
      </c>
      <c r="O668" s="149"/>
      <c r="P668" s="44"/>
      <c r="Q668" s="43"/>
      <c r="R668" s="43"/>
      <c r="S668" s="43"/>
      <c r="T668" s="5"/>
      <c r="V668" s="5"/>
      <c r="W668" s="5" t="s">
        <v>537</v>
      </c>
    </row>
    <row r="669" s="3" customFormat="1" spans="1:23">
      <c r="A669" s="14">
        <f t="shared" si="75"/>
        <v>45</v>
      </c>
      <c r="B669" s="47">
        <v>43590</v>
      </c>
      <c r="C669" s="48">
        <v>43594</v>
      </c>
      <c r="D669" s="17" t="s">
        <v>15</v>
      </c>
      <c r="E669" s="49">
        <v>4</v>
      </c>
      <c r="F669" s="50" t="s">
        <v>616</v>
      </c>
      <c r="G669" s="51">
        <v>31500</v>
      </c>
      <c r="H669" s="21">
        <v>0</v>
      </c>
      <c r="I669" s="51">
        <v>31500</v>
      </c>
      <c r="J669" s="62">
        <f t="shared" si="72"/>
        <v>4355262</v>
      </c>
      <c r="K669" s="49">
        <v>71583</v>
      </c>
      <c r="L669" s="65">
        <v>1468235</v>
      </c>
      <c r="O669" s="149"/>
      <c r="P669" s="43"/>
      <c r="Q669" s="43"/>
      <c r="R669" s="43"/>
      <c r="S669" s="43"/>
      <c r="T669" s="5"/>
      <c r="V669" s="5"/>
      <c r="W669" s="5" t="s">
        <v>559</v>
      </c>
    </row>
    <row r="670" s="3" customFormat="1" spans="1:23">
      <c r="A670" s="14">
        <f t="shared" si="75"/>
        <v>46</v>
      </c>
      <c r="B670" s="47">
        <v>43590</v>
      </c>
      <c r="C670" s="48">
        <v>43596</v>
      </c>
      <c r="D670" s="17" t="s">
        <v>15</v>
      </c>
      <c r="E670" s="49">
        <v>6</v>
      </c>
      <c r="F670" s="50" t="s">
        <v>617</v>
      </c>
      <c r="G670" s="51">
        <v>42120</v>
      </c>
      <c r="H670" s="21">
        <v>0</v>
      </c>
      <c r="I670" s="51">
        <v>42120</v>
      </c>
      <c r="J670" s="62">
        <f t="shared" si="72"/>
        <v>4313142</v>
      </c>
      <c r="K670" s="49">
        <v>70102</v>
      </c>
      <c r="L670" s="65">
        <v>1460602</v>
      </c>
      <c r="O670" s="149"/>
      <c r="P670" s="43"/>
      <c r="Q670" s="43"/>
      <c r="R670" s="43"/>
      <c r="S670" s="43"/>
      <c r="T670" s="5"/>
      <c r="V670" s="5"/>
      <c r="W670" s="5" t="s">
        <v>537</v>
      </c>
    </row>
    <row r="671" s="3" customFormat="1" spans="1:23">
      <c r="A671" s="14">
        <f t="shared" si="75"/>
        <v>47</v>
      </c>
      <c r="B671" s="47">
        <v>43590</v>
      </c>
      <c r="C671" s="48">
        <v>43592</v>
      </c>
      <c r="D671" s="17" t="s">
        <v>15</v>
      </c>
      <c r="E671" s="49">
        <v>2</v>
      </c>
      <c r="F671" s="50" t="s">
        <v>618</v>
      </c>
      <c r="G671" s="51">
        <v>9000</v>
      </c>
      <c r="H671" s="21">
        <v>0</v>
      </c>
      <c r="I671" s="51">
        <v>9000</v>
      </c>
      <c r="J671" s="62">
        <f t="shared" si="72"/>
        <v>4304142</v>
      </c>
      <c r="K671" s="49">
        <v>73609</v>
      </c>
      <c r="L671" s="65">
        <v>1482501</v>
      </c>
      <c r="O671" s="149"/>
      <c r="P671" s="43"/>
      <c r="Q671" s="43"/>
      <c r="R671" s="43"/>
      <c r="S671" s="43"/>
      <c r="T671" s="5"/>
      <c r="V671" s="5"/>
      <c r="W671" s="5" t="s">
        <v>537</v>
      </c>
    </row>
    <row r="672" s="3" customFormat="1" spans="1:23">
      <c r="A672" s="14">
        <f t="shared" si="75"/>
        <v>48</v>
      </c>
      <c r="B672" s="47">
        <v>43590</v>
      </c>
      <c r="C672" s="48">
        <v>43592</v>
      </c>
      <c r="D672" s="17" t="s">
        <v>15</v>
      </c>
      <c r="E672" s="49">
        <v>2</v>
      </c>
      <c r="F672" s="50" t="s">
        <v>619</v>
      </c>
      <c r="G672" s="51">
        <v>12870</v>
      </c>
      <c r="H672" s="21">
        <v>0</v>
      </c>
      <c r="I672" s="51">
        <v>12870</v>
      </c>
      <c r="J672" s="62">
        <f t="shared" si="72"/>
        <v>4291272</v>
      </c>
      <c r="K672" s="49">
        <v>73411</v>
      </c>
      <c r="L672" s="65">
        <v>1480388</v>
      </c>
      <c r="O672" s="149"/>
      <c r="P672" s="43"/>
      <c r="Q672" s="43"/>
      <c r="R672" s="43"/>
      <c r="S672" s="43"/>
      <c r="T672" s="5"/>
      <c r="V672" s="5"/>
      <c r="W672" s="5" t="s">
        <v>537</v>
      </c>
    </row>
    <row r="673" s="3" customFormat="1" spans="1:23">
      <c r="A673" s="14">
        <f t="shared" si="75"/>
        <v>49</v>
      </c>
      <c r="B673" s="47">
        <v>43590</v>
      </c>
      <c r="C673" s="48">
        <v>43593</v>
      </c>
      <c r="D673" s="17" t="s">
        <v>15</v>
      </c>
      <c r="E673" s="49">
        <v>3</v>
      </c>
      <c r="F673" s="50" t="s">
        <v>620</v>
      </c>
      <c r="G673" s="51">
        <v>23625</v>
      </c>
      <c r="H673" s="21">
        <v>0</v>
      </c>
      <c r="I673" s="51">
        <v>23625</v>
      </c>
      <c r="J673" s="62">
        <f t="shared" si="72"/>
        <v>4267647</v>
      </c>
      <c r="K673" s="49">
        <v>69464</v>
      </c>
      <c r="L673" s="65">
        <v>1457566</v>
      </c>
      <c r="O673" s="149"/>
      <c r="P673" s="43"/>
      <c r="Q673" s="43"/>
      <c r="R673" s="43"/>
      <c r="S673" s="43"/>
      <c r="T673" s="5"/>
      <c r="V673" s="5"/>
      <c r="W673" s="5" t="s">
        <v>621</v>
      </c>
    </row>
    <row r="674" s="3" customFormat="1" spans="1:23">
      <c r="A674" s="14">
        <f t="shared" si="75"/>
        <v>50</v>
      </c>
      <c r="B674" s="47">
        <v>43591</v>
      </c>
      <c r="C674" s="48">
        <v>43595</v>
      </c>
      <c r="D674" s="17" t="s">
        <v>15</v>
      </c>
      <c r="E674" s="49">
        <v>4</v>
      </c>
      <c r="F674" s="50" t="s">
        <v>622</v>
      </c>
      <c r="G674" s="51">
        <v>18000</v>
      </c>
      <c r="H674" s="21">
        <v>0</v>
      </c>
      <c r="I674" s="51">
        <v>18000</v>
      </c>
      <c r="J674" s="62">
        <f t="shared" si="72"/>
        <v>4249647</v>
      </c>
      <c r="K674" s="49">
        <v>71735</v>
      </c>
      <c r="L674" s="65">
        <v>1469865</v>
      </c>
      <c r="O674" s="149"/>
      <c r="P674" s="43"/>
      <c r="Q674" s="43"/>
      <c r="R674" s="43"/>
      <c r="S674" s="43"/>
      <c r="T674" s="5"/>
      <c r="V674" s="5"/>
      <c r="W674" s="5" t="s">
        <v>591</v>
      </c>
    </row>
    <row r="675" s="3" customFormat="1" spans="1:23">
      <c r="A675" s="14">
        <f t="shared" si="75"/>
        <v>51</v>
      </c>
      <c r="B675" s="47">
        <v>43591</v>
      </c>
      <c r="C675" s="48">
        <v>43593</v>
      </c>
      <c r="D675" s="17" t="s">
        <v>15</v>
      </c>
      <c r="E675" s="49">
        <v>2</v>
      </c>
      <c r="F675" s="50" t="s">
        <v>623</v>
      </c>
      <c r="G675" s="51">
        <v>12870</v>
      </c>
      <c r="H675" s="21">
        <v>0</v>
      </c>
      <c r="I675" s="51">
        <v>12870</v>
      </c>
      <c r="J675" s="62">
        <f t="shared" si="72"/>
        <v>4236777</v>
      </c>
      <c r="K675" s="49">
        <v>74038</v>
      </c>
      <c r="L675" s="65">
        <v>1487440</v>
      </c>
      <c r="O675" s="149"/>
      <c r="P675" s="43"/>
      <c r="Q675" s="43"/>
      <c r="R675" s="43"/>
      <c r="S675" s="43"/>
      <c r="T675" s="5"/>
      <c r="V675" s="5"/>
      <c r="W675" s="5" t="s">
        <v>535</v>
      </c>
    </row>
    <row r="676" s="3" customFormat="1" spans="1:23">
      <c r="A676" s="14">
        <f t="shared" si="75"/>
        <v>52</v>
      </c>
      <c r="B676" s="47">
        <v>43591</v>
      </c>
      <c r="C676" s="48">
        <v>43594</v>
      </c>
      <c r="D676" s="17" t="s">
        <v>15</v>
      </c>
      <c r="E676" s="49">
        <v>3</v>
      </c>
      <c r="F676" s="50" t="s">
        <v>624</v>
      </c>
      <c r="G676" s="51">
        <v>30105</v>
      </c>
      <c r="H676" s="21">
        <v>0</v>
      </c>
      <c r="I676" s="51">
        <v>30105</v>
      </c>
      <c r="J676" s="62">
        <f t="shared" ref="J676:J697" si="76">J675-I676</f>
        <v>4206672</v>
      </c>
      <c r="K676" s="49">
        <v>73515</v>
      </c>
      <c r="L676" s="65">
        <v>1481309</v>
      </c>
      <c r="O676" s="149"/>
      <c r="P676" s="43"/>
      <c r="Q676" s="43"/>
      <c r="R676" s="43"/>
      <c r="S676" s="43"/>
      <c r="T676" s="5"/>
      <c r="V676" s="5"/>
      <c r="W676" s="5" t="s">
        <v>541</v>
      </c>
    </row>
    <row r="677" s="3" customFormat="1" spans="1:23">
      <c r="A677" s="14">
        <f t="shared" si="75"/>
        <v>53</v>
      </c>
      <c r="B677" s="47">
        <v>43591</v>
      </c>
      <c r="C677" s="48">
        <v>43593</v>
      </c>
      <c r="D677" s="17" t="s">
        <v>15</v>
      </c>
      <c r="E677" s="49">
        <v>2</v>
      </c>
      <c r="F677" s="50" t="s">
        <v>625</v>
      </c>
      <c r="G677" s="51">
        <v>12870</v>
      </c>
      <c r="H677" s="21">
        <v>0</v>
      </c>
      <c r="I677" s="51">
        <v>12870</v>
      </c>
      <c r="J677" s="62">
        <f t="shared" si="76"/>
        <v>4193802</v>
      </c>
      <c r="K677" s="49">
        <v>74039</v>
      </c>
      <c r="L677" s="65">
        <v>1487495</v>
      </c>
      <c r="O677" s="149"/>
      <c r="P677" s="43"/>
      <c r="Q677" s="43"/>
      <c r="R677" s="43"/>
      <c r="S677" s="43"/>
      <c r="T677" s="5"/>
      <c r="V677" s="5"/>
      <c r="W677" s="5" t="s">
        <v>541</v>
      </c>
    </row>
    <row r="678" s="3" customFormat="1" spans="1:23">
      <c r="A678" s="14">
        <f t="shared" si="75"/>
        <v>54</v>
      </c>
      <c r="B678" s="47">
        <v>43591</v>
      </c>
      <c r="C678" s="48">
        <v>43595</v>
      </c>
      <c r="D678" s="17" t="s">
        <v>15</v>
      </c>
      <c r="E678" s="49">
        <v>4</v>
      </c>
      <c r="F678" s="50" t="s">
        <v>626</v>
      </c>
      <c r="G678" s="51">
        <v>25740</v>
      </c>
      <c r="H678" s="21">
        <v>0</v>
      </c>
      <c r="I678" s="51">
        <v>25740</v>
      </c>
      <c r="J678" s="62">
        <f t="shared" si="76"/>
        <v>4168062</v>
      </c>
      <c r="K678" s="49">
        <v>73974</v>
      </c>
      <c r="L678" s="65">
        <v>1486543</v>
      </c>
      <c r="O678" s="149"/>
      <c r="P678" s="43"/>
      <c r="Q678" s="43"/>
      <c r="R678" s="43"/>
      <c r="S678" s="43"/>
      <c r="T678" s="5"/>
      <c r="V678" s="5"/>
      <c r="W678" s="5" t="s">
        <v>627</v>
      </c>
    </row>
    <row r="679" s="3" customFormat="1" spans="1:23">
      <c r="A679" s="14">
        <f t="shared" si="75"/>
        <v>55</v>
      </c>
      <c r="B679" s="47">
        <v>43592</v>
      </c>
      <c r="C679" s="48">
        <v>43594</v>
      </c>
      <c r="D679" s="17" t="s">
        <v>15</v>
      </c>
      <c r="E679" s="49">
        <v>2</v>
      </c>
      <c r="F679" s="50" t="s">
        <v>628</v>
      </c>
      <c r="G679" s="51">
        <v>12870</v>
      </c>
      <c r="H679" s="21">
        <v>0</v>
      </c>
      <c r="I679" s="51">
        <v>12870</v>
      </c>
      <c r="J679" s="62">
        <f t="shared" si="76"/>
        <v>4155192</v>
      </c>
      <c r="K679" s="49">
        <v>72223</v>
      </c>
      <c r="L679" s="65">
        <v>1472589</v>
      </c>
      <c r="O679" s="149"/>
      <c r="P679" s="43"/>
      <c r="Q679" s="43"/>
      <c r="R679" s="43"/>
      <c r="S679" s="43"/>
      <c r="T679" s="5"/>
      <c r="V679" s="5"/>
      <c r="W679" s="5" t="s">
        <v>568</v>
      </c>
    </row>
    <row r="680" s="3" customFormat="1" spans="1:23">
      <c r="A680" s="14">
        <f t="shared" si="75"/>
        <v>56</v>
      </c>
      <c r="B680" s="47">
        <v>43592</v>
      </c>
      <c r="C680" s="48">
        <v>43597</v>
      </c>
      <c r="D680" s="17" t="s">
        <v>15</v>
      </c>
      <c r="E680" s="49">
        <v>5</v>
      </c>
      <c r="F680" s="50" t="s">
        <v>629</v>
      </c>
      <c r="G680" s="51">
        <v>22500</v>
      </c>
      <c r="H680" s="21">
        <v>0</v>
      </c>
      <c r="I680" s="51">
        <v>22500</v>
      </c>
      <c r="J680" s="62">
        <f t="shared" si="76"/>
        <v>4132692</v>
      </c>
      <c r="K680" s="49">
        <v>72204</v>
      </c>
      <c r="L680" s="65">
        <v>1472247</v>
      </c>
      <c r="O680" s="149"/>
      <c r="P680" s="43"/>
      <c r="Q680" s="43"/>
      <c r="R680" s="43"/>
      <c r="S680" s="43"/>
      <c r="T680" s="5"/>
      <c r="V680" s="5"/>
      <c r="W680" s="5" t="s">
        <v>541</v>
      </c>
    </row>
    <row r="681" s="3" customFormat="1" spans="1:23">
      <c r="A681" s="14">
        <f t="shared" si="75"/>
        <v>57</v>
      </c>
      <c r="B681" s="47">
        <v>43592</v>
      </c>
      <c r="C681" s="48">
        <v>43594</v>
      </c>
      <c r="D681" s="17" t="s">
        <v>15</v>
      </c>
      <c r="E681" s="49">
        <v>2</v>
      </c>
      <c r="F681" s="50" t="s">
        <v>630</v>
      </c>
      <c r="G681" s="51">
        <v>9000</v>
      </c>
      <c r="H681" s="21">
        <v>0</v>
      </c>
      <c r="I681" s="51">
        <v>9000</v>
      </c>
      <c r="J681" s="62">
        <f t="shared" si="76"/>
        <v>4123692</v>
      </c>
      <c r="K681" s="49">
        <v>73542</v>
      </c>
      <c r="L681" s="65">
        <v>1481572</v>
      </c>
      <c r="O681" s="149"/>
      <c r="P681" s="43"/>
      <c r="Q681" s="43"/>
      <c r="R681" s="43"/>
      <c r="S681" s="43"/>
      <c r="T681" s="5"/>
      <c r="V681" s="5"/>
      <c r="W681" s="5" t="s">
        <v>559</v>
      </c>
    </row>
    <row r="682" s="3" customFormat="1" spans="1:23">
      <c r="A682" s="14">
        <f t="shared" si="75"/>
        <v>58</v>
      </c>
      <c r="B682" s="47">
        <v>43592</v>
      </c>
      <c r="C682" s="48">
        <v>43594</v>
      </c>
      <c r="D682" s="17" t="s">
        <v>15</v>
      </c>
      <c r="E682" s="49">
        <v>2</v>
      </c>
      <c r="F682" s="50" t="s">
        <v>631</v>
      </c>
      <c r="G682" s="51">
        <v>9000</v>
      </c>
      <c r="H682" s="21">
        <v>0</v>
      </c>
      <c r="I682" s="51">
        <v>9000</v>
      </c>
      <c r="J682" s="62">
        <f t="shared" si="76"/>
        <v>4114692</v>
      </c>
      <c r="K682" s="49">
        <v>73543</v>
      </c>
      <c r="L682" s="65">
        <v>1481572</v>
      </c>
      <c r="O682" s="149"/>
      <c r="P682" s="43"/>
      <c r="Q682" s="43"/>
      <c r="R682" s="43"/>
      <c r="S682" s="43"/>
      <c r="T682" s="5"/>
      <c r="V682" s="5"/>
      <c r="W682" s="5" t="s">
        <v>557</v>
      </c>
    </row>
    <row r="683" s="3" customFormat="1" spans="1:23">
      <c r="A683" s="14">
        <f t="shared" si="75"/>
        <v>59</v>
      </c>
      <c r="B683" s="47">
        <v>43592</v>
      </c>
      <c r="C683" s="48">
        <v>43594</v>
      </c>
      <c r="D683" s="17" t="s">
        <v>15</v>
      </c>
      <c r="E683" s="49">
        <v>2</v>
      </c>
      <c r="F683" s="50" t="s">
        <v>632</v>
      </c>
      <c r="G683" s="51">
        <v>9000</v>
      </c>
      <c r="H683" s="21">
        <v>0</v>
      </c>
      <c r="I683" s="51">
        <v>9000</v>
      </c>
      <c r="J683" s="62">
        <f t="shared" si="76"/>
        <v>4105692</v>
      </c>
      <c r="K683" s="49">
        <v>73157</v>
      </c>
      <c r="L683" s="65">
        <v>1478330</v>
      </c>
      <c r="O683" s="149"/>
      <c r="P683" s="43"/>
      <c r="Q683" s="43"/>
      <c r="R683" s="43"/>
      <c r="S683" s="43"/>
      <c r="T683" s="5"/>
      <c r="V683" s="5"/>
      <c r="W683" s="5" t="s">
        <v>537</v>
      </c>
    </row>
    <row r="684" s="3" customFormat="1" spans="1:23">
      <c r="A684" s="14">
        <f t="shared" si="75"/>
        <v>60</v>
      </c>
      <c r="B684" s="47">
        <v>43592</v>
      </c>
      <c r="C684" s="48">
        <v>43594</v>
      </c>
      <c r="D684" s="17" t="s">
        <v>15</v>
      </c>
      <c r="E684" s="49">
        <v>2</v>
      </c>
      <c r="F684" s="50" t="s">
        <v>633</v>
      </c>
      <c r="G684" s="51">
        <v>9000</v>
      </c>
      <c r="H684" s="21">
        <v>0</v>
      </c>
      <c r="I684" s="51">
        <v>9000</v>
      </c>
      <c r="J684" s="62">
        <f t="shared" si="76"/>
        <v>4096692</v>
      </c>
      <c r="K684" s="49">
        <v>72585</v>
      </c>
      <c r="L684" s="65">
        <v>1475100</v>
      </c>
      <c r="O684" s="149"/>
      <c r="P684" s="43"/>
      <c r="Q684" s="43"/>
      <c r="R684" s="43"/>
      <c r="S684" s="43"/>
      <c r="T684" s="5"/>
      <c r="V684" s="5"/>
      <c r="W684" s="5" t="s">
        <v>559</v>
      </c>
    </row>
    <row r="685" s="3" customFormat="1" spans="1:23">
      <c r="A685" s="14">
        <f t="shared" si="75"/>
        <v>61</v>
      </c>
      <c r="B685" s="47">
        <v>43592</v>
      </c>
      <c r="C685" s="48">
        <v>43594</v>
      </c>
      <c r="D685" s="17" t="s">
        <v>15</v>
      </c>
      <c r="E685" s="49">
        <v>2</v>
      </c>
      <c r="F685" s="50" t="s">
        <v>634</v>
      </c>
      <c r="G685" s="51">
        <v>9000</v>
      </c>
      <c r="H685" s="21">
        <v>0</v>
      </c>
      <c r="I685" s="51">
        <v>9000</v>
      </c>
      <c r="J685" s="62">
        <f t="shared" si="76"/>
        <v>4087692</v>
      </c>
      <c r="K685" s="49">
        <v>73550</v>
      </c>
      <c r="L685" s="65">
        <v>1482221</v>
      </c>
      <c r="O685" s="149"/>
      <c r="P685" s="43"/>
      <c r="Q685" s="43"/>
      <c r="R685" s="43"/>
      <c r="S685" s="43"/>
      <c r="T685" s="5"/>
      <c r="V685" s="5"/>
      <c r="W685" s="5" t="s">
        <v>537</v>
      </c>
    </row>
    <row r="686" s="3" customFormat="1" spans="1:23">
      <c r="A686" s="14">
        <f t="shared" si="75"/>
        <v>62</v>
      </c>
      <c r="B686" s="47">
        <v>43593</v>
      </c>
      <c r="C686" s="48">
        <v>43595</v>
      </c>
      <c r="D686" s="17" t="s">
        <v>15</v>
      </c>
      <c r="E686" s="49">
        <v>2</v>
      </c>
      <c r="F686" s="50" t="s">
        <v>635</v>
      </c>
      <c r="G686" s="51">
        <v>9000</v>
      </c>
      <c r="H686" s="21">
        <v>0</v>
      </c>
      <c r="I686" s="51">
        <v>9000</v>
      </c>
      <c r="J686" s="62">
        <f t="shared" si="76"/>
        <v>4078692</v>
      </c>
      <c r="K686" s="49">
        <v>72935</v>
      </c>
      <c r="L686" s="65">
        <v>1478160</v>
      </c>
      <c r="O686" s="149"/>
      <c r="P686" s="43"/>
      <c r="Q686" s="43"/>
      <c r="R686" s="43"/>
      <c r="S686" s="43"/>
      <c r="T686" s="5"/>
      <c r="V686" s="5"/>
      <c r="W686" s="5" t="s">
        <v>537</v>
      </c>
    </row>
    <row r="687" s="3" customFormat="1" spans="1:23">
      <c r="A687" s="14">
        <f t="shared" si="75"/>
        <v>63</v>
      </c>
      <c r="B687" s="47">
        <v>43593</v>
      </c>
      <c r="C687" s="48">
        <v>43595</v>
      </c>
      <c r="D687" s="17" t="s">
        <v>15</v>
      </c>
      <c r="E687" s="49">
        <v>2</v>
      </c>
      <c r="F687" s="50" t="s">
        <v>636</v>
      </c>
      <c r="G687" s="51">
        <v>9000</v>
      </c>
      <c r="H687" s="21">
        <v>0</v>
      </c>
      <c r="I687" s="51">
        <v>9000</v>
      </c>
      <c r="J687" s="62">
        <f t="shared" si="76"/>
        <v>4069692</v>
      </c>
      <c r="K687" s="49">
        <v>72920</v>
      </c>
      <c r="L687" s="65">
        <v>1478048</v>
      </c>
      <c r="O687" s="149"/>
      <c r="P687" s="44"/>
      <c r="Q687" s="43"/>
      <c r="R687" s="43"/>
      <c r="S687" s="43"/>
      <c r="T687" s="5"/>
      <c r="V687" s="5"/>
      <c r="W687" s="5" t="s">
        <v>541</v>
      </c>
    </row>
    <row r="688" s="3" customFormat="1" spans="1:23">
      <c r="A688" s="14">
        <f t="shared" si="75"/>
        <v>64</v>
      </c>
      <c r="B688" s="47">
        <v>43593</v>
      </c>
      <c r="C688" s="48">
        <v>43595</v>
      </c>
      <c r="D688" s="17" t="s">
        <v>15</v>
      </c>
      <c r="E688" s="49">
        <v>2</v>
      </c>
      <c r="F688" s="50" t="s">
        <v>637</v>
      </c>
      <c r="G688" s="51">
        <v>9000</v>
      </c>
      <c r="H688" s="21">
        <v>0</v>
      </c>
      <c r="I688" s="51">
        <v>9000</v>
      </c>
      <c r="J688" s="62">
        <f t="shared" si="76"/>
        <v>4060692</v>
      </c>
      <c r="K688" s="49">
        <v>72934</v>
      </c>
      <c r="L688" s="65">
        <v>1478160</v>
      </c>
      <c r="O688" s="149"/>
      <c r="P688" s="43"/>
      <c r="Q688" s="43"/>
      <c r="R688" s="43"/>
      <c r="S688" s="43"/>
      <c r="T688" s="5"/>
      <c r="V688" s="5"/>
      <c r="W688" s="5" t="s">
        <v>531</v>
      </c>
    </row>
    <row r="689" s="3" customFormat="1" spans="1:23">
      <c r="A689" s="14">
        <f t="shared" si="75"/>
        <v>65</v>
      </c>
      <c r="B689" s="47">
        <v>43593</v>
      </c>
      <c r="C689" s="48">
        <v>43596</v>
      </c>
      <c r="D689" s="17" t="s">
        <v>15</v>
      </c>
      <c r="E689" s="49">
        <v>3</v>
      </c>
      <c r="F689" s="50" t="s">
        <v>638</v>
      </c>
      <c r="G689" s="51">
        <v>19305</v>
      </c>
      <c r="H689" s="21">
        <v>0</v>
      </c>
      <c r="I689" s="51">
        <v>19305</v>
      </c>
      <c r="J689" s="62">
        <f t="shared" si="76"/>
        <v>4041387</v>
      </c>
      <c r="K689" s="49">
        <v>72806</v>
      </c>
      <c r="L689" s="65">
        <v>1476567</v>
      </c>
      <c r="O689" s="149"/>
      <c r="P689" s="43"/>
      <c r="Q689" s="43"/>
      <c r="R689" s="43"/>
      <c r="S689" s="43"/>
      <c r="T689" s="5"/>
      <c r="V689" s="5"/>
      <c r="W689" s="5" t="s">
        <v>529</v>
      </c>
    </row>
    <row r="690" s="3" customFormat="1" spans="1:23">
      <c r="A690" s="14">
        <f t="shared" si="75"/>
        <v>66</v>
      </c>
      <c r="B690" s="47">
        <v>43593</v>
      </c>
      <c r="C690" s="48">
        <v>43595</v>
      </c>
      <c r="D690" s="17" t="s">
        <v>15</v>
      </c>
      <c r="E690" s="49">
        <v>2</v>
      </c>
      <c r="F690" s="50" t="s">
        <v>639</v>
      </c>
      <c r="G690" s="51">
        <v>12870</v>
      </c>
      <c r="H690" s="21">
        <v>0</v>
      </c>
      <c r="I690" s="51">
        <v>12870</v>
      </c>
      <c r="J690" s="62">
        <f t="shared" si="76"/>
        <v>4028517</v>
      </c>
      <c r="K690" s="49">
        <v>73823</v>
      </c>
      <c r="L690" s="65">
        <v>1484453</v>
      </c>
      <c r="O690" s="149"/>
      <c r="P690" s="43"/>
      <c r="Q690" s="43"/>
      <c r="R690" s="43"/>
      <c r="S690" s="43"/>
      <c r="T690" s="5"/>
      <c r="V690" s="5"/>
      <c r="W690" s="5" t="s">
        <v>640</v>
      </c>
    </row>
    <row r="691" s="3" customFormat="1" spans="1:23">
      <c r="A691" s="14">
        <f t="shared" ref="A691:A722" si="77">A690+1</f>
        <v>67</v>
      </c>
      <c r="B691" s="47">
        <v>43593</v>
      </c>
      <c r="C691" s="48">
        <v>43595</v>
      </c>
      <c r="D691" s="17" t="s">
        <v>15</v>
      </c>
      <c r="E691" s="49">
        <v>2</v>
      </c>
      <c r="F691" s="50" t="s">
        <v>641</v>
      </c>
      <c r="G691" s="51">
        <v>44820</v>
      </c>
      <c r="H691" s="21">
        <v>0</v>
      </c>
      <c r="I691" s="51">
        <v>44820</v>
      </c>
      <c r="J691" s="62">
        <f t="shared" si="76"/>
        <v>3983697</v>
      </c>
      <c r="K691" s="49">
        <v>74434</v>
      </c>
      <c r="L691" s="65">
        <v>1492180</v>
      </c>
      <c r="O691" s="149"/>
      <c r="P691" s="43"/>
      <c r="Q691" s="43"/>
      <c r="R691" s="43"/>
      <c r="S691" s="43"/>
      <c r="T691" s="5"/>
      <c r="V691" s="5"/>
      <c r="W691" s="5" t="s">
        <v>559</v>
      </c>
    </row>
    <row r="692" s="3" customFormat="1" spans="1:23">
      <c r="A692" s="14">
        <f t="shared" si="77"/>
        <v>68</v>
      </c>
      <c r="B692" s="47">
        <v>43594</v>
      </c>
      <c r="C692" s="48">
        <v>43596</v>
      </c>
      <c r="D692" s="17" t="s">
        <v>15</v>
      </c>
      <c r="E692" s="49">
        <v>2</v>
      </c>
      <c r="F692" s="50" t="s">
        <v>642</v>
      </c>
      <c r="G692" s="51">
        <v>9000</v>
      </c>
      <c r="H692" s="21">
        <v>0</v>
      </c>
      <c r="I692" s="51">
        <v>9000</v>
      </c>
      <c r="J692" s="62">
        <f t="shared" si="76"/>
        <v>3974697</v>
      </c>
      <c r="K692" s="49">
        <v>75078</v>
      </c>
      <c r="L692" s="65">
        <v>1496481</v>
      </c>
      <c r="O692" s="149"/>
      <c r="P692" s="43"/>
      <c r="Q692" s="43"/>
      <c r="R692" s="43"/>
      <c r="S692" s="43"/>
      <c r="T692" s="5"/>
      <c r="V692" s="5"/>
      <c r="W692" s="5" t="s">
        <v>535</v>
      </c>
    </row>
    <row r="693" s="3" customFormat="1" spans="1:23">
      <c r="A693" s="14">
        <f t="shared" si="77"/>
        <v>69</v>
      </c>
      <c r="B693" s="47">
        <v>43594</v>
      </c>
      <c r="C693" s="48">
        <v>43596</v>
      </c>
      <c r="D693" s="17" t="s">
        <v>15</v>
      </c>
      <c r="E693" s="49">
        <v>2</v>
      </c>
      <c r="F693" s="50" t="s">
        <v>643</v>
      </c>
      <c r="G693" s="51">
        <v>9000</v>
      </c>
      <c r="H693" s="21">
        <v>0</v>
      </c>
      <c r="I693" s="51">
        <v>9000</v>
      </c>
      <c r="J693" s="62">
        <f t="shared" si="76"/>
        <v>3965697</v>
      </c>
      <c r="K693" s="49">
        <v>72341</v>
      </c>
      <c r="L693" s="65">
        <v>1473378</v>
      </c>
      <c r="O693" s="149"/>
      <c r="P693" s="43"/>
      <c r="Q693" s="43"/>
      <c r="R693" s="43"/>
      <c r="S693" s="43"/>
      <c r="T693" s="5"/>
      <c r="V693" s="5"/>
      <c r="W693" s="5" t="s">
        <v>531</v>
      </c>
    </row>
    <row r="694" s="3" customFormat="1" spans="1:23">
      <c r="A694" s="14">
        <f t="shared" si="77"/>
        <v>70</v>
      </c>
      <c r="B694" s="47">
        <v>43594</v>
      </c>
      <c r="C694" s="48">
        <v>43596</v>
      </c>
      <c r="D694" s="17" t="s">
        <v>15</v>
      </c>
      <c r="E694" s="49">
        <v>2</v>
      </c>
      <c r="F694" s="50" t="s">
        <v>644</v>
      </c>
      <c r="G694" s="51">
        <v>12870</v>
      </c>
      <c r="H694" s="21">
        <v>0</v>
      </c>
      <c r="I694" s="51">
        <v>12870</v>
      </c>
      <c r="J694" s="62">
        <f t="shared" si="76"/>
        <v>3952827</v>
      </c>
      <c r="K694" s="49">
        <v>74859</v>
      </c>
      <c r="L694" s="65">
        <v>1494411</v>
      </c>
      <c r="O694" s="149"/>
      <c r="P694" s="43"/>
      <c r="Q694" s="43"/>
      <c r="R694" s="43"/>
      <c r="S694" s="43"/>
      <c r="T694" s="5"/>
      <c r="V694" s="5"/>
      <c r="W694" s="5" t="s">
        <v>541</v>
      </c>
    </row>
    <row r="695" s="3" customFormat="1" spans="1:23">
      <c r="A695" s="14">
        <f t="shared" si="77"/>
        <v>71</v>
      </c>
      <c r="B695" s="47">
        <v>43594</v>
      </c>
      <c r="C695" s="48">
        <v>43596</v>
      </c>
      <c r="D695" s="17" t="s">
        <v>15</v>
      </c>
      <c r="E695" s="49">
        <v>2</v>
      </c>
      <c r="F695" s="50" t="s">
        <v>645</v>
      </c>
      <c r="G695" s="51">
        <v>12870</v>
      </c>
      <c r="H695" s="21">
        <v>0</v>
      </c>
      <c r="I695" s="51">
        <v>12870</v>
      </c>
      <c r="J695" s="62">
        <f t="shared" si="76"/>
        <v>3939957</v>
      </c>
      <c r="K695" s="49">
        <v>74783</v>
      </c>
      <c r="L695" s="65">
        <v>1493907</v>
      </c>
      <c r="O695" s="149"/>
      <c r="P695" s="43"/>
      <c r="Q695" s="43"/>
      <c r="R695" s="43"/>
      <c r="S695" s="43"/>
      <c r="T695" s="5"/>
      <c r="V695" s="5"/>
      <c r="W695" s="5" t="s">
        <v>535</v>
      </c>
    </row>
    <row r="696" s="3" customFormat="1" spans="1:23">
      <c r="A696" s="14">
        <f t="shared" si="77"/>
        <v>72</v>
      </c>
      <c r="B696" s="47">
        <v>43594</v>
      </c>
      <c r="C696" s="48">
        <v>43596</v>
      </c>
      <c r="D696" s="17" t="s">
        <v>15</v>
      </c>
      <c r="E696" s="49">
        <v>2</v>
      </c>
      <c r="F696" s="50" t="s">
        <v>646</v>
      </c>
      <c r="G696" s="51">
        <v>18750</v>
      </c>
      <c r="H696" s="21">
        <v>0</v>
      </c>
      <c r="I696" s="51">
        <v>15750</v>
      </c>
      <c r="J696" s="62">
        <f t="shared" si="76"/>
        <v>3924207</v>
      </c>
      <c r="K696" s="49">
        <v>71955</v>
      </c>
      <c r="L696" s="65">
        <v>1470381</v>
      </c>
      <c r="O696" s="149"/>
      <c r="P696" s="43"/>
      <c r="Q696" s="43"/>
      <c r="R696" s="43"/>
      <c r="S696" s="43"/>
      <c r="T696" s="5"/>
      <c r="V696" s="5"/>
      <c r="W696" s="5" t="s">
        <v>541</v>
      </c>
    </row>
    <row r="697" s="3" customFormat="1" spans="1:23">
      <c r="A697" s="14">
        <f t="shared" si="77"/>
        <v>73</v>
      </c>
      <c r="B697" s="47">
        <v>43594</v>
      </c>
      <c r="C697" s="48">
        <v>43596</v>
      </c>
      <c r="D697" s="17" t="s">
        <v>15</v>
      </c>
      <c r="E697" s="49">
        <v>2</v>
      </c>
      <c r="F697" s="50" t="s">
        <v>647</v>
      </c>
      <c r="G697" s="51">
        <v>18750</v>
      </c>
      <c r="H697" s="21">
        <v>0</v>
      </c>
      <c r="I697" s="51">
        <v>15750</v>
      </c>
      <c r="J697" s="62">
        <f t="shared" si="76"/>
        <v>3908457</v>
      </c>
      <c r="K697" s="49">
        <v>71954</v>
      </c>
      <c r="L697" s="65">
        <v>1470381</v>
      </c>
      <c r="O697" s="149"/>
      <c r="P697" s="43"/>
      <c r="Q697" s="43"/>
      <c r="R697" s="43"/>
      <c r="S697" s="43"/>
      <c r="T697" s="5"/>
      <c r="V697" s="5"/>
      <c r="W697" s="5" t="s">
        <v>537</v>
      </c>
    </row>
    <row r="698" s="3" customFormat="1" spans="1:23">
      <c r="A698" s="14">
        <f t="shared" si="77"/>
        <v>74</v>
      </c>
      <c r="B698" s="47">
        <v>43594</v>
      </c>
      <c r="C698" s="48">
        <v>43598</v>
      </c>
      <c r="D698" s="17" t="s">
        <v>15</v>
      </c>
      <c r="E698" s="49">
        <v>4</v>
      </c>
      <c r="F698" s="50" t="s">
        <v>648</v>
      </c>
      <c r="G698" s="51">
        <v>31500</v>
      </c>
      <c r="H698" s="21">
        <v>0</v>
      </c>
      <c r="I698" s="51">
        <v>31500</v>
      </c>
      <c r="J698" s="62">
        <f t="shared" ref="J698:J729" si="78">J697-I698</f>
        <v>3876957</v>
      </c>
      <c r="K698" s="49">
        <v>72161</v>
      </c>
      <c r="L698" s="65">
        <v>1471583</v>
      </c>
      <c r="O698" s="149"/>
      <c r="P698" s="43"/>
      <c r="Q698" s="43"/>
      <c r="R698" s="43"/>
      <c r="S698" s="43"/>
      <c r="T698" s="5"/>
      <c r="V698" s="5"/>
      <c r="W698" s="5" t="s">
        <v>557</v>
      </c>
    </row>
    <row r="699" s="3" customFormat="1" spans="1:23">
      <c r="A699" s="14">
        <f t="shared" si="77"/>
        <v>75</v>
      </c>
      <c r="B699" s="47">
        <v>43594</v>
      </c>
      <c r="C699" s="48">
        <v>43596</v>
      </c>
      <c r="D699" s="17" t="s">
        <v>15</v>
      </c>
      <c r="E699" s="49">
        <v>2</v>
      </c>
      <c r="F699" s="50" t="s">
        <v>649</v>
      </c>
      <c r="G699" s="51">
        <v>18750</v>
      </c>
      <c r="H699" s="21">
        <v>0</v>
      </c>
      <c r="I699" s="51">
        <v>15750</v>
      </c>
      <c r="J699" s="62">
        <f t="shared" si="78"/>
        <v>3861207</v>
      </c>
      <c r="K699" s="49">
        <v>71953</v>
      </c>
      <c r="L699" s="65">
        <v>1470381</v>
      </c>
      <c r="O699" s="149"/>
      <c r="P699" s="43"/>
      <c r="Q699" s="43"/>
      <c r="R699" s="43"/>
      <c r="S699" s="43"/>
      <c r="T699" s="5"/>
      <c r="V699" s="5"/>
      <c r="W699" s="5" t="s">
        <v>537</v>
      </c>
    </row>
    <row r="700" s="3" customFormat="1" spans="1:23">
      <c r="A700" s="14">
        <f t="shared" si="77"/>
        <v>76</v>
      </c>
      <c r="B700" s="47">
        <v>43595</v>
      </c>
      <c r="C700" s="48">
        <v>43597</v>
      </c>
      <c r="D700" s="17" t="s">
        <v>15</v>
      </c>
      <c r="E700" s="49">
        <v>2</v>
      </c>
      <c r="F700" s="50" t="s">
        <v>650</v>
      </c>
      <c r="G700" s="51">
        <v>9000</v>
      </c>
      <c r="H700" s="21">
        <v>0</v>
      </c>
      <c r="I700" s="51">
        <v>9000</v>
      </c>
      <c r="J700" s="62">
        <f t="shared" si="78"/>
        <v>3852207</v>
      </c>
      <c r="K700" s="49">
        <v>73853</v>
      </c>
      <c r="L700" s="65">
        <v>1485067</v>
      </c>
      <c r="O700" s="149"/>
      <c r="P700" s="43"/>
      <c r="Q700" s="43"/>
      <c r="R700" s="43"/>
      <c r="S700" s="43"/>
      <c r="T700" s="5"/>
      <c r="V700" s="5"/>
      <c r="W700" s="5" t="s">
        <v>541</v>
      </c>
    </row>
    <row r="701" s="3" customFormat="1" spans="1:23">
      <c r="A701" s="14">
        <f t="shared" si="77"/>
        <v>77</v>
      </c>
      <c r="B701" s="47">
        <v>43595</v>
      </c>
      <c r="C701" s="48">
        <v>43599</v>
      </c>
      <c r="D701" s="17" t="s">
        <v>15</v>
      </c>
      <c r="E701" s="49">
        <v>4</v>
      </c>
      <c r="F701" s="50" t="s">
        <v>651</v>
      </c>
      <c r="G701" s="51">
        <v>31500</v>
      </c>
      <c r="H701" s="21">
        <v>0</v>
      </c>
      <c r="I701" s="51">
        <v>31500</v>
      </c>
      <c r="J701" s="62">
        <f t="shared" si="78"/>
        <v>3820707</v>
      </c>
      <c r="K701" s="49">
        <v>71652</v>
      </c>
      <c r="L701" s="65">
        <v>1469073</v>
      </c>
      <c r="O701" s="149"/>
      <c r="P701" s="43"/>
      <c r="Q701" s="43"/>
      <c r="R701" s="43"/>
      <c r="S701" s="43"/>
      <c r="T701" s="5"/>
      <c r="V701" s="5"/>
      <c r="W701" s="5" t="s">
        <v>537</v>
      </c>
    </row>
    <row r="702" s="3" customFormat="1" spans="1:23">
      <c r="A702" s="14">
        <f t="shared" si="77"/>
        <v>78</v>
      </c>
      <c r="B702" s="47">
        <v>43595</v>
      </c>
      <c r="C702" s="48">
        <v>43599</v>
      </c>
      <c r="D702" s="17" t="s">
        <v>15</v>
      </c>
      <c r="E702" s="49">
        <v>4</v>
      </c>
      <c r="F702" s="50" t="s">
        <v>652</v>
      </c>
      <c r="G702" s="51">
        <v>44820</v>
      </c>
      <c r="H702" s="21">
        <v>0</v>
      </c>
      <c r="I702" s="51">
        <v>44820</v>
      </c>
      <c r="J702" s="62">
        <f t="shared" si="78"/>
        <v>3775887</v>
      </c>
      <c r="K702" s="49">
        <v>74889</v>
      </c>
      <c r="L702" s="65">
        <v>1494826</v>
      </c>
      <c r="O702" s="149"/>
      <c r="P702" s="43"/>
      <c r="Q702" s="43"/>
      <c r="R702" s="43"/>
      <c r="S702" s="43"/>
      <c r="T702" s="5"/>
      <c r="V702" s="5"/>
      <c r="W702" s="5" t="s">
        <v>653</v>
      </c>
    </row>
    <row r="703" s="3" customFormat="1" spans="1:23">
      <c r="A703" s="14">
        <f t="shared" si="77"/>
        <v>79</v>
      </c>
      <c r="B703" s="47">
        <v>43596</v>
      </c>
      <c r="C703" s="48">
        <v>43598</v>
      </c>
      <c r="D703" s="17" t="s">
        <v>15</v>
      </c>
      <c r="E703" s="49">
        <v>2</v>
      </c>
      <c r="F703" s="50" t="s">
        <v>654</v>
      </c>
      <c r="G703" s="51">
        <v>9000</v>
      </c>
      <c r="H703" s="21">
        <v>0</v>
      </c>
      <c r="I703" s="51">
        <v>9000</v>
      </c>
      <c r="J703" s="62">
        <f t="shared" si="78"/>
        <v>3766887</v>
      </c>
      <c r="K703" s="49">
        <v>73929</v>
      </c>
      <c r="L703" s="65">
        <v>1485317</v>
      </c>
      <c r="O703" s="149"/>
      <c r="P703" s="43"/>
      <c r="Q703" s="43"/>
      <c r="R703" s="43"/>
      <c r="S703" s="43"/>
      <c r="T703" s="5"/>
      <c r="V703" s="5"/>
      <c r="W703" s="5" t="s">
        <v>529</v>
      </c>
    </row>
    <row r="704" s="3" customFormat="1" spans="1:23">
      <c r="A704" s="14">
        <f t="shared" si="77"/>
        <v>80</v>
      </c>
      <c r="B704" s="47">
        <v>43596</v>
      </c>
      <c r="C704" s="48">
        <v>43598</v>
      </c>
      <c r="D704" s="17" t="s">
        <v>15</v>
      </c>
      <c r="E704" s="49">
        <v>2</v>
      </c>
      <c r="F704" s="50" t="s">
        <v>655</v>
      </c>
      <c r="G704" s="51">
        <v>9000</v>
      </c>
      <c r="H704" s="21">
        <v>0</v>
      </c>
      <c r="I704" s="51">
        <v>9000</v>
      </c>
      <c r="J704" s="62">
        <f t="shared" si="78"/>
        <v>3757887</v>
      </c>
      <c r="K704" s="49">
        <v>73854</v>
      </c>
      <c r="L704" s="65">
        <v>1485172</v>
      </c>
      <c r="O704" s="149"/>
      <c r="P704" s="5"/>
      <c r="Q704" s="43"/>
      <c r="R704" s="43"/>
      <c r="S704" s="43"/>
      <c r="T704" s="5"/>
      <c r="V704" s="5"/>
      <c r="W704" s="5" t="s">
        <v>541</v>
      </c>
    </row>
    <row r="705" s="3" customFormat="1" spans="1:23">
      <c r="A705" s="14">
        <f t="shared" si="77"/>
        <v>81</v>
      </c>
      <c r="B705" s="47">
        <v>43596</v>
      </c>
      <c r="C705" s="48">
        <v>43599</v>
      </c>
      <c r="D705" s="17" t="s">
        <v>15</v>
      </c>
      <c r="E705" s="49">
        <v>3</v>
      </c>
      <c r="F705" s="50" t="s">
        <v>656</v>
      </c>
      <c r="G705" s="51">
        <v>19305</v>
      </c>
      <c r="H705" s="21">
        <v>0</v>
      </c>
      <c r="I705" s="51">
        <v>19305</v>
      </c>
      <c r="J705" s="62">
        <f t="shared" si="78"/>
        <v>3738582</v>
      </c>
      <c r="K705" s="49">
        <v>74243</v>
      </c>
      <c r="L705" s="65">
        <v>1490290</v>
      </c>
      <c r="O705" s="149"/>
      <c r="P705" s="44"/>
      <c r="Q705" s="43"/>
      <c r="R705" s="43"/>
      <c r="S705" s="43"/>
      <c r="T705" s="5"/>
      <c r="V705" s="5"/>
      <c r="W705" s="5" t="s">
        <v>657</v>
      </c>
    </row>
    <row r="706" s="3" customFormat="1" spans="1:23">
      <c r="A706" s="14">
        <f t="shared" si="77"/>
        <v>82</v>
      </c>
      <c r="B706" s="47">
        <v>43596</v>
      </c>
      <c r="C706" s="48">
        <v>43601</v>
      </c>
      <c r="D706" s="17" t="s">
        <v>15</v>
      </c>
      <c r="E706" s="49">
        <v>5</v>
      </c>
      <c r="F706" s="50" t="s">
        <v>658</v>
      </c>
      <c r="G706" s="51">
        <v>32175</v>
      </c>
      <c r="H706" s="21">
        <v>0</v>
      </c>
      <c r="I706" s="51">
        <v>32175</v>
      </c>
      <c r="J706" s="62">
        <f t="shared" si="78"/>
        <v>3706407</v>
      </c>
      <c r="K706" s="49">
        <v>74414</v>
      </c>
      <c r="L706" s="65">
        <v>1491561</v>
      </c>
      <c r="O706" s="149"/>
      <c r="P706" s="43"/>
      <c r="Q706" s="43"/>
      <c r="R706" s="43"/>
      <c r="S706" s="43"/>
      <c r="T706" s="5"/>
      <c r="V706" s="5"/>
      <c r="W706" s="5" t="s">
        <v>537</v>
      </c>
    </row>
    <row r="707" s="3" customFormat="1" spans="1:23">
      <c r="A707" s="14">
        <f t="shared" si="77"/>
        <v>83</v>
      </c>
      <c r="B707" s="47">
        <v>43596</v>
      </c>
      <c r="C707" s="48">
        <v>43599</v>
      </c>
      <c r="D707" s="17" t="s">
        <v>15</v>
      </c>
      <c r="E707" s="49">
        <v>3</v>
      </c>
      <c r="F707" s="50" t="s">
        <v>659</v>
      </c>
      <c r="G707" s="51">
        <v>19305</v>
      </c>
      <c r="H707" s="21">
        <v>0</v>
      </c>
      <c r="I707" s="51">
        <v>19305</v>
      </c>
      <c r="J707" s="62">
        <f t="shared" si="78"/>
        <v>3687102</v>
      </c>
      <c r="K707" s="49">
        <v>70942</v>
      </c>
      <c r="L707" s="65">
        <v>1464285</v>
      </c>
      <c r="O707" s="149"/>
      <c r="P707" s="43"/>
      <c r="Q707" s="43"/>
      <c r="R707" s="43"/>
      <c r="S707" s="43"/>
      <c r="T707" s="5"/>
      <c r="V707" s="5"/>
      <c r="W707" s="5" t="s">
        <v>529</v>
      </c>
    </row>
    <row r="708" s="3" customFormat="1" spans="1:23">
      <c r="A708" s="14">
        <f t="shared" si="77"/>
        <v>84</v>
      </c>
      <c r="B708" s="47">
        <v>43596</v>
      </c>
      <c r="C708" s="48">
        <v>43601</v>
      </c>
      <c r="D708" s="17" t="s">
        <v>15</v>
      </c>
      <c r="E708" s="49">
        <v>5</v>
      </c>
      <c r="F708" s="50" t="s">
        <v>660</v>
      </c>
      <c r="G708" s="51">
        <v>32175</v>
      </c>
      <c r="H708" s="21">
        <v>0</v>
      </c>
      <c r="I708" s="51">
        <v>32175</v>
      </c>
      <c r="J708" s="62">
        <f t="shared" si="78"/>
        <v>3654927</v>
      </c>
      <c r="K708" s="49">
        <v>74409</v>
      </c>
      <c r="L708" s="65">
        <v>1491508</v>
      </c>
      <c r="O708" s="149"/>
      <c r="P708" s="43"/>
      <c r="Q708" s="43"/>
      <c r="R708" s="43"/>
      <c r="S708" s="43"/>
      <c r="T708" s="5"/>
      <c r="V708" s="5"/>
      <c r="W708" s="5" t="s">
        <v>537</v>
      </c>
    </row>
    <row r="709" s="3" customFormat="1" spans="1:23">
      <c r="A709" s="14">
        <f t="shared" si="77"/>
        <v>85</v>
      </c>
      <c r="B709" s="47">
        <v>43596</v>
      </c>
      <c r="C709" s="48">
        <v>43601</v>
      </c>
      <c r="D709" s="17" t="s">
        <v>15</v>
      </c>
      <c r="E709" s="49">
        <v>5</v>
      </c>
      <c r="F709" s="50" t="s">
        <v>661</v>
      </c>
      <c r="G709" s="51">
        <v>32175</v>
      </c>
      <c r="H709" s="21">
        <v>0</v>
      </c>
      <c r="I709" s="51">
        <v>32175</v>
      </c>
      <c r="J709" s="62">
        <f t="shared" si="78"/>
        <v>3622752</v>
      </c>
      <c r="K709" s="49">
        <v>73801</v>
      </c>
      <c r="L709" s="65">
        <v>1484172</v>
      </c>
      <c r="O709" s="149"/>
      <c r="P709" s="43"/>
      <c r="Q709" s="43"/>
      <c r="R709" s="43"/>
      <c r="S709" s="43"/>
      <c r="T709" s="5"/>
      <c r="V709" s="5"/>
      <c r="W709" s="5" t="s">
        <v>537</v>
      </c>
    </row>
    <row r="710" s="3" customFormat="1" spans="1:23">
      <c r="A710" s="14">
        <f t="shared" si="77"/>
        <v>86</v>
      </c>
      <c r="B710" s="47">
        <v>43596</v>
      </c>
      <c r="C710" s="48">
        <v>43601</v>
      </c>
      <c r="D710" s="17" t="s">
        <v>15</v>
      </c>
      <c r="E710" s="49">
        <v>5</v>
      </c>
      <c r="F710" s="50" t="s">
        <v>661</v>
      </c>
      <c r="G710" s="51">
        <v>32175</v>
      </c>
      <c r="H710" s="21">
        <v>0</v>
      </c>
      <c r="I710" s="51">
        <v>32175</v>
      </c>
      <c r="J710" s="62">
        <f t="shared" si="78"/>
        <v>3590577</v>
      </c>
      <c r="K710" s="49">
        <v>73802</v>
      </c>
      <c r="L710" s="65">
        <v>1484172</v>
      </c>
      <c r="O710" s="149"/>
      <c r="P710" s="43"/>
      <c r="Q710" s="43"/>
      <c r="R710" s="43"/>
      <c r="S710" s="43"/>
      <c r="T710" s="5"/>
      <c r="V710" s="5"/>
      <c r="W710" s="5" t="s">
        <v>662</v>
      </c>
    </row>
    <row r="711" s="3" customFormat="1" spans="1:23">
      <c r="A711" s="14">
        <f t="shared" si="77"/>
        <v>87</v>
      </c>
      <c r="B711" s="47">
        <v>43596</v>
      </c>
      <c r="C711" s="48">
        <v>43599</v>
      </c>
      <c r="D711" s="17" t="s">
        <v>15</v>
      </c>
      <c r="E711" s="49">
        <v>3</v>
      </c>
      <c r="F711" s="50" t="s">
        <v>663</v>
      </c>
      <c r="G711" s="51">
        <v>19305</v>
      </c>
      <c r="H711" s="21">
        <v>0</v>
      </c>
      <c r="I711" s="51">
        <v>19305</v>
      </c>
      <c r="J711" s="62">
        <f t="shared" si="78"/>
        <v>3571272</v>
      </c>
      <c r="K711" s="49">
        <v>70948</v>
      </c>
      <c r="L711" s="65">
        <v>1464320</v>
      </c>
      <c r="O711" s="149"/>
      <c r="P711" s="43"/>
      <c r="Q711" s="43"/>
      <c r="R711" s="43"/>
      <c r="S711" s="43"/>
      <c r="T711" s="5"/>
      <c r="V711" s="5"/>
      <c r="W711" s="5" t="s">
        <v>535</v>
      </c>
    </row>
    <row r="712" s="3" customFormat="1" spans="1:23">
      <c r="A712" s="14">
        <f t="shared" si="77"/>
        <v>88</v>
      </c>
      <c r="B712" s="47">
        <v>43596</v>
      </c>
      <c r="C712" s="48">
        <v>43598</v>
      </c>
      <c r="D712" s="17" t="s">
        <v>15</v>
      </c>
      <c r="E712" s="49">
        <v>2</v>
      </c>
      <c r="F712" s="50" t="s">
        <v>664</v>
      </c>
      <c r="G712" s="51">
        <v>14040</v>
      </c>
      <c r="H712" s="21">
        <v>0</v>
      </c>
      <c r="I712" s="51">
        <v>14040</v>
      </c>
      <c r="J712" s="62">
        <f t="shared" si="78"/>
        <v>3557232</v>
      </c>
      <c r="K712" s="49">
        <v>72220</v>
      </c>
      <c r="L712" s="65">
        <v>1472513</v>
      </c>
      <c r="O712" s="149"/>
      <c r="P712" s="43"/>
      <c r="Q712" s="43"/>
      <c r="R712" s="43"/>
      <c r="S712" s="43"/>
      <c r="T712" s="5"/>
      <c r="V712" s="5"/>
      <c r="W712" s="5" t="s">
        <v>559</v>
      </c>
    </row>
    <row r="713" s="3" customFormat="1" spans="1:23">
      <c r="A713" s="14">
        <f t="shared" si="77"/>
        <v>89</v>
      </c>
      <c r="B713" s="47">
        <v>43596</v>
      </c>
      <c r="C713" s="48">
        <v>43598</v>
      </c>
      <c r="D713" s="17" t="s">
        <v>15</v>
      </c>
      <c r="E713" s="49">
        <v>2</v>
      </c>
      <c r="F713" s="50" t="s">
        <v>665</v>
      </c>
      <c r="G713" s="51">
        <v>18670</v>
      </c>
      <c r="H713" s="21">
        <v>0</v>
      </c>
      <c r="I713" s="51">
        <v>18670</v>
      </c>
      <c r="J713" s="62">
        <f t="shared" si="78"/>
        <v>3538562</v>
      </c>
      <c r="K713" s="49">
        <v>74248</v>
      </c>
      <c r="L713" s="65">
        <v>1490354</v>
      </c>
      <c r="O713" s="149"/>
      <c r="P713" s="43"/>
      <c r="Q713" s="43"/>
      <c r="R713" s="43"/>
      <c r="S713" s="43"/>
      <c r="T713" s="5"/>
      <c r="V713" s="5"/>
      <c r="W713" s="5" t="s">
        <v>535</v>
      </c>
    </row>
    <row r="714" s="3" customFormat="1" spans="1:23">
      <c r="A714" s="14">
        <f t="shared" si="77"/>
        <v>90</v>
      </c>
      <c r="B714" s="47">
        <v>43596</v>
      </c>
      <c r="C714" s="48">
        <v>43597</v>
      </c>
      <c r="D714" s="17" t="s">
        <v>15</v>
      </c>
      <c r="E714" s="49">
        <v>1</v>
      </c>
      <c r="F714" s="50" t="s">
        <v>666</v>
      </c>
      <c r="G714" s="51">
        <v>12450</v>
      </c>
      <c r="H714" s="21">
        <v>0</v>
      </c>
      <c r="I714" s="51">
        <v>12450</v>
      </c>
      <c r="J714" s="62">
        <f t="shared" si="78"/>
        <v>3526112</v>
      </c>
      <c r="K714" s="49">
        <v>75272</v>
      </c>
      <c r="L714" s="65">
        <v>1497921</v>
      </c>
      <c r="O714" s="149"/>
      <c r="P714" s="43"/>
      <c r="Q714" s="43"/>
      <c r="R714" s="43"/>
      <c r="S714" s="43"/>
      <c r="T714" s="5"/>
      <c r="V714" s="5"/>
      <c r="W714" s="5" t="s">
        <v>667</v>
      </c>
    </row>
    <row r="715" s="3" customFormat="1" spans="1:23">
      <c r="A715" s="14">
        <f t="shared" si="77"/>
        <v>91</v>
      </c>
      <c r="B715" s="47">
        <v>43597</v>
      </c>
      <c r="C715" s="48">
        <v>43600</v>
      </c>
      <c r="D715" s="17" t="s">
        <v>15</v>
      </c>
      <c r="E715" s="49">
        <v>3</v>
      </c>
      <c r="F715" s="50" t="s">
        <v>668</v>
      </c>
      <c r="G715" s="51">
        <v>13500</v>
      </c>
      <c r="H715" s="21">
        <v>0</v>
      </c>
      <c r="I715" s="51">
        <v>13500</v>
      </c>
      <c r="J715" s="62">
        <f t="shared" si="78"/>
        <v>3512612</v>
      </c>
      <c r="K715" s="49">
        <v>74719</v>
      </c>
      <c r="L715" s="65">
        <v>1493742</v>
      </c>
      <c r="O715" s="149"/>
      <c r="P715" s="43"/>
      <c r="Q715" s="43"/>
      <c r="R715" s="43"/>
      <c r="S715" s="43"/>
      <c r="T715" s="5"/>
      <c r="V715" s="5"/>
      <c r="W715" s="5" t="s">
        <v>531</v>
      </c>
    </row>
    <row r="716" s="3" customFormat="1" spans="1:23">
      <c r="A716" s="14">
        <f t="shared" si="77"/>
        <v>92</v>
      </c>
      <c r="B716" s="47">
        <v>43597</v>
      </c>
      <c r="C716" s="48">
        <v>43599</v>
      </c>
      <c r="D716" s="17" t="s">
        <v>15</v>
      </c>
      <c r="E716" s="49">
        <v>2</v>
      </c>
      <c r="F716" s="50" t="s">
        <v>669</v>
      </c>
      <c r="G716" s="51">
        <v>14040</v>
      </c>
      <c r="H716" s="21">
        <v>0</v>
      </c>
      <c r="I716" s="51">
        <v>14040</v>
      </c>
      <c r="J716" s="62">
        <f t="shared" si="78"/>
        <v>3498572</v>
      </c>
      <c r="K716" s="49">
        <v>72207</v>
      </c>
      <c r="L716" s="65">
        <v>1472373</v>
      </c>
      <c r="O716" s="149"/>
      <c r="P716" s="43"/>
      <c r="Q716" s="43"/>
      <c r="R716" s="43"/>
      <c r="S716" s="43"/>
      <c r="T716" s="5"/>
      <c r="V716" s="5"/>
      <c r="W716" s="5" t="s">
        <v>547</v>
      </c>
    </row>
    <row r="717" s="3" customFormat="1" spans="1:23">
      <c r="A717" s="14">
        <f t="shared" si="77"/>
        <v>93</v>
      </c>
      <c r="B717" s="47">
        <v>43597</v>
      </c>
      <c r="C717" s="48">
        <v>43599</v>
      </c>
      <c r="D717" s="17" t="s">
        <v>15</v>
      </c>
      <c r="E717" s="49">
        <v>2</v>
      </c>
      <c r="F717" s="50" t="s">
        <v>669</v>
      </c>
      <c r="G717" s="51">
        <v>14040</v>
      </c>
      <c r="H717" s="21">
        <v>0</v>
      </c>
      <c r="I717" s="51">
        <v>14040</v>
      </c>
      <c r="J717" s="62">
        <f t="shared" si="78"/>
        <v>3484532</v>
      </c>
      <c r="K717" s="49">
        <v>72208</v>
      </c>
      <c r="L717" s="65">
        <v>1472373</v>
      </c>
      <c r="O717" s="149"/>
      <c r="P717" s="43"/>
      <c r="Q717" s="43"/>
      <c r="R717" s="43"/>
      <c r="S717" s="43"/>
      <c r="T717" s="5"/>
      <c r="V717" s="5"/>
      <c r="W717" s="5" t="s">
        <v>670</v>
      </c>
    </row>
    <row r="718" s="3" customFormat="1" spans="1:23">
      <c r="A718" s="14">
        <f t="shared" si="77"/>
        <v>94</v>
      </c>
      <c r="B718" s="47">
        <v>43597</v>
      </c>
      <c r="C718" s="48">
        <v>43599</v>
      </c>
      <c r="D718" s="17" t="s">
        <v>15</v>
      </c>
      <c r="E718" s="49">
        <v>2</v>
      </c>
      <c r="F718" s="50" t="s">
        <v>671</v>
      </c>
      <c r="G718" s="51">
        <v>22410</v>
      </c>
      <c r="H718" s="21">
        <v>0</v>
      </c>
      <c r="I718" s="51">
        <v>22410</v>
      </c>
      <c r="J718" s="62">
        <f t="shared" si="78"/>
        <v>3462122</v>
      </c>
      <c r="K718" s="49">
        <v>74502</v>
      </c>
      <c r="L718" s="65">
        <v>1492358</v>
      </c>
      <c r="O718" s="149"/>
      <c r="P718" s="43"/>
      <c r="Q718" s="43"/>
      <c r="R718" s="43"/>
      <c r="S718" s="43"/>
      <c r="T718" s="5"/>
      <c r="V718" s="5"/>
      <c r="W718" s="5" t="s">
        <v>541</v>
      </c>
    </row>
    <row r="719" s="3" customFormat="1" spans="1:23">
      <c r="A719" s="14">
        <f t="shared" si="77"/>
        <v>95</v>
      </c>
      <c r="B719" s="47">
        <v>43597</v>
      </c>
      <c r="C719" s="48">
        <v>43599</v>
      </c>
      <c r="D719" s="17" t="s">
        <v>15</v>
      </c>
      <c r="E719" s="49">
        <v>2</v>
      </c>
      <c r="F719" s="50" t="s">
        <v>672</v>
      </c>
      <c r="G719" s="51">
        <v>22410</v>
      </c>
      <c r="H719" s="21">
        <v>0</v>
      </c>
      <c r="I719" s="51">
        <v>22410</v>
      </c>
      <c r="J719" s="62">
        <f t="shared" si="78"/>
        <v>3439712</v>
      </c>
      <c r="K719" s="49">
        <v>73967</v>
      </c>
      <c r="L719" s="65">
        <v>1486255</v>
      </c>
      <c r="O719" s="149"/>
      <c r="P719" s="43"/>
      <c r="Q719" s="43"/>
      <c r="R719" s="43"/>
      <c r="S719" s="43"/>
      <c r="T719" s="5"/>
      <c r="V719" s="5"/>
      <c r="W719" s="5" t="s">
        <v>673</v>
      </c>
    </row>
    <row r="720" s="3" customFormat="1" spans="1:23">
      <c r="A720" s="14">
        <f t="shared" si="77"/>
        <v>96</v>
      </c>
      <c r="B720" s="47">
        <v>43598</v>
      </c>
      <c r="C720" s="48">
        <v>43600</v>
      </c>
      <c r="D720" s="17" t="s">
        <v>15</v>
      </c>
      <c r="E720" s="49">
        <v>2</v>
      </c>
      <c r="F720" s="50" t="s">
        <v>674</v>
      </c>
      <c r="G720" s="51">
        <v>9000</v>
      </c>
      <c r="H720" s="21">
        <v>0</v>
      </c>
      <c r="I720" s="51">
        <v>9000</v>
      </c>
      <c r="J720" s="62">
        <f t="shared" si="78"/>
        <v>3430712</v>
      </c>
      <c r="K720" s="49">
        <v>74945</v>
      </c>
      <c r="L720" s="65">
        <v>1495687</v>
      </c>
      <c r="O720" s="149"/>
      <c r="P720" s="43"/>
      <c r="Q720" s="43"/>
      <c r="R720" s="43"/>
      <c r="S720" s="43"/>
      <c r="T720" s="5"/>
      <c r="V720" s="5"/>
      <c r="W720" s="5" t="s">
        <v>537</v>
      </c>
    </row>
    <row r="721" s="3" customFormat="1" spans="1:23">
      <c r="A721" s="14">
        <f t="shared" si="77"/>
        <v>97</v>
      </c>
      <c r="B721" s="47">
        <v>43598</v>
      </c>
      <c r="C721" s="48">
        <v>43602</v>
      </c>
      <c r="D721" s="17" t="s">
        <v>15</v>
      </c>
      <c r="E721" s="49">
        <v>4</v>
      </c>
      <c r="F721" s="50" t="s">
        <v>675</v>
      </c>
      <c r="G721" s="51">
        <v>25740</v>
      </c>
      <c r="H721" s="21">
        <v>0</v>
      </c>
      <c r="I721" s="51">
        <v>25740</v>
      </c>
      <c r="J721" s="62">
        <f t="shared" si="78"/>
        <v>3404972</v>
      </c>
      <c r="K721" s="49">
        <v>73832</v>
      </c>
      <c r="L721" s="65">
        <v>1484607</v>
      </c>
      <c r="O721" s="149"/>
      <c r="P721" s="43"/>
      <c r="Q721" s="43"/>
      <c r="R721" s="43"/>
      <c r="S721" s="43"/>
      <c r="T721" s="5"/>
      <c r="V721" s="5"/>
      <c r="W721" s="5" t="s">
        <v>676</v>
      </c>
    </row>
    <row r="722" s="3" customFormat="1" spans="1:23">
      <c r="A722" s="14">
        <f t="shared" si="77"/>
        <v>98</v>
      </c>
      <c r="B722" s="47">
        <v>43598</v>
      </c>
      <c r="C722" s="48">
        <v>43601</v>
      </c>
      <c r="D722" s="17" t="s">
        <v>15</v>
      </c>
      <c r="E722" s="49">
        <v>3</v>
      </c>
      <c r="F722" s="50" t="s">
        <v>677</v>
      </c>
      <c r="G722" s="51">
        <v>19305</v>
      </c>
      <c r="H722" s="21">
        <v>0</v>
      </c>
      <c r="I722" s="51">
        <v>19305</v>
      </c>
      <c r="J722" s="62">
        <f t="shared" si="78"/>
        <v>3385667</v>
      </c>
      <c r="K722" s="49">
        <v>74324</v>
      </c>
      <c r="L722" s="65">
        <v>1490753</v>
      </c>
      <c r="O722" s="149"/>
      <c r="P722" s="43"/>
      <c r="Q722" s="43"/>
      <c r="R722" s="43"/>
      <c r="S722" s="43"/>
      <c r="T722" s="5"/>
      <c r="V722" s="5"/>
      <c r="W722" s="5" t="s">
        <v>537</v>
      </c>
    </row>
    <row r="723" s="3" customFormat="1" spans="1:23">
      <c r="A723" s="14">
        <f t="shared" ref="A723:A754" si="79">A722+1</f>
        <v>99</v>
      </c>
      <c r="B723" s="47">
        <v>43598</v>
      </c>
      <c r="C723" s="48">
        <v>43602</v>
      </c>
      <c r="D723" s="17" t="s">
        <v>15</v>
      </c>
      <c r="E723" s="49">
        <v>4</v>
      </c>
      <c r="F723" s="50" t="s">
        <v>678</v>
      </c>
      <c r="G723" s="51">
        <v>40140</v>
      </c>
      <c r="H723" s="21">
        <v>0</v>
      </c>
      <c r="I723" s="51">
        <v>40140</v>
      </c>
      <c r="J723" s="62">
        <f t="shared" si="78"/>
        <v>3345527</v>
      </c>
      <c r="K723" s="49">
        <v>74217</v>
      </c>
      <c r="L723" s="65">
        <v>1489598</v>
      </c>
      <c r="O723" s="149"/>
      <c r="P723" s="43"/>
      <c r="Q723" s="43"/>
      <c r="R723" s="43"/>
      <c r="S723" s="43"/>
      <c r="T723" s="5"/>
      <c r="V723" s="5"/>
      <c r="W723" s="5" t="s">
        <v>679</v>
      </c>
    </row>
    <row r="724" s="3" customFormat="1" spans="1:23">
      <c r="A724" s="14">
        <f t="shared" si="79"/>
        <v>100</v>
      </c>
      <c r="B724" s="47">
        <v>43599</v>
      </c>
      <c r="C724" s="48">
        <v>43601</v>
      </c>
      <c r="D724" s="17" t="s">
        <v>15</v>
      </c>
      <c r="E724" s="49">
        <v>2</v>
      </c>
      <c r="F724" s="50" t="s">
        <v>680</v>
      </c>
      <c r="G724" s="51">
        <v>9000</v>
      </c>
      <c r="H724" s="21">
        <v>0</v>
      </c>
      <c r="I724" s="51">
        <v>9000</v>
      </c>
      <c r="J724" s="62">
        <f t="shared" si="78"/>
        <v>3336527</v>
      </c>
      <c r="K724" s="49">
        <v>73839</v>
      </c>
      <c r="L724" s="65">
        <v>1484683</v>
      </c>
      <c r="O724" s="149"/>
      <c r="P724" s="43"/>
      <c r="Q724" s="43"/>
      <c r="R724" s="43"/>
      <c r="S724" s="43"/>
      <c r="T724" s="5"/>
      <c r="V724" s="5"/>
      <c r="W724" s="5" t="s">
        <v>667</v>
      </c>
    </row>
    <row r="725" s="3" customFormat="1" spans="1:23">
      <c r="A725" s="14">
        <f t="shared" si="79"/>
        <v>101</v>
      </c>
      <c r="B725" s="47">
        <v>43599</v>
      </c>
      <c r="C725" s="48">
        <v>43601</v>
      </c>
      <c r="D725" s="17" t="s">
        <v>15</v>
      </c>
      <c r="E725" s="49">
        <v>2</v>
      </c>
      <c r="F725" s="50" t="s">
        <v>671</v>
      </c>
      <c r="G725" s="51">
        <v>12870</v>
      </c>
      <c r="H725" s="21">
        <v>0</v>
      </c>
      <c r="I725" s="51">
        <v>12870</v>
      </c>
      <c r="J725" s="62">
        <f t="shared" si="78"/>
        <v>3323657</v>
      </c>
      <c r="K725" s="49">
        <v>74503</v>
      </c>
      <c r="L725" s="65">
        <v>1492371</v>
      </c>
      <c r="O725" s="149"/>
      <c r="P725" s="43"/>
      <c r="Q725" s="43"/>
      <c r="R725" s="43"/>
      <c r="S725" s="43"/>
      <c r="T725" s="5"/>
      <c r="V725" s="5"/>
      <c r="W725" s="5" t="s">
        <v>531</v>
      </c>
    </row>
    <row r="726" s="3" customFormat="1" spans="1:23">
      <c r="A726" s="14">
        <f t="shared" si="79"/>
        <v>102</v>
      </c>
      <c r="B726" s="47">
        <v>43599</v>
      </c>
      <c r="C726" s="48">
        <v>43601</v>
      </c>
      <c r="D726" s="17" t="s">
        <v>15</v>
      </c>
      <c r="E726" s="49">
        <v>2</v>
      </c>
      <c r="F726" s="50" t="s">
        <v>681</v>
      </c>
      <c r="G726" s="51">
        <v>15750</v>
      </c>
      <c r="H726" s="21">
        <v>0</v>
      </c>
      <c r="I726" s="51">
        <v>15750</v>
      </c>
      <c r="J726" s="62">
        <f t="shared" si="78"/>
        <v>3307907</v>
      </c>
      <c r="K726" s="49">
        <v>72192</v>
      </c>
      <c r="L726" s="65">
        <v>1471800</v>
      </c>
      <c r="O726" s="149"/>
      <c r="P726" s="43"/>
      <c r="Q726" s="43"/>
      <c r="R726" s="43"/>
      <c r="S726" s="43"/>
      <c r="T726" s="5"/>
      <c r="V726" s="5"/>
      <c r="W726" s="5" t="s">
        <v>531</v>
      </c>
    </row>
    <row r="727" s="3" customFormat="1" spans="1:23">
      <c r="A727" s="14">
        <f t="shared" si="79"/>
        <v>103</v>
      </c>
      <c r="B727" s="47">
        <v>43599</v>
      </c>
      <c r="C727" s="48">
        <v>43603</v>
      </c>
      <c r="D727" s="17" t="s">
        <v>15</v>
      </c>
      <c r="E727" s="49">
        <v>4</v>
      </c>
      <c r="F727" s="50" t="s">
        <v>682</v>
      </c>
      <c r="G727" s="51">
        <v>31500</v>
      </c>
      <c r="H727" s="21">
        <v>0</v>
      </c>
      <c r="I727" s="51">
        <v>31500</v>
      </c>
      <c r="J727" s="62">
        <f t="shared" si="78"/>
        <v>3276407</v>
      </c>
      <c r="K727" s="49">
        <v>72231</v>
      </c>
      <c r="L727" s="65">
        <v>1473021</v>
      </c>
      <c r="O727" s="149"/>
      <c r="P727" s="44"/>
      <c r="Q727" s="43"/>
      <c r="R727" s="43"/>
      <c r="S727" s="43"/>
      <c r="T727" s="5"/>
      <c r="V727" s="5"/>
      <c r="W727" s="5" t="s">
        <v>537</v>
      </c>
    </row>
    <row r="728" s="3" customFormat="1" spans="1:23">
      <c r="A728" s="14">
        <f t="shared" si="79"/>
        <v>104</v>
      </c>
      <c r="B728" s="47">
        <v>43599</v>
      </c>
      <c r="C728" s="48">
        <v>43601</v>
      </c>
      <c r="D728" s="17" t="s">
        <v>15</v>
      </c>
      <c r="E728" s="49">
        <v>2</v>
      </c>
      <c r="F728" s="50" t="s">
        <v>683</v>
      </c>
      <c r="G728" s="51">
        <v>15750</v>
      </c>
      <c r="H728" s="21">
        <v>0</v>
      </c>
      <c r="I728" s="51">
        <v>15750</v>
      </c>
      <c r="J728" s="62">
        <f t="shared" si="78"/>
        <v>3260657</v>
      </c>
      <c r="K728" s="49">
        <v>71714</v>
      </c>
      <c r="L728" s="65">
        <v>1469615</v>
      </c>
      <c r="O728" s="149"/>
      <c r="P728" s="43"/>
      <c r="Q728" s="43"/>
      <c r="R728" s="43"/>
      <c r="S728" s="43"/>
      <c r="T728" s="5"/>
      <c r="V728" s="5"/>
      <c r="W728" s="5" t="s">
        <v>537</v>
      </c>
    </row>
    <row r="729" s="3" customFormat="1" spans="1:23">
      <c r="A729" s="14">
        <f t="shared" si="79"/>
        <v>105</v>
      </c>
      <c r="B729" s="47">
        <v>43599</v>
      </c>
      <c r="C729" s="48">
        <v>43601</v>
      </c>
      <c r="D729" s="17" t="s">
        <v>15</v>
      </c>
      <c r="E729" s="49">
        <v>2</v>
      </c>
      <c r="F729" s="50" t="s">
        <v>684</v>
      </c>
      <c r="G729" s="51">
        <v>22410</v>
      </c>
      <c r="H729" s="21">
        <v>0</v>
      </c>
      <c r="I729" s="51">
        <v>22410</v>
      </c>
      <c r="J729" s="62">
        <f t="shared" si="78"/>
        <v>3238247</v>
      </c>
      <c r="K729" s="49">
        <v>74390</v>
      </c>
      <c r="L729" s="65">
        <v>1491831</v>
      </c>
      <c r="O729" s="149"/>
      <c r="P729" s="43"/>
      <c r="Q729" s="43"/>
      <c r="R729" s="43"/>
      <c r="S729" s="5"/>
      <c r="T729" s="5"/>
      <c r="V729" s="5"/>
      <c r="W729" s="5" t="s">
        <v>559</v>
      </c>
    </row>
    <row r="730" s="3" customFormat="1" spans="1:23">
      <c r="A730" s="14">
        <f t="shared" si="79"/>
        <v>106</v>
      </c>
      <c r="B730" s="47">
        <v>43600</v>
      </c>
      <c r="C730" s="48">
        <v>43602</v>
      </c>
      <c r="D730" s="17" t="s">
        <v>15</v>
      </c>
      <c r="E730" s="49">
        <v>2</v>
      </c>
      <c r="F730" s="50" t="s">
        <v>685</v>
      </c>
      <c r="G730" s="51">
        <v>9000</v>
      </c>
      <c r="H730" s="21">
        <v>0</v>
      </c>
      <c r="I730" s="51">
        <v>9000</v>
      </c>
      <c r="J730" s="62">
        <f t="shared" ref="J730:J761" si="80">J729-I730</f>
        <v>3229247</v>
      </c>
      <c r="K730" s="49">
        <v>73258</v>
      </c>
      <c r="L730" s="65">
        <v>1478947</v>
      </c>
      <c r="O730" s="149"/>
      <c r="P730" s="43"/>
      <c r="Q730" s="43"/>
      <c r="R730" s="43"/>
      <c r="S730" s="5"/>
      <c r="T730" s="5"/>
      <c r="V730" s="5"/>
      <c r="W730" s="5" t="s">
        <v>559</v>
      </c>
    </row>
    <row r="731" s="3" customFormat="1" spans="1:23">
      <c r="A731" s="14">
        <f t="shared" si="79"/>
        <v>107</v>
      </c>
      <c r="B731" s="47">
        <v>43600</v>
      </c>
      <c r="C731" s="48">
        <v>43603</v>
      </c>
      <c r="D731" s="17" t="s">
        <v>15</v>
      </c>
      <c r="E731" s="49">
        <v>3</v>
      </c>
      <c r="F731" s="50" t="s">
        <v>686</v>
      </c>
      <c r="G731" s="51">
        <v>13500</v>
      </c>
      <c r="H731" s="21">
        <v>0</v>
      </c>
      <c r="I731" s="51">
        <v>13500</v>
      </c>
      <c r="J731" s="62">
        <f t="shared" si="80"/>
        <v>3215747</v>
      </c>
      <c r="K731" s="49">
        <v>73850</v>
      </c>
      <c r="L731" s="65">
        <v>1484880</v>
      </c>
      <c r="O731" s="149"/>
      <c r="P731" s="43"/>
      <c r="Q731" s="43"/>
      <c r="R731" s="43"/>
      <c r="S731" s="5"/>
      <c r="T731" s="5"/>
      <c r="V731" s="5"/>
      <c r="W731" s="5" t="s">
        <v>687</v>
      </c>
    </row>
    <row r="732" s="3" customFormat="1" spans="1:23">
      <c r="A732" s="14">
        <f t="shared" si="79"/>
        <v>108</v>
      </c>
      <c r="B732" s="47">
        <v>43600</v>
      </c>
      <c r="C732" s="48">
        <v>43602</v>
      </c>
      <c r="D732" s="17" t="s">
        <v>15</v>
      </c>
      <c r="E732" s="49">
        <v>2</v>
      </c>
      <c r="F732" s="50" t="s">
        <v>688</v>
      </c>
      <c r="G732" s="51">
        <v>9000</v>
      </c>
      <c r="H732" s="21">
        <v>0</v>
      </c>
      <c r="I732" s="51">
        <v>9000</v>
      </c>
      <c r="J732" s="62">
        <f t="shared" si="80"/>
        <v>3206747</v>
      </c>
      <c r="K732" s="49">
        <v>73257</v>
      </c>
      <c r="L732" s="65">
        <v>1478947</v>
      </c>
      <c r="O732" s="149"/>
      <c r="P732" s="43"/>
      <c r="Q732" s="43"/>
      <c r="R732" s="43"/>
      <c r="S732" s="5"/>
      <c r="T732" s="5"/>
      <c r="V732" s="5"/>
      <c r="W732" s="5" t="s">
        <v>537</v>
      </c>
    </row>
    <row r="733" s="3" customFormat="1" spans="1:23">
      <c r="A733" s="14">
        <f t="shared" si="79"/>
        <v>109</v>
      </c>
      <c r="B733" s="47">
        <v>43600</v>
      </c>
      <c r="C733" s="48">
        <v>43602</v>
      </c>
      <c r="D733" s="17" t="s">
        <v>15</v>
      </c>
      <c r="E733" s="49">
        <v>2</v>
      </c>
      <c r="F733" s="50" t="s">
        <v>668</v>
      </c>
      <c r="G733" s="51">
        <v>20070</v>
      </c>
      <c r="H733" s="21">
        <v>0</v>
      </c>
      <c r="I733" s="51">
        <v>20070</v>
      </c>
      <c r="J733" s="62">
        <f t="shared" si="80"/>
        <v>3186677</v>
      </c>
      <c r="K733" s="49">
        <v>74729</v>
      </c>
      <c r="L733" s="65">
        <v>1493741</v>
      </c>
      <c r="O733" s="149"/>
      <c r="P733" s="43"/>
      <c r="Q733" s="43"/>
      <c r="R733" s="43"/>
      <c r="S733" s="5"/>
      <c r="T733" s="5"/>
      <c r="V733" s="5"/>
      <c r="W733" s="5" t="s">
        <v>557</v>
      </c>
    </row>
    <row r="734" s="3" customFormat="1" spans="1:23">
      <c r="A734" s="14">
        <f t="shared" si="79"/>
        <v>110</v>
      </c>
      <c r="B734" s="47">
        <v>43600</v>
      </c>
      <c r="C734" s="48">
        <v>43606</v>
      </c>
      <c r="D734" s="17" t="s">
        <v>15</v>
      </c>
      <c r="E734" s="49">
        <v>6</v>
      </c>
      <c r="F734" s="50" t="s">
        <v>689</v>
      </c>
      <c r="G734" s="51">
        <v>64650</v>
      </c>
      <c r="H734" s="21">
        <v>0</v>
      </c>
      <c r="I734" s="51">
        <v>64650</v>
      </c>
      <c r="J734" s="62">
        <f t="shared" si="80"/>
        <v>3122027</v>
      </c>
      <c r="K734" s="49">
        <v>70234</v>
      </c>
      <c r="L734" s="65">
        <v>1462158</v>
      </c>
      <c r="O734" s="149"/>
      <c r="P734" s="44"/>
      <c r="Q734" s="43"/>
      <c r="R734" s="43"/>
      <c r="S734" s="5"/>
      <c r="T734" s="5"/>
      <c r="V734" s="5"/>
      <c r="W734" s="5" t="s">
        <v>531</v>
      </c>
    </row>
    <row r="735" s="3" customFormat="1" spans="1:23">
      <c r="A735" s="14">
        <f t="shared" si="79"/>
        <v>111</v>
      </c>
      <c r="B735" s="47">
        <v>43601</v>
      </c>
      <c r="C735" s="48">
        <v>43603</v>
      </c>
      <c r="D735" s="17" t="s">
        <v>15</v>
      </c>
      <c r="E735" s="49">
        <v>2</v>
      </c>
      <c r="F735" s="50" t="s">
        <v>690</v>
      </c>
      <c r="G735" s="51">
        <v>9000</v>
      </c>
      <c r="H735" s="21">
        <v>0</v>
      </c>
      <c r="I735" s="51">
        <v>9000</v>
      </c>
      <c r="J735" s="62">
        <f t="shared" si="80"/>
        <v>3113027</v>
      </c>
      <c r="K735" s="49">
        <v>74033</v>
      </c>
      <c r="L735" s="65">
        <v>1487268</v>
      </c>
      <c r="O735" s="149"/>
      <c r="P735" s="43"/>
      <c r="Q735" s="43"/>
      <c r="R735" s="43"/>
      <c r="S735" s="5"/>
      <c r="T735" s="5"/>
      <c r="V735" s="5"/>
      <c r="W735" s="5" t="s">
        <v>691</v>
      </c>
    </row>
    <row r="736" s="3" customFormat="1" spans="1:23">
      <c r="A736" s="14">
        <f t="shared" si="79"/>
        <v>112</v>
      </c>
      <c r="B736" s="47">
        <v>43601</v>
      </c>
      <c r="C736" s="48">
        <v>43603</v>
      </c>
      <c r="D736" s="17" t="s">
        <v>15</v>
      </c>
      <c r="E736" s="49">
        <v>2</v>
      </c>
      <c r="F736" s="50" t="s">
        <v>692</v>
      </c>
      <c r="G736" s="51">
        <v>9000</v>
      </c>
      <c r="H736" s="21">
        <v>0</v>
      </c>
      <c r="I736" s="51">
        <v>9000</v>
      </c>
      <c r="J736" s="62">
        <f t="shared" si="80"/>
        <v>3104027</v>
      </c>
      <c r="K736" s="49">
        <v>74788</v>
      </c>
      <c r="L736" s="65">
        <v>1493964</v>
      </c>
      <c r="O736" s="149"/>
      <c r="P736" s="43"/>
      <c r="Q736" s="43"/>
      <c r="R736" s="43"/>
      <c r="S736" s="5"/>
      <c r="T736" s="5"/>
      <c r="V736" s="5"/>
      <c r="W736" s="5" t="s">
        <v>687</v>
      </c>
    </row>
    <row r="737" s="3" customFormat="1" spans="1:23">
      <c r="A737" s="14">
        <f t="shared" si="79"/>
        <v>113</v>
      </c>
      <c r="B737" s="47">
        <v>43601</v>
      </c>
      <c r="C737" s="48">
        <v>43604</v>
      </c>
      <c r="D737" s="17" t="s">
        <v>15</v>
      </c>
      <c r="E737" s="49">
        <v>3</v>
      </c>
      <c r="F737" s="50" t="s">
        <v>693</v>
      </c>
      <c r="G737" s="51">
        <v>19305</v>
      </c>
      <c r="H737" s="21">
        <v>0</v>
      </c>
      <c r="I737" s="51">
        <v>19305</v>
      </c>
      <c r="J737" s="62">
        <f t="shared" si="80"/>
        <v>3084722</v>
      </c>
      <c r="K737" s="49">
        <v>75228</v>
      </c>
      <c r="L737" s="65">
        <v>1497373</v>
      </c>
      <c r="O737" s="149"/>
      <c r="P737" s="43"/>
      <c r="Q737" s="43"/>
      <c r="R737" s="43"/>
      <c r="S737" s="5"/>
      <c r="T737" s="5"/>
      <c r="V737" s="5"/>
      <c r="W737" s="5" t="s">
        <v>598</v>
      </c>
    </row>
    <row r="738" s="3" customFormat="1" spans="1:23">
      <c r="A738" s="14">
        <f t="shared" si="79"/>
        <v>114</v>
      </c>
      <c r="B738" s="47">
        <v>43601</v>
      </c>
      <c r="C738" s="48">
        <v>43604</v>
      </c>
      <c r="D738" s="17" t="s">
        <v>15</v>
      </c>
      <c r="E738" s="49">
        <v>3</v>
      </c>
      <c r="F738" s="50" t="s">
        <v>694</v>
      </c>
      <c r="G738" s="51">
        <v>23625</v>
      </c>
      <c r="H738" s="21">
        <v>0</v>
      </c>
      <c r="I738" s="51">
        <v>23625</v>
      </c>
      <c r="J738" s="62">
        <f t="shared" si="80"/>
        <v>3061097</v>
      </c>
      <c r="K738" s="49">
        <v>72039</v>
      </c>
      <c r="L738" s="65">
        <v>1471556</v>
      </c>
      <c r="O738" s="149"/>
      <c r="P738" s="43"/>
      <c r="Q738" s="43"/>
      <c r="R738" s="43"/>
      <c r="S738" s="5"/>
      <c r="T738" s="5"/>
      <c r="V738" s="5"/>
      <c r="W738" s="5" t="s">
        <v>598</v>
      </c>
    </row>
    <row r="739" s="3" customFormat="1" spans="1:23">
      <c r="A739" s="14">
        <f t="shared" si="79"/>
        <v>115</v>
      </c>
      <c r="B739" s="47">
        <v>43601</v>
      </c>
      <c r="C739" s="48">
        <v>43603</v>
      </c>
      <c r="D739" s="17" t="s">
        <v>15</v>
      </c>
      <c r="E739" s="49">
        <v>2</v>
      </c>
      <c r="F739" s="50" t="s">
        <v>695</v>
      </c>
      <c r="G739" s="51">
        <v>15750</v>
      </c>
      <c r="H739" s="21">
        <v>0</v>
      </c>
      <c r="I739" s="51">
        <v>15750</v>
      </c>
      <c r="J739" s="62">
        <f t="shared" si="80"/>
        <v>3045347</v>
      </c>
      <c r="K739" s="49">
        <v>69934</v>
      </c>
      <c r="L739" s="65">
        <v>1458011</v>
      </c>
      <c r="O739" s="149"/>
      <c r="P739" s="43"/>
      <c r="Q739" s="43"/>
      <c r="R739" s="43"/>
      <c r="S739" s="5"/>
      <c r="T739" s="5"/>
      <c r="V739" s="5"/>
      <c r="W739" s="5" t="s">
        <v>541</v>
      </c>
    </row>
    <row r="740" s="3" customFormat="1" spans="1:23">
      <c r="A740" s="14">
        <f t="shared" si="79"/>
        <v>116</v>
      </c>
      <c r="B740" s="47">
        <v>43602</v>
      </c>
      <c r="C740" s="48">
        <v>43604</v>
      </c>
      <c r="D740" s="17" t="s">
        <v>15</v>
      </c>
      <c r="E740" s="49">
        <v>2</v>
      </c>
      <c r="F740" s="50" t="s">
        <v>696</v>
      </c>
      <c r="G740" s="51">
        <v>9000</v>
      </c>
      <c r="H740" s="21">
        <v>0</v>
      </c>
      <c r="I740" s="51">
        <v>9000</v>
      </c>
      <c r="J740" s="62">
        <f t="shared" si="80"/>
        <v>3036347</v>
      </c>
      <c r="K740" s="49">
        <v>74339</v>
      </c>
      <c r="L740" s="65">
        <v>1491061</v>
      </c>
      <c r="O740" s="149"/>
      <c r="P740" s="43"/>
      <c r="Q740" s="43"/>
      <c r="R740" s="43"/>
      <c r="S740" s="5"/>
      <c r="T740" s="5"/>
      <c r="V740" s="5"/>
      <c r="W740" s="5" t="s">
        <v>697</v>
      </c>
    </row>
    <row r="741" s="3" customFormat="1" spans="1:23">
      <c r="A741" s="14">
        <f t="shared" si="79"/>
        <v>117</v>
      </c>
      <c r="B741" s="47">
        <v>43602</v>
      </c>
      <c r="C741" s="48">
        <v>43604</v>
      </c>
      <c r="D741" s="17" t="s">
        <v>15</v>
      </c>
      <c r="E741" s="49">
        <v>2</v>
      </c>
      <c r="F741" s="50" t="s">
        <v>698</v>
      </c>
      <c r="G741" s="51">
        <v>12870</v>
      </c>
      <c r="H741" s="21">
        <v>0</v>
      </c>
      <c r="I741" s="51">
        <v>12870</v>
      </c>
      <c r="J741" s="62">
        <f t="shared" si="80"/>
        <v>3023477</v>
      </c>
      <c r="K741" s="49">
        <v>73280</v>
      </c>
      <c r="L741" s="65">
        <v>1479279</v>
      </c>
      <c r="O741" s="149"/>
      <c r="P741" s="43"/>
      <c r="Q741" s="43"/>
      <c r="R741" s="43"/>
      <c r="S741" s="5"/>
      <c r="T741" s="5"/>
      <c r="V741" s="5"/>
      <c r="W741" s="5" t="s">
        <v>699</v>
      </c>
    </row>
    <row r="742" s="3" customFormat="1" spans="1:23">
      <c r="A742" s="14">
        <f t="shared" si="79"/>
        <v>118</v>
      </c>
      <c r="B742" s="47">
        <v>43602</v>
      </c>
      <c r="C742" s="48">
        <v>43604</v>
      </c>
      <c r="D742" s="17" t="s">
        <v>15</v>
      </c>
      <c r="E742" s="49">
        <v>2</v>
      </c>
      <c r="F742" s="50" t="s">
        <v>700</v>
      </c>
      <c r="G742" s="51">
        <v>22410</v>
      </c>
      <c r="H742" s="21">
        <v>0</v>
      </c>
      <c r="I742" s="51">
        <v>22410</v>
      </c>
      <c r="J742" s="62">
        <f t="shared" si="80"/>
        <v>3001067</v>
      </c>
      <c r="K742" s="49">
        <v>74126</v>
      </c>
      <c r="L742" s="65">
        <v>1488378</v>
      </c>
      <c r="O742" s="149"/>
      <c r="P742" s="43"/>
      <c r="Q742" s="43"/>
      <c r="R742" s="43"/>
      <c r="S742" s="5"/>
      <c r="T742" s="5"/>
      <c r="V742" s="5"/>
      <c r="W742" s="5" t="s">
        <v>701</v>
      </c>
    </row>
    <row r="743" spans="1:23">
      <c r="A743" s="14">
        <f t="shared" si="79"/>
        <v>119</v>
      </c>
      <c r="B743" s="101">
        <v>43603</v>
      </c>
      <c r="C743" s="102">
        <v>43608</v>
      </c>
      <c r="D743" s="17" t="s">
        <v>15</v>
      </c>
      <c r="E743" s="103">
        <v>5</v>
      </c>
      <c r="F743" s="104" t="s">
        <v>702</v>
      </c>
      <c r="G743" s="105">
        <v>22500</v>
      </c>
      <c r="H743" s="21">
        <v>0</v>
      </c>
      <c r="I743" s="51">
        <v>22500</v>
      </c>
      <c r="J743" s="62">
        <f t="shared" si="80"/>
        <v>2978567</v>
      </c>
      <c r="K743" s="103">
        <v>72226</v>
      </c>
      <c r="L743" s="65">
        <v>1472671</v>
      </c>
      <c r="P743" s="43"/>
      <c r="Q743" s="43"/>
      <c r="R743" s="43"/>
      <c r="V743" s="5"/>
      <c r="W743" s="5" t="s">
        <v>535</v>
      </c>
    </row>
    <row r="744" spans="1:23">
      <c r="A744" s="14">
        <f t="shared" si="79"/>
        <v>120</v>
      </c>
      <c r="B744" s="101">
        <v>43603</v>
      </c>
      <c r="C744" s="102">
        <v>43608</v>
      </c>
      <c r="D744" s="17" t="s">
        <v>15</v>
      </c>
      <c r="E744" s="103">
        <v>5</v>
      </c>
      <c r="F744" s="104" t="s">
        <v>703</v>
      </c>
      <c r="G744" s="105">
        <v>22500</v>
      </c>
      <c r="H744" s="21">
        <v>0</v>
      </c>
      <c r="I744" s="51">
        <v>22500</v>
      </c>
      <c r="J744" s="62">
        <f t="shared" si="80"/>
        <v>2956067</v>
      </c>
      <c r="K744" s="103">
        <v>72225</v>
      </c>
      <c r="L744" s="65">
        <v>1472665</v>
      </c>
      <c r="P744" s="43"/>
      <c r="Q744" s="43"/>
      <c r="R744" s="43"/>
      <c r="V744" s="5"/>
      <c r="W744" s="5" t="s">
        <v>598</v>
      </c>
    </row>
    <row r="745" spans="1:23">
      <c r="A745" s="14">
        <f t="shared" si="79"/>
        <v>121</v>
      </c>
      <c r="B745" s="101">
        <v>43603</v>
      </c>
      <c r="C745" s="102">
        <v>43605</v>
      </c>
      <c r="D745" s="17" t="s">
        <v>15</v>
      </c>
      <c r="E745" s="103">
        <v>2</v>
      </c>
      <c r="F745" s="104" t="s">
        <v>704</v>
      </c>
      <c r="G745" s="105">
        <v>9000</v>
      </c>
      <c r="H745" s="21">
        <v>0</v>
      </c>
      <c r="I745" s="51">
        <v>9000</v>
      </c>
      <c r="J745" s="62">
        <f t="shared" si="80"/>
        <v>2947067</v>
      </c>
      <c r="K745" s="103">
        <v>73844</v>
      </c>
      <c r="L745" s="65">
        <v>1484836</v>
      </c>
      <c r="P745" s="43"/>
      <c r="Q745" s="43"/>
      <c r="R745" s="43"/>
      <c r="V745" s="5"/>
      <c r="W745" s="5" t="s">
        <v>559</v>
      </c>
    </row>
    <row r="746" spans="1:23">
      <c r="A746" s="14">
        <f t="shared" si="79"/>
        <v>122</v>
      </c>
      <c r="B746" s="101">
        <v>43603</v>
      </c>
      <c r="C746" s="102">
        <v>43605</v>
      </c>
      <c r="D746" s="17" t="s">
        <v>15</v>
      </c>
      <c r="E746" s="103">
        <v>2</v>
      </c>
      <c r="F746" s="104" t="s">
        <v>705</v>
      </c>
      <c r="G746" s="105">
        <v>12870</v>
      </c>
      <c r="H746" s="21">
        <v>0</v>
      </c>
      <c r="I746" s="51">
        <v>12870</v>
      </c>
      <c r="J746" s="62">
        <f t="shared" si="80"/>
        <v>2934197</v>
      </c>
      <c r="K746" s="103">
        <v>73939</v>
      </c>
      <c r="L746" s="65">
        <v>1485663</v>
      </c>
      <c r="P746" s="43"/>
      <c r="Q746" s="43"/>
      <c r="R746" s="43"/>
      <c r="V746" s="5"/>
      <c r="W746" s="5" t="s">
        <v>531</v>
      </c>
    </row>
    <row r="747" spans="1:23">
      <c r="A747" s="14">
        <f t="shared" si="79"/>
        <v>123</v>
      </c>
      <c r="B747" s="101">
        <v>43603</v>
      </c>
      <c r="C747" s="102">
        <v>43605</v>
      </c>
      <c r="D747" s="17" t="s">
        <v>15</v>
      </c>
      <c r="E747" s="103">
        <v>2</v>
      </c>
      <c r="F747" s="104" t="s">
        <v>706</v>
      </c>
      <c r="G747" s="105">
        <v>12870</v>
      </c>
      <c r="H747" s="21">
        <v>0</v>
      </c>
      <c r="I747" s="51">
        <v>12870</v>
      </c>
      <c r="J747" s="62">
        <f t="shared" si="80"/>
        <v>2921327</v>
      </c>
      <c r="K747" s="103">
        <v>74941</v>
      </c>
      <c r="L747" s="65">
        <v>1495493</v>
      </c>
      <c r="P747" s="43"/>
      <c r="Q747" s="43"/>
      <c r="R747" s="43"/>
      <c r="V747" s="5"/>
      <c r="W747" s="5" t="s">
        <v>707</v>
      </c>
    </row>
    <row r="748" spans="1:23">
      <c r="A748" s="14">
        <f t="shared" si="79"/>
        <v>124</v>
      </c>
      <c r="B748" s="101">
        <v>43603</v>
      </c>
      <c r="C748" s="102">
        <v>43605</v>
      </c>
      <c r="D748" s="17" t="s">
        <v>15</v>
      </c>
      <c r="E748" s="103">
        <v>2</v>
      </c>
      <c r="F748" s="104" t="s">
        <v>708</v>
      </c>
      <c r="G748" s="105">
        <v>12870</v>
      </c>
      <c r="H748" s="21">
        <v>0</v>
      </c>
      <c r="I748" s="51">
        <v>12870</v>
      </c>
      <c r="J748" s="62">
        <f t="shared" si="80"/>
        <v>2908457</v>
      </c>
      <c r="K748" s="103">
        <v>74028</v>
      </c>
      <c r="L748" s="65">
        <v>1487515</v>
      </c>
      <c r="P748" s="43"/>
      <c r="Q748" s="43"/>
      <c r="R748" s="43"/>
      <c r="V748" s="5"/>
      <c r="W748" s="5" t="s">
        <v>709</v>
      </c>
    </row>
    <row r="749" spans="1:23">
      <c r="A749" s="14">
        <f t="shared" si="79"/>
        <v>125</v>
      </c>
      <c r="B749" s="101">
        <v>43603</v>
      </c>
      <c r="C749" s="102">
        <v>43605</v>
      </c>
      <c r="D749" s="17" t="s">
        <v>15</v>
      </c>
      <c r="E749" s="103">
        <v>2</v>
      </c>
      <c r="F749" s="104" t="s">
        <v>710</v>
      </c>
      <c r="G749" s="105">
        <v>12870</v>
      </c>
      <c r="H749" s="21">
        <v>0</v>
      </c>
      <c r="I749" s="51">
        <v>12870</v>
      </c>
      <c r="J749" s="62">
        <f t="shared" si="80"/>
        <v>2895587</v>
      </c>
      <c r="K749" s="103">
        <v>74034</v>
      </c>
      <c r="L749" s="65">
        <v>1487336</v>
      </c>
      <c r="P749" s="43"/>
      <c r="Q749" s="43"/>
      <c r="R749" s="43"/>
      <c r="V749" s="5"/>
      <c r="W749" s="5" t="s">
        <v>691</v>
      </c>
    </row>
    <row r="750" spans="1:23">
      <c r="A750" s="14">
        <f t="shared" si="79"/>
        <v>126</v>
      </c>
      <c r="B750" s="101">
        <v>43604</v>
      </c>
      <c r="C750" s="102">
        <v>43607</v>
      </c>
      <c r="D750" s="17" t="s">
        <v>15</v>
      </c>
      <c r="E750" s="103">
        <v>3</v>
      </c>
      <c r="F750" s="104" t="s">
        <v>711</v>
      </c>
      <c r="G750" s="105">
        <v>19305</v>
      </c>
      <c r="H750" s="21">
        <v>0</v>
      </c>
      <c r="I750" s="51">
        <v>19305</v>
      </c>
      <c r="J750" s="62">
        <f t="shared" si="80"/>
        <v>2876282</v>
      </c>
      <c r="K750" s="103">
        <v>72034</v>
      </c>
      <c r="L750" s="65">
        <v>1471447</v>
      </c>
      <c r="P750" s="43"/>
      <c r="Q750" s="43"/>
      <c r="R750" s="43"/>
      <c r="V750" s="5"/>
      <c r="W750" s="5" t="s">
        <v>709</v>
      </c>
    </row>
    <row r="751" spans="1:23">
      <c r="A751" s="14">
        <f t="shared" si="79"/>
        <v>127</v>
      </c>
      <c r="B751" s="101">
        <v>43604</v>
      </c>
      <c r="C751" s="102">
        <v>43607</v>
      </c>
      <c r="D751" s="17" t="s">
        <v>15</v>
      </c>
      <c r="E751" s="103">
        <v>3</v>
      </c>
      <c r="F751" s="104" t="s">
        <v>712</v>
      </c>
      <c r="G751" s="105">
        <v>19305</v>
      </c>
      <c r="H751" s="21">
        <v>0</v>
      </c>
      <c r="I751" s="51">
        <v>19305</v>
      </c>
      <c r="J751" s="62">
        <f t="shared" si="80"/>
        <v>2856977</v>
      </c>
      <c r="K751" s="103">
        <v>72030</v>
      </c>
      <c r="L751" s="65">
        <v>1471450</v>
      </c>
      <c r="P751" s="43"/>
      <c r="Q751" s="43"/>
      <c r="R751" s="43"/>
      <c r="V751" s="5"/>
      <c r="W751" s="5" t="s">
        <v>707</v>
      </c>
    </row>
    <row r="752" spans="1:23">
      <c r="A752" s="14">
        <f t="shared" si="79"/>
        <v>128</v>
      </c>
      <c r="B752" s="101">
        <v>43604</v>
      </c>
      <c r="C752" s="102">
        <v>43606</v>
      </c>
      <c r="D752" s="17" t="s">
        <v>15</v>
      </c>
      <c r="E752" s="103">
        <v>2</v>
      </c>
      <c r="F752" s="104" t="s">
        <v>713</v>
      </c>
      <c r="G752" s="105">
        <v>10040</v>
      </c>
      <c r="H752" s="21">
        <v>0</v>
      </c>
      <c r="I752" s="51">
        <v>14040</v>
      </c>
      <c r="J752" s="62">
        <f t="shared" si="80"/>
        <v>2842937</v>
      </c>
      <c r="K752" s="103">
        <v>71005</v>
      </c>
      <c r="L752" s="65">
        <v>1464492</v>
      </c>
      <c r="P752" s="43"/>
      <c r="Q752" s="43"/>
      <c r="R752" s="43"/>
      <c r="V752" s="5"/>
      <c r="W752" s="5" t="s">
        <v>531</v>
      </c>
    </row>
    <row r="753" spans="1:23">
      <c r="A753" s="14">
        <f t="shared" si="79"/>
        <v>129</v>
      </c>
      <c r="B753" s="101">
        <v>43604</v>
      </c>
      <c r="C753" s="102">
        <v>43606</v>
      </c>
      <c r="D753" s="17" t="s">
        <v>15</v>
      </c>
      <c r="E753" s="103">
        <v>2</v>
      </c>
      <c r="F753" s="104" t="s">
        <v>714</v>
      </c>
      <c r="G753" s="105">
        <v>7875</v>
      </c>
      <c r="H753" s="21">
        <v>0</v>
      </c>
      <c r="I753" s="51">
        <v>15750</v>
      </c>
      <c r="J753" s="62">
        <f t="shared" si="80"/>
        <v>2827187</v>
      </c>
      <c r="K753" s="103">
        <v>70404</v>
      </c>
      <c r="L753" s="65">
        <v>1463394</v>
      </c>
      <c r="P753" s="43"/>
      <c r="Q753" s="43"/>
      <c r="R753" s="43"/>
      <c r="V753" s="5"/>
      <c r="W753" s="5" t="s">
        <v>531</v>
      </c>
    </row>
    <row r="754" spans="1:23">
      <c r="A754" s="14">
        <f t="shared" si="79"/>
        <v>130</v>
      </c>
      <c r="B754" s="101">
        <v>43604</v>
      </c>
      <c r="C754" s="102">
        <v>43606</v>
      </c>
      <c r="D754" s="17" t="s">
        <v>15</v>
      </c>
      <c r="E754" s="103">
        <v>2</v>
      </c>
      <c r="F754" s="104" t="s">
        <v>715</v>
      </c>
      <c r="G754" s="105">
        <v>20070</v>
      </c>
      <c r="H754" s="21">
        <v>0</v>
      </c>
      <c r="I754" s="51">
        <v>20070</v>
      </c>
      <c r="J754" s="62">
        <f t="shared" si="80"/>
        <v>2807117</v>
      </c>
      <c r="K754" s="103">
        <v>74216</v>
      </c>
      <c r="L754" s="65">
        <v>1489397</v>
      </c>
      <c r="P754" s="43"/>
      <c r="Q754" s="43"/>
      <c r="R754" s="43"/>
      <c r="V754" s="5"/>
      <c r="W754" s="5" t="s">
        <v>657</v>
      </c>
    </row>
    <row r="755" spans="1:23">
      <c r="A755" s="14">
        <f t="shared" ref="A755:A786" si="81">A754+1</f>
        <v>131</v>
      </c>
      <c r="B755" s="101">
        <v>43605</v>
      </c>
      <c r="C755" s="102">
        <v>43608</v>
      </c>
      <c r="D755" s="17" t="s">
        <v>15</v>
      </c>
      <c r="E755" s="103">
        <v>3</v>
      </c>
      <c r="F755" s="104" t="s">
        <v>716</v>
      </c>
      <c r="G755" s="105">
        <v>13500</v>
      </c>
      <c r="H755" s="21">
        <v>0</v>
      </c>
      <c r="I755" s="51">
        <v>13500</v>
      </c>
      <c r="J755" s="62">
        <f t="shared" si="80"/>
        <v>2793617</v>
      </c>
      <c r="K755" s="103">
        <v>73560</v>
      </c>
      <c r="L755" s="65">
        <v>1482411</v>
      </c>
      <c r="P755" s="43"/>
      <c r="Q755" s="43"/>
      <c r="R755" s="43"/>
      <c r="V755" s="5"/>
      <c r="W755" s="5" t="s">
        <v>709</v>
      </c>
    </row>
    <row r="756" spans="1:23">
      <c r="A756" s="14">
        <f t="shared" si="81"/>
        <v>132</v>
      </c>
      <c r="B756" s="101">
        <v>43605</v>
      </c>
      <c r="C756" s="102">
        <v>43609</v>
      </c>
      <c r="D756" s="17" t="s">
        <v>15</v>
      </c>
      <c r="E756" s="103">
        <v>4</v>
      </c>
      <c r="F756" s="104" t="s">
        <v>717</v>
      </c>
      <c r="G756" s="105">
        <v>9000</v>
      </c>
      <c r="H756" s="21">
        <v>0</v>
      </c>
      <c r="I756" s="51">
        <v>18000</v>
      </c>
      <c r="J756" s="62">
        <f t="shared" si="80"/>
        <v>2775617</v>
      </c>
      <c r="K756" s="103">
        <v>70724</v>
      </c>
      <c r="L756" s="65">
        <v>1463832</v>
      </c>
      <c r="P756" s="43"/>
      <c r="Q756" s="43"/>
      <c r="R756" s="43"/>
      <c r="V756" s="5"/>
      <c r="W756" s="5" t="s">
        <v>687</v>
      </c>
    </row>
    <row r="757" spans="1:23">
      <c r="A757" s="14">
        <f t="shared" si="81"/>
        <v>133</v>
      </c>
      <c r="B757" s="101">
        <v>43605</v>
      </c>
      <c r="C757" s="102">
        <v>43607</v>
      </c>
      <c r="D757" s="17" t="s">
        <v>15</v>
      </c>
      <c r="E757" s="103">
        <v>2</v>
      </c>
      <c r="F757" s="104" t="s">
        <v>718</v>
      </c>
      <c r="G757" s="105">
        <v>14800</v>
      </c>
      <c r="H757" s="21">
        <v>0</v>
      </c>
      <c r="I757" s="51">
        <v>14800</v>
      </c>
      <c r="J757" s="62">
        <f t="shared" si="80"/>
        <v>2760817</v>
      </c>
      <c r="K757" s="103">
        <v>73516</v>
      </c>
      <c r="L757" s="65">
        <v>1481400</v>
      </c>
      <c r="P757" s="43"/>
      <c r="Q757" s="43"/>
      <c r="R757" s="43"/>
      <c r="V757" s="5"/>
      <c r="W757" s="5" t="s">
        <v>719</v>
      </c>
    </row>
    <row r="758" spans="1:23">
      <c r="A758" s="14">
        <f t="shared" si="81"/>
        <v>134</v>
      </c>
      <c r="B758" s="101">
        <v>43605</v>
      </c>
      <c r="C758" s="102">
        <v>43608</v>
      </c>
      <c r="D758" s="17" t="s">
        <v>15</v>
      </c>
      <c r="E758" s="103">
        <v>3</v>
      </c>
      <c r="F758" s="104" t="s">
        <v>720</v>
      </c>
      <c r="G758" s="105">
        <v>19305</v>
      </c>
      <c r="H758" s="21">
        <v>0</v>
      </c>
      <c r="I758" s="51">
        <v>19305</v>
      </c>
      <c r="J758" s="62">
        <f t="shared" si="80"/>
        <v>2741512</v>
      </c>
      <c r="K758" s="103">
        <v>74855</v>
      </c>
      <c r="L758" s="65">
        <v>1494265</v>
      </c>
      <c r="P758" s="43"/>
      <c r="Q758" s="43"/>
      <c r="R758" s="43"/>
      <c r="V758" s="5"/>
      <c r="W758" s="5" t="s">
        <v>535</v>
      </c>
    </row>
    <row r="759" spans="1:23">
      <c r="A759" s="14">
        <f t="shared" si="81"/>
        <v>135</v>
      </c>
      <c r="B759" s="101">
        <v>43605</v>
      </c>
      <c r="C759" s="102">
        <v>43608</v>
      </c>
      <c r="D759" s="17" t="s">
        <v>15</v>
      </c>
      <c r="E759" s="103">
        <v>3</v>
      </c>
      <c r="F759" s="104" t="s">
        <v>721</v>
      </c>
      <c r="G759" s="105">
        <v>19305</v>
      </c>
      <c r="H759" s="21">
        <v>0</v>
      </c>
      <c r="I759" s="51">
        <v>19305</v>
      </c>
      <c r="J759" s="62">
        <f t="shared" si="80"/>
        <v>2722207</v>
      </c>
      <c r="K759" s="103">
        <v>73519</v>
      </c>
      <c r="L759" s="65">
        <v>1481594</v>
      </c>
      <c r="P759" s="43"/>
      <c r="Q759" s="43"/>
      <c r="R759" s="43"/>
      <c r="V759" s="5"/>
      <c r="W759" s="5" t="s">
        <v>531</v>
      </c>
    </row>
    <row r="760" spans="1:23">
      <c r="A760" s="14">
        <f t="shared" si="81"/>
        <v>136</v>
      </c>
      <c r="B760" s="101">
        <v>43605</v>
      </c>
      <c r="C760" s="102">
        <v>43607</v>
      </c>
      <c r="D760" s="17" t="s">
        <v>15</v>
      </c>
      <c r="E760" s="103">
        <v>2</v>
      </c>
      <c r="F760" s="104" t="s">
        <v>722</v>
      </c>
      <c r="G760" s="105">
        <v>15774</v>
      </c>
      <c r="H760" s="21">
        <v>0</v>
      </c>
      <c r="I760" s="51">
        <v>15750</v>
      </c>
      <c r="J760" s="62">
        <f t="shared" si="80"/>
        <v>2706457</v>
      </c>
      <c r="K760" s="103">
        <v>70013</v>
      </c>
      <c r="L760" s="65">
        <v>1459960</v>
      </c>
      <c r="P760" s="43"/>
      <c r="Q760" s="43"/>
      <c r="R760" s="43"/>
      <c r="V760" s="5"/>
      <c r="W760" s="5" t="s">
        <v>529</v>
      </c>
    </row>
    <row r="761" spans="1:23">
      <c r="A761" s="14">
        <f t="shared" si="81"/>
        <v>137</v>
      </c>
      <c r="B761" s="101">
        <v>43605</v>
      </c>
      <c r="C761" s="102">
        <v>43607</v>
      </c>
      <c r="D761" s="17" t="s">
        <v>15</v>
      </c>
      <c r="E761" s="103">
        <v>2</v>
      </c>
      <c r="F761" s="104" t="s">
        <v>723</v>
      </c>
      <c r="G761" s="105">
        <v>15750</v>
      </c>
      <c r="H761" s="21">
        <v>0</v>
      </c>
      <c r="I761" s="51">
        <v>15750</v>
      </c>
      <c r="J761" s="62">
        <f t="shared" si="80"/>
        <v>2690707</v>
      </c>
      <c r="K761" s="103">
        <v>70012</v>
      </c>
      <c r="L761" s="65">
        <v>1459950</v>
      </c>
      <c r="P761" s="43"/>
      <c r="Q761" s="43"/>
      <c r="R761" s="43"/>
      <c r="V761" s="5"/>
      <c r="W761" s="5" t="s">
        <v>707</v>
      </c>
    </row>
    <row r="762" spans="1:23">
      <c r="A762" s="14">
        <f t="shared" si="81"/>
        <v>138</v>
      </c>
      <c r="B762" s="101">
        <v>43605</v>
      </c>
      <c r="C762" s="102">
        <v>43606</v>
      </c>
      <c r="D762" s="17" t="s">
        <v>15</v>
      </c>
      <c r="E762" s="103">
        <v>1</v>
      </c>
      <c r="F762" s="104" t="s">
        <v>724</v>
      </c>
      <c r="G762" s="105">
        <v>11650</v>
      </c>
      <c r="H762" s="21">
        <v>0</v>
      </c>
      <c r="I762" s="51">
        <v>11650</v>
      </c>
      <c r="J762" s="62">
        <f t="shared" ref="J762:J793" si="82">J761-I762</f>
        <v>2679057</v>
      </c>
      <c r="K762" s="103">
        <v>67903</v>
      </c>
      <c r="L762" s="65">
        <v>1449512</v>
      </c>
      <c r="P762" s="43"/>
      <c r="Q762" s="43"/>
      <c r="R762" s="43"/>
      <c r="V762" s="5"/>
      <c r="W762" s="5" t="s">
        <v>707</v>
      </c>
    </row>
    <row r="763" spans="1:23">
      <c r="A763" s="14">
        <f t="shared" si="81"/>
        <v>139</v>
      </c>
      <c r="B763" s="101">
        <v>43605</v>
      </c>
      <c r="C763" s="102">
        <v>43606</v>
      </c>
      <c r="D763" s="17" t="s">
        <v>15</v>
      </c>
      <c r="E763" s="103">
        <v>1</v>
      </c>
      <c r="F763" s="104" t="s">
        <v>724</v>
      </c>
      <c r="G763" s="105">
        <v>11650</v>
      </c>
      <c r="H763" s="21">
        <v>0</v>
      </c>
      <c r="I763" s="51">
        <v>11650</v>
      </c>
      <c r="J763" s="62">
        <f t="shared" si="82"/>
        <v>2667407</v>
      </c>
      <c r="K763" s="103">
        <v>67904</v>
      </c>
      <c r="L763" s="65">
        <v>1449512</v>
      </c>
      <c r="P763" s="43"/>
      <c r="Q763" s="43"/>
      <c r="R763" s="43"/>
      <c r="V763" s="5"/>
      <c r="W763" s="5" t="s">
        <v>541</v>
      </c>
    </row>
    <row r="764" spans="1:23">
      <c r="A764" s="14">
        <f t="shared" si="81"/>
        <v>140</v>
      </c>
      <c r="B764" s="101">
        <v>43606</v>
      </c>
      <c r="C764" s="102">
        <v>43608</v>
      </c>
      <c r="D764" s="17" t="s">
        <v>15</v>
      </c>
      <c r="E764" s="103">
        <v>2</v>
      </c>
      <c r="F764" s="104" t="s">
        <v>725</v>
      </c>
      <c r="G764" s="105">
        <v>9000</v>
      </c>
      <c r="H764" s="21">
        <v>0</v>
      </c>
      <c r="I764" s="51">
        <v>9000</v>
      </c>
      <c r="J764" s="62">
        <f t="shared" si="82"/>
        <v>2658407</v>
      </c>
      <c r="K764" s="103">
        <v>73264</v>
      </c>
      <c r="L764" s="65">
        <v>1479119</v>
      </c>
      <c r="P764" s="43"/>
      <c r="Q764" s="43"/>
      <c r="R764" s="43"/>
      <c r="V764" s="5"/>
      <c r="W764" s="5" t="s">
        <v>691</v>
      </c>
    </row>
    <row r="765" spans="1:23">
      <c r="A765" s="14">
        <f t="shared" si="81"/>
        <v>141</v>
      </c>
      <c r="B765" s="101">
        <v>43606</v>
      </c>
      <c r="C765" s="102">
        <v>43608</v>
      </c>
      <c r="D765" s="17" t="s">
        <v>15</v>
      </c>
      <c r="E765" s="103">
        <v>2</v>
      </c>
      <c r="F765" s="104" t="s">
        <v>726</v>
      </c>
      <c r="G765" s="105">
        <v>9000</v>
      </c>
      <c r="H765" s="21">
        <v>0</v>
      </c>
      <c r="I765" s="51">
        <v>9000</v>
      </c>
      <c r="J765" s="62">
        <f t="shared" si="82"/>
        <v>2649407</v>
      </c>
      <c r="K765" s="103">
        <v>74884</v>
      </c>
      <c r="L765" s="65">
        <v>1494687</v>
      </c>
      <c r="P765" s="43"/>
      <c r="Q765" s="43"/>
      <c r="R765" s="43"/>
      <c r="V765" s="5"/>
      <c r="W765" s="5" t="s">
        <v>541</v>
      </c>
    </row>
    <row r="766" spans="1:23">
      <c r="A766" s="14">
        <f t="shared" si="81"/>
        <v>142</v>
      </c>
      <c r="B766" s="101">
        <v>43606</v>
      </c>
      <c r="C766" s="102">
        <v>43608</v>
      </c>
      <c r="D766" s="17" t="s">
        <v>15</v>
      </c>
      <c r="E766" s="103">
        <v>2</v>
      </c>
      <c r="F766" s="104" t="s">
        <v>727</v>
      </c>
      <c r="G766" s="105">
        <v>9000</v>
      </c>
      <c r="H766" s="21">
        <v>0</v>
      </c>
      <c r="I766" s="51">
        <v>9000</v>
      </c>
      <c r="J766" s="62">
        <f t="shared" si="82"/>
        <v>2640407</v>
      </c>
      <c r="K766" s="103">
        <v>72923</v>
      </c>
      <c r="L766" s="65">
        <v>1477992</v>
      </c>
      <c r="P766" s="43"/>
      <c r="Q766" s="43"/>
      <c r="R766" s="43"/>
      <c r="V766" s="5"/>
      <c r="W766" s="5" t="s">
        <v>707</v>
      </c>
    </row>
    <row r="767" spans="1:23">
      <c r="A767" s="14">
        <f t="shared" si="81"/>
        <v>143</v>
      </c>
      <c r="B767" s="101">
        <v>43606</v>
      </c>
      <c r="C767" s="102">
        <v>43609</v>
      </c>
      <c r="D767" s="17" t="s">
        <v>15</v>
      </c>
      <c r="E767" s="103">
        <v>3</v>
      </c>
      <c r="F767" s="104" t="s">
        <v>728</v>
      </c>
      <c r="G767" s="105">
        <v>13500</v>
      </c>
      <c r="H767" s="21">
        <v>0</v>
      </c>
      <c r="I767" s="51">
        <v>13500</v>
      </c>
      <c r="J767" s="62">
        <f t="shared" si="82"/>
        <v>2626907</v>
      </c>
      <c r="K767" s="103">
        <v>71572</v>
      </c>
      <c r="L767" s="65">
        <v>1468420</v>
      </c>
      <c r="P767" s="43"/>
      <c r="Q767" s="43"/>
      <c r="R767" s="43"/>
      <c r="V767" s="5"/>
      <c r="W767" s="5" t="s">
        <v>699</v>
      </c>
    </row>
    <row r="768" spans="1:23">
      <c r="A768" s="14">
        <f t="shared" si="81"/>
        <v>144</v>
      </c>
      <c r="B768" s="101">
        <v>43606</v>
      </c>
      <c r="C768" s="102">
        <v>43608</v>
      </c>
      <c r="D768" s="17" t="s">
        <v>15</v>
      </c>
      <c r="E768" s="103">
        <v>2</v>
      </c>
      <c r="F768" s="104" t="s">
        <v>729</v>
      </c>
      <c r="G768" s="105">
        <v>12870</v>
      </c>
      <c r="H768" s="21">
        <v>0</v>
      </c>
      <c r="I768" s="51">
        <v>12870</v>
      </c>
      <c r="J768" s="62">
        <f t="shared" si="82"/>
        <v>2614037</v>
      </c>
      <c r="K768" s="103">
        <v>73681</v>
      </c>
      <c r="L768" s="65">
        <v>1483113</v>
      </c>
      <c r="P768" s="43"/>
      <c r="Q768" s="43"/>
      <c r="R768" s="43"/>
      <c r="V768" s="5"/>
      <c r="W768" s="5" t="s">
        <v>559</v>
      </c>
    </row>
    <row r="769" spans="1:23">
      <c r="A769" s="14">
        <f t="shared" si="81"/>
        <v>145</v>
      </c>
      <c r="B769" s="101">
        <v>43606</v>
      </c>
      <c r="C769" s="102">
        <v>43611</v>
      </c>
      <c r="D769" s="17" t="s">
        <v>15</v>
      </c>
      <c r="E769" s="103">
        <v>5</v>
      </c>
      <c r="F769" s="104" t="s">
        <v>730</v>
      </c>
      <c r="G769" s="105">
        <v>32175</v>
      </c>
      <c r="H769" s="21">
        <v>0</v>
      </c>
      <c r="I769" s="51">
        <v>32175</v>
      </c>
      <c r="J769" s="62">
        <f t="shared" si="82"/>
        <v>2581862</v>
      </c>
      <c r="K769" s="103">
        <v>74343</v>
      </c>
      <c r="L769" s="65">
        <v>1491159</v>
      </c>
      <c r="P769" s="43"/>
      <c r="Q769" s="43"/>
      <c r="R769" s="43"/>
      <c r="V769" s="5"/>
      <c r="W769" s="5" t="s">
        <v>691</v>
      </c>
    </row>
    <row r="770" spans="1:23">
      <c r="A770" s="14">
        <f t="shared" si="81"/>
        <v>146</v>
      </c>
      <c r="B770" s="101">
        <v>43606</v>
      </c>
      <c r="C770" s="102">
        <v>43611</v>
      </c>
      <c r="D770" s="17" t="s">
        <v>15</v>
      </c>
      <c r="E770" s="103">
        <v>5</v>
      </c>
      <c r="F770" s="104" t="s">
        <v>731</v>
      </c>
      <c r="G770" s="105">
        <v>32175</v>
      </c>
      <c r="H770" s="21">
        <v>0</v>
      </c>
      <c r="I770" s="51">
        <v>32175</v>
      </c>
      <c r="J770" s="62">
        <f t="shared" si="82"/>
        <v>2549687</v>
      </c>
      <c r="K770" s="103">
        <v>74344</v>
      </c>
      <c r="L770" s="65">
        <v>1491159</v>
      </c>
      <c r="P770" s="43"/>
      <c r="Q770" s="43"/>
      <c r="R770" s="43"/>
      <c r="V770" s="5"/>
      <c r="W770" s="5" t="s">
        <v>541</v>
      </c>
    </row>
    <row r="771" spans="1:23">
      <c r="A771" s="14">
        <f t="shared" si="81"/>
        <v>147</v>
      </c>
      <c r="B771" s="101">
        <v>43606</v>
      </c>
      <c r="C771" s="102">
        <v>43611</v>
      </c>
      <c r="D771" s="17" t="s">
        <v>15</v>
      </c>
      <c r="E771" s="103">
        <v>5</v>
      </c>
      <c r="F771" s="104" t="s">
        <v>732</v>
      </c>
      <c r="G771" s="105">
        <v>32175</v>
      </c>
      <c r="H771" s="21">
        <v>0</v>
      </c>
      <c r="I771" s="51">
        <v>32175</v>
      </c>
      <c r="J771" s="62">
        <f t="shared" si="82"/>
        <v>2517512</v>
      </c>
      <c r="K771" s="103">
        <v>74342</v>
      </c>
      <c r="L771" s="65">
        <v>1491159</v>
      </c>
      <c r="P771" s="43"/>
      <c r="Q771" s="43"/>
      <c r="R771" s="43"/>
      <c r="V771" s="5"/>
      <c r="W771" s="5" t="s">
        <v>537</v>
      </c>
    </row>
    <row r="772" spans="1:23">
      <c r="A772" s="14">
        <f t="shared" si="81"/>
        <v>148</v>
      </c>
      <c r="B772" s="101">
        <v>43606</v>
      </c>
      <c r="C772" s="102">
        <v>43610</v>
      </c>
      <c r="D772" s="17" t="s">
        <v>15</v>
      </c>
      <c r="E772" s="103">
        <v>4</v>
      </c>
      <c r="F772" s="104" t="s">
        <v>733</v>
      </c>
      <c r="G772" s="105">
        <v>25740</v>
      </c>
      <c r="H772" s="21">
        <v>0</v>
      </c>
      <c r="I772" s="51">
        <v>25740</v>
      </c>
      <c r="J772" s="62">
        <f t="shared" si="82"/>
        <v>2491772</v>
      </c>
      <c r="K772" s="103">
        <v>74366</v>
      </c>
      <c r="L772" s="65">
        <v>1491160</v>
      </c>
      <c r="P772" s="43"/>
      <c r="Q772" s="43"/>
      <c r="R772" s="43"/>
      <c r="V772" s="5"/>
      <c r="W772" s="5" t="s">
        <v>707</v>
      </c>
    </row>
    <row r="773" spans="1:23">
      <c r="A773" s="14">
        <f t="shared" si="81"/>
        <v>149</v>
      </c>
      <c r="B773" s="101">
        <v>43606</v>
      </c>
      <c r="C773" s="102">
        <v>43610</v>
      </c>
      <c r="D773" s="17" t="s">
        <v>15</v>
      </c>
      <c r="E773" s="103">
        <v>4</v>
      </c>
      <c r="F773" s="104" t="s">
        <v>733</v>
      </c>
      <c r="G773" s="105">
        <v>25740</v>
      </c>
      <c r="H773" s="21">
        <v>0</v>
      </c>
      <c r="I773" s="51">
        <v>25740</v>
      </c>
      <c r="J773" s="62">
        <f t="shared" si="82"/>
        <v>2466032</v>
      </c>
      <c r="K773" s="103">
        <v>74361</v>
      </c>
      <c r="L773" s="65">
        <v>1491160</v>
      </c>
      <c r="P773" s="43"/>
      <c r="Q773" s="43"/>
      <c r="R773" s="43"/>
      <c r="V773" s="5"/>
      <c r="W773" s="5" t="s">
        <v>541</v>
      </c>
    </row>
    <row r="774" spans="1:23">
      <c r="A774" s="14">
        <f t="shared" si="81"/>
        <v>150</v>
      </c>
      <c r="B774" s="101">
        <v>43606</v>
      </c>
      <c r="C774" s="102">
        <v>43611</v>
      </c>
      <c r="D774" s="17" t="s">
        <v>15</v>
      </c>
      <c r="E774" s="103">
        <v>5</v>
      </c>
      <c r="F774" s="104" t="s">
        <v>733</v>
      </c>
      <c r="G774" s="105">
        <v>32175</v>
      </c>
      <c r="H774" s="21">
        <v>0</v>
      </c>
      <c r="I774" s="51">
        <v>32175</v>
      </c>
      <c r="J774" s="62">
        <f t="shared" si="82"/>
        <v>2433857</v>
      </c>
      <c r="K774" s="103">
        <v>74341</v>
      </c>
      <c r="L774" s="65">
        <v>1491159</v>
      </c>
      <c r="P774" s="43"/>
      <c r="Q774" s="43"/>
      <c r="R774" s="43"/>
      <c r="V774" s="5"/>
      <c r="W774" s="5" t="s">
        <v>531</v>
      </c>
    </row>
    <row r="775" spans="1:23">
      <c r="A775" s="14">
        <f t="shared" si="81"/>
        <v>151</v>
      </c>
      <c r="B775" s="101">
        <v>43606</v>
      </c>
      <c r="C775" s="102">
        <v>43609</v>
      </c>
      <c r="D775" s="17" t="s">
        <v>15</v>
      </c>
      <c r="E775" s="103">
        <v>3</v>
      </c>
      <c r="F775" s="104" t="s">
        <v>734</v>
      </c>
      <c r="G775" s="105">
        <v>23625</v>
      </c>
      <c r="H775" s="21">
        <v>0</v>
      </c>
      <c r="I775" s="51">
        <v>23625</v>
      </c>
      <c r="J775" s="62">
        <f t="shared" si="82"/>
        <v>2410232</v>
      </c>
      <c r="K775" s="103">
        <v>71994</v>
      </c>
      <c r="L775" s="65">
        <v>1471022</v>
      </c>
      <c r="P775" s="43"/>
      <c r="Q775" s="43"/>
      <c r="R775" s="43"/>
      <c r="V775" s="5"/>
      <c r="W775" s="5" t="s">
        <v>640</v>
      </c>
    </row>
    <row r="776" spans="1:23">
      <c r="A776" s="14">
        <f t="shared" si="81"/>
        <v>152</v>
      </c>
      <c r="B776" s="101">
        <v>43607</v>
      </c>
      <c r="C776" s="102">
        <v>43610</v>
      </c>
      <c r="D776" s="17" t="s">
        <v>15</v>
      </c>
      <c r="E776" s="103">
        <v>3</v>
      </c>
      <c r="F776" s="104" t="s">
        <v>735</v>
      </c>
      <c r="G776" s="105">
        <v>13500</v>
      </c>
      <c r="H776" s="21">
        <v>0</v>
      </c>
      <c r="I776" s="51">
        <v>13500</v>
      </c>
      <c r="J776" s="62">
        <f t="shared" si="82"/>
        <v>2396732</v>
      </c>
      <c r="K776" s="103">
        <v>74031</v>
      </c>
      <c r="L776" s="65">
        <v>1487201</v>
      </c>
      <c r="P776" s="43"/>
      <c r="Q776" s="43"/>
      <c r="R776" s="43"/>
      <c r="V776" s="5"/>
      <c r="W776" s="5" t="s">
        <v>657</v>
      </c>
    </row>
    <row r="777" spans="1:23">
      <c r="A777" s="14">
        <f t="shared" si="81"/>
        <v>153</v>
      </c>
      <c r="B777" s="101">
        <v>43607</v>
      </c>
      <c r="C777" s="102">
        <v>43610</v>
      </c>
      <c r="D777" s="17" t="s">
        <v>15</v>
      </c>
      <c r="E777" s="103">
        <v>3</v>
      </c>
      <c r="F777" s="104" t="s">
        <v>736</v>
      </c>
      <c r="G777" s="105">
        <v>13500</v>
      </c>
      <c r="H777" s="21">
        <v>0</v>
      </c>
      <c r="I777" s="51">
        <v>13500</v>
      </c>
      <c r="J777" s="62">
        <f t="shared" si="82"/>
        <v>2383232</v>
      </c>
      <c r="K777" s="103">
        <v>73437</v>
      </c>
      <c r="L777" s="65">
        <v>1481052</v>
      </c>
      <c r="P777" s="43"/>
      <c r="Q777" s="43"/>
      <c r="R777" s="43"/>
      <c r="V777" s="5"/>
      <c r="W777" s="5" t="s">
        <v>537</v>
      </c>
    </row>
    <row r="778" spans="1:23">
      <c r="A778" s="14">
        <f t="shared" si="81"/>
        <v>154</v>
      </c>
      <c r="B778" s="101">
        <v>43607</v>
      </c>
      <c r="C778" s="102">
        <v>43610</v>
      </c>
      <c r="D778" s="17" t="s">
        <v>15</v>
      </c>
      <c r="E778" s="103">
        <v>3</v>
      </c>
      <c r="F778" s="104" t="s">
        <v>737</v>
      </c>
      <c r="G778" s="105">
        <v>23625</v>
      </c>
      <c r="H778" s="21">
        <v>0</v>
      </c>
      <c r="I778" s="51">
        <v>23625</v>
      </c>
      <c r="J778" s="62">
        <f t="shared" si="82"/>
        <v>2359607</v>
      </c>
      <c r="K778" s="103">
        <v>72191</v>
      </c>
      <c r="L778" s="65">
        <v>1471675</v>
      </c>
      <c r="P778" s="44"/>
      <c r="Q778" s="43"/>
      <c r="R778" s="43"/>
      <c r="V778" s="5"/>
      <c r="W778" s="5" t="s">
        <v>707</v>
      </c>
    </row>
    <row r="779" spans="1:23">
      <c r="A779" s="14">
        <f t="shared" si="81"/>
        <v>155</v>
      </c>
      <c r="B779" s="101">
        <v>43608</v>
      </c>
      <c r="C779" s="102">
        <v>43611</v>
      </c>
      <c r="D779" s="17" t="s">
        <v>15</v>
      </c>
      <c r="E779" s="103">
        <v>3</v>
      </c>
      <c r="F779" s="104" t="s">
        <v>738</v>
      </c>
      <c r="G779" s="105">
        <v>13500</v>
      </c>
      <c r="H779" s="21">
        <v>0</v>
      </c>
      <c r="I779" s="51">
        <v>13500</v>
      </c>
      <c r="J779" s="62">
        <f t="shared" si="82"/>
        <v>2346107</v>
      </c>
      <c r="K779" s="103">
        <v>72403</v>
      </c>
      <c r="L779" s="65">
        <v>1473865</v>
      </c>
      <c r="P779" s="44"/>
      <c r="Q779" s="43"/>
      <c r="R779" s="43"/>
      <c r="V779" s="5"/>
      <c r="W779" s="5" t="s">
        <v>739</v>
      </c>
    </row>
    <row r="780" spans="1:23">
      <c r="A780" s="14">
        <f t="shared" si="81"/>
        <v>156</v>
      </c>
      <c r="B780" s="101">
        <v>43608</v>
      </c>
      <c r="C780" s="102">
        <v>43610</v>
      </c>
      <c r="D780" s="17" t="s">
        <v>15</v>
      </c>
      <c r="E780" s="103">
        <v>2</v>
      </c>
      <c r="F780" s="104" t="s">
        <v>740</v>
      </c>
      <c r="G780" s="105">
        <v>9000</v>
      </c>
      <c r="H780" s="21">
        <v>0</v>
      </c>
      <c r="I780" s="51">
        <v>9000</v>
      </c>
      <c r="J780" s="62">
        <f t="shared" si="82"/>
        <v>2337107</v>
      </c>
      <c r="K780" s="103">
        <v>74531</v>
      </c>
      <c r="L780" s="65">
        <v>1492531</v>
      </c>
      <c r="P780" s="5"/>
      <c r="Q780" s="43"/>
      <c r="R780" s="43"/>
      <c r="V780" s="5"/>
      <c r="W780" s="5" t="s">
        <v>741</v>
      </c>
    </row>
    <row r="781" spans="1:23">
      <c r="A781" s="14">
        <f t="shared" si="81"/>
        <v>157</v>
      </c>
      <c r="B781" s="101">
        <v>43608</v>
      </c>
      <c r="C781" s="102">
        <v>43610</v>
      </c>
      <c r="D781" s="17" t="s">
        <v>15</v>
      </c>
      <c r="E781" s="103">
        <v>2</v>
      </c>
      <c r="F781" s="104" t="s">
        <v>742</v>
      </c>
      <c r="G781" s="105">
        <v>12870</v>
      </c>
      <c r="H781" s="21">
        <v>0</v>
      </c>
      <c r="I781" s="51">
        <v>12870</v>
      </c>
      <c r="J781" s="62">
        <f t="shared" si="82"/>
        <v>2324237</v>
      </c>
      <c r="K781" s="103">
        <v>75074</v>
      </c>
      <c r="L781" s="65">
        <v>1496421</v>
      </c>
      <c r="P781" s="43"/>
      <c r="Q781" s="43"/>
      <c r="R781" s="43"/>
      <c r="V781" s="5"/>
      <c r="W781" s="5" t="s">
        <v>541</v>
      </c>
    </row>
    <row r="782" spans="1:23">
      <c r="A782" s="14">
        <f t="shared" si="81"/>
        <v>158</v>
      </c>
      <c r="B782" s="101">
        <v>43609</v>
      </c>
      <c r="C782" s="102">
        <v>43612</v>
      </c>
      <c r="D782" s="17" t="s">
        <v>15</v>
      </c>
      <c r="E782" s="103">
        <v>3</v>
      </c>
      <c r="F782" s="104" t="s">
        <v>743</v>
      </c>
      <c r="G782" s="105">
        <v>13500</v>
      </c>
      <c r="H782" s="21">
        <v>0</v>
      </c>
      <c r="I782" s="51">
        <v>13500</v>
      </c>
      <c r="J782" s="62">
        <f t="shared" si="82"/>
        <v>2310737</v>
      </c>
      <c r="K782" s="103">
        <v>72265</v>
      </c>
      <c r="L782" s="65">
        <v>1473048</v>
      </c>
      <c r="P782" s="43"/>
      <c r="Q782" s="43"/>
      <c r="R782" s="43"/>
      <c r="V782" s="5"/>
      <c r="W782" s="5" t="s">
        <v>537</v>
      </c>
    </row>
    <row r="783" spans="1:23">
      <c r="A783" s="14">
        <f t="shared" si="81"/>
        <v>159</v>
      </c>
      <c r="B783" s="101">
        <v>43609</v>
      </c>
      <c r="C783" s="102">
        <v>43612</v>
      </c>
      <c r="D783" s="17" t="s">
        <v>15</v>
      </c>
      <c r="E783" s="103">
        <v>3</v>
      </c>
      <c r="F783" s="104" t="s">
        <v>744</v>
      </c>
      <c r="G783" s="105">
        <v>13500</v>
      </c>
      <c r="H783" s="21">
        <v>0</v>
      </c>
      <c r="I783" s="51">
        <v>13500</v>
      </c>
      <c r="J783" s="62">
        <f t="shared" si="82"/>
        <v>2297237</v>
      </c>
      <c r="K783" s="103">
        <v>72202</v>
      </c>
      <c r="L783" s="65">
        <v>1472224</v>
      </c>
      <c r="P783" s="43"/>
      <c r="Q783" s="43"/>
      <c r="R783" s="43"/>
      <c r="V783" s="5"/>
      <c r="W783" s="5" t="s">
        <v>537</v>
      </c>
    </row>
    <row r="784" spans="1:23">
      <c r="A784" s="14">
        <f t="shared" si="81"/>
        <v>160</v>
      </c>
      <c r="B784" s="101">
        <v>43609</v>
      </c>
      <c r="C784" s="102">
        <v>43612</v>
      </c>
      <c r="D784" s="17" t="s">
        <v>15</v>
      </c>
      <c r="E784" s="103">
        <v>3</v>
      </c>
      <c r="F784" s="104" t="s">
        <v>745</v>
      </c>
      <c r="G784" s="105">
        <v>13500</v>
      </c>
      <c r="H784" s="21">
        <v>0</v>
      </c>
      <c r="I784" s="51">
        <v>13500</v>
      </c>
      <c r="J784" s="62">
        <f t="shared" si="82"/>
        <v>2283737</v>
      </c>
      <c r="K784" s="103">
        <v>72232</v>
      </c>
      <c r="L784" s="65">
        <v>1473048</v>
      </c>
      <c r="P784" s="43"/>
      <c r="Q784" s="43"/>
      <c r="R784" s="43"/>
      <c r="V784" s="5"/>
      <c r="W784" s="5" t="s">
        <v>657</v>
      </c>
    </row>
    <row r="785" spans="1:23">
      <c r="A785" s="14">
        <f t="shared" si="81"/>
        <v>161</v>
      </c>
      <c r="B785" s="101">
        <v>43609</v>
      </c>
      <c r="C785" s="102">
        <v>43612</v>
      </c>
      <c r="D785" s="17" t="s">
        <v>15</v>
      </c>
      <c r="E785" s="103">
        <v>3</v>
      </c>
      <c r="F785" s="104" t="s">
        <v>746</v>
      </c>
      <c r="G785" s="105">
        <v>13500</v>
      </c>
      <c r="H785" s="21">
        <v>0</v>
      </c>
      <c r="I785" s="51">
        <v>13500</v>
      </c>
      <c r="J785" s="62">
        <f t="shared" si="82"/>
        <v>2270237</v>
      </c>
      <c r="K785" s="103">
        <v>73611</v>
      </c>
      <c r="L785" s="65">
        <v>1482835</v>
      </c>
      <c r="P785" s="44"/>
      <c r="Q785" s="43"/>
      <c r="R785" s="43"/>
      <c r="V785" s="5"/>
      <c r="W785" s="5" t="s">
        <v>699</v>
      </c>
    </row>
    <row r="786" spans="1:23">
      <c r="A786" s="14">
        <f t="shared" si="81"/>
        <v>162</v>
      </c>
      <c r="B786" s="101">
        <v>43609</v>
      </c>
      <c r="C786" s="102">
        <v>43612</v>
      </c>
      <c r="D786" s="17" t="s">
        <v>15</v>
      </c>
      <c r="E786" s="103">
        <v>3</v>
      </c>
      <c r="F786" s="104" t="s">
        <v>747</v>
      </c>
      <c r="G786" s="105">
        <v>13500</v>
      </c>
      <c r="H786" s="21">
        <v>0</v>
      </c>
      <c r="I786" s="51">
        <v>13500</v>
      </c>
      <c r="J786" s="62">
        <f t="shared" si="82"/>
        <v>2256737</v>
      </c>
      <c r="K786" s="103">
        <v>73610</v>
      </c>
      <c r="L786" s="65">
        <v>1482835</v>
      </c>
      <c r="P786" s="43"/>
      <c r="Q786" s="43"/>
      <c r="R786" s="43"/>
      <c r="V786" s="5"/>
      <c r="W786" s="5" t="s">
        <v>697</v>
      </c>
    </row>
    <row r="787" spans="1:23">
      <c r="A787" s="14">
        <f t="shared" ref="A787:A818" si="83">A786+1</f>
        <v>163</v>
      </c>
      <c r="B787" s="101">
        <v>43609</v>
      </c>
      <c r="C787" s="102">
        <v>43612</v>
      </c>
      <c r="D787" s="17" t="s">
        <v>15</v>
      </c>
      <c r="E787" s="103">
        <v>3</v>
      </c>
      <c r="F787" s="104" t="s">
        <v>748</v>
      </c>
      <c r="G787" s="105">
        <v>19305</v>
      </c>
      <c r="H787" s="21">
        <v>0</v>
      </c>
      <c r="I787" s="51">
        <v>19305</v>
      </c>
      <c r="J787" s="62">
        <f t="shared" si="82"/>
        <v>2237432</v>
      </c>
      <c r="K787" s="103">
        <v>72236</v>
      </c>
      <c r="L787" s="65">
        <v>1473038</v>
      </c>
      <c r="P787" s="43"/>
      <c r="Q787" s="43"/>
      <c r="R787" s="43"/>
      <c r="V787" s="5"/>
      <c r="W787" s="5" t="s">
        <v>531</v>
      </c>
    </row>
    <row r="788" spans="1:23">
      <c r="A788" s="14">
        <f t="shared" si="83"/>
        <v>164</v>
      </c>
      <c r="B788" s="101">
        <v>43609</v>
      </c>
      <c r="C788" s="102">
        <v>43611</v>
      </c>
      <c r="D788" s="17" t="s">
        <v>15</v>
      </c>
      <c r="E788" s="103">
        <v>2</v>
      </c>
      <c r="F788" s="104" t="s">
        <v>728</v>
      </c>
      <c r="G788" s="105">
        <v>14040</v>
      </c>
      <c r="H788" s="21">
        <v>0</v>
      </c>
      <c r="I788" s="51">
        <v>14040</v>
      </c>
      <c r="J788" s="62">
        <f t="shared" si="82"/>
        <v>2223392</v>
      </c>
      <c r="K788" s="103">
        <v>71573</v>
      </c>
      <c r="L788" s="65">
        <v>1468425</v>
      </c>
      <c r="P788" s="43"/>
      <c r="Q788" s="43"/>
      <c r="R788" s="43"/>
      <c r="V788" s="5"/>
      <c r="W788" s="5" t="s">
        <v>531</v>
      </c>
    </row>
    <row r="789" spans="1:23">
      <c r="A789" s="14">
        <f t="shared" si="83"/>
        <v>165</v>
      </c>
      <c r="B789" s="101">
        <v>43609</v>
      </c>
      <c r="C789" s="102">
        <v>43611</v>
      </c>
      <c r="D789" s="17" t="s">
        <v>15</v>
      </c>
      <c r="E789" s="103">
        <v>2</v>
      </c>
      <c r="F789" s="104" t="s">
        <v>749</v>
      </c>
      <c r="G789" s="105">
        <v>14800</v>
      </c>
      <c r="H789" s="21">
        <v>0</v>
      </c>
      <c r="I789" s="51">
        <v>14800</v>
      </c>
      <c r="J789" s="62">
        <f t="shared" si="82"/>
        <v>2208592</v>
      </c>
      <c r="K789" s="103">
        <v>71448</v>
      </c>
      <c r="L789" s="65">
        <v>1467150</v>
      </c>
      <c r="P789" s="43"/>
      <c r="Q789" s="43"/>
      <c r="R789" s="43"/>
      <c r="V789" s="5"/>
      <c r="W789" s="5" t="s">
        <v>707</v>
      </c>
    </row>
    <row r="790" spans="1:23">
      <c r="A790" s="14">
        <f t="shared" si="83"/>
        <v>166</v>
      </c>
      <c r="B790" s="101">
        <v>43610</v>
      </c>
      <c r="C790" s="102">
        <v>43613</v>
      </c>
      <c r="D790" s="17" t="s">
        <v>15</v>
      </c>
      <c r="E790" s="103">
        <v>3</v>
      </c>
      <c r="F790" s="104" t="s">
        <v>750</v>
      </c>
      <c r="G790" s="105">
        <v>13500</v>
      </c>
      <c r="H790" s="21">
        <v>0</v>
      </c>
      <c r="I790" s="51">
        <v>13500</v>
      </c>
      <c r="J790" s="62">
        <f t="shared" si="82"/>
        <v>2195092</v>
      </c>
      <c r="K790" s="103">
        <v>74506</v>
      </c>
      <c r="L790" s="65">
        <v>1492418</v>
      </c>
      <c r="P790" s="43"/>
      <c r="Q790" s="43"/>
      <c r="R790" s="43"/>
      <c r="V790" s="5"/>
      <c r="W790" s="5" t="s">
        <v>529</v>
      </c>
    </row>
    <row r="791" spans="1:23">
      <c r="A791" s="14">
        <f t="shared" si="83"/>
        <v>167</v>
      </c>
      <c r="B791" s="101">
        <v>43610</v>
      </c>
      <c r="C791" s="102">
        <v>43612</v>
      </c>
      <c r="D791" s="17" t="s">
        <v>15</v>
      </c>
      <c r="E791" s="103">
        <v>2</v>
      </c>
      <c r="F791" s="104" t="s">
        <v>751</v>
      </c>
      <c r="G791" s="105">
        <v>9000</v>
      </c>
      <c r="H791" s="21">
        <v>0</v>
      </c>
      <c r="I791" s="51">
        <v>9000</v>
      </c>
      <c r="J791" s="62">
        <f t="shared" si="82"/>
        <v>2186092</v>
      </c>
      <c r="K791" s="103">
        <v>72480</v>
      </c>
      <c r="L791" s="65">
        <v>1474519</v>
      </c>
      <c r="P791" s="43"/>
      <c r="Q791" s="43"/>
      <c r="R791" s="43"/>
      <c r="V791" s="5"/>
      <c r="W791" s="5" t="s">
        <v>707</v>
      </c>
    </row>
    <row r="792" spans="1:23">
      <c r="A792" s="14">
        <f t="shared" si="83"/>
        <v>168</v>
      </c>
      <c r="B792" s="101">
        <v>43610</v>
      </c>
      <c r="C792" s="102">
        <v>43612</v>
      </c>
      <c r="D792" s="17" t="s">
        <v>15</v>
      </c>
      <c r="E792" s="103">
        <v>2</v>
      </c>
      <c r="F792" s="104" t="s">
        <v>752</v>
      </c>
      <c r="G792" s="105">
        <v>9000</v>
      </c>
      <c r="H792" s="21">
        <v>0</v>
      </c>
      <c r="I792" s="51">
        <v>9000</v>
      </c>
      <c r="J792" s="62">
        <f t="shared" si="82"/>
        <v>2177092</v>
      </c>
      <c r="K792" s="103">
        <v>73315</v>
      </c>
      <c r="L792" s="65">
        <v>1479875</v>
      </c>
      <c r="P792" s="43"/>
      <c r="Q792" s="43"/>
      <c r="R792" s="43"/>
      <c r="V792" s="5"/>
      <c r="W792" s="5" t="s">
        <v>697</v>
      </c>
    </row>
    <row r="793" spans="1:23">
      <c r="A793" s="14">
        <f t="shared" si="83"/>
        <v>169</v>
      </c>
      <c r="B793" s="101">
        <v>43610</v>
      </c>
      <c r="C793" s="102">
        <v>43612</v>
      </c>
      <c r="D793" s="17" t="s">
        <v>15</v>
      </c>
      <c r="E793" s="103">
        <v>2</v>
      </c>
      <c r="F793" s="104" t="s">
        <v>753</v>
      </c>
      <c r="G793" s="105">
        <v>12870</v>
      </c>
      <c r="H793" s="21">
        <v>0</v>
      </c>
      <c r="I793" s="51">
        <v>12870</v>
      </c>
      <c r="J793" s="62">
        <f t="shared" si="82"/>
        <v>2164222</v>
      </c>
      <c r="K793" s="103">
        <v>73408</v>
      </c>
      <c r="L793" s="65">
        <v>1480292</v>
      </c>
      <c r="P793" s="43"/>
      <c r="Q793" s="43"/>
      <c r="R793" s="43"/>
      <c r="V793" s="5"/>
      <c r="W793" s="5" t="s">
        <v>754</v>
      </c>
    </row>
    <row r="794" spans="1:23">
      <c r="A794" s="14">
        <f t="shared" si="83"/>
        <v>170</v>
      </c>
      <c r="B794" s="101">
        <v>43610</v>
      </c>
      <c r="C794" s="102">
        <v>43613</v>
      </c>
      <c r="D794" s="17" t="s">
        <v>15</v>
      </c>
      <c r="E794" s="103">
        <v>3</v>
      </c>
      <c r="F794" s="104" t="s">
        <v>755</v>
      </c>
      <c r="G794" s="105">
        <v>30105</v>
      </c>
      <c r="H794" s="21">
        <v>0</v>
      </c>
      <c r="I794" s="51">
        <v>30105</v>
      </c>
      <c r="J794" s="62">
        <f t="shared" ref="J794:J825" si="84">J793-I794</f>
        <v>2134117</v>
      </c>
      <c r="K794" s="103">
        <v>74542</v>
      </c>
      <c r="L794" s="65">
        <v>1492631</v>
      </c>
      <c r="P794" s="43"/>
      <c r="Q794" s="43"/>
      <c r="R794" s="43"/>
      <c r="V794" s="5"/>
      <c r="W794" s="5" t="s">
        <v>687</v>
      </c>
    </row>
    <row r="795" spans="1:23">
      <c r="A795" s="14">
        <f t="shared" si="83"/>
        <v>171</v>
      </c>
      <c r="B795" s="101">
        <v>43610</v>
      </c>
      <c r="C795" s="102">
        <v>43613</v>
      </c>
      <c r="D795" s="17" t="s">
        <v>15</v>
      </c>
      <c r="E795" s="103">
        <v>3</v>
      </c>
      <c r="F795" s="104" t="s">
        <v>756</v>
      </c>
      <c r="G795" s="105">
        <v>30105</v>
      </c>
      <c r="H795" s="21">
        <v>0</v>
      </c>
      <c r="I795" s="51">
        <v>30105</v>
      </c>
      <c r="J795" s="62">
        <f t="shared" si="84"/>
        <v>2104012</v>
      </c>
      <c r="K795" s="103">
        <v>73795</v>
      </c>
      <c r="L795" s="65">
        <v>1484057</v>
      </c>
      <c r="P795" s="43"/>
      <c r="Q795" s="43"/>
      <c r="R795" s="43"/>
      <c r="V795" s="5"/>
      <c r="W795" s="5" t="s">
        <v>701</v>
      </c>
    </row>
    <row r="796" spans="1:23">
      <c r="A796" s="14">
        <f t="shared" si="83"/>
        <v>172</v>
      </c>
      <c r="B796" s="101">
        <v>43610</v>
      </c>
      <c r="C796" s="102">
        <v>43611</v>
      </c>
      <c r="D796" s="17" t="s">
        <v>15</v>
      </c>
      <c r="E796" s="103">
        <v>1</v>
      </c>
      <c r="F796" s="104" t="s">
        <v>757</v>
      </c>
      <c r="G796" s="105">
        <v>11150</v>
      </c>
      <c r="H796" s="21">
        <v>0</v>
      </c>
      <c r="I796" s="51">
        <v>11150</v>
      </c>
      <c r="J796" s="62">
        <f t="shared" si="84"/>
        <v>2092862</v>
      </c>
      <c r="K796" s="103">
        <v>74556</v>
      </c>
      <c r="L796" s="65">
        <v>1491162</v>
      </c>
      <c r="P796" s="43"/>
      <c r="Q796" s="43"/>
      <c r="R796" s="43"/>
      <c r="V796" s="5"/>
      <c r="W796" s="5" t="s">
        <v>758</v>
      </c>
    </row>
    <row r="797" spans="1:23">
      <c r="A797" s="14">
        <f t="shared" si="83"/>
        <v>173</v>
      </c>
      <c r="B797" s="101">
        <v>43610</v>
      </c>
      <c r="C797" s="102">
        <v>43611</v>
      </c>
      <c r="D797" s="17" t="s">
        <v>15</v>
      </c>
      <c r="E797" s="103">
        <v>1</v>
      </c>
      <c r="F797" s="104" t="s">
        <v>757</v>
      </c>
      <c r="G797" s="105">
        <v>11150</v>
      </c>
      <c r="H797" s="21">
        <v>0</v>
      </c>
      <c r="I797" s="51">
        <v>11150</v>
      </c>
      <c r="J797" s="62">
        <f t="shared" si="84"/>
        <v>2081712</v>
      </c>
      <c r="K797" s="103">
        <v>74326</v>
      </c>
      <c r="L797" s="65">
        <v>1491162</v>
      </c>
      <c r="P797" s="43"/>
      <c r="Q797" s="43"/>
      <c r="R797" s="43"/>
      <c r="V797" s="5"/>
      <c r="W797" s="5" t="s">
        <v>759</v>
      </c>
    </row>
    <row r="798" spans="1:23">
      <c r="A798" s="14">
        <f t="shared" si="83"/>
        <v>174</v>
      </c>
      <c r="B798" s="101">
        <v>43610</v>
      </c>
      <c r="C798" s="102">
        <v>43612</v>
      </c>
      <c r="D798" s="17" t="s">
        <v>15</v>
      </c>
      <c r="E798" s="103">
        <v>2</v>
      </c>
      <c r="F798" s="104" t="s">
        <v>742</v>
      </c>
      <c r="G798" s="105">
        <v>22410</v>
      </c>
      <c r="H798" s="21">
        <v>0</v>
      </c>
      <c r="I798" s="51">
        <v>22410</v>
      </c>
      <c r="J798" s="62">
        <f t="shared" si="84"/>
        <v>2059302</v>
      </c>
      <c r="K798" s="103">
        <v>75075</v>
      </c>
      <c r="L798" s="65">
        <v>1496422</v>
      </c>
      <c r="P798" s="43"/>
      <c r="Q798" s="43"/>
      <c r="R798" s="43"/>
      <c r="V798" s="5"/>
      <c r="W798" s="5" t="s">
        <v>760</v>
      </c>
    </row>
    <row r="799" spans="1:23">
      <c r="A799" s="14">
        <f t="shared" si="83"/>
        <v>175</v>
      </c>
      <c r="B799" s="101">
        <v>43610</v>
      </c>
      <c r="C799" s="102">
        <v>43612</v>
      </c>
      <c r="D799" s="17" t="s">
        <v>15</v>
      </c>
      <c r="E799" s="103">
        <v>2</v>
      </c>
      <c r="F799" s="104" t="s">
        <v>761</v>
      </c>
      <c r="G799" s="105">
        <v>22410</v>
      </c>
      <c r="H799" s="21">
        <v>0</v>
      </c>
      <c r="I799" s="51">
        <v>22410</v>
      </c>
      <c r="J799" s="62">
        <f t="shared" si="84"/>
        <v>2036892</v>
      </c>
      <c r="K799" s="103">
        <v>73866</v>
      </c>
      <c r="L799" s="65">
        <v>1485279</v>
      </c>
      <c r="P799" s="43"/>
      <c r="Q799" s="43"/>
      <c r="R799" s="43"/>
      <c r="V799" s="5"/>
      <c r="W799" s="5" t="s">
        <v>762</v>
      </c>
    </row>
    <row r="800" spans="1:23">
      <c r="A800" s="14">
        <f t="shared" si="83"/>
        <v>176</v>
      </c>
      <c r="B800" s="101">
        <v>43610</v>
      </c>
      <c r="C800" s="102">
        <v>43612</v>
      </c>
      <c r="D800" s="17" t="s">
        <v>15</v>
      </c>
      <c r="E800" s="103">
        <v>2</v>
      </c>
      <c r="F800" s="104" t="s">
        <v>761</v>
      </c>
      <c r="G800" s="105">
        <v>22410</v>
      </c>
      <c r="H800" s="21">
        <v>0</v>
      </c>
      <c r="I800" s="51">
        <v>22410</v>
      </c>
      <c r="J800" s="62">
        <f t="shared" si="84"/>
        <v>2014482</v>
      </c>
      <c r="K800" s="103">
        <v>73867</v>
      </c>
      <c r="L800" s="65">
        <v>1485279</v>
      </c>
      <c r="P800" s="43"/>
      <c r="Q800" s="43"/>
      <c r="R800" s="43"/>
      <c r="V800" s="5"/>
      <c r="W800" s="5" t="s">
        <v>741</v>
      </c>
    </row>
    <row r="801" spans="1:23">
      <c r="A801" s="14">
        <f t="shared" si="83"/>
        <v>177</v>
      </c>
      <c r="B801" s="101">
        <v>43611</v>
      </c>
      <c r="C801" s="102">
        <v>43616</v>
      </c>
      <c r="D801" s="17" t="s">
        <v>15</v>
      </c>
      <c r="E801" s="103">
        <v>5</v>
      </c>
      <c r="F801" s="104" t="s">
        <v>763</v>
      </c>
      <c r="G801" s="105">
        <v>22500</v>
      </c>
      <c r="H801" s="21">
        <v>0</v>
      </c>
      <c r="I801" s="51">
        <v>22500</v>
      </c>
      <c r="J801" s="62">
        <f t="shared" si="84"/>
        <v>1991982</v>
      </c>
      <c r="K801" s="103">
        <v>74061</v>
      </c>
      <c r="L801" s="65">
        <v>1487930</v>
      </c>
      <c r="P801" s="44"/>
      <c r="Q801" s="43"/>
      <c r="R801" s="43"/>
      <c r="V801" s="5"/>
      <c r="W801" s="5" t="s">
        <v>707</v>
      </c>
    </row>
    <row r="802" spans="1:23">
      <c r="A802" s="14">
        <f t="shared" si="83"/>
        <v>178</v>
      </c>
      <c r="B802" s="101">
        <v>43611</v>
      </c>
      <c r="C802" s="102">
        <v>43615</v>
      </c>
      <c r="D802" s="17" t="s">
        <v>15</v>
      </c>
      <c r="E802" s="103">
        <v>4</v>
      </c>
      <c r="F802" s="104" t="s">
        <v>764</v>
      </c>
      <c r="G802" s="105">
        <v>25740</v>
      </c>
      <c r="H802" s="21">
        <v>0</v>
      </c>
      <c r="I802" s="51">
        <v>25740</v>
      </c>
      <c r="J802" s="62">
        <f t="shared" si="84"/>
        <v>1966242</v>
      </c>
      <c r="K802" s="103">
        <v>75155</v>
      </c>
      <c r="L802" s="65">
        <v>1497002</v>
      </c>
      <c r="P802" s="44"/>
      <c r="Q802" s="43"/>
      <c r="R802" s="43"/>
      <c r="V802" s="5"/>
      <c r="W802" s="5" t="s">
        <v>707</v>
      </c>
    </row>
    <row r="803" spans="1:23">
      <c r="A803" s="14">
        <f t="shared" si="83"/>
        <v>179</v>
      </c>
      <c r="B803" s="101">
        <v>43611</v>
      </c>
      <c r="C803" s="102">
        <v>43613</v>
      </c>
      <c r="D803" s="17" t="s">
        <v>15</v>
      </c>
      <c r="E803" s="103">
        <v>2</v>
      </c>
      <c r="F803" s="104" t="s">
        <v>765</v>
      </c>
      <c r="G803" s="105">
        <v>20070</v>
      </c>
      <c r="H803" s="21">
        <v>0</v>
      </c>
      <c r="I803" s="51">
        <v>20070</v>
      </c>
      <c r="J803" s="62">
        <f t="shared" si="84"/>
        <v>1946172</v>
      </c>
      <c r="K803" s="103">
        <v>74541</v>
      </c>
      <c r="L803" s="65">
        <v>1492545</v>
      </c>
      <c r="P803" s="43"/>
      <c r="Q803" s="43"/>
      <c r="R803" s="43"/>
      <c r="V803" s="5"/>
      <c r="W803" s="5" t="s">
        <v>766</v>
      </c>
    </row>
    <row r="804" spans="1:23">
      <c r="A804" s="14">
        <f t="shared" si="83"/>
        <v>180</v>
      </c>
      <c r="B804" s="101">
        <v>43612</v>
      </c>
      <c r="C804" s="102">
        <v>43614</v>
      </c>
      <c r="D804" s="17" t="s">
        <v>15</v>
      </c>
      <c r="E804" s="103">
        <v>2</v>
      </c>
      <c r="F804" s="104" t="s">
        <v>767</v>
      </c>
      <c r="G804" s="105">
        <v>9000</v>
      </c>
      <c r="H804" s="21">
        <v>0</v>
      </c>
      <c r="I804" s="51">
        <v>9000</v>
      </c>
      <c r="J804" s="62">
        <f t="shared" si="84"/>
        <v>1937172</v>
      </c>
      <c r="K804" s="103">
        <v>74886</v>
      </c>
      <c r="L804" s="65">
        <v>1494778</v>
      </c>
      <c r="P804" s="43"/>
      <c r="Q804" s="43"/>
      <c r="R804" s="43"/>
      <c r="V804" s="5"/>
      <c r="W804" s="5" t="s">
        <v>768</v>
      </c>
    </row>
    <row r="805" spans="1:23">
      <c r="A805" s="14">
        <f t="shared" si="83"/>
        <v>181</v>
      </c>
      <c r="B805" s="101">
        <v>43612</v>
      </c>
      <c r="C805" s="102">
        <v>43614</v>
      </c>
      <c r="D805" s="17" t="s">
        <v>15</v>
      </c>
      <c r="E805" s="103">
        <v>2</v>
      </c>
      <c r="F805" s="104" t="s">
        <v>769</v>
      </c>
      <c r="G805" s="105">
        <v>9000</v>
      </c>
      <c r="H805" s="21">
        <v>0</v>
      </c>
      <c r="I805" s="51">
        <v>9000</v>
      </c>
      <c r="J805" s="62">
        <f t="shared" si="84"/>
        <v>1928172</v>
      </c>
      <c r="K805" s="103">
        <v>74350</v>
      </c>
      <c r="L805" s="65">
        <v>1491203</v>
      </c>
      <c r="P805" s="43"/>
      <c r="Q805" s="43"/>
      <c r="R805" s="43"/>
      <c r="V805" s="5"/>
      <c r="W805" s="5" t="s">
        <v>770</v>
      </c>
    </row>
    <row r="806" spans="1:23">
      <c r="A806" s="14">
        <f t="shared" si="83"/>
        <v>182</v>
      </c>
      <c r="B806" s="101">
        <v>43612</v>
      </c>
      <c r="C806" s="102">
        <v>43614</v>
      </c>
      <c r="D806" s="17" t="s">
        <v>15</v>
      </c>
      <c r="E806" s="103">
        <v>2</v>
      </c>
      <c r="F806" s="104" t="s">
        <v>771</v>
      </c>
      <c r="G806" s="105">
        <v>9000</v>
      </c>
      <c r="H806" s="21">
        <v>0</v>
      </c>
      <c r="I806" s="51">
        <v>9000</v>
      </c>
      <c r="J806" s="62">
        <f t="shared" si="84"/>
        <v>1919172</v>
      </c>
      <c r="K806" s="103">
        <v>74614</v>
      </c>
      <c r="L806" s="65">
        <v>1493125</v>
      </c>
      <c r="P806" s="44"/>
      <c r="Q806" s="43"/>
      <c r="R806" s="43"/>
      <c r="V806" s="5"/>
      <c r="W806" s="5" t="s">
        <v>699</v>
      </c>
    </row>
    <row r="807" spans="1:23">
      <c r="A807" s="14">
        <f t="shared" si="83"/>
        <v>183</v>
      </c>
      <c r="B807" s="101">
        <v>43612</v>
      </c>
      <c r="C807" s="102">
        <v>43616</v>
      </c>
      <c r="D807" s="17" t="s">
        <v>15</v>
      </c>
      <c r="E807" s="103">
        <v>4</v>
      </c>
      <c r="F807" s="104" t="s">
        <v>772</v>
      </c>
      <c r="G807" s="105">
        <v>25740</v>
      </c>
      <c r="H807" s="21">
        <v>0</v>
      </c>
      <c r="I807" s="51">
        <v>25740</v>
      </c>
      <c r="J807" s="62">
        <f t="shared" si="84"/>
        <v>1893432</v>
      </c>
      <c r="K807" s="103">
        <v>75072</v>
      </c>
      <c r="L807" s="65">
        <v>1496242</v>
      </c>
      <c r="P807" s="43"/>
      <c r="Q807" s="43"/>
      <c r="R807" s="43"/>
      <c r="V807" s="5"/>
      <c r="W807" s="5" t="s">
        <v>773</v>
      </c>
    </row>
    <row r="808" spans="1:23">
      <c r="A808" s="14">
        <f t="shared" si="83"/>
        <v>184</v>
      </c>
      <c r="B808" s="101">
        <v>43612</v>
      </c>
      <c r="C808" s="102">
        <v>43616</v>
      </c>
      <c r="D808" s="17" t="s">
        <v>15</v>
      </c>
      <c r="E808" s="103">
        <v>4</v>
      </c>
      <c r="F808" s="104" t="s">
        <v>772</v>
      </c>
      <c r="G808" s="105">
        <v>25740</v>
      </c>
      <c r="H808" s="21">
        <v>0</v>
      </c>
      <c r="I808" s="51">
        <v>25740</v>
      </c>
      <c r="J808" s="62">
        <f t="shared" si="84"/>
        <v>1867692</v>
      </c>
      <c r="K808" s="103">
        <v>75073</v>
      </c>
      <c r="L808" s="65">
        <v>1496242</v>
      </c>
      <c r="P808" s="43"/>
      <c r="Q808" s="43"/>
      <c r="R808" s="43"/>
      <c r="V808" s="5"/>
      <c r="W808" s="5" t="s">
        <v>766</v>
      </c>
    </row>
    <row r="809" spans="1:23">
      <c r="A809" s="14">
        <f t="shared" si="83"/>
        <v>185</v>
      </c>
      <c r="B809" s="101">
        <v>43613</v>
      </c>
      <c r="C809" s="102">
        <v>43615</v>
      </c>
      <c r="D809" s="17" t="s">
        <v>15</v>
      </c>
      <c r="E809" s="103">
        <v>2</v>
      </c>
      <c r="F809" s="104" t="s">
        <v>774</v>
      </c>
      <c r="G809" s="105">
        <v>9000</v>
      </c>
      <c r="H809" s="21">
        <v>0</v>
      </c>
      <c r="I809" s="51">
        <v>9000</v>
      </c>
      <c r="J809" s="62">
        <f t="shared" si="84"/>
        <v>1858692</v>
      </c>
      <c r="K809" s="103">
        <v>73301</v>
      </c>
      <c r="L809" s="65">
        <v>1479494</v>
      </c>
      <c r="P809" s="43"/>
      <c r="Q809" s="43"/>
      <c r="R809" s="43"/>
      <c r="V809" s="5"/>
      <c r="W809" s="5" t="s">
        <v>707</v>
      </c>
    </row>
    <row r="810" spans="1:23">
      <c r="A810" s="14">
        <f t="shared" si="83"/>
        <v>186</v>
      </c>
      <c r="B810" s="101">
        <v>43613</v>
      </c>
      <c r="C810" s="102">
        <v>43614</v>
      </c>
      <c r="D810" s="17" t="s">
        <v>15</v>
      </c>
      <c r="E810" s="103">
        <v>1</v>
      </c>
      <c r="F810" s="104" t="s">
        <v>775</v>
      </c>
      <c r="G810" s="105">
        <v>5000</v>
      </c>
      <c r="H810" s="21">
        <v>0</v>
      </c>
      <c r="I810" s="51">
        <v>5000</v>
      </c>
      <c r="J810" s="62">
        <f t="shared" si="84"/>
        <v>1853692</v>
      </c>
      <c r="K810" s="103">
        <v>72598</v>
      </c>
      <c r="L810" s="65">
        <v>1475349</v>
      </c>
      <c r="P810" s="43"/>
      <c r="Q810" s="43"/>
      <c r="R810" s="43"/>
      <c r="V810" s="5"/>
      <c r="W810" s="5" t="s">
        <v>776</v>
      </c>
    </row>
    <row r="811" spans="1:23">
      <c r="A811" s="14">
        <f t="shared" si="83"/>
        <v>187</v>
      </c>
      <c r="B811" s="101">
        <v>43613</v>
      </c>
      <c r="C811" s="102">
        <v>43615</v>
      </c>
      <c r="D811" s="17" t="s">
        <v>15</v>
      </c>
      <c r="E811" s="103">
        <v>2</v>
      </c>
      <c r="F811" s="104" t="s">
        <v>777</v>
      </c>
      <c r="G811" s="105">
        <v>10152</v>
      </c>
      <c r="H811" s="21">
        <v>0</v>
      </c>
      <c r="I811" s="51">
        <v>10152</v>
      </c>
      <c r="J811" s="62">
        <f t="shared" si="84"/>
        <v>1843540</v>
      </c>
      <c r="K811" s="103">
        <v>69958</v>
      </c>
      <c r="L811" s="65">
        <v>1459258</v>
      </c>
      <c r="P811" s="5"/>
      <c r="Q811" s="43"/>
      <c r="R811" s="43"/>
      <c r="V811" s="5"/>
      <c r="W811" s="5" t="s">
        <v>709</v>
      </c>
    </row>
    <row r="812" spans="1:23">
      <c r="A812" s="14">
        <f t="shared" si="83"/>
        <v>188</v>
      </c>
      <c r="B812" s="101">
        <v>43613</v>
      </c>
      <c r="C812" s="102">
        <v>43615</v>
      </c>
      <c r="D812" s="17" t="s">
        <v>15</v>
      </c>
      <c r="E812" s="103">
        <v>2</v>
      </c>
      <c r="F812" s="104" t="s">
        <v>778</v>
      </c>
      <c r="G812" s="105">
        <v>12270</v>
      </c>
      <c r="H812" s="21">
        <v>0</v>
      </c>
      <c r="I812" s="106">
        <v>12870</v>
      </c>
      <c r="J812" s="62">
        <f t="shared" si="84"/>
        <v>1830670</v>
      </c>
      <c r="K812" s="103">
        <v>72817</v>
      </c>
      <c r="L812" s="65">
        <v>1476754</v>
      </c>
      <c r="P812" s="43"/>
      <c r="Q812" s="43"/>
      <c r="R812" s="43"/>
      <c r="V812" s="5"/>
      <c r="W812" s="5" t="s">
        <v>709</v>
      </c>
    </row>
    <row r="813" spans="1:23">
      <c r="A813" s="14">
        <f t="shared" si="83"/>
        <v>189</v>
      </c>
      <c r="B813" s="101">
        <v>43613</v>
      </c>
      <c r="C813" s="102">
        <v>43615</v>
      </c>
      <c r="D813" s="17" t="s">
        <v>15</v>
      </c>
      <c r="E813" s="103">
        <v>2</v>
      </c>
      <c r="F813" s="104" t="s">
        <v>779</v>
      </c>
      <c r="G813" s="105">
        <v>12270</v>
      </c>
      <c r="H813" s="21">
        <v>0</v>
      </c>
      <c r="I813" s="106">
        <v>12870</v>
      </c>
      <c r="J813" s="62">
        <f t="shared" si="84"/>
        <v>1817800</v>
      </c>
      <c r="K813" s="103">
        <v>72816</v>
      </c>
      <c r="L813" s="65">
        <v>1476754</v>
      </c>
      <c r="P813" s="43"/>
      <c r="Q813" s="43"/>
      <c r="R813" s="43"/>
      <c r="V813" s="5"/>
      <c r="W813" s="5" t="s">
        <v>709</v>
      </c>
    </row>
    <row r="814" spans="1:23">
      <c r="A814" s="14">
        <f t="shared" si="83"/>
        <v>190</v>
      </c>
      <c r="B814" s="101">
        <v>43614</v>
      </c>
      <c r="C814" s="102">
        <v>43618</v>
      </c>
      <c r="D814" s="17" t="s">
        <v>15</v>
      </c>
      <c r="E814" s="103">
        <v>4</v>
      </c>
      <c r="F814" s="104" t="s">
        <v>780</v>
      </c>
      <c r="G814" s="105">
        <v>25740</v>
      </c>
      <c r="H814" s="21">
        <v>0</v>
      </c>
      <c r="I814" s="51">
        <v>25740</v>
      </c>
      <c r="J814" s="62">
        <f t="shared" si="84"/>
        <v>1792060</v>
      </c>
      <c r="K814" s="103">
        <v>75269</v>
      </c>
      <c r="L814" s="65">
        <v>1497855</v>
      </c>
      <c r="P814" s="43"/>
      <c r="Q814" s="43"/>
      <c r="R814" s="43"/>
      <c r="V814" s="5"/>
      <c r="W814" s="5" t="s">
        <v>781</v>
      </c>
    </row>
    <row r="815" spans="1:23">
      <c r="A815" s="14">
        <f t="shared" si="83"/>
        <v>191</v>
      </c>
      <c r="B815" s="101">
        <v>43614</v>
      </c>
      <c r="C815" s="102">
        <v>43618</v>
      </c>
      <c r="D815" s="17" t="s">
        <v>15</v>
      </c>
      <c r="E815" s="103">
        <v>4</v>
      </c>
      <c r="F815" s="104" t="s">
        <v>780</v>
      </c>
      <c r="G815" s="105">
        <v>25740</v>
      </c>
      <c r="H815" s="21">
        <v>0</v>
      </c>
      <c r="I815" s="51">
        <v>25740</v>
      </c>
      <c r="J815" s="62">
        <f t="shared" si="84"/>
        <v>1766320</v>
      </c>
      <c r="K815" s="103">
        <v>75270</v>
      </c>
      <c r="L815" s="65">
        <v>1497855</v>
      </c>
      <c r="P815" s="43"/>
      <c r="Q815" s="43"/>
      <c r="R815" s="43"/>
      <c r="V815" s="5"/>
      <c r="W815" s="5" t="s">
        <v>782</v>
      </c>
    </row>
    <row r="816" spans="1:23">
      <c r="A816" s="14">
        <f t="shared" si="83"/>
        <v>192</v>
      </c>
      <c r="B816" s="101">
        <v>43614</v>
      </c>
      <c r="C816" s="102">
        <v>43616</v>
      </c>
      <c r="D816" s="17" t="s">
        <v>15</v>
      </c>
      <c r="E816" s="103">
        <v>2</v>
      </c>
      <c r="F816" s="104" t="s">
        <v>775</v>
      </c>
      <c r="G816" s="105">
        <v>12870</v>
      </c>
      <c r="H816" s="21">
        <v>0</v>
      </c>
      <c r="I816" s="51">
        <v>12870</v>
      </c>
      <c r="J816" s="62">
        <f t="shared" si="84"/>
        <v>1753450</v>
      </c>
      <c r="K816" s="103">
        <v>72596</v>
      </c>
      <c r="L816" s="65">
        <v>1475352</v>
      </c>
      <c r="P816" s="43"/>
      <c r="Q816" s="43"/>
      <c r="R816" s="43"/>
      <c r="V816" s="5"/>
      <c r="W816" s="5" t="s">
        <v>783</v>
      </c>
    </row>
    <row r="817" spans="1:23">
      <c r="A817" s="14">
        <f t="shared" si="83"/>
        <v>193</v>
      </c>
      <c r="B817" s="101">
        <v>43614</v>
      </c>
      <c r="C817" s="102">
        <v>43618</v>
      </c>
      <c r="D817" s="17" t="s">
        <v>15</v>
      </c>
      <c r="E817" s="103">
        <v>4</v>
      </c>
      <c r="F817" s="104" t="s">
        <v>784</v>
      </c>
      <c r="G817" s="105">
        <v>25740</v>
      </c>
      <c r="H817" s="21">
        <v>0</v>
      </c>
      <c r="I817" s="51">
        <v>25740</v>
      </c>
      <c r="J817" s="62">
        <f t="shared" si="84"/>
        <v>1727710</v>
      </c>
      <c r="K817" s="103">
        <v>75000</v>
      </c>
      <c r="L817" s="65">
        <v>1495905</v>
      </c>
      <c r="P817" s="43"/>
      <c r="Q817" s="43"/>
      <c r="R817" s="43"/>
      <c r="V817" s="5"/>
      <c r="W817" s="5" t="s">
        <v>783</v>
      </c>
    </row>
    <row r="818" spans="1:23">
      <c r="A818" s="14">
        <f t="shared" si="83"/>
        <v>194</v>
      </c>
      <c r="B818" s="101">
        <v>43614</v>
      </c>
      <c r="C818" s="102">
        <v>43616</v>
      </c>
      <c r="D818" s="17" t="s">
        <v>15</v>
      </c>
      <c r="E818" s="103">
        <v>2</v>
      </c>
      <c r="F818" s="104" t="s">
        <v>785</v>
      </c>
      <c r="G818" s="105">
        <v>22410</v>
      </c>
      <c r="H818" s="21">
        <v>0</v>
      </c>
      <c r="I818" s="51">
        <v>22410</v>
      </c>
      <c r="J818" s="62">
        <f t="shared" si="84"/>
        <v>1705300</v>
      </c>
      <c r="K818" s="103">
        <v>73931</v>
      </c>
      <c r="L818" s="65">
        <v>1485352</v>
      </c>
      <c r="P818" s="43"/>
      <c r="Q818" s="43"/>
      <c r="R818" s="43"/>
      <c r="V818" s="5"/>
      <c r="W818" s="5" t="s">
        <v>783</v>
      </c>
    </row>
    <row r="819" spans="1:23">
      <c r="A819" s="14">
        <f t="shared" ref="A819:A860" si="85">A818+1</f>
        <v>195</v>
      </c>
      <c r="B819" s="101">
        <v>43615</v>
      </c>
      <c r="C819" s="102">
        <v>43618</v>
      </c>
      <c r="D819" s="17" t="s">
        <v>15</v>
      </c>
      <c r="E819" s="103">
        <v>3</v>
      </c>
      <c r="F819" s="104" t="s">
        <v>786</v>
      </c>
      <c r="G819" s="105">
        <v>13500</v>
      </c>
      <c r="H819" s="21">
        <v>0</v>
      </c>
      <c r="I819" s="51">
        <v>13500</v>
      </c>
      <c r="J819" s="62">
        <f t="shared" si="84"/>
        <v>1691800</v>
      </c>
      <c r="K819" s="103">
        <v>72393</v>
      </c>
      <c r="L819" s="65">
        <v>1473655</v>
      </c>
      <c r="P819" s="43"/>
      <c r="Q819" s="43"/>
      <c r="R819" s="43"/>
      <c r="V819" s="5"/>
      <c r="W819" s="5" t="s">
        <v>782</v>
      </c>
    </row>
    <row r="820" spans="1:23">
      <c r="A820" s="14">
        <f t="shared" si="85"/>
        <v>196</v>
      </c>
      <c r="B820" s="101">
        <v>43615</v>
      </c>
      <c r="C820" s="102">
        <v>43617</v>
      </c>
      <c r="D820" s="17" t="s">
        <v>15</v>
      </c>
      <c r="E820" s="103">
        <v>2</v>
      </c>
      <c r="F820" s="104" t="s">
        <v>787</v>
      </c>
      <c r="G820" s="105">
        <v>9000</v>
      </c>
      <c r="H820" s="21">
        <v>0</v>
      </c>
      <c r="I820" s="51">
        <v>9000</v>
      </c>
      <c r="J820" s="62">
        <f t="shared" si="84"/>
        <v>1682800</v>
      </c>
      <c r="K820" s="103">
        <v>74555</v>
      </c>
      <c r="L820" s="65">
        <v>1492759</v>
      </c>
      <c r="P820" s="43"/>
      <c r="Q820" s="43"/>
      <c r="R820" s="43"/>
      <c r="V820" s="5"/>
      <c r="W820" s="5" t="s">
        <v>788</v>
      </c>
    </row>
    <row r="821" spans="1:23">
      <c r="A821" s="14">
        <f t="shared" si="85"/>
        <v>197</v>
      </c>
      <c r="B821" s="101">
        <v>43615</v>
      </c>
      <c r="C821" s="102">
        <v>43617</v>
      </c>
      <c r="D821" s="17" t="s">
        <v>15</v>
      </c>
      <c r="E821" s="103">
        <v>2</v>
      </c>
      <c r="F821" s="104" t="s">
        <v>789</v>
      </c>
      <c r="G821" s="105">
        <v>10152</v>
      </c>
      <c r="H821" s="21">
        <v>0</v>
      </c>
      <c r="I821" s="51">
        <v>10152</v>
      </c>
      <c r="J821" s="62">
        <f t="shared" si="84"/>
        <v>1672648</v>
      </c>
      <c r="K821" s="103">
        <v>69677</v>
      </c>
      <c r="L821" s="65">
        <v>1458136</v>
      </c>
      <c r="P821" s="43"/>
      <c r="Q821" s="43"/>
      <c r="R821" s="43"/>
      <c r="V821" s="5"/>
      <c r="W821" s="5" t="s">
        <v>782</v>
      </c>
    </row>
    <row r="822" spans="1:23">
      <c r="A822" s="14">
        <f t="shared" si="85"/>
        <v>198</v>
      </c>
      <c r="B822" s="101">
        <v>43616</v>
      </c>
      <c r="C822" s="102">
        <v>43619</v>
      </c>
      <c r="D822" s="17" t="s">
        <v>15</v>
      </c>
      <c r="E822" s="103">
        <v>3</v>
      </c>
      <c r="F822" s="104" t="s">
        <v>790</v>
      </c>
      <c r="G822" s="105">
        <v>13500</v>
      </c>
      <c r="H822" s="21">
        <v>0</v>
      </c>
      <c r="I822" s="51">
        <v>13500</v>
      </c>
      <c r="J822" s="62">
        <f t="shared" si="84"/>
        <v>1659148</v>
      </c>
      <c r="K822" s="103">
        <v>74743</v>
      </c>
      <c r="L822" s="65">
        <v>1493799</v>
      </c>
      <c r="P822" s="43"/>
      <c r="Q822" s="43"/>
      <c r="R822" s="43"/>
      <c r="V822" s="5"/>
      <c r="W822" s="5" t="s">
        <v>791</v>
      </c>
    </row>
    <row r="823" spans="1:23">
      <c r="A823" s="14">
        <f t="shared" si="85"/>
        <v>199</v>
      </c>
      <c r="B823" s="101">
        <v>43616</v>
      </c>
      <c r="C823" s="102">
        <v>43619</v>
      </c>
      <c r="D823" s="17" t="s">
        <v>15</v>
      </c>
      <c r="E823" s="103">
        <v>3</v>
      </c>
      <c r="F823" s="104" t="s">
        <v>790</v>
      </c>
      <c r="G823" s="105">
        <v>13500</v>
      </c>
      <c r="H823" s="21">
        <v>0</v>
      </c>
      <c r="I823" s="51">
        <v>13500</v>
      </c>
      <c r="J823" s="62">
        <f t="shared" si="84"/>
        <v>1645648</v>
      </c>
      <c r="K823" s="103">
        <v>74744</v>
      </c>
      <c r="L823" s="65">
        <v>1493799</v>
      </c>
      <c r="P823" s="43"/>
      <c r="Q823" s="43"/>
      <c r="R823" s="43"/>
      <c r="V823" s="5"/>
      <c r="W823" s="5" t="s">
        <v>783</v>
      </c>
    </row>
    <row r="824" spans="1:18">
      <c r="A824" s="14">
        <f t="shared" si="85"/>
        <v>200</v>
      </c>
      <c r="B824" s="101">
        <v>43616</v>
      </c>
      <c r="C824" s="102">
        <v>43618</v>
      </c>
      <c r="D824" s="17" t="s">
        <v>15</v>
      </c>
      <c r="E824" s="103">
        <v>2</v>
      </c>
      <c r="F824" s="104" t="s">
        <v>792</v>
      </c>
      <c r="G824" s="105">
        <v>9000</v>
      </c>
      <c r="H824" s="21">
        <v>0</v>
      </c>
      <c r="I824" s="51">
        <v>9000</v>
      </c>
      <c r="J824" s="62">
        <f t="shared" si="84"/>
        <v>1636648</v>
      </c>
      <c r="K824" s="103">
        <v>74498</v>
      </c>
      <c r="L824" s="65">
        <v>1492219</v>
      </c>
      <c r="P824" s="43"/>
      <c r="Q824" s="43"/>
      <c r="R824" s="43"/>
    </row>
    <row r="825" spans="1:18">
      <c r="A825" s="14">
        <f t="shared" si="85"/>
        <v>201</v>
      </c>
      <c r="B825" s="101">
        <v>43616</v>
      </c>
      <c r="C825" s="102">
        <v>43618</v>
      </c>
      <c r="D825" s="17" t="s">
        <v>15</v>
      </c>
      <c r="E825" s="103">
        <v>2</v>
      </c>
      <c r="F825" s="104" t="s">
        <v>793</v>
      </c>
      <c r="G825" s="105">
        <v>12870</v>
      </c>
      <c r="H825" s="21">
        <v>0</v>
      </c>
      <c r="I825" s="51">
        <v>12870</v>
      </c>
      <c r="J825" s="62">
        <f t="shared" si="84"/>
        <v>1623778</v>
      </c>
      <c r="K825" s="103">
        <v>74797</v>
      </c>
      <c r="L825" s="65">
        <v>1493977</v>
      </c>
      <c r="P825" s="43"/>
      <c r="Q825" s="43"/>
      <c r="R825" s="43"/>
    </row>
    <row r="826" spans="1:18">
      <c r="A826" s="14">
        <f t="shared" si="85"/>
        <v>202</v>
      </c>
      <c r="B826" s="101">
        <v>43616</v>
      </c>
      <c r="C826" s="102">
        <v>43619</v>
      </c>
      <c r="D826" s="17" t="s">
        <v>15</v>
      </c>
      <c r="E826" s="103">
        <v>3</v>
      </c>
      <c r="F826" s="104" t="s">
        <v>794</v>
      </c>
      <c r="G826" s="105">
        <v>19305</v>
      </c>
      <c r="H826" s="21">
        <v>0</v>
      </c>
      <c r="I826" s="51">
        <v>19305</v>
      </c>
      <c r="J826" s="62">
        <f t="shared" ref="J826:J861" si="86">J825-I826</f>
        <v>1604473</v>
      </c>
      <c r="K826" s="103">
        <v>74759</v>
      </c>
      <c r="L826" s="65">
        <v>1493818</v>
      </c>
      <c r="P826" s="44"/>
      <c r="Q826" s="43"/>
      <c r="R826" s="43"/>
    </row>
    <row r="827" spans="1:18">
      <c r="A827" s="14">
        <f t="shared" si="85"/>
        <v>203</v>
      </c>
      <c r="B827" s="101">
        <v>43617</v>
      </c>
      <c r="C827" s="102">
        <v>43622</v>
      </c>
      <c r="D827" s="17" t="s">
        <v>15</v>
      </c>
      <c r="E827" s="103">
        <v>5</v>
      </c>
      <c r="F827" s="104" t="s">
        <v>795</v>
      </c>
      <c r="G827" s="105">
        <v>22500</v>
      </c>
      <c r="H827" s="21">
        <v>0</v>
      </c>
      <c r="I827" s="51">
        <v>22500</v>
      </c>
      <c r="J827" s="62">
        <f t="shared" si="86"/>
        <v>1581973</v>
      </c>
      <c r="K827" s="103">
        <v>73864</v>
      </c>
      <c r="L827" s="65">
        <v>1485240</v>
      </c>
      <c r="P827" s="43"/>
      <c r="Q827" s="43"/>
      <c r="R827" s="43"/>
    </row>
    <row r="828" spans="1:18">
      <c r="A828" s="14">
        <f t="shared" si="85"/>
        <v>204</v>
      </c>
      <c r="B828" s="101">
        <v>43618</v>
      </c>
      <c r="C828" s="102">
        <v>43624</v>
      </c>
      <c r="D828" s="17" t="s">
        <v>15</v>
      </c>
      <c r="E828" s="103">
        <v>6</v>
      </c>
      <c r="F828" s="104" t="s">
        <v>796</v>
      </c>
      <c r="G828" s="105">
        <v>27000</v>
      </c>
      <c r="H828" s="21">
        <v>0</v>
      </c>
      <c r="I828" s="51">
        <v>27000</v>
      </c>
      <c r="J828" s="62">
        <f t="shared" si="86"/>
        <v>1554973</v>
      </c>
      <c r="K828" s="103">
        <v>73313</v>
      </c>
      <c r="L828" s="65">
        <v>1479704</v>
      </c>
      <c r="P828" s="43"/>
      <c r="Q828" s="43"/>
      <c r="R828" s="43"/>
    </row>
    <row r="829" spans="1:18">
      <c r="A829" s="14">
        <f t="shared" si="85"/>
        <v>205</v>
      </c>
      <c r="B829" s="101">
        <v>43618</v>
      </c>
      <c r="C829" s="102">
        <v>43622</v>
      </c>
      <c r="D829" s="17" t="s">
        <v>15</v>
      </c>
      <c r="E829" s="103">
        <v>4</v>
      </c>
      <c r="F829" s="104" t="s">
        <v>797</v>
      </c>
      <c r="G829" s="105">
        <v>25740</v>
      </c>
      <c r="H829" s="21">
        <v>0</v>
      </c>
      <c r="I829" s="51">
        <v>25740</v>
      </c>
      <c r="J829" s="62">
        <f t="shared" si="86"/>
        <v>1529233</v>
      </c>
      <c r="K829" s="103">
        <v>73410</v>
      </c>
      <c r="L829" s="65">
        <v>1480317</v>
      </c>
      <c r="P829" s="43"/>
      <c r="Q829" s="43"/>
      <c r="R829" s="43"/>
    </row>
    <row r="830" spans="1:18">
      <c r="A830" s="14">
        <f t="shared" si="85"/>
        <v>206</v>
      </c>
      <c r="B830" s="101">
        <v>43619</v>
      </c>
      <c r="C830" s="102">
        <v>43623</v>
      </c>
      <c r="D830" s="17" t="s">
        <v>15</v>
      </c>
      <c r="E830" s="103">
        <v>4</v>
      </c>
      <c r="F830" s="104" t="s">
        <v>798</v>
      </c>
      <c r="G830" s="105">
        <v>18000</v>
      </c>
      <c r="H830" s="21">
        <v>0</v>
      </c>
      <c r="I830" s="51">
        <v>18000</v>
      </c>
      <c r="J830" s="62">
        <f t="shared" si="86"/>
        <v>1511233</v>
      </c>
      <c r="K830" s="103">
        <v>74504</v>
      </c>
      <c r="L830" s="65">
        <v>1492421</v>
      </c>
      <c r="P830" s="43"/>
      <c r="Q830" s="43"/>
      <c r="R830" s="43"/>
    </row>
    <row r="831" spans="1:18">
      <c r="A831" s="14">
        <f t="shared" si="85"/>
        <v>207</v>
      </c>
      <c r="B831" s="101">
        <v>43619</v>
      </c>
      <c r="C831" s="102">
        <v>43623</v>
      </c>
      <c r="D831" s="17" t="s">
        <v>15</v>
      </c>
      <c r="E831" s="103">
        <v>4</v>
      </c>
      <c r="F831" s="104" t="s">
        <v>798</v>
      </c>
      <c r="G831" s="105">
        <v>18000</v>
      </c>
      <c r="H831" s="21">
        <v>0</v>
      </c>
      <c r="I831" s="51">
        <v>18000</v>
      </c>
      <c r="J831" s="62">
        <f t="shared" si="86"/>
        <v>1493233</v>
      </c>
      <c r="K831" s="103">
        <v>74505</v>
      </c>
      <c r="L831" s="65">
        <v>1492421</v>
      </c>
      <c r="P831" s="43"/>
      <c r="Q831" s="43"/>
      <c r="R831" s="43"/>
    </row>
    <row r="832" spans="1:18">
      <c r="A832" s="14">
        <f t="shared" si="85"/>
        <v>208</v>
      </c>
      <c r="B832" s="101">
        <v>43619</v>
      </c>
      <c r="C832" s="102">
        <v>43622</v>
      </c>
      <c r="D832" s="17" t="s">
        <v>15</v>
      </c>
      <c r="E832" s="103">
        <v>3</v>
      </c>
      <c r="F832" s="104" t="s">
        <v>799</v>
      </c>
      <c r="G832" s="105">
        <v>19305</v>
      </c>
      <c r="H832" s="21">
        <v>0</v>
      </c>
      <c r="I832" s="51">
        <v>19305</v>
      </c>
      <c r="J832" s="62">
        <f t="shared" si="86"/>
        <v>1473928</v>
      </c>
      <c r="K832" s="103">
        <v>72532</v>
      </c>
      <c r="L832" s="65">
        <v>1474941</v>
      </c>
      <c r="P832" s="43"/>
      <c r="Q832" s="43"/>
      <c r="R832" s="43"/>
    </row>
    <row r="833" spans="1:18">
      <c r="A833" s="14">
        <f t="shared" si="85"/>
        <v>209</v>
      </c>
      <c r="B833" s="101">
        <v>43620</v>
      </c>
      <c r="C833" s="102">
        <v>43622</v>
      </c>
      <c r="D833" s="17" t="s">
        <v>15</v>
      </c>
      <c r="E833" s="103">
        <v>2</v>
      </c>
      <c r="F833" s="104" t="s">
        <v>800</v>
      </c>
      <c r="G833" s="105">
        <v>9000</v>
      </c>
      <c r="H833" s="21">
        <v>0</v>
      </c>
      <c r="I833" s="51">
        <v>9000</v>
      </c>
      <c r="J833" s="62">
        <f t="shared" si="86"/>
        <v>1464928</v>
      </c>
      <c r="K833" s="103">
        <v>73552</v>
      </c>
      <c r="L833" s="65">
        <v>1482275</v>
      </c>
      <c r="P833" s="43"/>
      <c r="Q833" s="43"/>
      <c r="R833" s="43"/>
    </row>
    <row r="834" spans="1:18">
      <c r="A834" s="14">
        <f t="shared" si="85"/>
        <v>210</v>
      </c>
      <c r="B834" s="101">
        <v>43620</v>
      </c>
      <c r="C834" s="102">
        <v>43622</v>
      </c>
      <c r="D834" s="17" t="s">
        <v>15</v>
      </c>
      <c r="E834" s="103">
        <v>2</v>
      </c>
      <c r="F834" s="104" t="s">
        <v>801</v>
      </c>
      <c r="G834" s="105">
        <v>12870</v>
      </c>
      <c r="H834" s="21">
        <v>0</v>
      </c>
      <c r="I834" s="51">
        <v>12870</v>
      </c>
      <c r="J834" s="62">
        <f t="shared" si="86"/>
        <v>1452058</v>
      </c>
      <c r="K834" s="103">
        <v>73547</v>
      </c>
      <c r="L834" s="65">
        <v>1481847</v>
      </c>
      <c r="P834" s="44"/>
      <c r="Q834" s="43"/>
      <c r="R834" s="43"/>
    </row>
    <row r="835" spans="1:18">
      <c r="A835" s="14">
        <f t="shared" si="85"/>
        <v>211</v>
      </c>
      <c r="B835" s="101">
        <v>43620</v>
      </c>
      <c r="C835" s="102">
        <v>43622</v>
      </c>
      <c r="D835" s="17" t="s">
        <v>15</v>
      </c>
      <c r="E835" s="103">
        <v>2</v>
      </c>
      <c r="F835" s="104" t="s">
        <v>802</v>
      </c>
      <c r="G835" s="105">
        <v>15750</v>
      </c>
      <c r="H835" s="21">
        <v>0</v>
      </c>
      <c r="I835" s="51">
        <v>15750</v>
      </c>
      <c r="J835" s="62">
        <f t="shared" si="86"/>
        <v>1436308</v>
      </c>
      <c r="K835" s="103">
        <v>71206</v>
      </c>
      <c r="L835" s="65">
        <v>1466454</v>
      </c>
      <c r="P835" s="43"/>
      <c r="Q835" s="43"/>
      <c r="R835" s="43"/>
    </row>
    <row r="836" spans="1:18">
      <c r="A836" s="14">
        <f t="shared" si="85"/>
        <v>212</v>
      </c>
      <c r="B836" s="101">
        <v>43620</v>
      </c>
      <c r="C836" s="102">
        <v>43622</v>
      </c>
      <c r="D836" s="17" t="s">
        <v>15</v>
      </c>
      <c r="E836" s="103">
        <v>2</v>
      </c>
      <c r="F836" s="104" t="s">
        <v>803</v>
      </c>
      <c r="G836" s="105">
        <v>15750</v>
      </c>
      <c r="H836" s="21">
        <v>0</v>
      </c>
      <c r="I836" s="51">
        <v>15750</v>
      </c>
      <c r="J836" s="62">
        <f t="shared" si="86"/>
        <v>1420558</v>
      </c>
      <c r="K836" s="103">
        <v>70955</v>
      </c>
      <c r="L836" s="65">
        <v>1464163</v>
      </c>
      <c r="P836" s="43"/>
      <c r="Q836" s="43"/>
      <c r="R836" s="43"/>
    </row>
    <row r="837" spans="1:18">
      <c r="A837" s="14">
        <f t="shared" si="85"/>
        <v>213</v>
      </c>
      <c r="B837" s="101">
        <v>43621</v>
      </c>
      <c r="C837" s="102">
        <v>43624</v>
      </c>
      <c r="D837" s="17" t="s">
        <v>15</v>
      </c>
      <c r="E837" s="103">
        <v>3</v>
      </c>
      <c r="F837" s="104" t="s">
        <v>804</v>
      </c>
      <c r="G837" s="105">
        <v>13500</v>
      </c>
      <c r="H837" s="21">
        <v>0</v>
      </c>
      <c r="I837" s="51">
        <v>13500</v>
      </c>
      <c r="J837" s="62">
        <f t="shared" si="86"/>
        <v>1407058</v>
      </c>
      <c r="K837" s="103">
        <v>73263</v>
      </c>
      <c r="L837" s="65">
        <v>1477395</v>
      </c>
      <c r="P837" s="44"/>
      <c r="Q837" s="43"/>
      <c r="R837" s="43"/>
    </row>
    <row r="838" spans="1:18">
      <c r="A838" s="14">
        <f t="shared" si="85"/>
        <v>214</v>
      </c>
      <c r="B838" s="101">
        <v>43621</v>
      </c>
      <c r="C838" s="102">
        <v>43623</v>
      </c>
      <c r="D838" s="17" t="s">
        <v>15</v>
      </c>
      <c r="E838" s="103">
        <v>2</v>
      </c>
      <c r="F838" s="104" t="s">
        <v>805</v>
      </c>
      <c r="G838" s="105">
        <v>9000</v>
      </c>
      <c r="H838" s="21">
        <v>0</v>
      </c>
      <c r="I838" s="51">
        <v>9000</v>
      </c>
      <c r="J838" s="62">
        <f t="shared" si="86"/>
        <v>1398058</v>
      </c>
      <c r="K838" s="103">
        <v>73316</v>
      </c>
      <c r="L838" s="65">
        <v>1479880</v>
      </c>
      <c r="P838" s="43"/>
      <c r="Q838" s="43"/>
      <c r="R838" s="43"/>
    </row>
    <row r="839" spans="1:18">
      <c r="A839" s="14">
        <f t="shared" si="85"/>
        <v>215</v>
      </c>
      <c r="B839" s="101">
        <v>43621</v>
      </c>
      <c r="C839" s="102">
        <v>43624</v>
      </c>
      <c r="D839" s="17" t="s">
        <v>15</v>
      </c>
      <c r="E839" s="103">
        <v>3</v>
      </c>
      <c r="F839" s="104" t="s">
        <v>806</v>
      </c>
      <c r="G839" s="105">
        <v>13500</v>
      </c>
      <c r="H839" s="21">
        <v>0</v>
      </c>
      <c r="I839" s="51">
        <v>13500</v>
      </c>
      <c r="J839" s="62">
        <f t="shared" si="86"/>
        <v>1384558</v>
      </c>
      <c r="K839" s="103">
        <v>73617</v>
      </c>
      <c r="L839" s="65">
        <v>1482906</v>
      </c>
      <c r="P839" s="5"/>
      <c r="Q839" s="43"/>
      <c r="R839" s="43"/>
    </row>
    <row r="840" spans="1:18">
      <c r="A840" s="14">
        <f t="shared" si="85"/>
        <v>216</v>
      </c>
      <c r="B840" s="101">
        <v>43621</v>
      </c>
      <c r="C840" s="102">
        <v>43624</v>
      </c>
      <c r="D840" s="17" t="s">
        <v>15</v>
      </c>
      <c r="E840" s="103">
        <v>3</v>
      </c>
      <c r="F840" s="104" t="s">
        <v>742</v>
      </c>
      <c r="G840" s="105">
        <v>19305</v>
      </c>
      <c r="H840" s="21">
        <v>0</v>
      </c>
      <c r="I840" s="51">
        <v>19305</v>
      </c>
      <c r="J840" s="62">
        <f t="shared" si="86"/>
        <v>1365253</v>
      </c>
      <c r="K840" s="103">
        <v>73452</v>
      </c>
      <c r="L840" s="65">
        <v>1480912</v>
      </c>
      <c r="P840" s="43"/>
      <c r="Q840" s="43"/>
      <c r="R840" s="43"/>
    </row>
    <row r="841" spans="1:18">
      <c r="A841" s="14">
        <f t="shared" si="85"/>
        <v>217</v>
      </c>
      <c r="B841" s="101">
        <v>43621</v>
      </c>
      <c r="C841" s="102">
        <v>43624</v>
      </c>
      <c r="D841" s="17" t="s">
        <v>15</v>
      </c>
      <c r="E841" s="103">
        <v>3</v>
      </c>
      <c r="F841" s="104" t="s">
        <v>807</v>
      </c>
      <c r="G841" s="105">
        <v>19305</v>
      </c>
      <c r="H841" s="21">
        <v>0</v>
      </c>
      <c r="I841" s="51">
        <v>19305</v>
      </c>
      <c r="J841" s="62">
        <f t="shared" si="86"/>
        <v>1345948</v>
      </c>
      <c r="K841" s="103">
        <v>72525</v>
      </c>
      <c r="L841" s="65">
        <v>1474853</v>
      </c>
      <c r="P841" s="43"/>
      <c r="Q841" s="43"/>
      <c r="R841" s="43"/>
    </row>
    <row r="842" spans="1:18">
      <c r="A842" s="14">
        <f t="shared" si="85"/>
        <v>218</v>
      </c>
      <c r="B842" s="101">
        <v>43621</v>
      </c>
      <c r="C842" s="102">
        <v>43623</v>
      </c>
      <c r="D842" s="17" t="s">
        <v>15</v>
      </c>
      <c r="E842" s="103">
        <v>2</v>
      </c>
      <c r="F842" s="104" t="s">
        <v>808</v>
      </c>
      <c r="G842" s="105">
        <v>14300</v>
      </c>
      <c r="H842" s="21">
        <v>0</v>
      </c>
      <c r="I842" s="51">
        <v>12870</v>
      </c>
      <c r="J842" s="62">
        <f t="shared" si="86"/>
        <v>1333078</v>
      </c>
      <c r="K842" s="103">
        <v>74616</v>
      </c>
      <c r="L842" s="65">
        <v>1493144</v>
      </c>
      <c r="P842" s="43"/>
      <c r="Q842" s="43"/>
      <c r="R842" s="43"/>
    </row>
    <row r="843" spans="1:18">
      <c r="A843" s="14">
        <f t="shared" si="85"/>
        <v>219</v>
      </c>
      <c r="B843" s="101">
        <v>43622</v>
      </c>
      <c r="C843" s="102">
        <v>43624</v>
      </c>
      <c r="D843" s="17" t="s">
        <v>15</v>
      </c>
      <c r="E843" s="103">
        <v>2</v>
      </c>
      <c r="F843" s="104" t="s">
        <v>802</v>
      </c>
      <c r="G843" s="105">
        <v>9000</v>
      </c>
      <c r="H843" s="21">
        <v>0</v>
      </c>
      <c r="I843" s="51">
        <v>9000</v>
      </c>
      <c r="J843" s="62">
        <f t="shared" si="86"/>
        <v>1324078</v>
      </c>
      <c r="K843" s="103">
        <v>71421</v>
      </c>
      <c r="L843" s="65">
        <v>1466457</v>
      </c>
      <c r="P843" s="43"/>
      <c r="Q843" s="43"/>
      <c r="R843" s="43"/>
    </row>
    <row r="844" spans="1:18">
      <c r="A844" s="14">
        <f t="shared" si="85"/>
        <v>220</v>
      </c>
      <c r="B844" s="101">
        <v>43622</v>
      </c>
      <c r="C844" s="102">
        <v>43624</v>
      </c>
      <c r="D844" s="17" t="s">
        <v>15</v>
      </c>
      <c r="E844" s="103">
        <v>2</v>
      </c>
      <c r="F844" s="104" t="s">
        <v>809</v>
      </c>
      <c r="G844" s="105">
        <v>9000</v>
      </c>
      <c r="H844" s="21">
        <v>0</v>
      </c>
      <c r="I844" s="51">
        <v>9000</v>
      </c>
      <c r="J844" s="62">
        <f t="shared" si="86"/>
        <v>1315078</v>
      </c>
      <c r="K844" s="103">
        <v>72591</v>
      </c>
      <c r="L844" s="65">
        <v>1475252</v>
      </c>
      <c r="P844" s="43"/>
      <c r="Q844" s="43"/>
      <c r="R844" s="43"/>
    </row>
    <row r="845" spans="1:18">
      <c r="A845" s="14">
        <f t="shared" si="85"/>
        <v>221</v>
      </c>
      <c r="B845" s="101">
        <v>43622</v>
      </c>
      <c r="C845" s="102">
        <v>43626</v>
      </c>
      <c r="D845" s="17" t="s">
        <v>15</v>
      </c>
      <c r="E845" s="103">
        <v>4</v>
      </c>
      <c r="F845" s="104" t="s">
        <v>810</v>
      </c>
      <c r="G845" s="105">
        <v>18000</v>
      </c>
      <c r="H845" s="21">
        <v>0</v>
      </c>
      <c r="I845" s="51">
        <v>18000</v>
      </c>
      <c r="J845" s="62">
        <f t="shared" si="86"/>
        <v>1297078</v>
      </c>
      <c r="K845" s="103">
        <v>74533</v>
      </c>
      <c r="L845" s="65">
        <v>1492542</v>
      </c>
      <c r="P845" s="43"/>
      <c r="Q845" s="43"/>
      <c r="R845" s="43"/>
    </row>
    <row r="846" spans="1:18">
      <c r="A846" s="14">
        <f t="shared" si="85"/>
        <v>222</v>
      </c>
      <c r="B846" s="101">
        <v>43622</v>
      </c>
      <c r="C846" s="102">
        <v>43626</v>
      </c>
      <c r="D846" s="17" t="s">
        <v>15</v>
      </c>
      <c r="E846" s="103">
        <v>4</v>
      </c>
      <c r="F846" s="104" t="s">
        <v>811</v>
      </c>
      <c r="G846" s="105">
        <v>18000</v>
      </c>
      <c r="H846" s="21">
        <v>0</v>
      </c>
      <c r="I846" s="51">
        <v>18000</v>
      </c>
      <c r="J846" s="62">
        <f t="shared" si="86"/>
        <v>1279078</v>
      </c>
      <c r="K846" s="103">
        <v>74534</v>
      </c>
      <c r="L846" s="65">
        <v>1492542</v>
      </c>
      <c r="P846" s="44"/>
      <c r="Q846" s="43"/>
      <c r="R846" s="43"/>
    </row>
    <row r="847" spans="1:18">
      <c r="A847" s="14">
        <f t="shared" si="85"/>
        <v>223</v>
      </c>
      <c r="B847" s="101">
        <v>43622</v>
      </c>
      <c r="C847" s="102">
        <v>43624</v>
      </c>
      <c r="D847" s="17" t="s">
        <v>15</v>
      </c>
      <c r="E847" s="103">
        <v>2</v>
      </c>
      <c r="F847" s="104" t="s">
        <v>812</v>
      </c>
      <c r="G847" s="105">
        <v>12870</v>
      </c>
      <c r="H847" s="21">
        <v>0</v>
      </c>
      <c r="I847" s="51">
        <v>12870</v>
      </c>
      <c r="J847" s="62">
        <f t="shared" si="86"/>
        <v>1266208</v>
      </c>
      <c r="K847" s="103">
        <v>72842</v>
      </c>
      <c r="L847" s="65">
        <v>1477440</v>
      </c>
      <c r="P847" s="43"/>
      <c r="Q847" s="43"/>
      <c r="R847" s="43"/>
    </row>
    <row r="848" spans="1:18">
      <c r="A848" s="14">
        <f t="shared" si="85"/>
        <v>224</v>
      </c>
      <c r="B848" s="101">
        <v>43622</v>
      </c>
      <c r="C848" s="102">
        <v>43624</v>
      </c>
      <c r="D848" s="17" t="s">
        <v>15</v>
      </c>
      <c r="E848" s="103">
        <v>2</v>
      </c>
      <c r="F848" s="104" t="s">
        <v>813</v>
      </c>
      <c r="G848" s="105">
        <v>12870</v>
      </c>
      <c r="H848" s="21">
        <v>0</v>
      </c>
      <c r="I848" s="51">
        <v>12870</v>
      </c>
      <c r="J848" s="62">
        <f t="shared" si="86"/>
        <v>1253338</v>
      </c>
      <c r="K848" s="103">
        <v>72841</v>
      </c>
      <c r="L848" s="65">
        <v>1477440</v>
      </c>
      <c r="P848" s="43"/>
      <c r="Q848" s="43"/>
      <c r="R848" s="43"/>
    </row>
    <row r="849" spans="1:18">
      <c r="A849" s="14">
        <f t="shared" si="85"/>
        <v>225</v>
      </c>
      <c r="B849" s="101">
        <v>43622</v>
      </c>
      <c r="C849" s="102">
        <v>43627</v>
      </c>
      <c r="D849" s="17" t="s">
        <v>15</v>
      </c>
      <c r="E849" s="103">
        <v>5</v>
      </c>
      <c r="F849" s="104" t="s">
        <v>814</v>
      </c>
      <c r="G849" s="105">
        <v>32175</v>
      </c>
      <c r="H849" s="21">
        <v>0</v>
      </c>
      <c r="I849" s="51">
        <v>32175</v>
      </c>
      <c r="J849" s="62">
        <f t="shared" si="86"/>
        <v>1221163</v>
      </c>
      <c r="K849" s="103">
        <v>74551</v>
      </c>
      <c r="L849" s="65">
        <v>1492733</v>
      </c>
      <c r="P849" s="43"/>
      <c r="Q849" s="43"/>
      <c r="R849" s="43"/>
    </row>
    <row r="850" spans="1:18">
      <c r="A850" s="14">
        <f t="shared" si="85"/>
        <v>226</v>
      </c>
      <c r="B850" s="101">
        <v>43622</v>
      </c>
      <c r="C850" s="102">
        <v>43627</v>
      </c>
      <c r="D850" s="17" t="s">
        <v>15</v>
      </c>
      <c r="E850" s="103">
        <v>5</v>
      </c>
      <c r="F850" s="104" t="s">
        <v>815</v>
      </c>
      <c r="G850" s="105">
        <v>35100</v>
      </c>
      <c r="H850" s="21">
        <v>0</v>
      </c>
      <c r="I850" s="51">
        <v>35100</v>
      </c>
      <c r="J850" s="62">
        <f t="shared" si="86"/>
        <v>1186063</v>
      </c>
      <c r="K850" s="103">
        <v>71146</v>
      </c>
      <c r="L850" s="65">
        <v>1465867</v>
      </c>
      <c r="P850" s="43"/>
      <c r="Q850" s="43"/>
      <c r="R850" s="43"/>
    </row>
    <row r="851" spans="1:18">
      <c r="A851" s="14">
        <f t="shared" si="85"/>
        <v>227</v>
      </c>
      <c r="B851" s="101">
        <v>43623</v>
      </c>
      <c r="C851" s="102">
        <v>43627</v>
      </c>
      <c r="D851" s="17" t="s">
        <v>15</v>
      </c>
      <c r="E851" s="103">
        <v>4</v>
      </c>
      <c r="F851" s="104" t="s">
        <v>816</v>
      </c>
      <c r="G851" s="105">
        <v>18000</v>
      </c>
      <c r="H851" s="21">
        <v>0</v>
      </c>
      <c r="I851" s="51">
        <v>18000</v>
      </c>
      <c r="J851" s="62">
        <f t="shared" si="86"/>
        <v>1168063</v>
      </c>
      <c r="K851" s="103">
        <v>75252</v>
      </c>
      <c r="L851" s="65">
        <v>1497711</v>
      </c>
      <c r="P851" s="43"/>
      <c r="Q851" s="43"/>
      <c r="R851" s="43"/>
    </row>
    <row r="852" spans="1:18">
      <c r="A852" s="14">
        <f t="shared" si="85"/>
        <v>228</v>
      </c>
      <c r="B852" s="101">
        <v>43623</v>
      </c>
      <c r="C852" s="102">
        <v>43625</v>
      </c>
      <c r="D852" s="17" t="s">
        <v>15</v>
      </c>
      <c r="E852" s="103">
        <v>2</v>
      </c>
      <c r="F852" s="104" t="s">
        <v>817</v>
      </c>
      <c r="G852" s="105">
        <v>12870</v>
      </c>
      <c r="H852" s="21">
        <v>0</v>
      </c>
      <c r="I852" s="51">
        <v>12870</v>
      </c>
      <c r="J852" s="62">
        <f t="shared" si="86"/>
        <v>1155193</v>
      </c>
      <c r="K852" s="103">
        <v>73256</v>
      </c>
      <c r="L852" s="65">
        <v>1478930</v>
      </c>
      <c r="P852" s="5"/>
      <c r="Q852" s="43"/>
      <c r="R852" s="43"/>
    </row>
    <row r="853" spans="1:18">
      <c r="A853" s="14">
        <f t="shared" si="85"/>
        <v>229</v>
      </c>
      <c r="B853" s="101">
        <v>43623</v>
      </c>
      <c r="C853" s="102">
        <v>43627</v>
      </c>
      <c r="D853" s="17" t="s">
        <v>15</v>
      </c>
      <c r="E853" s="103">
        <v>4</v>
      </c>
      <c r="F853" s="104" t="s">
        <v>818</v>
      </c>
      <c r="G853" s="105">
        <v>28080</v>
      </c>
      <c r="H853" s="21">
        <v>0</v>
      </c>
      <c r="I853" s="51">
        <v>28080</v>
      </c>
      <c r="J853" s="62">
        <f t="shared" si="86"/>
        <v>1127113</v>
      </c>
      <c r="K853" s="103">
        <v>70180</v>
      </c>
      <c r="L853" s="65">
        <v>1461403</v>
      </c>
      <c r="P853" s="43"/>
      <c r="Q853" s="43"/>
      <c r="R853" s="43"/>
    </row>
    <row r="854" spans="1:18">
      <c r="A854" s="14">
        <f t="shared" si="85"/>
        <v>230</v>
      </c>
      <c r="B854" s="101">
        <v>43623</v>
      </c>
      <c r="C854" s="102">
        <v>43625</v>
      </c>
      <c r="D854" s="17" t="s">
        <v>15</v>
      </c>
      <c r="E854" s="103">
        <v>2</v>
      </c>
      <c r="F854" s="104" t="s">
        <v>819</v>
      </c>
      <c r="G854" s="105">
        <v>17928</v>
      </c>
      <c r="H854" s="21">
        <v>0</v>
      </c>
      <c r="I854" s="51">
        <v>17928</v>
      </c>
      <c r="J854" s="62">
        <f t="shared" si="86"/>
        <v>1109185</v>
      </c>
      <c r="K854" s="103">
        <v>73260</v>
      </c>
      <c r="L854" s="65">
        <v>1478959</v>
      </c>
      <c r="P854" s="43"/>
      <c r="Q854" s="43"/>
      <c r="R854" s="43"/>
    </row>
    <row r="855" spans="1:18">
      <c r="A855" s="14">
        <f t="shared" si="85"/>
        <v>231</v>
      </c>
      <c r="B855" s="101">
        <v>43624</v>
      </c>
      <c r="C855" s="102">
        <v>43629</v>
      </c>
      <c r="D855" s="17" t="s">
        <v>15</v>
      </c>
      <c r="E855" s="103">
        <v>5</v>
      </c>
      <c r="F855" s="104" t="s">
        <v>820</v>
      </c>
      <c r="G855" s="105">
        <v>22500</v>
      </c>
      <c r="H855" s="21">
        <v>0</v>
      </c>
      <c r="I855" s="51">
        <v>22500</v>
      </c>
      <c r="J855" s="62">
        <f t="shared" si="86"/>
        <v>1086685</v>
      </c>
      <c r="K855" s="103">
        <v>75166</v>
      </c>
      <c r="L855" s="65">
        <v>1497207</v>
      </c>
      <c r="P855" s="43"/>
      <c r="Q855" s="43"/>
      <c r="R855" s="43"/>
    </row>
    <row r="856" spans="1:18">
      <c r="A856" s="14">
        <f t="shared" si="85"/>
        <v>232</v>
      </c>
      <c r="B856" s="101">
        <v>43624</v>
      </c>
      <c r="C856" s="102">
        <v>43629</v>
      </c>
      <c r="D856" s="107" t="s">
        <v>15</v>
      </c>
      <c r="E856" s="108">
        <f>C856-B856</f>
        <v>5</v>
      </c>
      <c r="F856" s="109" t="s">
        <v>820</v>
      </c>
      <c r="G856" s="110">
        <v>22500</v>
      </c>
      <c r="H856" s="75"/>
      <c r="I856" s="110">
        <v>22500</v>
      </c>
      <c r="J856" s="62">
        <f t="shared" si="86"/>
        <v>1064185</v>
      </c>
      <c r="K856" s="108">
        <v>75167</v>
      </c>
      <c r="L856" s="65">
        <v>1497207</v>
      </c>
      <c r="P856" s="43"/>
      <c r="Q856" s="43"/>
      <c r="R856" s="43"/>
    </row>
    <row r="857" spans="1:18">
      <c r="A857" s="14">
        <f t="shared" si="85"/>
        <v>233</v>
      </c>
      <c r="B857" s="101">
        <v>43624</v>
      </c>
      <c r="C857" s="102">
        <v>43628</v>
      </c>
      <c r="D857" s="17" t="s">
        <v>15</v>
      </c>
      <c r="E857" s="103">
        <v>4</v>
      </c>
      <c r="F857" s="104" t="s">
        <v>663</v>
      </c>
      <c r="G857" s="105">
        <v>18000</v>
      </c>
      <c r="H857" s="21">
        <v>0</v>
      </c>
      <c r="I857" s="51">
        <v>18000</v>
      </c>
      <c r="J857" s="62">
        <f t="shared" si="86"/>
        <v>1046185</v>
      </c>
      <c r="K857" s="103">
        <v>74528</v>
      </c>
      <c r="L857" s="65">
        <v>1492515</v>
      </c>
      <c r="P857" s="43"/>
      <c r="Q857" s="43"/>
      <c r="R857" s="43"/>
    </row>
    <row r="858" spans="1:18">
      <c r="A858" s="14">
        <f t="shared" si="85"/>
        <v>234</v>
      </c>
      <c r="B858" s="101">
        <v>43624</v>
      </c>
      <c r="C858" s="102">
        <v>43627</v>
      </c>
      <c r="D858" s="17" t="s">
        <v>15</v>
      </c>
      <c r="E858" s="103">
        <v>3</v>
      </c>
      <c r="F858" s="104" t="s">
        <v>821</v>
      </c>
      <c r="G858" s="105">
        <v>19305</v>
      </c>
      <c r="H858" s="21">
        <v>0</v>
      </c>
      <c r="I858" s="51">
        <v>19305</v>
      </c>
      <c r="J858" s="62">
        <f t="shared" si="86"/>
        <v>1026880</v>
      </c>
      <c r="K858" s="103">
        <v>74030</v>
      </c>
      <c r="L858" s="65">
        <v>1487126</v>
      </c>
      <c r="P858" s="43"/>
      <c r="Q858" s="43"/>
      <c r="R858" s="43"/>
    </row>
    <row r="859" spans="1:18">
      <c r="A859" s="14">
        <f t="shared" si="85"/>
        <v>235</v>
      </c>
      <c r="B859" s="101">
        <v>43624</v>
      </c>
      <c r="C859" s="102">
        <v>43628</v>
      </c>
      <c r="D859" s="17" t="s">
        <v>15</v>
      </c>
      <c r="E859" s="103">
        <v>4</v>
      </c>
      <c r="F859" s="104" t="s">
        <v>822</v>
      </c>
      <c r="G859" s="105">
        <v>28080</v>
      </c>
      <c r="H859" s="21">
        <v>0</v>
      </c>
      <c r="I859" s="51">
        <v>28080</v>
      </c>
      <c r="J859" s="62">
        <f t="shared" si="86"/>
        <v>998800</v>
      </c>
      <c r="K859" s="103">
        <v>70410</v>
      </c>
      <c r="L859" s="65">
        <v>1462862</v>
      </c>
      <c r="P859" s="43"/>
      <c r="Q859" s="43"/>
      <c r="R859" s="43"/>
    </row>
    <row r="860" spans="1:18">
      <c r="A860" s="14">
        <f t="shared" si="85"/>
        <v>236</v>
      </c>
      <c r="B860" s="101"/>
      <c r="C860" s="102"/>
      <c r="D860" s="17"/>
      <c r="E860" s="103"/>
      <c r="F860" s="104"/>
      <c r="G860" s="105"/>
      <c r="H860" s="21"/>
      <c r="I860" s="51"/>
      <c r="J860" s="62">
        <f t="shared" si="86"/>
        <v>998800</v>
      </c>
      <c r="K860" s="49"/>
      <c r="P860" s="43"/>
      <c r="Q860" s="43"/>
      <c r="R860" s="43"/>
    </row>
    <row r="861" spans="1:18">
      <c r="A861" s="111"/>
      <c r="B861" s="112"/>
      <c r="C861" s="113"/>
      <c r="D861" s="114"/>
      <c r="E861" s="115"/>
      <c r="F861" s="116"/>
      <c r="G861" s="117"/>
      <c r="H861" s="118"/>
      <c r="I861" s="125"/>
      <c r="J861" s="62">
        <f t="shared" si="86"/>
        <v>998800</v>
      </c>
      <c r="K861" s="126"/>
      <c r="P861" s="43"/>
      <c r="Q861" s="43"/>
      <c r="R861" s="43"/>
    </row>
    <row r="862" spans="1:18">
      <c r="A862" s="119" t="s">
        <v>18</v>
      </c>
      <c r="B862" s="120"/>
      <c r="C862" s="120"/>
      <c r="D862" s="121"/>
      <c r="E862" s="121"/>
      <c r="F862" s="120"/>
      <c r="G862" s="120"/>
      <c r="H862" s="122"/>
      <c r="I862" s="34">
        <f>SUM(I597:I861)</f>
        <v>4939255</v>
      </c>
      <c r="J862" s="35" t="s">
        <v>823</v>
      </c>
      <c r="K862" s="36"/>
      <c r="P862" s="43"/>
      <c r="Q862" s="43"/>
      <c r="R862" s="43"/>
    </row>
    <row r="863" spans="1:20">
      <c r="A863" s="4"/>
      <c r="C863" s="1"/>
      <c r="I863" s="92">
        <f>SUM(I827:I859)</f>
        <v>605673</v>
      </c>
      <c r="J863" s="4"/>
      <c r="K863" s="1"/>
      <c r="M863" s="3"/>
      <c r="N863" s="1"/>
      <c r="O863" s="150"/>
      <c r="P863" s="43"/>
      <c r="Q863" s="43"/>
      <c r="T863" s="1"/>
    </row>
    <row r="864" spans="1:20">
      <c r="A864" s="4"/>
      <c r="C864" s="1"/>
      <c r="I864" s="92">
        <f>SUM(O971)</f>
        <v>0</v>
      </c>
      <c r="J864" s="4"/>
      <c r="K864" s="1"/>
      <c r="M864" s="3"/>
      <c r="N864" s="1"/>
      <c r="O864" s="150"/>
      <c r="P864" s="43"/>
      <c r="Q864" s="43"/>
      <c r="T864" s="1"/>
    </row>
    <row r="865" spans="1:20">
      <c r="A865" s="6" t="s">
        <v>824</v>
      </c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25"/>
      <c r="M865" s="3"/>
      <c r="N865" s="1"/>
      <c r="O865" s="150"/>
      <c r="P865" s="43"/>
      <c r="Q865" s="43"/>
      <c r="T865" s="1"/>
    </row>
    <row r="866" spans="1:20">
      <c r="A866" s="45" t="s">
        <v>522</v>
      </c>
      <c r="B866" s="46"/>
      <c r="C866" s="46"/>
      <c r="D866" s="46"/>
      <c r="E866" s="46"/>
      <c r="F866" s="46"/>
      <c r="G866" s="46"/>
      <c r="H866" s="46"/>
      <c r="I866" s="54"/>
      <c r="J866" s="55">
        <f>J861</f>
        <v>998800</v>
      </c>
      <c r="K866" s="56"/>
      <c r="L866" s="25"/>
      <c r="M866" s="3"/>
      <c r="N866" s="1"/>
      <c r="O866" s="150"/>
      <c r="P866" s="43"/>
      <c r="Q866" s="43"/>
      <c r="T866" s="1"/>
    </row>
    <row r="867" spans="1:20">
      <c r="A867" s="45"/>
      <c r="B867" s="46"/>
      <c r="C867" s="46"/>
      <c r="D867" s="46"/>
      <c r="E867" s="46"/>
      <c r="F867" s="46"/>
      <c r="G867" s="46"/>
      <c r="H867" s="46"/>
      <c r="I867" s="54" t="s">
        <v>825</v>
      </c>
      <c r="J867" s="60">
        <v>2147320.56</v>
      </c>
      <c r="K867" s="57">
        <v>43626</v>
      </c>
      <c r="L867" s="25"/>
      <c r="M867" s="3"/>
      <c r="N867" s="1"/>
      <c r="O867" s="150"/>
      <c r="P867" s="43"/>
      <c r="Q867" s="43"/>
      <c r="T867" s="1"/>
    </row>
    <row r="868" spans="1:20">
      <c r="A868" s="45"/>
      <c r="B868" s="46"/>
      <c r="C868" s="46"/>
      <c r="D868" s="46"/>
      <c r="E868" s="46"/>
      <c r="F868" s="46"/>
      <c r="G868" s="46"/>
      <c r="H868" s="46"/>
      <c r="I868" s="54" t="s">
        <v>825</v>
      </c>
      <c r="J868" s="60"/>
      <c r="K868" s="57"/>
      <c r="L868" s="25"/>
      <c r="M868" s="3"/>
      <c r="N868" s="1"/>
      <c r="O868" s="150"/>
      <c r="P868" s="43"/>
      <c r="Q868" s="43"/>
      <c r="T868" s="1"/>
    </row>
    <row r="869" spans="1:20">
      <c r="A869" s="14">
        <v>287</v>
      </c>
      <c r="B869" s="101">
        <v>43624</v>
      </c>
      <c r="C869" s="102">
        <v>43626</v>
      </c>
      <c r="D869" s="123" t="s">
        <v>15</v>
      </c>
      <c r="E869" s="103">
        <f t="shared" ref="E869:E876" si="87">C869-B869</f>
        <v>2</v>
      </c>
      <c r="F869" s="104" t="s">
        <v>826</v>
      </c>
      <c r="G869" s="105">
        <v>12870</v>
      </c>
      <c r="H869" s="124">
        <v>0</v>
      </c>
      <c r="I869" s="105">
        <v>12870</v>
      </c>
      <c r="J869" s="127">
        <f>J861-I869+J867</f>
        <v>3133250.56</v>
      </c>
      <c r="K869" s="103">
        <v>76207</v>
      </c>
      <c r="L869" s="65">
        <v>1501491</v>
      </c>
      <c r="M869" s="3"/>
      <c r="N869" s="1"/>
      <c r="O869" s="150"/>
      <c r="P869" s="43"/>
      <c r="Q869" s="43"/>
      <c r="T869" s="1"/>
    </row>
    <row r="870" spans="1:20">
      <c r="A870" s="14">
        <v>288</v>
      </c>
      <c r="B870" s="101">
        <v>43624</v>
      </c>
      <c r="C870" s="102">
        <v>43626</v>
      </c>
      <c r="D870" s="123" t="s">
        <v>15</v>
      </c>
      <c r="E870" s="103">
        <f t="shared" si="87"/>
        <v>2</v>
      </c>
      <c r="F870" s="104" t="s">
        <v>827</v>
      </c>
      <c r="G870" s="105">
        <v>9000</v>
      </c>
      <c r="H870" s="124">
        <v>0</v>
      </c>
      <c r="I870" s="105">
        <v>9000</v>
      </c>
      <c r="J870" s="127">
        <f>J869-I870</f>
        <v>3124250.56</v>
      </c>
      <c r="K870" s="103">
        <v>73407</v>
      </c>
      <c r="L870" s="65">
        <v>1480198</v>
      </c>
      <c r="M870" s="3"/>
      <c r="N870" s="1"/>
      <c r="O870" s="150"/>
      <c r="P870" s="43"/>
      <c r="Q870" s="43"/>
      <c r="T870" s="1"/>
    </row>
    <row r="871" spans="1:20">
      <c r="A871" s="14">
        <v>289</v>
      </c>
      <c r="B871" s="101">
        <v>43624</v>
      </c>
      <c r="C871" s="102">
        <v>43627</v>
      </c>
      <c r="D871" s="123" t="s">
        <v>15</v>
      </c>
      <c r="E871" s="103">
        <f t="shared" si="87"/>
        <v>3</v>
      </c>
      <c r="F871" s="104" t="s">
        <v>828</v>
      </c>
      <c r="G871" s="105">
        <v>13500</v>
      </c>
      <c r="H871" s="124">
        <v>0</v>
      </c>
      <c r="I871" s="105">
        <v>13500</v>
      </c>
      <c r="J871" s="127">
        <f t="shared" ref="J871:J902" si="88">J870-I871</f>
        <v>3110750.56</v>
      </c>
      <c r="K871" s="103">
        <v>76155</v>
      </c>
      <c r="L871" s="65">
        <v>1500833</v>
      </c>
      <c r="M871" s="3"/>
      <c r="N871" s="1"/>
      <c r="O871" s="150"/>
      <c r="P871" s="43"/>
      <c r="Q871" s="43"/>
      <c r="T871" s="1"/>
    </row>
    <row r="872" spans="1:20">
      <c r="A872" s="14">
        <v>290</v>
      </c>
      <c r="B872" s="101">
        <v>43624</v>
      </c>
      <c r="C872" s="102">
        <v>43625</v>
      </c>
      <c r="D872" s="123" t="s">
        <v>15</v>
      </c>
      <c r="E872" s="103">
        <f t="shared" si="87"/>
        <v>1</v>
      </c>
      <c r="F872" s="104" t="s">
        <v>829</v>
      </c>
      <c r="G872" s="105">
        <v>7150</v>
      </c>
      <c r="H872" s="124">
        <v>0</v>
      </c>
      <c r="I872" s="105">
        <v>7150</v>
      </c>
      <c r="J872" s="127">
        <f t="shared" si="88"/>
        <v>3103600.56</v>
      </c>
      <c r="K872" s="103">
        <v>76327</v>
      </c>
      <c r="L872" s="65">
        <v>1502221</v>
      </c>
      <c r="M872" s="3"/>
      <c r="N872" s="1"/>
      <c r="O872" s="150"/>
      <c r="P872" s="43"/>
      <c r="Q872" s="43"/>
      <c r="T872" s="1"/>
    </row>
    <row r="873" spans="1:20">
      <c r="A873" s="14">
        <v>291</v>
      </c>
      <c r="B873" s="101">
        <v>43624</v>
      </c>
      <c r="C873" s="102">
        <v>43626</v>
      </c>
      <c r="D873" s="123" t="s">
        <v>15</v>
      </c>
      <c r="E873" s="103">
        <f t="shared" si="87"/>
        <v>2</v>
      </c>
      <c r="F873" s="104" t="s">
        <v>830</v>
      </c>
      <c r="G873" s="105">
        <v>12870</v>
      </c>
      <c r="H873" s="124">
        <v>0</v>
      </c>
      <c r="I873" s="105">
        <v>12870</v>
      </c>
      <c r="J873" s="127">
        <f t="shared" si="88"/>
        <v>3090730.56</v>
      </c>
      <c r="K873" s="103">
        <v>77865</v>
      </c>
      <c r="L873" s="65">
        <v>1510393</v>
      </c>
      <c r="M873" s="3"/>
      <c r="N873" s="1"/>
      <c r="O873" s="150"/>
      <c r="P873" s="43"/>
      <c r="Q873" s="43"/>
      <c r="T873" s="1"/>
    </row>
    <row r="874" spans="1:20">
      <c r="A874" s="14">
        <v>292</v>
      </c>
      <c r="B874" s="101">
        <v>43624</v>
      </c>
      <c r="C874" s="102">
        <v>43626</v>
      </c>
      <c r="D874" s="123" t="s">
        <v>15</v>
      </c>
      <c r="E874" s="103">
        <f t="shared" si="87"/>
        <v>2</v>
      </c>
      <c r="F874" s="104" t="s">
        <v>830</v>
      </c>
      <c r="G874" s="105">
        <v>12870</v>
      </c>
      <c r="H874" s="124">
        <v>0</v>
      </c>
      <c r="I874" s="105">
        <v>12870</v>
      </c>
      <c r="J874" s="127">
        <f t="shared" si="88"/>
        <v>3077860.56</v>
      </c>
      <c r="K874" s="103">
        <v>77867</v>
      </c>
      <c r="L874" s="65">
        <v>1510393</v>
      </c>
      <c r="M874" s="3"/>
      <c r="N874" s="1"/>
      <c r="O874" s="150"/>
      <c r="P874" s="43"/>
      <c r="Q874" s="43"/>
      <c r="T874" s="1"/>
    </row>
    <row r="875" spans="1:20">
      <c r="A875" s="14">
        <v>293</v>
      </c>
      <c r="B875" s="101">
        <v>43624</v>
      </c>
      <c r="C875" s="102">
        <v>43626</v>
      </c>
      <c r="D875" s="123" t="s">
        <v>15</v>
      </c>
      <c r="E875" s="103">
        <f t="shared" si="87"/>
        <v>2</v>
      </c>
      <c r="F875" s="104" t="s">
        <v>831</v>
      </c>
      <c r="G875" s="105">
        <v>12870</v>
      </c>
      <c r="H875" s="124">
        <v>0</v>
      </c>
      <c r="I875" s="105">
        <v>12870</v>
      </c>
      <c r="J875" s="127">
        <f t="shared" si="88"/>
        <v>3064990.56</v>
      </c>
      <c r="K875" s="103">
        <v>77744</v>
      </c>
      <c r="L875" s="65">
        <v>1509005</v>
      </c>
      <c r="M875" s="3"/>
      <c r="N875" s="1"/>
      <c r="O875" s="150"/>
      <c r="P875" s="43"/>
      <c r="Q875" s="43"/>
      <c r="T875" s="1"/>
    </row>
    <row r="876" spans="1:20">
      <c r="A876" s="14">
        <v>294</v>
      </c>
      <c r="B876" s="101">
        <v>43625</v>
      </c>
      <c r="C876" s="102">
        <v>43627</v>
      </c>
      <c r="D876" s="123" t="s">
        <v>15</v>
      </c>
      <c r="E876" s="103">
        <f t="shared" si="87"/>
        <v>2</v>
      </c>
      <c r="F876" s="104" t="s">
        <v>832</v>
      </c>
      <c r="G876" s="105">
        <v>9000</v>
      </c>
      <c r="H876" s="124">
        <v>0</v>
      </c>
      <c r="I876" s="105">
        <v>9000</v>
      </c>
      <c r="J876" s="127">
        <f t="shared" si="88"/>
        <v>3055990.56</v>
      </c>
      <c r="K876" s="103">
        <v>73404</v>
      </c>
      <c r="L876" s="65">
        <v>1480158</v>
      </c>
      <c r="M876" s="3"/>
      <c r="N876" s="1"/>
      <c r="O876" s="150"/>
      <c r="P876" s="43"/>
      <c r="Q876" s="43"/>
      <c r="T876" s="1"/>
    </row>
    <row r="877" spans="1:20">
      <c r="A877" s="14">
        <v>295</v>
      </c>
      <c r="B877" s="101">
        <v>43625</v>
      </c>
      <c r="C877" s="102">
        <v>43629</v>
      </c>
      <c r="D877" s="123" t="s">
        <v>15</v>
      </c>
      <c r="E877" s="103">
        <f t="shared" ref="E877:E940" si="89">C877-B877</f>
        <v>4</v>
      </c>
      <c r="F877" s="104" t="s">
        <v>833</v>
      </c>
      <c r="G877" s="105">
        <v>18000</v>
      </c>
      <c r="H877" s="124">
        <v>0</v>
      </c>
      <c r="I877" s="105">
        <v>18000</v>
      </c>
      <c r="J877" s="127">
        <f t="shared" si="88"/>
        <v>3037990.56</v>
      </c>
      <c r="K877" s="103">
        <v>76167</v>
      </c>
      <c r="L877" s="65">
        <v>1501062</v>
      </c>
      <c r="M877" s="3"/>
      <c r="N877" s="1"/>
      <c r="O877" s="150"/>
      <c r="P877" s="43"/>
      <c r="Q877" s="43"/>
      <c r="T877" s="1"/>
    </row>
    <row r="878" spans="1:20">
      <c r="A878" s="14">
        <v>296</v>
      </c>
      <c r="B878" s="101">
        <v>43625</v>
      </c>
      <c r="C878" s="102">
        <v>43627</v>
      </c>
      <c r="D878" s="123" t="s">
        <v>15</v>
      </c>
      <c r="E878" s="103">
        <f t="shared" si="89"/>
        <v>2</v>
      </c>
      <c r="F878" s="104" t="s">
        <v>834</v>
      </c>
      <c r="G878" s="105">
        <v>12870</v>
      </c>
      <c r="H878" s="124">
        <v>0</v>
      </c>
      <c r="I878" s="105">
        <v>12870</v>
      </c>
      <c r="J878" s="127">
        <f t="shared" si="88"/>
        <v>3025120.56</v>
      </c>
      <c r="K878" s="103">
        <v>78102</v>
      </c>
      <c r="L878" s="65">
        <v>1512991</v>
      </c>
      <c r="M878" s="3"/>
      <c r="N878" s="1"/>
      <c r="O878" s="150"/>
      <c r="P878" s="43"/>
      <c r="Q878" s="43"/>
      <c r="T878" s="1"/>
    </row>
    <row r="879" spans="1:20">
      <c r="A879" s="14">
        <v>297</v>
      </c>
      <c r="B879" s="101">
        <v>43625</v>
      </c>
      <c r="C879" s="102">
        <v>43627</v>
      </c>
      <c r="D879" s="123" t="s">
        <v>15</v>
      </c>
      <c r="E879" s="103">
        <f t="shared" si="89"/>
        <v>2</v>
      </c>
      <c r="F879" s="104" t="s">
        <v>834</v>
      </c>
      <c r="G879" s="105">
        <v>12870</v>
      </c>
      <c r="H879" s="124">
        <v>0</v>
      </c>
      <c r="I879" s="105">
        <v>12870</v>
      </c>
      <c r="J879" s="127">
        <f t="shared" si="88"/>
        <v>3012250.56</v>
      </c>
      <c r="K879" s="103">
        <v>78101</v>
      </c>
      <c r="L879" s="65">
        <v>1512991</v>
      </c>
      <c r="M879" s="3"/>
      <c r="N879" s="1"/>
      <c r="O879" s="150"/>
      <c r="P879" s="43"/>
      <c r="Q879" s="43"/>
      <c r="T879" s="1"/>
    </row>
    <row r="880" spans="1:20">
      <c r="A880" s="14">
        <v>298</v>
      </c>
      <c r="B880" s="101">
        <v>43626</v>
      </c>
      <c r="C880" s="102">
        <v>43628</v>
      </c>
      <c r="D880" s="123" t="s">
        <v>15</v>
      </c>
      <c r="E880" s="103">
        <f t="shared" si="89"/>
        <v>2</v>
      </c>
      <c r="F880" s="104" t="s">
        <v>835</v>
      </c>
      <c r="G880" s="105">
        <v>9000</v>
      </c>
      <c r="H880" s="124">
        <v>0</v>
      </c>
      <c r="I880" s="105">
        <v>9000</v>
      </c>
      <c r="J880" s="127">
        <f t="shared" si="88"/>
        <v>3003250.56</v>
      </c>
      <c r="K880" s="103">
        <v>75152</v>
      </c>
      <c r="L880" s="65">
        <v>1496623</v>
      </c>
      <c r="M880" s="3"/>
      <c r="N880" s="1"/>
      <c r="O880" s="151"/>
      <c r="P880" s="43"/>
      <c r="Q880" s="43"/>
      <c r="T880" s="1"/>
    </row>
    <row r="881" spans="1:20">
      <c r="A881" s="14">
        <v>299</v>
      </c>
      <c r="B881" s="101">
        <v>43626</v>
      </c>
      <c r="C881" s="102">
        <v>43631</v>
      </c>
      <c r="D881" s="123" t="s">
        <v>15</v>
      </c>
      <c r="E881" s="103">
        <f t="shared" si="89"/>
        <v>5</v>
      </c>
      <c r="F881" s="104" t="s">
        <v>836</v>
      </c>
      <c r="G881" s="105">
        <v>22500</v>
      </c>
      <c r="H881" s="124">
        <v>0</v>
      </c>
      <c r="I881" s="105">
        <v>22500</v>
      </c>
      <c r="J881" s="127">
        <f t="shared" si="88"/>
        <v>2980750.56</v>
      </c>
      <c r="K881" s="103">
        <v>72264</v>
      </c>
      <c r="L881" s="65">
        <v>1472922</v>
      </c>
      <c r="M881" s="3"/>
      <c r="N881" s="1"/>
      <c r="O881" s="151"/>
      <c r="P881" s="43"/>
      <c r="Q881" s="43"/>
      <c r="T881" s="1"/>
    </row>
    <row r="882" spans="1:20">
      <c r="A882" s="14">
        <v>300</v>
      </c>
      <c r="B882" s="101">
        <v>43626</v>
      </c>
      <c r="C882" s="102">
        <v>43631</v>
      </c>
      <c r="D882" s="123" t="s">
        <v>15</v>
      </c>
      <c r="E882" s="103">
        <f t="shared" si="89"/>
        <v>5</v>
      </c>
      <c r="F882" s="104" t="s">
        <v>837</v>
      </c>
      <c r="G882" s="105">
        <v>22500</v>
      </c>
      <c r="H882" s="124">
        <v>0</v>
      </c>
      <c r="I882" s="105">
        <v>22500</v>
      </c>
      <c r="J882" s="127">
        <f t="shared" si="88"/>
        <v>2958250.56</v>
      </c>
      <c r="K882" s="103">
        <v>72263</v>
      </c>
      <c r="L882" s="65">
        <v>1472922</v>
      </c>
      <c r="M882" s="3"/>
      <c r="N882" s="1"/>
      <c r="O882" s="150"/>
      <c r="P882" s="43"/>
      <c r="Q882" s="43"/>
      <c r="T882" s="1"/>
    </row>
    <row r="883" spans="1:20">
      <c r="A883" s="14">
        <v>301</v>
      </c>
      <c r="B883" s="101">
        <v>43626</v>
      </c>
      <c r="C883" s="102">
        <v>43631</v>
      </c>
      <c r="D883" s="123" t="s">
        <v>15</v>
      </c>
      <c r="E883" s="103">
        <f t="shared" si="89"/>
        <v>5</v>
      </c>
      <c r="F883" s="104" t="s">
        <v>838</v>
      </c>
      <c r="G883" s="105">
        <v>22500</v>
      </c>
      <c r="H883" s="124">
        <v>0</v>
      </c>
      <c r="I883" s="105">
        <v>22500</v>
      </c>
      <c r="J883" s="127">
        <f t="shared" si="88"/>
        <v>2935750.56</v>
      </c>
      <c r="K883" s="103">
        <v>72227</v>
      </c>
      <c r="L883" s="65">
        <v>1472922</v>
      </c>
      <c r="M883" s="3"/>
      <c r="N883" s="1"/>
      <c r="O883" s="150"/>
      <c r="P883" s="43"/>
      <c r="Q883" s="43"/>
      <c r="T883" s="1"/>
    </row>
    <row r="884" spans="1:20">
      <c r="A884" s="14">
        <v>302</v>
      </c>
      <c r="B884" s="101">
        <v>43626</v>
      </c>
      <c r="C884" s="102">
        <v>43629</v>
      </c>
      <c r="D884" s="123" t="s">
        <v>15</v>
      </c>
      <c r="E884" s="103">
        <f t="shared" si="89"/>
        <v>3</v>
      </c>
      <c r="F884" s="104" t="s">
        <v>839</v>
      </c>
      <c r="G884" s="105">
        <v>22200</v>
      </c>
      <c r="H884" s="124">
        <v>0</v>
      </c>
      <c r="I884" s="105">
        <v>22200</v>
      </c>
      <c r="J884" s="127">
        <f t="shared" si="88"/>
        <v>2913550.56</v>
      </c>
      <c r="K884" s="103">
        <v>72608</v>
      </c>
      <c r="L884" s="65">
        <v>1475460</v>
      </c>
      <c r="M884" s="3"/>
      <c r="N884" s="1"/>
      <c r="O884" s="150"/>
      <c r="P884" s="43"/>
      <c r="Q884" s="43"/>
      <c r="T884" s="1"/>
    </row>
    <row r="885" spans="1:20">
      <c r="A885" s="14">
        <v>303</v>
      </c>
      <c r="B885" s="101">
        <v>43626</v>
      </c>
      <c r="C885" s="102">
        <v>43630</v>
      </c>
      <c r="D885" s="123" t="s">
        <v>15</v>
      </c>
      <c r="E885" s="103">
        <f t="shared" si="89"/>
        <v>4</v>
      </c>
      <c r="F885" s="104" t="s">
        <v>840</v>
      </c>
      <c r="G885" s="105">
        <v>25740</v>
      </c>
      <c r="H885" s="124">
        <v>0</v>
      </c>
      <c r="I885" s="105">
        <v>25740</v>
      </c>
      <c r="J885" s="127">
        <f t="shared" si="88"/>
        <v>2887810.56</v>
      </c>
      <c r="K885" s="103">
        <v>75914</v>
      </c>
      <c r="L885" s="65">
        <v>1500321</v>
      </c>
      <c r="M885" s="3"/>
      <c r="N885" s="1"/>
      <c r="O885" s="150"/>
      <c r="P885" s="43"/>
      <c r="Q885" s="43"/>
      <c r="T885" s="1"/>
    </row>
    <row r="886" spans="1:20">
      <c r="A886" s="14">
        <v>304</v>
      </c>
      <c r="B886" s="101">
        <v>43626</v>
      </c>
      <c r="C886" s="102">
        <v>43629</v>
      </c>
      <c r="D886" s="123" t="s">
        <v>15</v>
      </c>
      <c r="E886" s="103">
        <f t="shared" si="89"/>
        <v>3</v>
      </c>
      <c r="F886" s="104" t="s">
        <v>841</v>
      </c>
      <c r="G886" s="105">
        <v>29880</v>
      </c>
      <c r="H886" s="124">
        <v>0</v>
      </c>
      <c r="I886" s="105">
        <v>29880</v>
      </c>
      <c r="J886" s="127">
        <f t="shared" si="88"/>
        <v>2857930.56</v>
      </c>
      <c r="K886" s="103">
        <v>72739</v>
      </c>
      <c r="L886" s="65">
        <v>1475686</v>
      </c>
      <c r="M886" s="3"/>
      <c r="N886" s="1"/>
      <c r="O886" s="150"/>
      <c r="P886" s="43"/>
      <c r="Q886" s="43"/>
      <c r="T886" s="1"/>
    </row>
    <row r="887" spans="1:20">
      <c r="A887" s="14">
        <v>308</v>
      </c>
      <c r="B887" s="69">
        <v>43626</v>
      </c>
      <c r="C887" s="70">
        <v>43629</v>
      </c>
      <c r="D887" s="71" t="s">
        <v>15</v>
      </c>
      <c r="E887" s="72">
        <f t="shared" si="89"/>
        <v>3</v>
      </c>
      <c r="F887" s="73" t="s">
        <v>842</v>
      </c>
      <c r="G887" s="74">
        <v>29980</v>
      </c>
      <c r="H887" s="75">
        <v>0</v>
      </c>
      <c r="I887" s="74">
        <v>29880</v>
      </c>
      <c r="J887" s="66">
        <f t="shared" si="88"/>
        <v>2828050.56</v>
      </c>
      <c r="K887" s="72">
        <v>72740</v>
      </c>
      <c r="L887" s="65">
        <v>1475686</v>
      </c>
      <c r="N887" s="1"/>
      <c r="O887" s="150"/>
      <c r="P887" s="43"/>
      <c r="Q887" s="43"/>
      <c r="T887" s="1"/>
    </row>
    <row r="888" spans="1:20">
      <c r="A888" s="14">
        <v>306</v>
      </c>
      <c r="B888" s="101">
        <v>43626</v>
      </c>
      <c r="C888" s="102">
        <v>43628</v>
      </c>
      <c r="D888" s="123" t="s">
        <v>15</v>
      </c>
      <c r="E888" s="103">
        <f t="shared" si="89"/>
        <v>2</v>
      </c>
      <c r="F888" s="104" t="s">
        <v>843</v>
      </c>
      <c r="G888" s="105">
        <v>22410</v>
      </c>
      <c r="H888" s="124">
        <v>0</v>
      </c>
      <c r="I888" s="105">
        <v>22410</v>
      </c>
      <c r="J888" s="127">
        <f t="shared" si="88"/>
        <v>2805640.56</v>
      </c>
      <c r="K888" s="103">
        <v>77747</v>
      </c>
      <c r="L888" s="65">
        <v>1508604</v>
      </c>
      <c r="M888" s="3"/>
      <c r="N888" s="1"/>
      <c r="O888" s="150"/>
      <c r="P888" s="43"/>
      <c r="Q888" s="43"/>
      <c r="T888" s="1"/>
    </row>
    <row r="889" spans="1:20">
      <c r="A889" s="14">
        <v>307</v>
      </c>
      <c r="B889" s="101">
        <v>43627</v>
      </c>
      <c r="C889" s="102">
        <v>43629</v>
      </c>
      <c r="D889" s="123" t="s">
        <v>15</v>
      </c>
      <c r="E889" s="103">
        <f t="shared" si="89"/>
        <v>2</v>
      </c>
      <c r="F889" s="104" t="s">
        <v>844</v>
      </c>
      <c r="G889" s="105">
        <v>20070</v>
      </c>
      <c r="H889" s="124">
        <v>0</v>
      </c>
      <c r="I889" s="105">
        <v>20070</v>
      </c>
      <c r="J889" s="127">
        <f t="shared" ref="J889:J920" si="90">J888-I889</f>
        <v>2785570.56</v>
      </c>
      <c r="K889" s="103">
        <v>74198</v>
      </c>
      <c r="L889" s="65">
        <v>1488709</v>
      </c>
      <c r="M889" s="3"/>
      <c r="N889" s="1"/>
      <c r="O889" s="150"/>
      <c r="P889" s="43"/>
      <c r="Q889" s="43"/>
      <c r="T889" s="1"/>
    </row>
    <row r="890" spans="1:20">
      <c r="A890" s="14">
        <v>308</v>
      </c>
      <c r="B890" s="101">
        <v>43627</v>
      </c>
      <c r="C890" s="102">
        <v>43630</v>
      </c>
      <c r="D890" s="123" t="s">
        <v>15</v>
      </c>
      <c r="E890" s="103">
        <f t="shared" si="89"/>
        <v>3</v>
      </c>
      <c r="F890" s="104" t="s">
        <v>845</v>
      </c>
      <c r="G890" s="105">
        <v>13500</v>
      </c>
      <c r="H890" s="124">
        <v>0</v>
      </c>
      <c r="I890" s="105">
        <v>13500</v>
      </c>
      <c r="J890" s="127">
        <f t="shared" si="90"/>
        <v>2772070.56</v>
      </c>
      <c r="K890" s="103">
        <v>77874</v>
      </c>
      <c r="L890" s="65">
        <v>1510450</v>
      </c>
      <c r="M890" s="3"/>
      <c r="N890" s="1"/>
      <c r="O890" s="150"/>
      <c r="P890" s="43"/>
      <c r="Q890" s="43"/>
      <c r="T890" s="1"/>
    </row>
    <row r="891" spans="1:20">
      <c r="A891" s="14">
        <v>309</v>
      </c>
      <c r="B891" s="101">
        <v>43628</v>
      </c>
      <c r="C891" s="102">
        <v>43630</v>
      </c>
      <c r="D891" s="123" t="s">
        <v>15</v>
      </c>
      <c r="E891" s="103">
        <f t="shared" si="89"/>
        <v>2</v>
      </c>
      <c r="F891" s="104" t="s">
        <v>846</v>
      </c>
      <c r="G891" s="105">
        <v>12870</v>
      </c>
      <c r="H891" s="124">
        <v>0</v>
      </c>
      <c r="I891" s="105">
        <v>12870</v>
      </c>
      <c r="J891" s="127">
        <f t="shared" si="90"/>
        <v>2759200.56</v>
      </c>
      <c r="K891" s="103">
        <v>76406</v>
      </c>
      <c r="L891" s="65">
        <v>1503211</v>
      </c>
      <c r="M891" s="3"/>
      <c r="N891" s="1"/>
      <c r="O891" s="150"/>
      <c r="P891" s="43"/>
      <c r="Q891" s="43"/>
      <c r="T891" s="1"/>
    </row>
    <row r="892" spans="1:20">
      <c r="A892" s="14">
        <v>310</v>
      </c>
      <c r="B892" s="101">
        <v>43628</v>
      </c>
      <c r="C892" s="102">
        <v>43630</v>
      </c>
      <c r="D892" s="123" t="s">
        <v>15</v>
      </c>
      <c r="E892" s="103">
        <f t="shared" si="89"/>
        <v>2</v>
      </c>
      <c r="F892" s="104" t="s">
        <v>847</v>
      </c>
      <c r="G892" s="105">
        <v>12870</v>
      </c>
      <c r="H892" s="124">
        <v>0</v>
      </c>
      <c r="I892" s="105">
        <v>12870</v>
      </c>
      <c r="J892" s="127">
        <f t="shared" si="90"/>
        <v>2746330.56</v>
      </c>
      <c r="K892" s="103">
        <v>77713</v>
      </c>
      <c r="L892" s="65">
        <v>1508563</v>
      </c>
      <c r="M892" s="3"/>
      <c r="N892" s="1"/>
      <c r="O892" s="150"/>
      <c r="P892" s="43"/>
      <c r="Q892" s="43"/>
      <c r="T892" s="1"/>
    </row>
    <row r="893" spans="1:20">
      <c r="A893" s="14">
        <v>311</v>
      </c>
      <c r="B893" s="101">
        <v>43628</v>
      </c>
      <c r="C893" s="102">
        <v>43632</v>
      </c>
      <c r="D893" s="123" t="s">
        <v>15</v>
      </c>
      <c r="E893" s="103">
        <f t="shared" si="89"/>
        <v>4</v>
      </c>
      <c r="F893" s="104" t="s">
        <v>848</v>
      </c>
      <c r="G893" s="105">
        <v>18000</v>
      </c>
      <c r="H893" s="124">
        <v>0</v>
      </c>
      <c r="I893" s="105">
        <v>18000</v>
      </c>
      <c r="J893" s="127">
        <f t="shared" si="90"/>
        <v>2728330.56</v>
      </c>
      <c r="K893" s="103">
        <v>77915</v>
      </c>
      <c r="L893" s="65">
        <v>1510829</v>
      </c>
      <c r="M893" s="3"/>
      <c r="N893" s="1"/>
      <c r="O893" s="150"/>
      <c r="P893" s="43"/>
      <c r="Q893" s="43"/>
      <c r="T893" s="1"/>
    </row>
    <row r="894" spans="1:20">
      <c r="A894" s="14">
        <v>312</v>
      </c>
      <c r="B894" s="101">
        <v>43629</v>
      </c>
      <c r="C894" s="102">
        <v>43632</v>
      </c>
      <c r="D894" s="123" t="s">
        <v>15</v>
      </c>
      <c r="E894" s="103">
        <f t="shared" si="89"/>
        <v>3</v>
      </c>
      <c r="F894" s="104" t="s">
        <v>849</v>
      </c>
      <c r="G894" s="105">
        <v>19305</v>
      </c>
      <c r="H894" s="124">
        <v>0</v>
      </c>
      <c r="I894" s="105">
        <v>19305</v>
      </c>
      <c r="J894" s="127">
        <f t="shared" si="90"/>
        <v>2709025.56</v>
      </c>
      <c r="K894" s="103">
        <v>76932</v>
      </c>
      <c r="L894" s="65">
        <v>1505701</v>
      </c>
      <c r="M894" s="3"/>
      <c r="N894" s="1"/>
      <c r="O894" s="150"/>
      <c r="P894" s="43"/>
      <c r="Q894" s="43"/>
      <c r="T894" s="1"/>
    </row>
    <row r="895" spans="1:20">
      <c r="A895" s="14">
        <v>313</v>
      </c>
      <c r="B895" s="101">
        <v>43629</v>
      </c>
      <c r="C895" s="102">
        <v>43634</v>
      </c>
      <c r="D895" s="123" t="s">
        <v>15</v>
      </c>
      <c r="E895" s="103">
        <f t="shared" si="89"/>
        <v>5</v>
      </c>
      <c r="F895" s="104" t="s">
        <v>850</v>
      </c>
      <c r="G895" s="105">
        <v>32175</v>
      </c>
      <c r="H895" s="124">
        <v>0</v>
      </c>
      <c r="I895" s="105">
        <v>32175</v>
      </c>
      <c r="J895" s="127">
        <f t="shared" si="90"/>
        <v>2676850.56</v>
      </c>
      <c r="K895" s="103">
        <v>77459</v>
      </c>
      <c r="L895" s="65">
        <v>1507788</v>
      </c>
      <c r="M895" s="3"/>
      <c r="N895" s="1"/>
      <c r="O895" s="151"/>
      <c r="P895" s="43"/>
      <c r="Q895" s="43"/>
      <c r="T895" s="1"/>
    </row>
    <row r="896" spans="1:20">
      <c r="A896" s="14">
        <v>314</v>
      </c>
      <c r="B896" s="101">
        <v>43629</v>
      </c>
      <c r="C896" s="102">
        <v>43631</v>
      </c>
      <c r="D896" s="123" t="s">
        <v>15</v>
      </c>
      <c r="E896" s="103">
        <f t="shared" si="89"/>
        <v>2</v>
      </c>
      <c r="F896" s="104" t="s">
        <v>851</v>
      </c>
      <c r="G896" s="105">
        <v>22410</v>
      </c>
      <c r="H896" s="124">
        <v>0</v>
      </c>
      <c r="I896" s="105">
        <v>22410</v>
      </c>
      <c r="J896" s="127">
        <f t="shared" si="90"/>
        <v>2654440.56</v>
      </c>
      <c r="K896" s="103">
        <v>75011</v>
      </c>
      <c r="L896" s="65">
        <v>1496067</v>
      </c>
      <c r="M896" s="3"/>
      <c r="N896" s="1"/>
      <c r="O896" s="150"/>
      <c r="P896" s="43"/>
      <c r="Q896" s="43"/>
      <c r="T896" s="1"/>
    </row>
    <row r="897" spans="1:20">
      <c r="A897" s="14">
        <v>315</v>
      </c>
      <c r="B897" s="101">
        <v>43629</v>
      </c>
      <c r="C897" s="102">
        <v>43631</v>
      </c>
      <c r="D897" s="123" t="s">
        <v>15</v>
      </c>
      <c r="E897" s="103">
        <f t="shared" si="89"/>
        <v>2</v>
      </c>
      <c r="F897" s="104" t="s">
        <v>852</v>
      </c>
      <c r="G897" s="105">
        <v>9000</v>
      </c>
      <c r="H897" s="124">
        <v>0</v>
      </c>
      <c r="I897" s="105">
        <v>9000</v>
      </c>
      <c r="J897" s="127">
        <f t="shared" si="90"/>
        <v>2645440.56</v>
      </c>
      <c r="K897" s="103">
        <v>77919</v>
      </c>
      <c r="L897" s="65">
        <v>1511098</v>
      </c>
      <c r="M897" s="3"/>
      <c r="N897" s="1"/>
      <c r="O897" s="150"/>
      <c r="P897" s="43"/>
      <c r="Q897" s="43"/>
      <c r="T897" s="1"/>
    </row>
    <row r="898" spans="1:20">
      <c r="A898" s="14">
        <v>316</v>
      </c>
      <c r="B898" s="101">
        <v>43629</v>
      </c>
      <c r="C898" s="102">
        <v>43631</v>
      </c>
      <c r="D898" s="123" t="s">
        <v>15</v>
      </c>
      <c r="E898" s="103">
        <f t="shared" si="89"/>
        <v>2</v>
      </c>
      <c r="F898" s="104" t="s">
        <v>853</v>
      </c>
      <c r="G898" s="105">
        <v>9000</v>
      </c>
      <c r="H898" s="124">
        <v>0</v>
      </c>
      <c r="I898" s="105">
        <v>9000</v>
      </c>
      <c r="J898" s="127">
        <f t="shared" si="90"/>
        <v>2636440.56</v>
      </c>
      <c r="K898" s="103">
        <v>77921</v>
      </c>
      <c r="L898" s="65">
        <v>1511165</v>
      </c>
      <c r="M898" s="3"/>
      <c r="N898" s="1"/>
      <c r="O898" s="150"/>
      <c r="P898" s="43"/>
      <c r="Q898" s="43"/>
      <c r="T898" s="1"/>
    </row>
    <row r="899" spans="1:20">
      <c r="A899" s="14">
        <v>317</v>
      </c>
      <c r="B899" s="101">
        <v>43629</v>
      </c>
      <c r="C899" s="102">
        <v>43632</v>
      </c>
      <c r="D899" s="123" t="s">
        <v>15</v>
      </c>
      <c r="E899" s="103">
        <f t="shared" si="89"/>
        <v>3</v>
      </c>
      <c r="F899" s="104" t="s">
        <v>854</v>
      </c>
      <c r="G899" s="105">
        <v>19305</v>
      </c>
      <c r="H899" s="124">
        <v>0</v>
      </c>
      <c r="I899" s="105">
        <v>19305</v>
      </c>
      <c r="J899" s="127">
        <f t="shared" si="90"/>
        <v>2617135.56</v>
      </c>
      <c r="K899" s="103">
        <v>77857</v>
      </c>
      <c r="L899" s="65">
        <v>1510039</v>
      </c>
      <c r="M899" s="3"/>
      <c r="N899" s="1"/>
      <c r="O899" s="150"/>
      <c r="P899" s="43"/>
      <c r="Q899" s="43"/>
      <c r="T899" s="1"/>
    </row>
    <row r="900" spans="1:20">
      <c r="A900" s="14">
        <v>318</v>
      </c>
      <c r="B900" s="101">
        <v>43630</v>
      </c>
      <c r="C900" s="102">
        <v>43632</v>
      </c>
      <c r="D900" s="123" t="s">
        <v>15</v>
      </c>
      <c r="E900" s="103">
        <f t="shared" si="89"/>
        <v>2</v>
      </c>
      <c r="F900" s="104" t="s">
        <v>855</v>
      </c>
      <c r="G900" s="105">
        <v>22410</v>
      </c>
      <c r="H900" s="124">
        <v>0</v>
      </c>
      <c r="I900" s="105">
        <v>22410</v>
      </c>
      <c r="J900" s="127">
        <f t="shared" si="90"/>
        <v>2594725.56</v>
      </c>
      <c r="K900" s="103">
        <v>75411</v>
      </c>
      <c r="L900" s="65">
        <v>1498075</v>
      </c>
      <c r="M900" s="3"/>
      <c r="N900" s="1"/>
      <c r="O900" s="150"/>
      <c r="P900" s="43"/>
      <c r="Q900" s="43"/>
      <c r="T900" s="1"/>
    </row>
    <row r="901" spans="1:20">
      <c r="A901" s="14">
        <v>319</v>
      </c>
      <c r="B901" s="101">
        <v>43630</v>
      </c>
      <c r="C901" s="102">
        <v>43635</v>
      </c>
      <c r="D901" s="123" t="s">
        <v>15</v>
      </c>
      <c r="E901" s="103">
        <f t="shared" si="89"/>
        <v>5</v>
      </c>
      <c r="F901" s="104" t="s">
        <v>856</v>
      </c>
      <c r="G901" s="105">
        <v>39375</v>
      </c>
      <c r="H901" s="124">
        <v>0</v>
      </c>
      <c r="I901" s="105">
        <v>39375</v>
      </c>
      <c r="J901" s="127">
        <f t="shared" si="90"/>
        <v>2555350.56</v>
      </c>
      <c r="K901" s="103">
        <v>71515</v>
      </c>
      <c r="L901" s="65">
        <v>1467821</v>
      </c>
      <c r="M901" s="3"/>
      <c r="N901" s="1"/>
      <c r="O901" s="150"/>
      <c r="P901" s="43"/>
      <c r="Q901" s="43"/>
      <c r="T901" s="1"/>
    </row>
    <row r="902" spans="1:20">
      <c r="A902" s="14">
        <v>320</v>
      </c>
      <c r="B902" s="101">
        <v>43630</v>
      </c>
      <c r="C902" s="102">
        <v>43632</v>
      </c>
      <c r="D902" s="123" t="s">
        <v>15</v>
      </c>
      <c r="E902" s="103">
        <f t="shared" si="89"/>
        <v>2</v>
      </c>
      <c r="F902" s="104" t="s">
        <v>857</v>
      </c>
      <c r="G902" s="105">
        <v>9000</v>
      </c>
      <c r="H902" s="124">
        <v>0</v>
      </c>
      <c r="I902" s="105">
        <v>9000</v>
      </c>
      <c r="J902" s="127">
        <f t="shared" si="90"/>
        <v>2546350.56</v>
      </c>
      <c r="K902" s="103">
        <v>77917</v>
      </c>
      <c r="L902" s="65">
        <v>1510917</v>
      </c>
      <c r="M902" s="3"/>
      <c r="N902" s="1"/>
      <c r="O902" s="151"/>
      <c r="P902" s="43"/>
      <c r="Q902" s="43"/>
      <c r="T902" s="1"/>
    </row>
    <row r="903" spans="1:20">
      <c r="A903" s="14">
        <v>321</v>
      </c>
      <c r="B903" s="101">
        <v>43630</v>
      </c>
      <c r="C903" s="102">
        <v>43632</v>
      </c>
      <c r="D903" s="123" t="s">
        <v>15</v>
      </c>
      <c r="E903" s="103">
        <f t="shared" si="89"/>
        <v>2</v>
      </c>
      <c r="F903" s="104" t="s">
        <v>858</v>
      </c>
      <c r="G903" s="105">
        <v>12870</v>
      </c>
      <c r="H903" s="124">
        <v>0</v>
      </c>
      <c r="I903" s="105">
        <v>12870</v>
      </c>
      <c r="J903" s="127">
        <f t="shared" si="90"/>
        <v>2533480.56</v>
      </c>
      <c r="K903" s="103">
        <v>75413</v>
      </c>
      <c r="L903" s="65">
        <v>1498084</v>
      </c>
      <c r="M903" s="3"/>
      <c r="N903" s="1"/>
      <c r="O903" s="150"/>
      <c r="P903" s="43"/>
      <c r="Q903" s="43"/>
      <c r="T903" s="1"/>
    </row>
    <row r="904" spans="1:20">
      <c r="A904" s="14">
        <v>322</v>
      </c>
      <c r="B904" s="101">
        <v>43631</v>
      </c>
      <c r="C904" s="102">
        <v>43634</v>
      </c>
      <c r="D904" s="123" t="s">
        <v>15</v>
      </c>
      <c r="E904" s="103">
        <f t="shared" si="89"/>
        <v>3</v>
      </c>
      <c r="F904" s="104" t="s">
        <v>859</v>
      </c>
      <c r="G904" s="105">
        <v>13500</v>
      </c>
      <c r="H904" s="124">
        <v>0</v>
      </c>
      <c r="I904" s="105">
        <v>13500</v>
      </c>
      <c r="J904" s="127">
        <f t="shared" si="90"/>
        <v>2519980.56</v>
      </c>
      <c r="K904" s="103">
        <v>77734</v>
      </c>
      <c r="L904" s="65">
        <v>1508794</v>
      </c>
      <c r="M904" s="3"/>
      <c r="N904" s="1"/>
      <c r="O904" s="151"/>
      <c r="P904" s="43"/>
      <c r="Q904" s="43"/>
      <c r="T904" s="1"/>
    </row>
    <row r="905" spans="1:20">
      <c r="A905" s="14">
        <v>323</v>
      </c>
      <c r="B905" s="101">
        <v>43631</v>
      </c>
      <c r="C905" s="102">
        <v>43633</v>
      </c>
      <c r="D905" s="123" t="s">
        <v>15</v>
      </c>
      <c r="E905" s="103">
        <f t="shared" si="89"/>
        <v>2</v>
      </c>
      <c r="F905" s="104" t="s">
        <v>860</v>
      </c>
      <c r="G905" s="105">
        <v>9000</v>
      </c>
      <c r="H905" s="124">
        <v>0</v>
      </c>
      <c r="I905" s="105">
        <v>9000</v>
      </c>
      <c r="J905" s="127">
        <f t="shared" si="90"/>
        <v>2510980.56</v>
      </c>
      <c r="K905" s="103">
        <v>77824</v>
      </c>
      <c r="L905" s="65">
        <v>1509544</v>
      </c>
      <c r="M905" s="3"/>
      <c r="N905" s="1"/>
      <c r="O905" s="151"/>
      <c r="P905" s="43"/>
      <c r="Q905" s="43"/>
      <c r="T905" s="1"/>
    </row>
    <row r="906" spans="1:20">
      <c r="A906" s="14">
        <v>324</v>
      </c>
      <c r="B906" s="101">
        <v>43631</v>
      </c>
      <c r="C906" s="102">
        <v>43634</v>
      </c>
      <c r="D906" s="123" t="s">
        <v>15</v>
      </c>
      <c r="E906" s="103">
        <f t="shared" si="89"/>
        <v>3</v>
      </c>
      <c r="F906" s="104" t="s">
        <v>859</v>
      </c>
      <c r="G906" s="105">
        <v>13500</v>
      </c>
      <c r="H906" s="124">
        <v>0</v>
      </c>
      <c r="I906" s="105">
        <v>13500</v>
      </c>
      <c r="J906" s="127">
        <f t="shared" si="90"/>
        <v>2497480.56</v>
      </c>
      <c r="K906" s="103">
        <v>77736</v>
      </c>
      <c r="L906" s="65">
        <v>1508794</v>
      </c>
      <c r="M906" s="3"/>
      <c r="N906" s="1"/>
      <c r="O906" s="150"/>
      <c r="P906" s="43"/>
      <c r="Q906" s="43"/>
      <c r="T906" s="1"/>
    </row>
    <row r="907" spans="1:20">
      <c r="A907" s="14">
        <v>325</v>
      </c>
      <c r="B907" s="101">
        <v>43632</v>
      </c>
      <c r="C907" s="102">
        <v>43634</v>
      </c>
      <c r="D907" s="123" t="s">
        <v>15</v>
      </c>
      <c r="E907" s="103">
        <f t="shared" si="89"/>
        <v>2</v>
      </c>
      <c r="F907" s="104" t="s">
        <v>861</v>
      </c>
      <c r="G907" s="105">
        <v>12870</v>
      </c>
      <c r="H907" s="124">
        <v>0</v>
      </c>
      <c r="I907" s="105">
        <v>12870</v>
      </c>
      <c r="J907" s="127">
        <f t="shared" si="90"/>
        <v>2484610.56</v>
      </c>
      <c r="K907" s="103">
        <v>76666</v>
      </c>
      <c r="L907" s="65">
        <v>1504777</v>
      </c>
      <c r="M907" s="3"/>
      <c r="N907" s="1"/>
      <c r="O907" s="150"/>
      <c r="P907" s="43"/>
      <c r="Q907" s="43"/>
      <c r="T907" s="1"/>
    </row>
    <row r="908" spans="1:20">
      <c r="A908" s="14">
        <v>326</v>
      </c>
      <c r="B908" s="101">
        <v>43632</v>
      </c>
      <c r="C908" s="102">
        <v>43634</v>
      </c>
      <c r="D908" s="123" t="s">
        <v>15</v>
      </c>
      <c r="E908" s="103">
        <f t="shared" si="89"/>
        <v>2</v>
      </c>
      <c r="F908" s="104" t="s">
        <v>861</v>
      </c>
      <c r="G908" s="105">
        <v>12870</v>
      </c>
      <c r="H908" s="124">
        <v>0</v>
      </c>
      <c r="I908" s="105">
        <v>12870</v>
      </c>
      <c r="J908" s="127">
        <f t="shared" si="90"/>
        <v>2471740.56</v>
      </c>
      <c r="K908" s="103">
        <v>76665</v>
      </c>
      <c r="L908" s="65">
        <v>1504777</v>
      </c>
      <c r="M908" s="3"/>
      <c r="N908" s="1"/>
      <c r="O908" s="150"/>
      <c r="P908" s="43"/>
      <c r="Q908" s="43"/>
      <c r="T908" s="1"/>
    </row>
    <row r="909" spans="1:20">
      <c r="A909" s="14">
        <v>327</v>
      </c>
      <c r="B909" s="101">
        <v>43632</v>
      </c>
      <c r="C909" s="102">
        <v>43634</v>
      </c>
      <c r="D909" s="123" t="s">
        <v>15</v>
      </c>
      <c r="E909" s="103">
        <f t="shared" si="89"/>
        <v>2</v>
      </c>
      <c r="F909" s="104" t="s">
        <v>862</v>
      </c>
      <c r="G909" s="105">
        <v>9000</v>
      </c>
      <c r="H909" s="124">
        <v>0</v>
      </c>
      <c r="I909" s="105">
        <v>9000</v>
      </c>
      <c r="J909" s="127">
        <f t="shared" si="90"/>
        <v>2462740.56</v>
      </c>
      <c r="K909" s="103">
        <v>74385</v>
      </c>
      <c r="L909" s="65">
        <v>1491849</v>
      </c>
      <c r="M909" s="3"/>
      <c r="N909" s="1"/>
      <c r="O909" s="150"/>
      <c r="P909" s="43"/>
      <c r="Q909" s="43"/>
      <c r="T909" s="1"/>
    </row>
    <row r="910" spans="1:20">
      <c r="A910" s="14">
        <v>328</v>
      </c>
      <c r="B910" s="101">
        <v>43632</v>
      </c>
      <c r="C910" s="102">
        <v>43634</v>
      </c>
      <c r="D910" s="123" t="s">
        <v>15</v>
      </c>
      <c r="E910" s="103">
        <f t="shared" si="89"/>
        <v>2</v>
      </c>
      <c r="F910" s="104" t="s">
        <v>862</v>
      </c>
      <c r="G910" s="105">
        <v>9000</v>
      </c>
      <c r="H910" s="124">
        <v>0</v>
      </c>
      <c r="I910" s="105">
        <v>9000</v>
      </c>
      <c r="J910" s="127">
        <f t="shared" si="90"/>
        <v>2453740.56</v>
      </c>
      <c r="K910" s="103">
        <v>74386</v>
      </c>
      <c r="L910" s="65">
        <v>1491849</v>
      </c>
      <c r="M910" s="3"/>
      <c r="N910" s="1"/>
      <c r="O910" s="150"/>
      <c r="P910" s="43"/>
      <c r="Q910" s="43"/>
      <c r="T910" s="1"/>
    </row>
    <row r="911" spans="1:20">
      <c r="A911" s="14">
        <v>329</v>
      </c>
      <c r="B911" s="101">
        <v>43632</v>
      </c>
      <c r="C911" s="102">
        <v>43634</v>
      </c>
      <c r="D911" s="123" t="s">
        <v>15</v>
      </c>
      <c r="E911" s="103">
        <f t="shared" si="89"/>
        <v>2</v>
      </c>
      <c r="F911" s="104" t="s">
        <v>862</v>
      </c>
      <c r="G911" s="105">
        <v>9000</v>
      </c>
      <c r="H911" s="124">
        <v>0</v>
      </c>
      <c r="I911" s="105">
        <v>9000</v>
      </c>
      <c r="J911" s="127">
        <f t="shared" si="90"/>
        <v>2444740.56</v>
      </c>
      <c r="K911" s="103">
        <v>74387</v>
      </c>
      <c r="L911" s="65">
        <v>1491849</v>
      </c>
      <c r="M911" s="3"/>
      <c r="N911" s="1"/>
      <c r="O911" s="150"/>
      <c r="P911" s="43"/>
      <c r="Q911" s="43"/>
      <c r="T911" s="1"/>
    </row>
    <row r="912" spans="1:20">
      <c r="A912" s="14">
        <v>330</v>
      </c>
      <c r="B912" s="101">
        <v>43632</v>
      </c>
      <c r="C912" s="102">
        <v>43634</v>
      </c>
      <c r="D912" s="123" t="s">
        <v>15</v>
      </c>
      <c r="E912" s="103">
        <f t="shared" si="89"/>
        <v>2</v>
      </c>
      <c r="F912" s="104" t="s">
        <v>862</v>
      </c>
      <c r="G912" s="105">
        <v>9000</v>
      </c>
      <c r="H912" s="124">
        <v>0</v>
      </c>
      <c r="I912" s="105">
        <v>9000</v>
      </c>
      <c r="J912" s="127">
        <f t="shared" si="90"/>
        <v>2435740.56</v>
      </c>
      <c r="K912" s="103">
        <v>74388</v>
      </c>
      <c r="L912" s="65">
        <v>1491849</v>
      </c>
      <c r="M912" s="3"/>
      <c r="N912" s="1"/>
      <c r="O912" s="150"/>
      <c r="P912" s="43"/>
      <c r="Q912" s="43"/>
      <c r="T912" s="1"/>
    </row>
    <row r="913" spans="1:20">
      <c r="A913" s="14">
        <v>331</v>
      </c>
      <c r="B913" s="101">
        <v>43632</v>
      </c>
      <c r="C913" s="102">
        <v>43634</v>
      </c>
      <c r="D913" s="123" t="s">
        <v>15</v>
      </c>
      <c r="E913" s="103">
        <f t="shared" si="89"/>
        <v>2</v>
      </c>
      <c r="F913" s="104" t="s">
        <v>863</v>
      </c>
      <c r="G913" s="105">
        <v>9000</v>
      </c>
      <c r="H913" s="124">
        <v>0</v>
      </c>
      <c r="I913" s="105">
        <v>9000</v>
      </c>
      <c r="J913" s="127">
        <f t="shared" si="90"/>
        <v>2426740.56</v>
      </c>
      <c r="K913" s="103">
        <v>77938</v>
      </c>
      <c r="L913" s="65">
        <v>1511750</v>
      </c>
      <c r="M913" s="3"/>
      <c r="N913" s="1"/>
      <c r="O913" s="150"/>
      <c r="P913" s="43"/>
      <c r="Q913" s="43"/>
      <c r="T913" s="1"/>
    </row>
    <row r="914" spans="1:20">
      <c r="A914" s="14">
        <v>332</v>
      </c>
      <c r="B914" s="101">
        <v>43633</v>
      </c>
      <c r="C914" s="102">
        <v>43636</v>
      </c>
      <c r="D914" s="123" t="s">
        <v>15</v>
      </c>
      <c r="E914" s="103">
        <f t="shared" si="89"/>
        <v>3</v>
      </c>
      <c r="F914" s="104" t="s">
        <v>864</v>
      </c>
      <c r="G914" s="105">
        <v>19305</v>
      </c>
      <c r="H914" s="124">
        <v>0</v>
      </c>
      <c r="I914" s="105">
        <v>19305</v>
      </c>
      <c r="J914" s="127">
        <f t="shared" si="90"/>
        <v>2407435.56</v>
      </c>
      <c r="K914" s="103">
        <v>77617</v>
      </c>
      <c r="L914" s="65">
        <v>1508150</v>
      </c>
      <c r="M914" s="3"/>
      <c r="N914" s="1"/>
      <c r="O914" s="150"/>
      <c r="P914" s="43"/>
      <c r="Q914" s="43"/>
      <c r="T914" s="1"/>
    </row>
    <row r="915" spans="1:20">
      <c r="A915" s="14">
        <v>333</v>
      </c>
      <c r="B915" s="101">
        <v>43633</v>
      </c>
      <c r="C915" s="102">
        <v>43635</v>
      </c>
      <c r="D915" s="123" t="s">
        <v>15</v>
      </c>
      <c r="E915" s="103">
        <f t="shared" si="89"/>
        <v>2</v>
      </c>
      <c r="F915" s="104" t="s">
        <v>865</v>
      </c>
      <c r="G915" s="105">
        <v>9000</v>
      </c>
      <c r="H915" s="124">
        <v>0</v>
      </c>
      <c r="I915" s="105">
        <v>9000</v>
      </c>
      <c r="J915" s="127">
        <f t="shared" si="90"/>
        <v>2398435.56</v>
      </c>
      <c r="K915" s="103">
        <v>75230</v>
      </c>
      <c r="L915" s="65">
        <v>1497406</v>
      </c>
      <c r="M915" s="3"/>
      <c r="N915" s="1"/>
      <c r="O915" s="150"/>
      <c r="P915" s="43"/>
      <c r="Q915" s="43"/>
      <c r="T915" s="1"/>
    </row>
    <row r="916" spans="1:20">
      <c r="A916" s="14">
        <v>334</v>
      </c>
      <c r="B916" s="101">
        <v>43633</v>
      </c>
      <c r="C916" s="102">
        <v>43637</v>
      </c>
      <c r="D916" s="123" t="s">
        <v>15</v>
      </c>
      <c r="E916" s="103">
        <f t="shared" si="89"/>
        <v>4</v>
      </c>
      <c r="F916" s="104" t="s">
        <v>866</v>
      </c>
      <c r="G916" s="105">
        <v>25740</v>
      </c>
      <c r="H916" s="124">
        <v>0</v>
      </c>
      <c r="I916" s="105">
        <v>25740</v>
      </c>
      <c r="J916" s="127">
        <f t="shared" si="90"/>
        <v>2372695.56</v>
      </c>
      <c r="K916" s="103">
        <v>77842</v>
      </c>
      <c r="L916" s="65">
        <v>1509748</v>
      </c>
      <c r="M916" s="3"/>
      <c r="N916" s="1"/>
      <c r="O916" s="150"/>
      <c r="P916" s="43"/>
      <c r="Q916" s="43"/>
      <c r="T916" s="1"/>
    </row>
    <row r="917" spans="1:20">
      <c r="A917" s="14">
        <v>335</v>
      </c>
      <c r="B917" s="101">
        <v>43634</v>
      </c>
      <c r="C917" s="102">
        <v>43636</v>
      </c>
      <c r="D917" s="123" t="s">
        <v>15</v>
      </c>
      <c r="E917" s="103">
        <f t="shared" si="89"/>
        <v>2</v>
      </c>
      <c r="F917" s="104" t="s">
        <v>867</v>
      </c>
      <c r="G917" s="105">
        <v>9000</v>
      </c>
      <c r="H917" s="124">
        <v>0</v>
      </c>
      <c r="I917" s="105">
        <v>9000</v>
      </c>
      <c r="J917" s="127">
        <f t="shared" si="90"/>
        <v>2363695.56</v>
      </c>
      <c r="K917" s="103">
        <v>75263</v>
      </c>
      <c r="L917" s="65">
        <v>1497774</v>
      </c>
      <c r="M917" s="3"/>
      <c r="N917" s="1"/>
      <c r="O917" s="150"/>
      <c r="P917" s="43"/>
      <c r="Q917" s="43"/>
      <c r="T917" s="1"/>
    </row>
    <row r="918" spans="1:20">
      <c r="A918" s="14">
        <v>336</v>
      </c>
      <c r="B918" s="101">
        <v>43634</v>
      </c>
      <c r="C918" s="102">
        <v>43636</v>
      </c>
      <c r="D918" s="123" t="s">
        <v>15</v>
      </c>
      <c r="E918" s="103">
        <f t="shared" si="89"/>
        <v>2</v>
      </c>
      <c r="F918" s="104" t="s">
        <v>867</v>
      </c>
      <c r="G918" s="105">
        <v>9000</v>
      </c>
      <c r="H918" s="124">
        <v>0</v>
      </c>
      <c r="I918" s="105">
        <v>9000</v>
      </c>
      <c r="J918" s="127">
        <f t="shared" si="90"/>
        <v>2354695.56</v>
      </c>
      <c r="K918" s="103">
        <v>75264</v>
      </c>
      <c r="L918" s="65">
        <v>1497774</v>
      </c>
      <c r="M918" s="3"/>
      <c r="N918" s="1"/>
      <c r="O918" s="151"/>
      <c r="P918" s="43"/>
      <c r="Q918" s="43"/>
      <c r="T918" s="1"/>
    </row>
    <row r="919" spans="1:20">
      <c r="A919" s="14">
        <v>337</v>
      </c>
      <c r="B919" s="101">
        <v>43634</v>
      </c>
      <c r="C919" s="102">
        <v>43636</v>
      </c>
      <c r="D919" s="123" t="s">
        <v>15</v>
      </c>
      <c r="E919" s="103">
        <f t="shared" si="89"/>
        <v>2</v>
      </c>
      <c r="F919" s="104" t="s">
        <v>868</v>
      </c>
      <c r="G919" s="105">
        <v>22410</v>
      </c>
      <c r="H919" s="124">
        <v>0</v>
      </c>
      <c r="I919" s="105">
        <v>22410</v>
      </c>
      <c r="J919" s="127">
        <f t="shared" si="90"/>
        <v>2332285.56</v>
      </c>
      <c r="K919" s="103">
        <v>75718</v>
      </c>
      <c r="L919" s="65">
        <v>1500072</v>
      </c>
      <c r="M919" s="3"/>
      <c r="N919" s="1"/>
      <c r="O919" s="150"/>
      <c r="P919" s="43"/>
      <c r="Q919" s="43"/>
      <c r="T919" s="1"/>
    </row>
    <row r="920" spans="1:20">
      <c r="A920" s="14">
        <v>338</v>
      </c>
      <c r="B920" s="101">
        <v>43634</v>
      </c>
      <c r="C920" s="102">
        <v>43636</v>
      </c>
      <c r="D920" s="123" t="s">
        <v>15</v>
      </c>
      <c r="E920" s="103">
        <f t="shared" si="89"/>
        <v>2</v>
      </c>
      <c r="F920" s="104" t="s">
        <v>869</v>
      </c>
      <c r="G920" s="105">
        <v>22410</v>
      </c>
      <c r="H920" s="124">
        <v>0</v>
      </c>
      <c r="I920" s="105">
        <v>22410</v>
      </c>
      <c r="J920" s="127">
        <f t="shared" si="90"/>
        <v>2309875.56</v>
      </c>
      <c r="K920" s="103">
        <v>76477</v>
      </c>
      <c r="L920" s="65">
        <v>1503469</v>
      </c>
      <c r="M920" s="3"/>
      <c r="N920" s="1"/>
      <c r="O920" s="150"/>
      <c r="P920" s="43"/>
      <c r="Q920" s="43"/>
      <c r="T920" s="1"/>
    </row>
    <row r="921" spans="1:20">
      <c r="A921" s="14">
        <v>339</v>
      </c>
      <c r="B921" s="101">
        <v>43635</v>
      </c>
      <c r="C921" s="102">
        <v>43639</v>
      </c>
      <c r="D921" s="123" t="s">
        <v>15</v>
      </c>
      <c r="E921" s="103">
        <f t="shared" si="89"/>
        <v>4</v>
      </c>
      <c r="F921" s="104" t="s">
        <v>870</v>
      </c>
      <c r="G921" s="105">
        <v>18000</v>
      </c>
      <c r="H921" s="124">
        <v>0</v>
      </c>
      <c r="I921" s="105">
        <v>18000</v>
      </c>
      <c r="J921" s="127">
        <f t="shared" ref="J921:J952" si="91">J920-I921</f>
        <v>2291875.56</v>
      </c>
      <c r="K921" s="103">
        <v>71450</v>
      </c>
      <c r="L921" s="65">
        <v>1467397</v>
      </c>
      <c r="M921" s="3"/>
      <c r="N921" s="1"/>
      <c r="O921" s="150"/>
      <c r="P921" s="43"/>
      <c r="Q921" s="43"/>
      <c r="T921" s="1"/>
    </row>
    <row r="922" spans="1:20">
      <c r="A922" s="14">
        <v>340</v>
      </c>
      <c r="B922" s="101">
        <v>43635</v>
      </c>
      <c r="C922" s="102">
        <v>43637</v>
      </c>
      <c r="D922" s="123" t="s">
        <v>15</v>
      </c>
      <c r="E922" s="103">
        <f t="shared" si="89"/>
        <v>2</v>
      </c>
      <c r="F922" s="104" t="s">
        <v>871</v>
      </c>
      <c r="G922" s="105">
        <v>9000</v>
      </c>
      <c r="H922" s="124">
        <v>0</v>
      </c>
      <c r="I922" s="105">
        <v>9000</v>
      </c>
      <c r="J922" s="127">
        <f t="shared" si="91"/>
        <v>2282875.56</v>
      </c>
      <c r="K922" s="103">
        <v>74415</v>
      </c>
      <c r="L922" s="65">
        <v>1491569</v>
      </c>
      <c r="M922" s="3"/>
      <c r="N922" s="1"/>
      <c r="O922" s="150"/>
      <c r="P922" s="43"/>
      <c r="Q922" s="43"/>
      <c r="T922" s="1"/>
    </row>
    <row r="923" spans="1:20">
      <c r="A923" s="14">
        <v>341</v>
      </c>
      <c r="B923" s="101">
        <v>43635</v>
      </c>
      <c r="C923" s="102">
        <v>43640</v>
      </c>
      <c r="D923" s="123" t="s">
        <v>15</v>
      </c>
      <c r="E923" s="103">
        <f t="shared" si="89"/>
        <v>5</v>
      </c>
      <c r="F923" s="104" t="s">
        <v>872</v>
      </c>
      <c r="G923" s="105">
        <v>22500</v>
      </c>
      <c r="H923" s="124">
        <v>0</v>
      </c>
      <c r="I923" s="105">
        <v>22500</v>
      </c>
      <c r="J923" s="127">
        <f t="shared" si="91"/>
        <v>2260375.56</v>
      </c>
      <c r="K923" s="103">
        <v>71998</v>
      </c>
      <c r="L923" s="65">
        <v>1468500</v>
      </c>
      <c r="M923" s="3"/>
      <c r="N923" s="1"/>
      <c r="O923" s="150"/>
      <c r="P923" s="43"/>
      <c r="Q923" s="43"/>
      <c r="T923" s="1"/>
    </row>
    <row r="924" spans="1:20">
      <c r="A924" s="14">
        <v>342</v>
      </c>
      <c r="B924" s="101">
        <v>43635</v>
      </c>
      <c r="C924" s="102">
        <v>43637</v>
      </c>
      <c r="D924" s="123" t="s">
        <v>15</v>
      </c>
      <c r="E924" s="103">
        <f t="shared" si="89"/>
        <v>2</v>
      </c>
      <c r="F924" s="104" t="s">
        <v>873</v>
      </c>
      <c r="G924" s="105">
        <v>9000</v>
      </c>
      <c r="H924" s="124">
        <v>0</v>
      </c>
      <c r="I924" s="105">
        <v>9000</v>
      </c>
      <c r="J924" s="127">
        <f t="shared" si="91"/>
        <v>2251375.56</v>
      </c>
      <c r="K924" s="103">
        <v>74416</v>
      </c>
      <c r="L924" s="65">
        <v>1491569</v>
      </c>
      <c r="M924" s="3"/>
      <c r="N924" s="1"/>
      <c r="O924" s="150"/>
      <c r="P924" s="43"/>
      <c r="Q924" s="43"/>
      <c r="T924" s="1"/>
    </row>
    <row r="925" spans="1:20">
      <c r="A925" s="14">
        <v>343</v>
      </c>
      <c r="B925" s="101">
        <v>43635</v>
      </c>
      <c r="C925" s="102">
        <v>43637</v>
      </c>
      <c r="D925" s="123" t="s">
        <v>15</v>
      </c>
      <c r="E925" s="103">
        <f t="shared" si="89"/>
        <v>2</v>
      </c>
      <c r="F925" s="104" t="s">
        <v>874</v>
      </c>
      <c r="G925" s="105">
        <v>12870</v>
      </c>
      <c r="H925" s="124">
        <v>0</v>
      </c>
      <c r="I925" s="105">
        <v>12870</v>
      </c>
      <c r="J925" s="127">
        <f t="shared" si="91"/>
        <v>2238505.56</v>
      </c>
      <c r="K925" s="103">
        <v>77162</v>
      </c>
      <c r="L925" s="65">
        <v>1506385</v>
      </c>
      <c r="M925" s="3"/>
      <c r="N925" s="1"/>
      <c r="O925" s="150"/>
      <c r="P925" s="43"/>
      <c r="Q925" s="43"/>
      <c r="T925" s="1"/>
    </row>
    <row r="926" spans="1:20">
      <c r="A926" s="14">
        <v>344</v>
      </c>
      <c r="B926" s="101">
        <v>43637</v>
      </c>
      <c r="C926" s="102">
        <v>43640</v>
      </c>
      <c r="D926" s="123" t="s">
        <v>15</v>
      </c>
      <c r="E926" s="103">
        <f t="shared" si="89"/>
        <v>3</v>
      </c>
      <c r="F926" s="104" t="s">
        <v>875</v>
      </c>
      <c r="G926" s="105">
        <v>28005</v>
      </c>
      <c r="H926" s="124">
        <v>0</v>
      </c>
      <c r="I926" s="105">
        <v>28005</v>
      </c>
      <c r="J926" s="127">
        <f t="shared" si="91"/>
        <v>2210500.56</v>
      </c>
      <c r="K926" s="103">
        <v>76676</v>
      </c>
      <c r="L926" s="65">
        <v>1505167</v>
      </c>
      <c r="M926" s="3"/>
      <c r="N926" s="1"/>
      <c r="O926" s="150"/>
      <c r="P926" s="43"/>
      <c r="Q926" s="43"/>
      <c r="T926" s="1"/>
    </row>
    <row r="927" spans="1:20">
      <c r="A927" s="14">
        <v>345</v>
      </c>
      <c r="B927" s="101">
        <v>43637</v>
      </c>
      <c r="C927" s="102">
        <v>43639</v>
      </c>
      <c r="D927" s="123" t="s">
        <v>15</v>
      </c>
      <c r="E927" s="103">
        <f t="shared" si="89"/>
        <v>2</v>
      </c>
      <c r="F927" s="104" t="s">
        <v>876</v>
      </c>
      <c r="G927" s="105">
        <v>22410</v>
      </c>
      <c r="H927" s="124">
        <v>0</v>
      </c>
      <c r="I927" s="105">
        <v>22410</v>
      </c>
      <c r="J927" s="127">
        <f t="shared" si="91"/>
        <v>2188090.56</v>
      </c>
      <c r="K927" s="103">
        <v>75422</v>
      </c>
      <c r="L927" s="65">
        <v>1498838</v>
      </c>
      <c r="M927" s="3"/>
      <c r="N927" s="1"/>
      <c r="O927" s="150"/>
      <c r="P927" s="43"/>
      <c r="Q927" s="43"/>
      <c r="T927" s="1"/>
    </row>
    <row r="928" spans="1:20">
      <c r="A928" s="14">
        <v>346</v>
      </c>
      <c r="B928" s="101">
        <v>43637</v>
      </c>
      <c r="C928" s="102">
        <v>43639</v>
      </c>
      <c r="D928" s="123" t="s">
        <v>15</v>
      </c>
      <c r="E928" s="103">
        <f t="shared" si="89"/>
        <v>2</v>
      </c>
      <c r="F928" s="104" t="s">
        <v>877</v>
      </c>
      <c r="G928" s="105">
        <v>12870</v>
      </c>
      <c r="H928" s="124">
        <v>0</v>
      </c>
      <c r="I928" s="105">
        <v>12870</v>
      </c>
      <c r="J928" s="127">
        <f t="shared" si="91"/>
        <v>2175220.56</v>
      </c>
      <c r="K928" s="103">
        <v>76342</v>
      </c>
      <c r="L928" s="65">
        <v>1502591</v>
      </c>
      <c r="M928" s="3"/>
      <c r="N928" s="1"/>
      <c r="O928" s="150"/>
      <c r="P928" s="43"/>
      <c r="Q928" s="43"/>
      <c r="T928" s="1"/>
    </row>
    <row r="929" spans="1:20">
      <c r="A929" s="14">
        <v>347</v>
      </c>
      <c r="B929" s="101">
        <v>43637</v>
      </c>
      <c r="C929" s="102">
        <v>43639</v>
      </c>
      <c r="D929" s="123" t="s">
        <v>15</v>
      </c>
      <c r="E929" s="103">
        <f t="shared" si="89"/>
        <v>2</v>
      </c>
      <c r="F929" s="104" t="s">
        <v>878</v>
      </c>
      <c r="G929" s="105">
        <v>12870</v>
      </c>
      <c r="H929" s="124">
        <v>0</v>
      </c>
      <c r="I929" s="105">
        <v>12870</v>
      </c>
      <c r="J929" s="127">
        <f t="shared" si="91"/>
        <v>2162350.56</v>
      </c>
      <c r="K929" s="103">
        <v>76344</v>
      </c>
      <c r="L929" s="65">
        <v>1502591</v>
      </c>
      <c r="M929" s="3"/>
      <c r="N929" s="1"/>
      <c r="O929" s="151"/>
      <c r="P929" s="43"/>
      <c r="Q929" s="43"/>
      <c r="T929" s="1"/>
    </row>
    <row r="930" spans="1:20">
      <c r="A930" s="14">
        <v>348</v>
      </c>
      <c r="B930" s="101">
        <v>43638</v>
      </c>
      <c r="C930" s="102">
        <v>43641</v>
      </c>
      <c r="D930" s="123" t="s">
        <v>15</v>
      </c>
      <c r="E930" s="103">
        <f t="shared" si="89"/>
        <v>3</v>
      </c>
      <c r="F930" s="104" t="s">
        <v>879</v>
      </c>
      <c r="G930" s="105">
        <v>19305</v>
      </c>
      <c r="H930" s="124">
        <v>0</v>
      </c>
      <c r="I930" s="105">
        <v>19305</v>
      </c>
      <c r="J930" s="127">
        <f t="shared" si="91"/>
        <v>2143045.56</v>
      </c>
      <c r="K930" s="103">
        <v>77729</v>
      </c>
      <c r="L930" s="65">
        <v>1508743</v>
      </c>
      <c r="M930" s="3"/>
      <c r="N930" s="1"/>
      <c r="O930" s="150"/>
      <c r="P930" s="43"/>
      <c r="Q930" s="43"/>
      <c r="T930" s="1"/>
    </row>
    <row r="931" spans="1:20">
      <c r="A931" s="14">
        <v>349</v>
      </c>
      <c r="B931" s="101">
        <v>43638</v>
      </c>
      <c r="C931" s="102">
        <v>43640</v>
      </c>
      <c r="D931" s="123" t="s">
        <v>15</v>
      </c>
      <c r="E931" s="103">
        <f t="shared" si="89"/>
        <v>2</v>
      </c>
      <c r="F931" s="104" t="s">
        <v>880</v>
      </c>
      <c r="G931" s="105">
        <v>9000</v>
      </c>
      <c r="H931" s="124">
        <v>0</v>
      </c>
      <c r="I931" s="105">
        <v>9000</v>
      </c>
      <c r="J931" s="127">
        <f t="shared" si="91"/>
        <v>2134045.56</v>
      </c>
      <c r="K931" s="103">
        <v>76152</v>
      </c>
      <c r="L931" s="65">
        <v>1500673</v>
      </c>
      <c r="M931" s="3"/>
      <c r="N931" s="1"/>
      <c r="O931" s="150"/>
      <c r="P931" s="43"/>
      <c r="Q931" s="43"/>
      <c r="T931" s="1"/>
    </row>
    <row r="932" spans="1:20">
      <c r="A932" s="14">
        <v>350</v>
      </c>
      <c r="B932" s="101">
        <v>43638</v>
      </c>
      <c r="C932" s="102">
        <v>43641</v>
      </c>
      <c r="D932" s="123" t="s">
        <v>15</v>
      </c>
      <c r="E932" s="103">
        <f t="shared" si="89"/>
        <v>3</v>
      </c>
      <c r="F932" s="104" t="s">
        <v>881</v>
      </c>
      <c r="G932" s="105">
        <v>13500</v>
      </c>
      <c r="H932" s="124">
        <v>0</v>
      </c>
      <c r="I932" s="105">
        <v>13500</v>
      </c>
      <c r="J932" s="127">
        <f t="shared" si="91"/>
        <v>2120545.56</v>
      </c>
      <c r="K932" s="103">
        <v>74525</v>
      </c>
      <c r="L932" s="65">
        <v>1492469</v>
      </c>
      <c r="M932" s="3"/>
      <c r="N932" s="1"/>
      <c r="O932" s="150"/>
      <c r="P932" s="43"/>
      <c r="Q932" s="43"/>
      <c r="T932" s="1"/>
    </row>
    <row r="933" spans="1:20">
      <c r="A933" s="14">
        <v>351</v>
      </c>
      <c r="B933" s="101">
        <v>43638</v>
      </c>
      <c r="C933" s="102">
        <v>43641</v>
      </c>
      <c r="D933" s="123" t="s">
        <v>15</v>
      </c>
      <c r="E933" s="103">
        <f t="shared" si="89"/>
        <v>3</v>
      </c>
      <c r="F933" s="104" t="s">
        <v>882</v>
      </c>
      <c r="G933" s="105">
        <v>13500</v>
      </c>
      <c r="H933" s="124">
        <v>0</v>
      </c>
      <c r="I933" s="105">
        <v>13500</v>
      </c>
      <c r="J933" s="127">
        <f t="shared" si="91"/>
        <v>2107045.56</v>
      </c>
      <c r="K933" s="103">
        <v>70219</v>
      </c>
      <c r="L933" s="65">
        <v>1461983</v>
      </c>
      <c r="M933" s="3"/>
      <c r="N933" s="1"/>
      <c r="O933" s="150"/>
      <c r="P933" s="43"/>
      <c r="Q933" s="43"/>
      <c r="T933" s="1"/>
    </row>
    <row r="934" spans="1:20">
      <c r="A934" s="14">
        <v>352</v>
      </c>
      <c r="B934" s="101">
        <v>43638</v>
      </c>
      <c r="C934" s="102">
        <v>43641</v>
      </c>
      <c r="D934" s="123" t="s">
        <v>15</v>
      </c>
      <c r="E934" s="103">
        <f t="shared" si="89"/>
        <v>3</v>
      </c>
      <c r="F934" s="104" t="s">
        <v>883</v>
      </c>
      <c r="G934" s="105">
        <v>13500</v>
      </c>
      <c r="H934" s="124">
        <v>0</v>
      </c>
      <c r="I934" s="105">
        <v>13500</v>
      </c>
      <c r="J934" s="127">
        <f t="shared" si="91"/>
        <v>2093545.56</v>
      </c>
      <c r="K934" s="103">
        <v>70220</v>
      </c>
      <c r="L934" s="65">
        <v>1461988</v>
      </c>
      <c r="M934" s="3"/>
      <c r="N934" s="1"/>
      <c r="O934" s="151"/>
      <c r="P934" s="43"/>
      <c r="Q934" s="43"/>
      <c r="T934" s="1"/>
    </row>
    <row r="935" spans="1:20">
      <c r="A935" s="14">
        <v>353</v>
      </c>
      <c r="B935" s="101">
        <v>43639</v>
      </c>
      <c r="C935" s="102">
        <v>43641</v>
      </c>
      <c r="D935" s="123" t="s">
        <v>15</v>
      </c>
      <c r="E935" s="103">
        <f t="shared" si="89"/>
        <v>2</v>
      </c>
      <c r="F935" s="104" t="s">
        <v>884</v>
      </c>
      <c r="G935" s="105">
        <v>12870</v>
      </c>
      <c r="H935" s="124">
        <v>0</v>
      </c>
      <c r="I935" s="105">
        <v>12870</v>
      </c>
      <c r="J935" s="127">
        <f t="shared" si="91"/>
        <v>2080675.56</v>
      </c>
      <c r="K935" s="103">
        <v>76213</v>
      </c>
      <c r="L935" s="65">
        <v>1501495</v>
      </c>
      <c r="M935" s="3"/>
      <c r="N935" s="1"/>
      <c r="O935" s="150"/>
      <c r="P935" s="43"/>
      <c r="Q935" s="43"/>
      <c r="T935" s="1"/>
    </row>
    <row r="936" spans="1:20">
      <c r="A936" s="14">
        <v>354</v>
      </c>
      <c r="B936" s="101">
        <v>43639</v>
      </c>
      <c r="C936" s="102">
        <v>43642</v>
      </c>
      <c r="D936" s="123" t="s">
        <v>15</v>
      </c>
      <c r="E936" s="103">
        <f t="shared" si="89"/>
        <v>3</v>
      </c>
      <c r="F936" s="104" t="s">
        <v>885</v>
      </c>
      <c r="G936" s="105">
        <v>13500</v>
      </c>
      <c r="H936" s="124">
        <v>0</v>
      </c>
      <c r="I936" s="105">
        <v>13500</v>
      </c>
      <c r="J936" s="127">
        <f t="shared" si="91"/>
        <v>2067175.56</v>
      </c>
      <c r="K936" s="103">
        <v>76200</v>
      </c>
      <c r="L936" s="65">
        <v>1501326</v>
      </c>
      <c r="M936" s="3"/>
      <c r="N936" s="1"/>
      <c r="O936" s="150"/>
      <c r="P936" s="43"/>
      <c r="Q936" s="43"/>
      <c r="T936" s="1"/>
    </row>
    <row r="937" spans="1:20">
      <c r="A937" s="14">
        <v>355</v>
      </c>
      <c r="B937" s="101">
        <v>43639</v>
      </c>
      <c r="C937" s="102">
        <v>43641</v>
      </c>
      <c r="D937" s="123" t="s">
        <v>15</v>
      </c>
      <c r="E937" s="103">
        <f t="shared" si="89"/>
        <v>2</v>
      </c>
      <c r="F937" s="104" t="s">
        <v>886</v>
      </c>
      <c r="G937" s="105">
        <v>12870</v>
      </c>
      <c r="H937" s="124">
        <v>0</v>
      </c>
      <c r="I937" s="105">
        <v>12870</v>
      </c>
      <c r="J937" s="127">
        <f t="shared" si="91"/>
        <v>2054305.56</v>
      </c>
      <c r="K937" s="103">
        <v>77934</v>
      </c>
      <c r="L937" s="65">
        <v>1511661</v>
      </c>
      <c r="M937" s="3"/>
      <c r="N937" s="1"/>
      <c r="O937" s="150"/>
      <c r="P937" s="43"/>
      <c r="Q937" s="43"/>
      <c r="T937" s="1"/>
    </row>
    <row r="938" spans="1:20">
      <c r="A938" s="14">
        <v>356</v>
      </c>
      <c r="B938" s="101">
        <v>43639</v>
      </c>
      <c r="C938" s="102">
        <v>43642</v>
      </c>
      <c r="D938" s="123" t="s">
        <v>15</v>
      </c>
      <c r="E938" s="103">
        <f t="shared" si="89"/>
        <v>3</v>
      </c>
      <c r="F938" s="104" t="s">
        <v>887</v>
      </c>
      <c r="G938" s="105">
        <v>19305</v>
      </c>
      <c r="H938" s="124">
        <v>0</v>
      </c>
      <c r="I938" s="105">
        <v>19305</v>
      </c>
      <c r="J938" s="127">
        <f t="shared" si="91"/>
        <v>2035000.56</v>
      </c>
      <c r="K938" s="103">
        <v>77879</v>
      </c>
      <c r="L938" s="65">
        <v>1510690</v>
      </c>
      <c r="M938" s="3"/>
      <c r="N938" s="1"/>
      <c r="O938" s="150"/>
      <c r="P938" s="43"/>
      <c r="Q938" s="43"/>
      <c r="T938" s="1"/>
    </row>
    <row r="939" spans="1:20">
      <c r="A939" s="14">
        <v>357</v>
      </c>
      <c r="B939" s="101">
        <v>43639</v>
      </c>
      <c r="C939" s="102">
        <v>43642</v>
      </c>
      <c r="D939" s="123" t="s">
        <v>15</v>
      </c>
      <c r="E939" s="103">
        <f t="shared" si="89"/>
        <v>3</v>
      </c>
      <c r="F939" s="104" t="s">
        <v>888</v>
      </c>
      <c r="G939" s="105">
        <v>19305</v>
      </c>
      <c r="H939" s="124">
        <v>0</v>
      </c>
      <c r="I939" s="105">
        <v>19305</v>
      </c>
      <c r="J939" s="127">
        <f t="shared" si="91"/>
        <v>2015695.56</v>
      </c>
      <c r="K939" s="103">
        <v>77877</v>
      </c>
      <c r="L939" s="65">
        <v>1510686</v>
      </c>
      <c r="M939" s="3"/>
      <c r="N939" s="1"/>
      <c r="O939" s="150"/>
      <c r="P939" s="43"/>
      <c r="Q939" s="43"/>
      <c r="T939" s="1"/>
    </row>
    <row r="940" spans="1:20">
      <c r="A940" s="14">
        <v>358</v>
      </c>
      <c r="B940" s="101">
        <v>43640</v>
      </c>
      <c r="C940" s="102">
        <v>43644</v>
      </c>
      <c r="D940" s="123" t="s">
        <v>15</v>
      </c>
      <c r="E940" s="103">
        <f t="shared" si="89"/>
        <v>4</v>
      </c>
      <c r="F940" s="104" t="s">
        <v>889</v>
      </c>
      <c r="G940" s="105">
        <v>29600</v>
      </c>
      <c r="H940" s="124">
        <v>0</v>
      </c>
      <c r="I940" s="105">
        <v>29600</v>
      </c>
      <c r="J940" s="127">
        <f t="shared" si="91"/>
        <v>1986095.56</v>
      </c>
      <c r="K940" s="103">
        <v>72593</v>
      </c>
      <c r="L940" s="65">
        <v>1475030</v>
      </c>
      <c r="M940" s="3"/>
      <c r="N940" s="1"/>
      <c r="O940" s="150"/>
      <c r="P940" s="43"/>
      <c r="Q940" s="43"/>
      <c r="T940" s="1"/>
    </row>
    <row r="941" spans="1:20">
      <c r="A941" s="14">
        <v>359</v>
      </c>
      <c r="B941" s="101">
        <v>43640</v>
      </c>
      <c r="C941" s="102">
        <v>43642</v>
      </c>
      <c r="D941" s="123" t="s">
        <v>15</v>
      </c>
      <c r="E941" s="103">
        <f t="shared" ref="E941:E945" si="92">C941-B941</f>
        <v>2</v>
      </c>
      <c r="F941" s="104" t="s">
        <v>890</v>
      </c>
      <c r="G941" s="105">
        <v>9000</v>
      </c>
      <c r="H941" s="124">
        <v>0</v>
      </c>
      <c r="I941" s="105">
        <v>9000</v>
      </c>
      <c r="J941" s="127">
        <f t="shared" ref="J941:J972" si="93">J940-I941</f>
        <v>1977095.56</v>
      </c>
      <c r="K941" s="103">
        <v>76336</v>
      </c>
      <c r="L941" s="65">
        <v>1502589</v>
      </c>
      <c r="M941" s="3"/>
      <c r="N941" s="1"/>
      <c r="O941" s="150"/>
      <c r="P941" s="43"/>
      <c r="Q941" s="43"/>
      <c r="T941" s="1"/>
    </row>
    <row r="942" spans="1:20">
      <c r="A942" s="128">
        <v>360</v>
      </c>
      <c r="B942" s="69">
        <v>43641</v>
      </c>
      <c r="C942" s="70">
        <v>43645</v>
      </c>
      <c r="D942" s="71" t="s">
        <v>15</v>
      </c>
      <c r="E942" s="72">
        <f t="shared" si="92"/>
        <v>4</v>
      </c>
      <c r="F942" s="73" t="s">
        <v>891</v>
      </c>
      <c r="G942" s="74">
        <v>22708.56</v>
      </c>
      <c r="H942" s="75">
        <v>0</v>
      </c>
      <c r="I942" s="74">
        <v>22708.56</v>
      </c>
      <c r="J942" s="66">
        <f t="shared" si="93"/>
        <v>1954387</v>
      </c>
      <c r="K942" s="72">
        <v>75686</v>
      </c>
      <c r="L942" s="129">
        <v>1499852</v>
      </c>
      <c r="M942" s="3"/>
      <c r="N942" s="1"/>
      <c r="O942" s="150"/>
      <c r="P942" s="43"/>
      <c r="Q942" s="43"/>
      <c r="T942" s="1"/>
    </row>
    <row r="943" spans="1:20">
      <c r="A943" s="14">
        <v>361</v>
      </c>
      <c r="B943" s="101">
        <v>43641</v>
      </c>
      <c r="C943" s="102">
        <v>43644</v>
      </c>
      <c r="D943" s="123" t="s">
        <v>15</v>
      </c>
      <c r="E943" s="103">
        <f t="shared" si="92"/>
        <v>3</v>
      </c>
      <c r="F943" s="104" t="s">
        <v>892</v>
      </c>
      <c r="G943" s="105">
        <v>33615</v>
      </c>
      <c r="H943" s="124">
        <v>0</v>
      </c>
      <c r="I943" s="105">
        <v>33615</v>
      </c>
      <c r="J943" s="127">
        <f t="shared" si="93"/>
        <v>1920772</v>
      </c>
      <c r="K943" s="103">
        <v>77935</v>
      </c>
      <c r="L943" s="65">
        <v>1511586</v>
      </c>
      <c r="M943" s="3"/>
      <c r="N943" s="1"/>
      <c r="O943" s="150"/>
      <c r="P943" s="43"/>
      <c r="Q943" s="43"/>
      <c r="T943" s="1"/>
    </row>
    <row r="944" spans="1:20">
      <c r="A944" s="14">
        <v>362</v>
      </c>
      <c r="B944" s="101">
        <v>43643</v>
      </c>
      <c r="C944" s="102">
        <v>43646</v>
      </c>
      <c r="D944" s="123" t="s">
        <v>15</v>
      </c>
      <c r="E944" s="103">
        <f t="shared" si="92"/>
        <v>3</v>
      </c>
      <c r="F944" s="104" t="s">
        <v>893</v>
      </c>
      <c r="G944" s="105">
        <v>19305</v>
      </c>
      <c r="H944" s="124">
        <v>0</v>
      </c>
      <c r="I944" s="105">
        <v>19305</v>
      </c>
      <c r="J944" s="127">
        <f t="shared" si="93"/>
        <v>1901467</v>
      </c>
      <c r="K944" s="103">
        <v>75266</v>
      </c>
      <c r="L944" s="65">
        <v>1497791</v>
      </c>
      <c r="M944" s="3"/>
      <c r="N944" s="1"/>
      <c r="O944" s="150"/>
      <c r="P944" s="43"/>
      <c r="Q944" s="43"/>
      <c r="T944" s="1"/>
    </row>
    <row r="945" spans="1:20">
      <c r="A945" s="14"/>
      <c r="B945" s="47">
        <v>43643</v>
      </c>
      <c r="C945" s="48">
        <v>43645</v>
      </c>
      <c r="D945" s="17" t="s">
        <v>15</v>
      </c>
      <c r="E945" s="49">
        <f t="shared" si="92"/>
        <v>2</v>
      </c>
      <c r="F945" s="50" t="s">
        <v>894</v>
      </c>
      <c r="G945" s="51">
        <v>9000</v>
      </c>
      <c r="H945" s="21">
        <v>0</v>
      </c>
      <c r="I945" s="51">
        <v>9000</v>
      </c>
      <c r="J945" s="62">
        <f t="shared" si="93"/>
        <v>1892467</v>
      </c>
      <c r="K945" s="49">
        <v>71498</v>
      </c>
      <c r="L945" s="65">
        <v>1467618</v>
      </c>
      <c r="M945" s="3"/>
      <c r="N945" s="1"/>
      <c r="O945" s="150"/>
      <c r="P945" s="43"/>
      <c r="Q945" s="43"/>
      <c r="T945" s="1"/>
    </row>
    <row r="946" spans="1:20">
      <c r="A946" s="14">
        <v>363</v>
      </c>
      <c r="B946" s="47">
        <v>43643</v>
      </c>
      <c r="C946" s="48">
        <v>43645</v>
      </c>
      <c r="D946" s="17" t="s">
        <v>15</v>
      </c>
      <c r="E946" s="49">
        <f t="shared" ref="E946:E967" si="94">C946-B946</f>
        <v>2</v>
      </c>
      <c r="F946" s="50" t="s">
        <v>894</v>
      </c>
      <c r="G946" s="51">
        <v>9000</v>
      </c>
      <c r="H946" s="21">
        <v>0</v>
      </c>
      <c r="I946" s="51">
        <v>9000</v>
      </c>
      <c r="J946" s="62">
        <f t="shared" si="93"/>
        <v>1883467</v>
      </c>
      <c r="K946" s="49">
        <v>71497</v>
      </c>
      <c r="L946" s="65">
        <v>1467618</v>
      </c>
      <c r="M946" s="3"/>
      <c r="N946" s="1"/>
      <c r="O946" s="150"/>
      <c r="P946" s="43"/>
      <c r="Q946" s="43"/>
      <c r="T946" s="1"/>
    </row>
    <row r="947" spans="1:20">
      <c r="A947" s="14">
        <v>364</v>
      </c>
      <c r="B947" s="101">
        <v>43643</v>
      </c>
      <c r="C947" s="102">
        <v>43644</v>
      </c>
      <c r="D947" s="123" t="s">
        <v>15</v>
      </c>
      <c r="E947" s="103">
        <f t="shared" si="94"/>
        <v>1</v>
      </c>
      <c r="F947" s="104" t="s">
        <v>895</v>
      </c>
      <c r="G947" s="105">
        <v>7150</v>
      </c>
      <c r="H947" s="124">
        <v>0</v>
      </c>
      <c r="I947" s="105">
        <v>7150</v>
      </c>
      <c r="J947" s="127">
        <f t="shared" si="93"/>
        <v>1876317</v>
      </c>
      <c r="K947" s="103">
        <v>73295</v>
      </c>
      <c r="L947" s="65">
        <v>1479377</v>
      </c>
      <c r="M947" s="3"/>
      <c r="N947" s="1"/>
      <c r="O947" s="151"/>
      <c r="P947" s="43"/>
      <c r="Q947" s="43"/>
      <c r="T947" s="1"/>
    </row>
    <row r="948" spans="1:20">
      <c r="A948" s="14">
        <v>365</v>
      </c>
      <c r="B948" s="101">
        <v>43644</v>
      </c>
      <c r="C948" s="102">
        <v>43647</v>
      </c>
      <c r="D948" s="123" t="s">
        <v>15</v>
      </c>
      <c r="E948" s="103">
        <f t="shared" si="94"/>
        <v>3</v>
      </c>
      <c r="F948" s="104" t="s">
        <v>896</v>
      </c>
      <c r="G948" s="105">
        <v>26892</v>
      </c>
      <c r="H948" s="124">
        <v>0</v>
      </c>
      <c r="I948" s="105">
        <v>26892</v>
      </c>
      <c r="J948" s="127">
        <f t="shared" si="93"/>
        <v>1849425</v>
      </c>
      <c r="K948" s="103">
        <v>74621</v>
      </c>
      <c r="L948" s="65">
        <v>1493488</v>
      </c>
      <c r="M948" s="3"/>
      <c r="N948" s="1"/>
      <c r="O948" s="150"/>
      <c r="P948" s="43"/>
      <c r="Q948" s="43"/>
      <c r="T948" s="1"/>
    </row>
    <row r="949" spans="1:20">
      <c r="A949" s="14">
        <v>366</v>
      </c>
      <c r="B949" s="101">
        <v>43644</v>
      </c>
      <c r="C949" s="102">
        <v>43647</v>
      </c>
      <c r="D949" s="123" t="s">
        <v>15</v>
      </c>
      <c r="E949" s="103">
        <f t="shared" si="94"/>
        <v>3</v>
      </c>
      <c r="F949" s="104" t="s">
        <v>897</v>
      </c>
      <c r="G949" s="105">
        <v>13500</v>
      </c>
      <c r="H949" s="124">
        <v>0</v>
      </c>
      <c r="I949" s="105">
        <v>13500</v>
      </c>
      <c r="J949" s="127">
        <f t="shared" si="93"/>
        <v>1835925</v>
      </c>
      <c r="K949" s="103">
        <v>72418</v>
      </c>
      <c r="L949" s="65">
        <v>1473891</v>
      </c>
      <c r="M949" s="3"/>
      <c r="N949" s="1"/>
      <c r="O949" s="150"/>
      <c r="P949" s="43"/>
      <c r="Q949" s="43"/>
      <c r="T949" s="1"/>
    </row>
    <row r="950" spans="1:20">
      <c r="A950" s="14">
        <v>367</v>
      </c>
      <c r="B950" s="101">
        <v>43644</v>
      </c>
      <c r="C950" s="102">
        <v>43647</v>
      </c>
      <c r="D950" s="123" t="s">
        <v>15</v>
      </c>
      <c r="E950" s="103">
        <f t="shared" si="94"/>
        <v>3</v>
      </c>
      <c r="F950" s="104" t="s">
        <v>898</v>
      </c>
      <c r="G950" s="105">
        <v>13500</v>
      </c>
      <c r="H950" s="124">
        <v>0</v>
      </c>
      <c r="I950" s="105">
        <v>13500</v>
      </c>
      <c r="J950" s="127">
        <f t="shared" si="93"/>
        <v>1822425</v>
      </c>
      <c r="K950" s="103">
        <v>72417</v>
      </c>
      <c r="L950" s="65">
        <v>1473891</v>
      </c>
      <c r="M950" s="3"/>
      <c r="N950" s="1"/>
      <c r="O950" s="151"/>
      <c r="P950" s="43"/>
      <c r="Q950" s="43"/>
      <c r="T950" s="1"/>
    </row>
    <row r="951" spans="1:20">
      <c r="A951" s="14">
        <v>39</v>
      </c>
      <c r="B951" s="47">
        <v>43590</v>
      </c>
      <c r="C951" s="48">
        <v>43592</v>
      </c>
      <c r="D951" s="17" t="s">
        <v>15</v>
      </c>
      <c r="E951" s="49">
        <f t="shared" si="94"/>
        <v>2</v>
      </c>
      <c r="F951" s="50" t="s">
        <v>899</v>
      </c>
      <c r="G951" s="51">
        <v>12870</v>
      </c>
      <c r="H951" s="21">
        <v>0</v>
      </c>
      <c r="I951" s="51">
        <f>+G951+H951</f>
        <v>12870</v>
      </c>
      <c r="J951" s="127">
        <f t="shared" si="93"/>
        <v>1809555</v>
      </c>
      <c r="K951" s="49">
        <v>74526</v>
      </c>
      <c r="L951" s="65">
        <v>1492475</v>
      </c>
      <c r="M951" s="3"/>
      <c r="N951" s="1"/>
      <c r="O951" s="150"/>
      <c r="P951" s="43"/>
      <c r="Q951" s="43"/>
      <c r="T951" s="1"/>
    </row>
    <row r="952" spans="1:20">
      <c r="A952" s="14">
        <v>45</v>
      </c>
      <c r="B952" s="47">
        <v>43591</v>
      </c>
      <c r="C952" s="48">
        <v>43593</v>
      </c>
      <c r="D952" s="17" t="s">
        <v>15</v>
      </c>
      <c r="E952" s="49">
        <f t="shared" si="94"/>
        <v>2</v>
      </c>
      <c r="F952" s="50" t="s">
        <v>900</v>
      </c>
      <c r="G952" s="51">
        <v>12870</v>
      </c>
      <c r="H952" s="21">
        <v>0</v>
      </c>
      <c r="I952" s="51">
        <f>+G952+H952</f>
        <v>12870</v>
      </c>
      <c r="J952" s="127">
        <f t="shared" si="93"/>
        <v>1796685</v>
      </c>
      <c r="K952" s="49">
        <v>74710</v>
      </c>
      <c r="L952" s="65">
        <v>1493549</v>
      </c>
      <c r="M952" s="3"/>
      <c r="N952" s="1"/>
      <c r="O952" s="150"/>
      <c r="P952" s="43"/>
      <c r="Q952" s="43"/>
      <c r="T952" s="1"/>
    </row>
    <row r="953" spans="1:20">
      <c r="A953" s="14">
        <v>46</v>
      </c>
      <c r="B953" s="47">
        <v>43591</v>
      </c>
      <c r="C953" s="48">
        <v>43593</v>
      </c>
      <c r="D953" s="17" t="s">
        <v>15</v>
      </c>
      <c r="E953" s="49">
        <f t="shared" si="94"/>
        <v>2</v>
      </c>
      <c r="F953" s="50" t="s">
        <v>901</v>
      </c>
      <c r="G953" s="51">
        <v>22410</v>
      </c>
      <c r="H953" s="21">
        <v>0</v>
      </c>
      <c r="I953" s="51">
        <f>+G953+H953</f>
        <v>22410</v>
      </c>
      <c r="J953" s="127">
        <f t="shared" si="93"/>
        <v>1774275</v>
      </c>
      <c r="K953" s="49">
        <v>74714</v>
      </c>
      <c r="L953" s="65">
        <v>1493552</v>
      </c>
      <c r="M953" s="3"/>
      <c r="N953" s="1"/>
      <c r="O953" s="150"/>
      <c r="P953" s="43"/>
      <c r="Q953" s="43"/>
      <c r="T953" s="1"/>
    </row>
    <row r="954" spans="1:20">
      <c r="A954" s="14">
        <v>53</v>
      </c>
      <c r="B954" s="47">
        <v>43587</v>
      </c>
      <c r="C954" s="48">
        <v>43594</v>
      </c>
      <c r="D954" s="17" t="s">
        <v>15</v>
      </c>
      <c r="E954" s="49">
        <f t="shared" si="94"/>
        <v>7</v>
      </c>
      <c r="F954" s="50" t="s">
        <v>902</v>
      </c>
      <c r="G954" s="51">
        <v>31500</v>
      </c>
      <c r="H954" s="21">
        <v>0</v>
      </c>
      <c r="I954" s="51">
        <f>+G954+H954</f>
        <v>31500</v>
      </c>
      <c r="J954" s="127">
        <f t="shared" si="93"/>
        <v>1742775</v>
      </c>
      <c r="K954" s="49">
        <v>70949</v>
      </c>
      <c r="L954" s="65">
        <v>1464340</v>
      </c>
      <c r="M954" s="3"/>
      <c r="N954" s="1"/>
      <c r="O954" s="150"/>
      <c r="P954" s="43"/>
      <c r="Q954" s="43"/>
      <c r="T954" s="1"/>
    </row>
    <row r="955" spans="1:20">
      <c r="A955" s="14">
        <v>69</v>
      </c>
      <c r="B955" s="47">
        <v>43592</v>
      </c>
      <c r="C955" s="48">
        <v>43596</v>
      </c>
      <c r="D955" s="17" t="s">
        <v>15</v>
      </c>
      <c r="E955" s="49">
        <f t="shared" si="94"/>
        <v>4</v>
      </c>
      <c r="F955" s="50" t="s">
        <v>460</v>
      </c>
      <c r="G955" s="51">
        <v>40140</v>
      </c>
      <c r="H955" s="21">
        <v>0</v>
      </c>
      <c r="I955" s="51">
        <f t="shared" ref="I955:I971" si="95">+G955+H955</f>
        <v>40140</v>
      </c>
      <c r="J955" s="127">
        <f t="shared" si="93"/>
        <v>1702635</v>
      </c>
      <c r="K955" s="49">
        <v>74499</v>
      </c>
      <c r="L955" s="65">
        <v>1492186</v>
      </c>
      <c r="M955" s="3"/>
      <c r="N955" s="1"/>
      <c r="O955" s="150"/>
      <c r="P955" s="43"/>
      <c r="Q955" s="43"/>
      <c r="T955" s="1"/>
    </row>
    <row r="956" spans="1:20">
      <c r="A956" s="14">
        <v>75</v>
      </c>
      <c r="B956" s="47">
        <v>43596</v>
      </c>
      <c r="C956" s="48">
        <v>43598</v>
      </c>
      <c r="D956" s="17" t="s">
        <v>15</v>
      </c>
      <c r="E956" s="49">
        <f t="shared" si="94"/>
        <v>2</v>
      </c>
      <c r="F956" s="50" t="s">
        <v>903</v>
      </c>
      <c r="G956" s="51">
        <v>9000</v>
      </c>
      <c r="H956" s="21">
        <v>0</v>
      </c>
      <c r="I956" s="51">
        <f t="shared" si="95"/>
        <v>9000</v>
      </c>
      <c r="J956" s="127">
        <f t="shared" si="93"/>
        <v>1693635</v>
      </c>
      <c r="K956" s="49">
        <v>73928</v>
      </c>
      <c r="L956" s="65">
        <v>1485330</v>
      </c>
      <c r="M956" s="3"/>
      <c r="N956" s="1"/>
      <c r="O956" s="150"/>
      <c r="P956" s="43"/>
      <c r="Q956" s="43"/>
      <c r="T956" s="1"/>
    </row>
    <row r="957" spans="1:20">
      <c r="A957" s="14">
        <v>85</v>
      </c>
      <c r="B957" s="47">
        <v>43598</v>
      </c>
      <c r="C957" s="48">
        <v>43600</v>
      </c>
      <c r="D957" s="17" t="s">
        <v>15</v>
      </c>
      <c r="E957" s="49">
        <f t="shared" si="94"/>
        <v>2</v>
      </c>
      <c r="F957" s="50" t="s">
        <v>904</v>
      </c>
      <c r="G957" s="51">
        <v>9000</v>
      </c>
      <c r="H957" s="21">
        <v>0</v>
      </c>
      <c r="I957" s="51">
        <f t="shared" si="95"/>
        <v>9000</v>
      </c>
      <c r="J957" s="127">
        <f t="shared" si="93"/>
        <v>1684635</v>
      </c>
      <c r="K957" s="49">
        <v>75680</v>
      </c>
      <c r="L957" s="65">
        <v>1499404</v>
      </c>
      <c r="M957" s="3"/>
      <c r="N957" s="1"/>
      <c r="O957" s="150"/>
      <c r="P957" s="43"/>
      <c r="Q957" s="43"/>
      <c r="T957" s="1"/>
    </row>
    <row r="958" spans="1:20">
      <c r="A958" s="14">
        <v>100</v>
      </c>
      <c r="B958" s="47">
        <v>43600</v>
      </c>
      <c r="C958" s="48">
        <v>43603</v>
      </c>
      <c r="D958" s="17" t="s">
        <v>15</v>
      </c>
      <c r="E958" s="49">
        <f t="shared" si="94"/>
        <v>3</v>
      </c>
      <c r="F958" s="50" t="s">
        <v>905</v>
      </c>
      <c r="G958" s="51">
        <v>23625</v>
      </c>
      <c r="H958" s="21">
        <v>0</v>
      </c>
      <c r="I958" s="51">
        <f t="shared" si="95"/>
        <v>23625</v>
      </c>
      <c r="J958" s="127">
        <f t="shared" si="93"/>
        <v>1661010</v>
      </c>
      <c r="K958" s="49">
        <v>70086</v>
      </c>
      <c r="L958" s="65">
        <v>1460419</v>
      </c>
      <c r="M958" s="3"/>
      <c r="N958" s="1"/>
      <c r="O958" s="150"/>
      <c r="P958" s="43"/>
      <c r="Q958" s="43"/>
      <c r="T958" s="1"/>
    </row>
    <row r="959" spans="1:20">
      <c r="A959" s="14">
        <v>117</v>
      </c>
      <c r="B959" s="47">
        <v>43602</v>
      </c>
      <c r="C959" s="48">
        <v>43604</v>
      </c>
      <c r="D959" s="17" t="s">
        <v>15</v>
      </c>
      <c r="E959" s="49">
        <f t="shared" si="94"/>
        <v>2</v>
      </c>
      <c r="F959" s="50" t="s">
        <v>906</v>
      </c>
      <c r="G959" s="51">
        <v>12870</v>
      </c>
      <c r="H959" s="21">
        <v>0</v>
      </c>
      <c r="I959" s="51">
        <f t="shared" si="95"/>
        <v>12870</v>
      </c>
      <c r="J959" s="127">
        <f t="shared" si="93"/>
        <v>1648140</v>
      </c>
      <c r="K959" s="49">
        <v>76284</v>
      </c>
      <c r="L959" s="65">
        <v>1501992</v>
      </c>
      <c r="M959" s="3"/>
      <c r="N959" s="1"/>
      <c r="O959" s="150"/>
      <c r="P959" s="43"/>
      <c r="Q959" s="43"/>
      <c r="T959" s="1"/>
    </row>
    <row r="960" spans="1:20">
      <c r="A960" s="14">
        <v>122</v>
      </c>
      <c r="B960" s="47">
        <v>43602</v>
      </c>
      <c r="C960" s="48">
        <v>43604</v>
      </c>
      <c r="D960" s="17" t="s">
        <v>15</v>
      </c>
      <c r="E960" s="49">
        <f t="shared" si="94"/>
        <v>2</v>
      </c>
      <c r="F960" s="50" t="s">
        <v>907</v>
      </c>
      <c r="G960" s="51">
        <v>9000</v>
      </c>
      <c r="H960" s="21">
        <v>0</v>
      </c>
      <c r="I960" s="51">
        <f t="shared" si="95"/>
        <v>9000</v>
      </c>
      <c r="J960" s="127">
        <f t="shared" si="93"/>
        <v>1639140</v>
      </c>
      <c r="K960" s="49">
        <v>74874</v>
      </c>
      <c r="L960" s="65">
        <v>1494532</v>
      </c>
      <c r="M960" s="3"/>
      <c r="N960" s="1"/>
      <c r="O960" s="150"/>
      <c r="P960" s="43"/>
      <c r="Q960" s="43"/>
      <c r="T960" s="1"/>
    </row>
    <row r="961" spans="1:20">
      <c r="A961" s="14">
        <v>127</v>
      </c>
      <c r="B961" s="47">
        <v>43604</v>
      </c>
      <c r="C961" s="48">
        <v>43605</v>
      </c>
      <c r="D961" s="17" t="s">
        <v>15</v>
      </c>
      <c r="E961" s="49">
        <f t="shared" si="94"/>
        <v>1</v>
      </c>
      <c r="F961" s="50" t="s">
        <v>908</v>
      </c>
      <c r="G961" s="51">
        <v>11150</v>
      </c>
      <c r="H961" s="21">
        <v>0</v>
      </c>
      <c r="I961" s="51">
        <f t="shared" si="95"/>
        <v>11150</v>
      </c>
      <c r="J961" s="127">
        <f t="shared" si="93"/>
        <v>1627990</v>
      </c>
      <c r="K961" s="49">
        <v>75703</v>
      </c>
      <c r="L961" s="65">
        <v>1499715</v>
      </c>
      <c r="M961" s="3"/>
      <c r="N961" s="1"/>
      <c r="O961" s="150"/>
      <c r="P961" s="43"/>
      <c r="Q961" s="43"/>
      <c r="T961" s="1"/>
    </row>
    <row r="962" spans="1:20">
      <c r="A962" s="14">
        <v>128</v>
      </c>
      <c r="B962" s="47">
        <v>43601</v>
      </c>
      <c r="C962" s="48">
        <v>43605</v>
      </c>
      <c r="D962" s="17" t="s">
        <v>15</v>
      </c>
      <c r="E962" s="49">
        <f t="shared" si="94"/>
        <v>4</v>
      </c>
      <c r="F962" s="50" t="s">
        <v>909</v>
      </c>
      <c r="G962" s="51">
        <v>25740</v>
      </c>
      <c r="H962" s="21">
        <v>0</v>
      </c>
      <c r="I962" s="51">
        <f t="shared" si="95"/>
        <v>25740</v>
      </c>
      <c r="J962" s="127">
        <f t="shared" si="93"/>
        <v>1602250</v>
      </c>
      <c r="K962" s="49">
        <v>75427</v>
      </c>
      <c r="L962" s="65">
        <v>1499064</v>
      </c>
      <c r="M962" s="3"/>
      <c r="N962" s="1"/>
      <c r="O962" s="150"/>
      <c r="P962" s="43"/>
      <c r="Q962" s="43"/>
      <c r="T962" s="1"/>
    </row>
    <row r="963" spans="1:20">
      <c r="A963" s="14">
        <v>130</v>
      </c>
      <c r="B963" s="47">
        <v>43603</v>
      </c>
      <c r="C963" s="48">
        <v>43605</v>
      </c>
      <c r="D963" s="17" t="s">
        <v>15</v>
      </c>
      <c r="E963" s="49">
        <f t="shared" si="94"/>
        <v>2</v>
      </c>
      <c r="F963" s="50" t="s">
        <v>910</v>
      </c>
      <c r="G963" s="51">
        <v>9000</v>
      </c>
      <c r="H963" s="21">
        <v>0</v>
      </c>
      <c r="I963" s="51">
        <f t="shared" si="95"/>
        <v>9000</v>
      </c>
      <c r="J963" s="127">
        <f t="shared" si="93"/>
        <v>1593250</v>
      </c>
      <c r="K963" s="49">
        <v>72839</v>
      </c>
      <c r="L963" s="65">
        <v>1477211</v>
      </c>
      <c r="M963" s="3"/>
      <c r="N963" s="1"/>
      <c r="O963" s="150"/>
      <c r="P963" s="43"/>
      <c r="Q963" s="43"/>
      <c r="T963" s="1"/>
    </row>
    <row r="964" spans="1:20">
      <c r="A964" s="14">
        <v>131</v>
      </c>
      <c r="B964" s="47">
        <v>43604</v>
      </c>
      <c r="C964" s="48">
        <v>43606</v>
      </c>
      <c r="D964" s="17" t="s">
        <v>15</v>
      </c>
      <c r="E964" s="49">
        <f t="shared" si="94"/>
        <v>2</v>
      </c>
      <c r="F964" s="50" t="s">
        <v>911</v>
      </c>
      <c r="G964" s="51">
        <v>12870</v>
      </c>
      <c r="H964" s="21">
        <v>0</v>
      </c>
      <c r="I964" s="51">
        <f t="shared" si="95"/>
        <v>12870</v>
      </c>
      <c r="J964" s="127">
        <f t="shared" si="93"/>
        <v>1580380</v>
      </c>
      <c r="K964" s="49">
        <v>76452</v>
      </c>
      <c r="L964" s="65">
        <v>1503939</v>
      </c>
      <c r="M964" s="3"/>
      <c r="N964" s="1"/>
      <c r="O964" s="150"/>
      <c r="P964" s="43"/>
      <c r="Q964" s="43"/>
      <c r="T964" s="1"/>
    </row>
    <row r="965" spans="1:20">
      <c r="A965" s="14">
        <v>142</v>
      </c>
      <c r="B965" s="47">
        <v>43606</v>
      </c>
      <c r="C965" s="48">
        <v>43608</v>
      </c>
      <c r="D965" s="17" t="s">
        <v>15</v>
      </c>
      <c r="E965" s="49">
        <f t="shared" si="94"/>
        <v>2</v>
      </c>
      <c r="F965" s="50" t="s">
        <v>912</v>
      </c>
      <c r="G965" s="51">
        <v>9000</v>
      </c>
      <c r="H965" s="21">
        <v>0</v>
      </c>
      <c r="I965" s="51">
        <f t="shared" si="95"/>
        <v>9000</v>
      </c>
      <c r="J965" s="127">
        <f t="shared" si="93"/>
        <v>1571380</v>
      </c>
      <c r="K965" s="49">
        <v>76658</v>
      </c>
      <c r="L965" s="65">
        <v>1504198</v>
      </c>
      <c r="M965" s="3"/>
      <c r="N965" s="1"/>
      <c r="O965" s="150"/>
      <c r="P965" s="43"/>
      <c r="Q965" s="43"/>
      <c r="T965" s="1"/>
    </row>
    <row r="966" spans="1:20">
      <c r="A966" s="14">
        <v>155</v>
      </c>
      <c r="B966" s="47">
        <v>43606</v>
      </c>
      <c r="C966" s="48">
        <v>43608</v>
      </c>
      <c r="D966" s="17" t="s">
        <v>15</v>
      </c>
      <c r="E966" s="49">
        <f t="shared" si="94"/>
        <v>2</v>
      </c>
      <c r="F966" s="50" t="s">
        <v>913</v>
      </c>
      <c r="G966" s="51">
        <v>9000</v>
      </c>
      <c r="H966" s="21">
        <v>0</v>
      </c>
      <c r="I966" s="51">
        <f t="shared" si="95"/>
        <v>9000</v>
      </c>
      <c r="J966" s="127">
        <f t="shared" si="93"/>
        <v>1562380</v>
      </c>
      <c r="K966" s="49">
        <v>76659</v>
      </c>
      <c r="L966" s="65">
        <v>1504201</v>
      </c>
      <c r="M966" s="3"/>
      <c r="N966" s="1"/>
      <c r="O966" s="150"/>
      <c r="P966" s="43"/>
      <c r="Q966" s="43"/>
      <c r="T966" s="1"/>
    </row>
    <row r="967" spans="1:20">
      <c r="A967" s="14">
        <v>158</v>
      </c>
      <c r="B967" s="47">
        <v>43607</v>
      </c>
      <c r="C967" s="48">
        <v>43609</v>
      </c>
      <c r="D967" s="17" t="s">
        <v>15</v>
      </c>
      <c r="E967" s="49">
        <f t="shared" si="94"/>
        <v>2</v>
      </c>
      <c r="F967" s="50" t="s">
        <v>914</v>
      </c>
      <c r="G967" s="51">
        <v>20070</v>
      </c>
      <c r="H967" s="21">
        <v>0</v>
      </c>
      <c r="I967" s="51">
        <f t="shared" si="95"/>
        <v>20070</v>
      </c>
      <c r="J967" s="127">
        <f t="shared" si="93"/>
        <v>1542310</v>
      </c>
      <c r="K967" s="49">
        <v>75706</v>
      </c>
      <c r="L967" s="65">
        <v>1500048</v>
      </c>
      <c r="M967" s="3"/>
      <c r="N967" s="1"/>
      <c r="O967" s="150"/>
      <c r="P967" s="43"/>
      <c r="Q967" s="43"/>
      <c r="T967" s="1"/>
    </row>
    <row r="968" spans="1:20">
      <c r="A968" s="14">
        <v>159</v>
      </c>
      <c r="B968" s="47">
        <v>43607</v>
      </c>
      <c r="C968" s="48">
        <v>43609</v>
      </c>
      <c r="D968" s="17" t="s">
        <v>15</v>
      </c>
      <c r="E968" s="49">
        <f t="shared" ref="E968:E1005" si="96">C968-B968</f>
        <v>2</v>
      </c>
      <c r="F968" s="50" t="s">
        <v>915</v>
      </c>
      <c r="G968" s="51">
        <v>12870</v>
      </c>
      <c r="H968" s="21">
        <v>0</v>
      </c>
      <c r="I968" s="51">
        <f t="shared" si="95"/>
        <v>12870</v>
      </c>
      <c r="J968" s="127">
        <f t="shared" si="93"/>
        <v>1529440</v>
      </c>
      <c r="K968" s="49">
        <v>74553</v>
      </c>
      <c r="L968" s="65">
        <v>1492739</v>
      </c>
      <c r="M968" s="3"/>
      <c r="N968" s="1"/>
      <c r="O968" s="150"/>
      <c r="P968" s="43"/>
      <c r="Q968" s="43"/>
      <c r="T968" s="1"/>
    </row>
    <row r="969" spans="1:20">
      <c r="A969" s="14">
        <v>161</v>
      </c>
      <c r="B969" s="47">
        <v>43607</v>
      </c>
      <c r="C969" s="48">
        <v>43609</v>
      </c>
      <c r="D969" s="17" t="s">
        <v>15</v>
      </c>
      <c r="E969" s="49">
        <f t="shared" si="96"/>
        <v>2</v>
      </c>
      <c r="F969" s="50" t="s">
        <v>916</v>
      </c>
      <c r="G969" s="51">
        <v>12870</v>
      </c>
      <c r="H969" s="21">
        <v>0</v>
      </c>
      <c r="I969" s="51">
        <f t="shared" si="95"/>
        <v>12870</v>
      </c>
      <c r="J969" s="127">
        <f t="shared" si="93"/>
        <v>1516570</v>
      </c>
      <c r="K969" s="49">
        <v>76216</v>
      </c>
      <c r="L969" s="65">
        <v>1501633</v>
      </c>
      <c r="M969" s="3"/>
      <c r="N969" s="1"/>
      <c r="O969" s="150"/>
      <c r="P969" s="43"/>
      <c r="Q969" s="43"/>
      <c r="T969" s="1"/>
    </row>
    <row r="970" spans="1:20">
      <c r="A970" s="14">
        <v>162</v>
      </c>
      <c r="B970" s="47">
        <v>43608</v>
      </c>
      <c r="C970" s="48">
        <v>43610</v>
      </c>
      <c r="D970" s="17" t="s">
        <v>15</v>
      </c>
      <c r="E970" s="49">
        <f t="shared" si="96"/>
        <v>2</v>
      </c>
      <c r="F970" s="50" t="s">
        <v>917</v>
      </c>
      <c r="G970" s="51">
        <v>12870</v>
      </c>
      <c r="H970" s="21">
        <v>0</v>
      </c>
      <c r="I970" s="51">
        <f t="shared" si="95"/>
        <v>12870</v>
      </c>
      <c r="J970" s="127">
        <f t="shared" si="93"/>
        <v>1503700</v>
      </c>
      <c r="K970" s="49">
        <v>76661</v>
      </c>
      <c r="L970" s="65">
        <v>1504530</v>
      </c>
      <c r="M970" s="3"/>
      <c r="N970" s="1"/>
      <c r="O970" s="150"/>
      <c r="P970" s="43"/>
      <c r="Q970" s="43"/>
      <c r="T970" s="1"/>
    </row>
    <row r="971" spans="1:20">
      <c r="A971" s="14">
        <v>163</v>
      </c>
      <c r="B971" s="101">
        <v>43610</v>
      </c>
      <c r="C971" s="102">
        <v>43612</v>
      </c>
      <c r="D971" s="123" t="s">
        <v>15</v>
      </c>
      <c r="E971" s="103">
        <f t="shared" si="96"/>
        <v>2</v>
      </c>
      <c r="F971" s="104" t="s">
        <v>918</v>
      </c>
      <c r="G971" s="105">
        <v>22410</v>
      </c>
      <c r="H971" s="124">
        <v>0</v>
      </c>
      <c r="I971" s="105">
        <v>22410</v>
      </c>
      <c r="J971" s="127">
        <f t="shared" si="93"/>
        <v>1481290</v>
      </c>
      <c r="K971" s="103">
        <v>76930</v>
      </c>
      <c r="L971" s="65">
        <v>1505256</v>
      </c>
      <c r="M971" s="3"/>
      <c r="N971" s="1"/>
      <c r="O971" s="150"/>
      <c r="P971" s="43"/>
      <c r="Q971" s="43"/>
      <c r="T971" s="1"/>
    </row>
    <row r="972" spans="1:20">
      <c r="A972" s="14">
        <v>169</v>
      </c>
      <c r="B972" s="101">
        <v>43611</v>
      </c>
      <c r="C972" s="102">
        <v>43613</v>
      </c>
      <c r="D972" s="123" t="s">
        <v>15</v>
      </c>
      <c r="E972" s="103">
        <f t="shared" si="96"/>
        <v>2</v>
      </c>
      <c r="F972" s="104" t="s">
        <v>919</v>
      </c>
      <c r="G972" s="105">
        <v>12870</v>
      </c>
      <c r="H972" s="124">
        <v>0</v>
      </c>
      <c r="I972" s="105">
        <v>12870</v>
      </c>
      <c r="J972" s="127">
        <f t="shared" si="93"/>
        <v>1468420</v>
      </c>
      <c r="K972" s="103">
        <v>75684</v>
      </c>
      <c r="L972" s="65">
        <v>1499497</v>
      </c>
      <c r="M972" s="3"/>
      <c r="N972" s="1"/>
      <c r="O972" s="150"/>
      <c r="P972" s="43"/>
      <c r="Q972" s="43"/>
      <c r="T972" s="1"/>
    </row>
    <row r="973" spans="1:20">
      <c r="A973" s="14">
        <v>193</v>
      </c>
      <c r="B973" s="101">
        <v>43612</v>
      </c>
      <c r="C973" s="102">
        <v>43616</v>
      </c>
      <c r="D973" s="123" t="s">
        <v>15</v>
      </c>
      <c r="E973" s="103">
        <f t="shared" si="96"/>
        <v>4</v>
      </c>
      <c r="F973" s="104" t="s">
        <v>920</v>
      </c>
      <c r="G973" s="105">
        <v>25740</v>
      </c>
      <c r="H973" s="124">
        <v>0</v>
      </c>
      <c r="I973" s="105">
        <v>25740</v>
      </c>
      <c r="J973" s="127">
        <f t="shared" ref="J973:J1003" si="97">J972-I973</f>
        <v>1442680</v>
      </c>
      <c r="K973" s="103">
        <v>76276</v>
      </c>
      <c r="L973" s="65">
        <v>1501824</v>
      </c>
      <c r="M973" s="3"/>
      <c r="N973" s="1"/>
      <c r="O973" s="150"/>
      <c r="P973" s="43"/>
      <c r="Q973" s="43"/>
      <c r="T973" s="1"/>
    </row>
    <row r="974" spans="1:20">
      <c r="A974" s="14">
        <v>197</v>
      </c>
      <c r="B974" s="101">
        <v>43612</v>
      </c>
      <c r="C974" s="102">
        <v>43615</v>
      </c>
      <c r="D974" s="123" t="s">
        <v>15</v>
      </c>
      <c r="E974" s="103">
        <f t="shared" si="96"/>
        <v>3</v>
      </c>
      <c r="F974" s="104" t="s">
        <v>921</v>
      </c>
      <c r="G974" s="105">
        <v>19305</v>
      </c>
      <c r="H974" s="124">
        <v>0</v>
      </c>
      <c r="I974" s="105">
        <v>19305</v>
      </c>
      <c r="J974" s="127">
        <f t="shared" si="97"/>
        <v>1423375</v>
      </c>
      <c r="K974" s="103">
        <v>76929</v>
      </c>
      <c r="L974" s="65">
        <v>1505466</v>
      </c>
      <c r="M974" s="3"/>
      <c r="N974" s="1"/>
      <c r="O974" s="150"/>
      <c r="P974" s="43"/>
      <c r="Q974" s="43"/>
      <c r="T974" s="1"/>
    </row>
    <row r="975" spans="1:20">
      <c r="A975" s="14">
        <v>203</v>
      </c>
      <c r="B975" s="101">
        <v>43612</v>
      </c>
      <c r="C975" s="102">
        <v>43614</v>
      </c>
      <c r="D975" s="123" t="s">
        <v>15</v>
      </c>
      <c r="E975" s="103">
        <f t="shared" si="96"/>
        <v>2</v>
      </c>
      <c r="F975" s="104" t="s">
        <v>785</v>
      </c>
      <c r="G975" s="105">
        <v>9000</v>
      </c>
      <c r="H975" s="124">
        <v>0</v>
      </c>
      <c r="I975" s="105">
        <v>9000</v>
      </c>
      <c r="J975" s="127">
        <f t="shared" si="97"/>
        <v>1414375</v>
      </c>
      <c r="K975" s="103">
        <v>73933</v>
      </c>
      <c r="L975" s="65">
        <v>1485350</v>
      </c>
      <c r="M975" s="3"/>
      <c r="N975" s="1"/>
      <c r="O975" s="150"/>
      <c r="P975" s="43"/>
      <c r="Q975" s="43"/>
      <c r="T975" s="1"/>
    </row>
    <row r="976" spans="1:20">
      <c r="A976" s="14">
        <v>204</v>
      </c>
      <c r="B976" s="101">
        <v>43613</v>
      </c>
      <c r="C976" s="102">
        <v>43616</v>
      </c>
      <c r="D976" s="123" t="s">
        <v>15</v>
      </c>
      <c r="E976" s="103">
        <f t="shared" si="96"/>
        <v>3</v>
      </c>
      <c r="F976" s="104" t="s">
        <v>922</v>
      </c>
      <c r="G976" s="105">
        <v>30105</v>
      </c>
      <c r="H976" s="124">
        <v>0</v>
      </c>
      <c r="I976" s="105">
        <v>30105</v>
      </c>
      <c r="J976" s="127">
        <f t="shared" si="97"/>
        <v>1384270</v>
      </c>
      <c r="K976" s="103">
        <v>74938</v>
      </c>
      <c r="L976" s="65">
        <v>1495260</v>
      </c>
      <c r="M976" s="3"/>
      <c r="N976" s="1"/>
      <c r="O976" s="151"/>
      <c r="P976" s="43"/>
      <c r="Q976" s="43"/>
      <c r="T976" s="1"/>
    </row>
    <row r="977" spans="1:20">
      <c r="A977" s="14">
        <v>205</v>
      </c>
      <c r="B977" s="101">
        <v>43613</v>
      </c>
      <c r="C977" s="102">
        <v>43615</v>
      </c>
      <c r="D977" s="123" t="s">
        <v>15</v>
      </c>
      <c r="E977" s="103">
        <f t="shared" si="96"/>
        <v>2</v>
      </c>
      <c r="F977" s="104" t="s">
        <v>923</v>
      </c>
      <c r="G977" s="105">
        <v>22410</v>
      </c>
      <c r="H977" s="124">
        <v>0</v>
      </c>
      <c r="I977" s="105">
        <v>22410</v>
      </c>
      <c r="J977" s="127">
        <f t="shared" si="97"/>
        <v>1361860</v>
      </c>
      <c r="K977" s="103">
        <v>76460</v>
      </c>
      <c r="L977" s="65">
        <v>1503818</v>
      </c>
      <c r="M977" s="3"/>
      <c r="N977" s="1"/>
      <c r="O977" s="150"/>
      <c r="P977" s="43"/>
      <c r="Q977" s="43"/>
      <c r="T977" s="1"/>
    </row>
    <row r="978" spans="1:20">
      <c r="A978" s="14">
        <v>211</v>
      </c>
      <c r="B978" s="101">
        <v>43613</v>
      </c>
      <c r="C978" s="102">
        <v>43615</v>
      </c>
      <c r="D978" s="123" t="s">
        <v>15</v>
      </c>
      <c r="E978" s="103">
        <f t="shared" si="96"/>
        <v>2</v>
      </c>
      <c r="F978" s="104" t="s">
        <v>924</v>
      </c>
      <c r="G978" s="105">
        <v>9000</v>
      </c>
      <c r="H978" s="124">
        <v>0</v>
      </c>
      <c r="I978" s="105">
        <v>9000</v>
      </c>
      <c r="J978" s="127">
        <f t="shared" si="97"/>
        <v>1352860</v>
      </c>
      <c r="K978" s="103">
        <v>75429</v>
      </c>
      <c r="L978" s="65">
        <v>1499100</v>
      </c>
      <c r="M978" s="3"/>
      <c r="N978" s="1"/>
      <c r="O978" s="150"/>
      <c r="P978" s="43"/>
      <c r="Q978" s="43"/>
      <c r="T978" s="1"/>
    </row>
    <row r="979" spans="1:20">
      <c r="A979" s="14">
        <v>212</v>
      </c>
      <c r="B979" s="101">
        <v>43614</v>
      </c>
      <c r="C979" s="102">
        <v>43616</v>
      </c>
      <c r="D979" s="123" t="s">
        <v>15</v>
      </c>
      <c r="E979" s="103">
        <f t="shared" si="96"/>
        <v>2</v>
      </c>
      <c r="F979" s="104" t="s">
        <v>925</v>
      </c>
      <c r="G979" s="105">
        <v>9000</v>
      </c>
      <c r="H979" s="124">
        <v>0</v>
      </c>
      <c r="I979" s="105">
        <v>9000</v>
      </c>
      <c r="J979" s="127">
        <f t="shared" si="97"/>
        <v>1343860</v>
      </c>
      <c r="K979" s="103">
        <v>77165</v>
      </c>
      <c r="L979" s="65">
        <v>1506861</v>
      </c>
      <c r="M979" s="3"/>
      <c r="N979" s="1"/>
      <c r="O979" s="150"/>
      <c r="P979" s="43"/>
      <c r="Q979" s="43"/>
      <c r="T979" s="1"/>
    </row>
    <row r="980" spans="1:20">
      <c r="A980" s="14">
        <v>215</v>
      </c>
      <c r="B980" s="101">
        <v>43614</v>
      </c>
      <c r="C980" s="102">
        <v>43616</v>
      </c>
      <c r="D980" s="123" t="s">
        <v>15</v>
      </c>
      <c r="E980" s="103">
        <f t="shared" si="96"/>
        <v>2</v>
      </c>
      <c r="F980" s="104" t="s">
        <v>926</v>
      </c>
      <c r="G980" s="105">
        <v>22410</v>
      </c>
      <c r="H980" s="124">
        <v>0</v>
      </c>
      <c r="I980" s="105">
        <v>22410</v>
      </c>
      <c r="J980" s="127">
        <f t="shared" si="97"/>
        <v>1321450</v>
      </c>
      <c r="K980" s="103">
        <v>76657</v>
      </c>
      <c r="L980" s="65">
        <v>1504184</v>
      </c>
      <c r="M980" s="3"/>
      <c r="N980" s="1"/>
      <c r="O980" s="151"/>
      <c r="P980" s="43"/>
      <c r="Q980" s="43"/>
      <c r="T980" s="1"/>
    </row>
    <row r="981" spans="1:20">
      <c r="A981" s="14">
        <v>221</v>
      </c>
      <c r="B981" s="101">
        <v>43614</v>
      </c>
      <c r="C981" s="102">
        <v>43616</v>
      </c>
      <c r="D981" s="123" t="s">
        <v>15</v>
      </c>
      <c r="E981" s="103">
        <f t="shared" si="96"/>
        <v>2</v>
      </c>
      <c r="F981" s="104" t="s">
        <v>927</v>
      </c>
      <c r="G981" s="105">
        <v>9000</v>
      </c>
      <c r="H981" s="124">
        <v>0</v>
      </c>
      <c r="I981" s="105">
        <v>9000</v>
      </c>
      <c r="J981" s="127">
        <f t="shared" si="97"/>
        <v>1312450</v>
      </c>
      <c r="K981" s="103">
        <v>76329</v>
      </c>
      <c r="L981" s="65">
        <v>1502284</v>
      </c>
      <c r="M981" s="3"/>
      <c r="N981" s="1"/>
      <c r="O981" s="151"/>
      <c r="P981" s="43"/>
      <c r="Q981" s="43"/>
      <c r="T981" s="1"/>
    </row>
    <row r="982" spans="1:20">
      <c r="A982" s="14">
        <v>222</v>
      </c>
      <c r="B982" s="101">
        <v>43615</v>
      </c>
      <c r="C982" s="102">
        <v>43618</v>
      </c>
      <c r="D982" s="123" t="s">
        <v>15</v>
      </c>
      <c r="E982" s="103">
        <f t="shared" si="96"/>
        <v>3</v>
      </c>
      <c r="F982" s="104" t="s">
        <v>155</v>
      </c>
      <c r="G982" s="105">
        <v>33615</v>
      </c>
      <c r="H982" s="124">
        <v>0</v>
      </c>
      <c r="I982" s="105">
        <v>33615</v>
      </c>
      <c r="J982" s="127">
        <f t="shared" si="97"/>
        <v>1278835</v>
      </c>
      <c r="K982" s="103">
        <v>77826</v>
      </c>
      <c r="L982" s="65">
        <v>1509547</v>
      </c>
      <c r="M982" s="3"/>
      <c r="N982" s="1"/>
      <c r="O982" s="150"/>
      <c r="P982" s="43"/>
      <c r="Q982" s="43"/>
      <c r="T982" s="1"/>
    </row>
    <row r="983" spans="1:20">
      <c r="A983" s="14">
        <v>223</v>
      </c>
      <c r="B983" s="101">
        <v>43616</v>
      </c>
      <c r="C983" s="102">
        <v>43619</v>
      </c>
      <c r="D983" s="123" t="s">
        <v>15</v>
      </c>
      <c r="E983" s="103">
        <f t="shared" si="96"/>
        <v>3</v>
      </c>
      <c r="F983" s="104" t="s">
        <v>790</v>
      </c>
      <c r="G983" s="105">
        <v>12870</v>
      </c>
      <c r="H983" s="124">
        <v>0</v>
      </c>
      <c r="I983" s="105">
        <v>12870</v>
      </c>
      <c r="J983" s="127">
        <f t="shared" si="97"/>
        <v>1265965</v>
      </c>
      <c r="K983" s="103">
        <v>75682</v>
      </c>
      <c r="L983" s="65">
        <v>1499419</v>
      </c>
      <c r="M983" s="3"/>
      <c r="N983" s="1"/>
      <c r="O983" s="150"/>
      <c r="P983" s="43"/>
      <c r="Q983" s="43"/>
      <c r="T983" s="1"/>
    </row>
    <row r="984" spans="1:20">
      <c r="A984" s="14">
        <v>227</v>
      </c>
      <c r="B984" s="101">
        <v>43616</v>
      </c>
      <c r="C984" s="102">
        <v>43618</v>
      </c>
      <c r="D984" s="123" t="s">
        <v>15</v>
      </c>
      <c r="E984" s="103">
        <f t="shared" si="96"/>
        <v>2</v>
      </c>
      <c r="F984" s="104" t="s">
        <v>928</v>
      </c>
      <c r="G984" s="105">
        <v>12870</v>
      </c>
      <c r="H984" s="124">
        <v>0</v>
      </c>
      <c r="I984" s="105">
        <v>12870</v>
      </c>
      <c r="J984" s="127">
        <f t="shared" si="97"/>
        <v>1253095</v>
      </c>
      <c r="K984" s="103">
        <v>76467</v>
      </c>
      <c r="L984" s="65">
        <v>1503294</v>
      </c>
      <c r="M984" s="3"/>
      <c r="N984" s="1"/>
      <c r="O984" s="150"/>
      <c r="P984" s="43"/>
      <c r="Q984" s="43"/>
      <c r="T984" s="1"/>
    </row>
    <row r="985" spans="1:20">
      <c r="A985" s="14">
        <v>233</v>
      </c>
      <c r="B985" s="101">
        <v>43617</v>
      </c>
      <c r="C985" s="102">
        <v>43620</v>
      </c>
      <c r="D985" s="123" t="s">
        <v>15</v>
      </c>
      <c r="E985" s="103">
        <f t="shared" si="96"/>
        <v>3</v>
      </c>
      <c r="F985" s="104" t="s">
        <v>929</v>
      </c>
      <c r="G985" s="105">
        <v>13500</v>
      </c>
      <c r="H985" s="124">
        <v>0</v>
      </c>
      <c r="I985" s="105">
        <v>13500</v>
      </c>
      <c r="J985" s="127">
        <f t="shared" si="97"/>
        <v>1239595</v>
      </c>
      <c r="K985" s="103">
        <v>76161</v>
      </c>
      <c r="L985" s="65">
        <v>1500954</v>
      </c>
      <c r="M985" s="3"/>
      <c r="N985" s="1"/>
      <c r="O985" s="150"/>
      <c r="P985" s="43"/>
      <c r="Q985" s="43"/>
      <c r="T985" s="1"/>
    </row>
    <row r="986" spans="1:20">
      <c r="A986" s="14">
        <v>234</v>
      </c>
      <c r="B986" s="101">
        <v>43617</v>
      </c>
      <c r="C986" s="102">
        <v>43619</v>
      </c>
      <c r="D986" s="123" t="s">
        <v>15</v>
      </c>
      <c r="E986" s="103">
        <f t="shared" si="96"/>
        <v>2</v>
      </c>
      <c r="F986" s="104" t="s">
        <v>930</v>
      </c>
      <c r="G986" s="105">
        <v>12870</v>
      </c>
      <c r="H986" s="124">
        <v>0</v>
      </c>
      <c r="I986" s="105">
        <v>12870</v>
      </c>
      <c r="J986" s="127">
        <f t="shared" si="97"/>
        <v>1226725</v>
      </c>
      <c r="K986" s="103">
        <v>78038</v>
      </c>
      <c r="L986" s="65">
        <v>1512665</v>
      </c>
      <c r="M986" s="3"/>
      <c r="N986" s="1"/>
      <c r="O986" s="150"/>
      <c r="P986" s="43"/>
      <c r="Q986" s="43"/>
      <c r="T986" s="1"/>
    </row>
    <row r="987" spans="1:20">
      <c r="A987" s="14">
        <v>236</v>
      </c>
      <c r="B987" s="101">
        <v>43617</v>
      </c>
      <c r="C987" s="102">
        <v>43619</v>
      </c>
      <c r="D987" s="123" t="s">
        <v>15</v>
      </c>
      <c r="E987" s="103">
        <f t="shared" si="96"/>
        <v>2</v>
      </c>
      <c r="F987" s="104" t="s">
        <v>931</v>
      </c>
      <c r="G987" s="105">
        <v>12870</v>
      </c>
      <c r="H987" s="124">
        <v>0</v>
      </c>
      <c r="I987" s="105">
        <v>12870</v>
      </c>
      <c r="J987" s="127">
        <f t="shared" si="97"/>
        <v>1213855</v>
      </c>
      <c r="K987" s="103">
        <v>78035</v>
      </c>
      <c r="L987" s="65">
        <v>1512147</v>
      </c>
      <c r="M987" s="3"/>
      <c r="N987" s="1"/>
      <c r="O987" s="150"/>
      <c r="P987" s="43"/>
      <c r="Q987" s="43"/>
      <c r="T987" s="1"/>
    </row>
    <row r="988" spans="1:20">
      <c r="A988" s="14">
        <v>237</v>
      </c>
      <c r="B988" s="101">
        <v>43618</v>
      </c>
      <c r="C988" s="102">
        <v>43620</v>
      </c>
      <c r="D988" s="123" t="s">
        <v>15</v>
      </c>
      <c r="E988" s="103">
        <f t="shared" si="96"/>
        <v>2</v>
      </c>
      <c r="F988" s="104" t="s">
        <v>932</v>
      </c>
      <c r="G988" s="105">
        <v>9000</v>
      </c>
      <c r="H988" s="124">
        <v>0</v>
      </c>
      <c r="I988" s="105">
        <v>9000</v>
      </c>
      <c r="J988" s="127">
        <f t="shared" si="97"/>
        <v>1204855</v>
      </c>
      <c r="K988" s="103">
        <v>76664</v>
      </c>
      <c r="L988" s="65">
        <v>1504620</v>
      </c>
      <c r="M988" s="3"/>
      <c r="N988" s="1"/>
      <c r="O988" s="151"/>
      <c r="P988" s="43"/>
      <c r="Q988" s="43"/>
      <c r="T988" s="1"/>
    </row>
    <row r="989" spans="1:20">
      <c r="A989" s="14">
        <v>238</v>
      </c>
      <c r="B989" s="101">
        <v>43618</v>
      </c>
      <c r="C989" s="102">
        <v>43620</v>
      </c>
      <c r="D989" s="123" t="s">
        <v>15</v>
      </c>
      <c r="E989" s="103">
        <f t="shared" si="96"/>
        <v>2</v>
      </c>
      <c r="F989" s="104" t="s">
        <v>933</v>
      </c>
      <c r="G989" s="105">
        <v>12870</v>
      </c>
      <c r="H989" s="124">
        <v>0</v>
      </c>
      <c r="I989" s="105">
        <v>12870</v>
      </c>
      <c r="J989" s="127">
        <f t="shared" si="97"/>
        <v>1191985</v>
      </c>
      <c r="K989" s="103">
        <v>76478</v>
      </c>
      <c r="L989" s="65">
        <v>1503597</v>
      </c>
      <c r="M989" s="3"/>
      <c r="N989" s="1"/>
      <c r="O989" s="151"/>
      <c r="P989" s="43"/>
      <c r="Q989" s="43"/>
      <c r="T989" s="1"/>
    </row>
    <row r="990" spans="1:20">
      <c r="A990" s="14">
        <v>241</v>
      </c>
      <c r="B990" s="101">
        <v>43618</v>
      </c>
      <c r="C990" s="102">
        <v>43619</v>
      </c>
      <c r="D990" s="123" t="s">
        <v>15</v>
      </c>
      <c r="E990" s="103">
        <f t="shared" si="96"/>
        <v>1</v>
      </c>
      <c r="F990" s="104" t="s">
        <v>934</v>
      </c>
      <c r="G990" s="105">
        <v>7150</v>
      </c>
      <c r="H990" s="124">
        <v>0</v>
      </c>
      <c r="I990" s="105">
        <v>7150</v>
      </c>
      <c r="J990" s="127">
        <f t="shared" si="97"/>
        <v>1184835</v>
      </c>
      <c r="K990" s="103">
        <v>76282</v>
      </c>
      <c r="L990" s="65">
        <v>1501979</v>
      </c>
      <c r="M990" s="3"/>
      <c r="N990" s="1"/>
      <c r="O990" s="150"/>
      <c r="P990" s="43"/>
      <c r="Q990" s="43"/>
      <c r="T990" s="1"/>
    </row>
    <row r="991" spans="1:20">
      <c r="A991" s="14">
        <v>242</v>
      </c>
      <c r="B991" s="101">
        <v>43618</v>
      </c>
      <c r="C991" s="102">
        <v>43619</v>
      </c>
      <c r="D991" s="123" t="s">
        <v>15</v>
      </c>
      <c r="E991" s="103">
        <f t="shared" si="96"/>
        <v>1</v>
      </c>
      <c r="F991" s="104" t="s">
        <v>934</v>
      </c>
      <c r="G991" s="105">
        <v>7150</v>
      </c>
      <c r="H991" s="124">
        <v>0</v>
      </c>
      <c r="I991" s="105">
        <v>7150</v>
      </c>
      <c r="J991" s="127">
        <f t="shared" si="97"/>
        <v>1177685</v>
      </c>
      <c r="K991" s="103">
        <v>76281</v>
      </c>
      <c r="L991" s="65">
        <v>1501979</v>
      </c>
      <c r="M991" s="3"/>
      <c r="N991" s="1"/>
      <c r="O991" s="150"/>
      <c r="P991" s="43"/>
      <c r="Q991" s="43"/>
      <c r="T991" s="1"/>
    </row>
    <row r="992" spans="1:20">
      <c r="A992" s="14">
        <v>243</v>
      </c>
      <c r="B992" s="101">
        <v>43618</v>
      </c>
      <c r="C992" s="102">
        <v>43620</v>
      </c>
      <c r="D992" s="123" t="s">
        <v>15</v>
      </c>
      <c r="E992" s="103">
        <f t="shared" si="96"/>
        <v>2</v>
      </c>
      <c r="F992" s="104" t="s">
        <v>935</v>
      </c>
      <c r="G992" s="105">
        <v>22300</v>
      </c>
      <c r="H992" s="124">
        <v>0</v>
      </c>
      <c r="I992" s="105">
        <v>22300</v>
      </c>
      <c r="J992" s="127">
        <f t="shared" si="97"/>
        <v>1155385</v>
      </c>
      <c r="K992" s="103">
        <v>77431</v>
      </c>
      <c r="L992" s="65">
        <v>1507553</v>
      </c>
      <c r="M992" s="3"/>
      <c r="N992" s="1"/>
      <c r="O992" s="150"/>
      <c r="P992" s="43"/>
      <c r="Q992" s="43"/>
      <c r="T992" s="1"/>
    </row>
    <row r="993" spans="1:20">
      <c r="A993" s="14">
        <v>244</v>
      </c>
      <c r="B993" s="101">
        <v>43618</v>
      </c>
      <c r="C993" s="102">
        <v>43619</v>
      </c>
      <c r="D993" s="123" t="s">
        <v>15</v>
      </c>
      <c r="E993" s="103">
        <f t="shared" si="96"/>
        <v>1</v>
      </c>
      <c r="F993" s="104" t="s">
        <v>936</v>
      </c>
      <c r="G993" s="105">
        <v>12450</v>
      </c>
      <c r="H993" s="124">
        <v>0</v>
      </c>
      <c r="I993" s="105">
        <v>12450</v>
      </c>
      <c r="J993" s="127">
        <f t="shared" si="97"/>
        <v>1142935</v>
      </c>
      <c r="K993" s="103">
        <v>77918</v>
      </c>
      <c r="L993" s="65">
        <v>1511711</v>
      </c>
      <c r="M993" s="3"/>
      <c r="N993" s="1"/>
      <c r="O993" s="150"/>
      <c r="P993" s="43"/>
      <c r="Q993" s="43"/>
      <c r="T993" s="1"/>
    </row>
    <row r="994" spans="1:20">
      <c r="A994" s="14">
        <v>245</v>
      </c>
      <c r="B994" s="101">
        <v>43620</v>
      </c>
      <c r="C994" s="102">
        <v>43622</v>
      </c>
      <c r="D994" s="123" t="s">
        <v>15</v>
      </c>
      <c r="E994" s="103">
        <f t="shared" si="96"/>
        <v>2</v>
      </c>
      <c r="F994" s="104" t="s">
        <v>937</v>
      </c>
      <c r="G994" s="105">
        <v>9000</v>
      </c>
      <c r="H994" s="124">
        <v>0</v>
      </c>
      <c r="I994" s="105">
        <v>9000</v>
      </c>
      <c r="J994" s="127">
        <f t="shared" si="97"/>
        <v>1133935</v>
      </c>
      <c r="K994" s="103">
        <v>76667</v>
      </c>
      <c r="L994" s="65">
        <v>1504938</v>
      </c>
      <c r="M994" s="3"/>
      <c r="N994" s="1"/>
      <c r="O994" s="150"/>
      <c r="P994" s="43"/>
      <c r="Q994" s="43"/>
      <c r="T994" s="1"/>
    </row>
    <row r="995" spans="1:20">
      <c r="A995" s="14">
        <v>246</v>
      </c>
      <c r="B995" s="101">
        <v>43620</v>
      </c>
      <c r="C995" s="102">
        <v>43622</v>
      </c>
      <c r="D995" s="123" t="s">
        <v>15</v>
      </c>
      <c r="E995" s="103">
        <f t="shared" si="96"/>
        <v>2</v>
      </c>
      <c r="F995" s="104" t="s">
        <v>801</v>
      </c>
      <c r="G995" s="105">
        <v>12870</v>
      </c>
      <c r="H995" s="124">
        <v>0</v>
      </c>
      <c r="I995" s="105">
        <v>12870</v>
      </c>
      <c r="J995" s="127">
        <f t="shared" si="97"/>
        <v>1121065</v>
      </c>
      <c r="K995" s="103">
        <v>77174</v>
      </c>
      <c r="L995" s="65">
        <v>1506900</v>
      </c>
      <c r="M995" s="3"/>
      <c r="N995" s="1"/>
      <c r="O995" s="150"/>
      <c r="P995" s="43"/>
      <c r="Q995" s="43"/>
      <c r="T995" s="1"/>
    </row>
    <row r="996" spans="1:20">
      <c r="A996" s="14">
        <v>254</v>
      </c>
      <c r="B996" s="101">
        <v>43620</v>
      </c>
      <c r="C996" s="102">
        <v>43622</v>
      </c>
      <c r="D996" s="123" t="s">
        <v>15</v>
      </c>
      <c r="E996" s="103">
        <f t="shared" si="96"/>
        <v>2</v>
      </c>
      <c r="F996" s="104" t="s">
        <v>938</v>
      </c>
      <c r="G996" s="105">
        <v>12870</v>
      </c>
      <c r="H996" s="124">
        <v>0</v>
      </c>
      <c r="I996" s="105">
        <v>12870</v>
      </c>
      <c r="J996" s="127">
        <f t="shared" si="97"/>
        <v>1108195</v>
      </c>
      <c r="K996" s="103">
        <v>77467</v>
      </c>
      <c r="L996" s="65">
        <v>1507921</v>
      </c>
      <c r="M996" s="3"/>
      <c r="N996" s="1"/>
      <c r="O996" s="150"/>
      <c r="P996" s="43"/>
      <c r="Q996" s="43"/>
      <c r="T996" s="1"/>
    </row>
    <row r="997" spans="1:20">
      <c r="A997" s="14">
        <v>255</v>
      </c>
      <c r="B997" s="101">
        <v>43620</v>
      </c>
      <c r="C997" s="102">
        <v>43622</v>
      </c>
      <c r="D997" s="123" t="s">
        <v>15</v>
      </c>
      <c r="E997" s="103">
        <f t="shared" si="96"/>
        <v>2</v>
      </c>
      <c r="F997" s="104" t="s">
        <v>939</v>
      </c>
      <c r="G997" s="105">
        <v>12870</v>
      </c>
      <c r="H997" s="124">
        <v>0</v>
      </c>
      <c r="I997" s="105">
        <v>12870</v>
      </c>
      <c r="J997" s="127">
        <f t="shared" si="97"/>
        <v>1095325</v>
      </c>
      <c r="K997" s="103">
        <v>77930</v>
      </c>
      <c r="L997" s="65">
        <v>1511371</v>
      </c>
      <c r="M997" s="3"/>
      <c r="N997" s="1"/>
      <c r="O997" s="150"/>
      <c r="P997" s="43"/>
      <c r="Q997" s="43"/>
      <c r="T997" s="1"/>
    </row>
    <row r="998" spans="1:20">
      <c r="A998" s="14">
        <v>256</v>
      </c>
      <c r="B998" s="101">
        <v>43621</v>
      </c>
      <c r="C998" s="102">
        <v>43624</v>
      </c>
      <c r="D998" s="123" t="s">
        <v>15</v>
      </c>
      <c r="E998" s="103">
        <f t="shared" si="96"/>
        <v>3</v>
      </c>
      <c r="F998" s="104" t="s">
        <v>940</v>
      </c>
      <c r="G998" s="105">
        <v>19305</v>
      </c>
      <c r="H998" s="124">
        <v>0</v>
      </c>
      <c r="I998" s="105">
        <v>19305</v>
      </c>
      <c r="J998" s="127">
        <f t="shared" si="97"/>
        <v>1076020</v>
      </c>
      <c r="K998" s="103">
        <v>76681</v>
      </c>
      <c r="L998" s="65">
        <v>1505238</v>
      </c>
      <c r="M998" s="3"/>
      <c r="N998" s="1"/>
      <c r="O998" s="150"/>
      <c r="P998" s="43"/>
      <c r="Q998" s="43"/>
      <c r="T998" s="1"/>
    </row>
    <row r="999" spans="1:20">
      <c r="A999" s="14">
        <v>257</v>
      </c>
      <c r="B999" s="101">
        <v>43621</v>
      </c>
      <c r="C999" s="102">
        <v>43624</v>
      </c>
      <c r="D999" s="123" t="s">
        <v>15</v>
      </c>
      <c r="E999" s="103">
        <f t="shared" si="96"/>
        <v>3</v>
      </c>
      <c r="F999" s="104" t="s">
        <v>940</v>
      </c>
      <c r="G999" s="105">
        <v>19305</v>
      </c>
      <c r="H999" s="124">
        <v>0</v>
      </c>
      <c r="I999" s="105">
        <v>19305</v>
      </c>
      <c r="J999" s="127">
        <f t="shared" si="97"/>
        <v>1056715</v>
      </c>
      <c r="K999" s="103">
        <v>76683</v>
      </c>
      <c r="L999" s="65">
        <v>1505238</v>
      </c>
      <c r="M999" s="3"/>
      <c r="N999" s="1"/>
      <c r="O999" s="150"/>
      <c r="P999" s="43"/>
      <c r="Q999" s="43"/>
      <c r="T999" s="1"/>
    </row>
    <row r="1000" spans="1:20">
      <c r="A1000" s="14">
        <v>264</v>
      </c>
      <c r="B1000" s="101">
        <v>43622</v>
      </c>
      <c r="C1000" s="102">
        <v>43624</v>
      </c>
      <c r="D1000" s="123" t="s">
        <v>15</v>
      </c>
      <c r="E1000" s="103">
        <f t="shared" si="96"/>
        <v>2</v>
      </c>
      <c r="F1000" s="104" t="s">
        <v>941</v>
      </c>
      <c r="G1000" s="105">
        <v>12870</v>
      </c>
      <c r="H1000" s="124">
        <v>0</v>
      </c>
      <c r="I1000" s="105">
        <v>12870</v>
      </c>
      <c r="J1000" s="127">
        <f t="shared" si="97"/>
        <v>1043845</v>
      </c>
      <c r="K1000" s="103">
        <v>76280</v>
      </c>
      <c r="L1000" s="65">
        <v>1502032</v>
      </c>
      <c r="M1000" s="3"/>
      <c r="N1000" s="1"/>
      <c r="O1000" s="150"/>
      <c r="P1000" s="43"/>
      <c r="Q1000" s="43"/>
      <c r="T1000" s="1"/>
    </row>
    <row r="1001" spans="1:20">
      <c r="A1001" s="14">
        <v>265</v>
      </c>
      <c r="B1001" s="101">
        <v>43623</v>
      </c>
      <c r="C1001" s="102">
        <v>43625</v>
      </c>
      <c r="D1001" s="123" t="s">
        <v>15</v>
      </c>
      <c r="E1001" s="103">
        <f t="shared" si="96"/>
        <v>2</v>
      </c>
      <c r="F1001" s="104" t="s">
        <v>942</v>
      </c>
      <c r="G1001" s="105">
        <v>12870</v>
      </c>
      <c r="H1001" s="124">
        <v>0</v>
      </c>
      <c r="I1001" s="105">
        <v>12870</v>
      </c>
      <c r="J1001" s="127">
        <f t="shared" si="97"/>
        <v>1030975</v>
      </c>
      <c r="K1001" s="103">
        <v>75419</v>
      </c>
      <c r="L1001" s="65">
        <v>1498484</v>
      </c>
      <c r="M1001" s="3"/>
      <c r="N1001" s="1"/>
      <c r="O1001" s="151"/>
      <c r="P1001" s="43"/>
      <c r="Q1001" s="43"/>
      <c r="T1001" s="1"/>
    </row>
    <row r="1002" spans="1:20">
      <c r="A1002" s="14">
        <v>274</v>
      </c>
      <c r="B1002" s="101">
        <v>43623</v>
      </c>
      <c r="C1002" s="102">
        <v>43625</v>
      </c>
      <c r="D1002" s="123" t="s">
        <v>15</v>
      </c>
      <c r="E1002" s="103">
        <f t="shared" si="96"/>
        <v>2</v>
      </c>
      <c r="F1002" s="104" t="s">
        <v>942</v>
      </c>
      <c r="G1002" s="105">
        <v>12870</v>
      </c>
      <c r="H1002" s="124">
        <v>0</v>
      </c>
      <c r="I1002" s="105">
        <v>12870</v>
      </c>
      <c r="J1002" s="127">
        <f t="shared" si="97"/>
        <v>1018105</v>
      </c>
      <c r="K1002" s="103">
        <v>75420</v>
      </c>
      <c r="L1002" s="65">
        <v>1498484</v>
      </c>
      <c r="M1002" s="3"/>
      <c r="N1002" s="1"/>
      <c r="O1002" s="150"/>
      <c r="P1002" s="43"/>
      <c r="Q1002" s="43"/>
      <c r="T1002" s="1"/>
    </row>
    <row r="1003" spans="1:20">
      <c r="A1003" s="14">
        <v>279</v>
      </c>
      <c r="B1003" s="101">
        <v>43623</v>
      </c>
      <c r="C1003" s="102">
        <v>43626</v>
      </c>
      <c r="D1003" s="123" t="s">
        <v>15</v>
      </c>
      <c r="E1003" s="103">
        <f t="shared" si="96"/>
        <v>3</v>
      </c>
      <c r="F1003" s="104" t="s">
        <v>843</v>
      </c>
      <c r="G1003" s="105">
        <v>19305</v>
      </c>
      <c r="H1003" s="124">
        <v>0</v>
      </c>
      <c r="I1003" s="105">
        <v>19305</v>
      </c>
      <c r="J1003" s="127">
        <f t="shared" si="97"/>
        <v>998800</v>
      </c>
      <c r="K1003" s="103">
        <v>77716</v>
      </c>
      <c r="L1003" s="65">
        <v>1508602</v>
      </c>
      <c r="M1003" s="3"/>
      <c r="N1003" s="1"/>
      <c r="O1003" s="150"/>
      <c r="P1003" s="43"/>
      <c r="Q1003" s="43"/>
      <c r="T1003" s="1"/>
    </row>
    <row r="1004" spans="1:20">
      <c r="A1004" s="4"/>
      <c r="C1004" s="1"/>
      <c r="I1004" s="1">
        <f>SUM(I869:I1003)</f>
        <v>2147320.56</v>
      </c>
      <c r="K1004" s="92" t="s">
        <v>943</v>
      </c>
      <c r="M1004" s="3"/>
      <c r="N1004" s="1"/>
      <c r="O1004" s="150"/>
      <c r="P1004" s="43"/>
      <c r="Q1004" s="43"/>
      <c r="T1004" s="1"/>
    </row>
    <row r="1005" spans="1:20">
      <c r="A1005" s="4"/>
      <c r="C1005" s="1"/>
      <c r="J1005" s="4"/>
      <c r="K1005" s="1"/>
      <c r="M1005" s="3"/>
      <c r="N1005" s="1"/>
      <c r="O1005" s="150"/>
      <c r="P1005" s="43"/>
      <c r="Q1005" s="43"/>
      <c r="T1005" s="1"/>
    </row>
    <row r="1006" spans="1:20">
      <c r="A1006" s="6" t="s">
        <v>944</v>
      </c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25"/>
      <c r="M1006" s="3"/>
      <c r="N1006" s="1"/>
      <c r="O1006" s="150"/>
      <c r="P1006" s="43"/>
      <c r="Q1006" s="43"/>
      <c r="T1006" s="1"/>
    </row>
    <row r="1007" spans="1:20">
      <c r="A1007" s="45" t="s">
        <v>945</v>
      </c>
      <c r="B1007" s="46"/>
      <c r="C1007" s="46"/>
      <c r="D1007" s="46"/>
      <c r="E1007" s="46"/>
      <c r="F1007" s="46"/>
      <c r="G1007" s="46"/>
      <c r="H1007" s="46"/>
      <c r="I1007" s="54"/>
      <c r="J1007" s="55">
        <f>J1003</f>
        <v>998800</v>
      </c>
      <c r="K1007" s="56"/>
      <c r="L1007" s="25"/>
      <c r="M1007" s="3"/>
      <c r="N1007" s="1"/>
      <c r="O1007" s="150"/>
      <c r="P1007" s="43"/>
      <c r="Q1007" s="43"/>
      <c r="T1007" s="1"/>
    </row>
    <row r="1008" spans="1:20">
      <c r="A1008" s="45"/>
      <c r="B1008" s="46"/>
      <c r="C1008" s="46"/>
      <c r="D1008" s="46"/>
      <c r="E1008" s="46"/>
      <c r="F1008" s="46"/>
      <c r="G1008" s="46"/>
      <c r="H1008" s="46"/>
      <c r="I1008" s="54" t="s">
        <v>946</v>
      </c>
      <c r="J1008" s="55">
        <v>1969935.31</v>
      </c>
      <c r="K1008" s="57">
        <v>43626</v>
      </c>
      <c r="L1008" s="25"/>
      <c r="M1008" s="3"/>
      <c r="N1008" s="1"/>
      <c r="O1008" s="150"/>
      <c r="P1008" s="43"/>
      <c r="Q1008" s="43"/>
      <c r="T1008" s="1"/>
    </row>
    <row r="1009" s="1" customFormat="1" spans="1:19">
      <c r="A1009" s="45"/>
      <c r="B1009" s="46"/>
      <c r="C1009" s="46"/>
      <c r="D1009" s="46"/>
      <c r="E1009" s="46"/>
      <c r="F1009" s="46"/>
      <c r="G1009" s="46"/>
      <c r="H1009" s="46"/>
      <c r="I1009" s="54" t="s">
        <v>946</v>
      </c>
      <c r="J1009" s="55">
        <v>2236031</v>
      </c>
      <c r="K1009" s="57">
        <v>43652</v>
      </c>
      <c r="L1009" s="25"/>
      <c r="M1009" s="3"/>
      <c r="O1009" s="150"/>
      <c r="P1009" s="43"/>
      <c r="Q1009" s="43"/>
      <c r="R1009" s="5"/>
      <c r="S1009" s="5"/>
    </row>
    <row r="1010" s="1" customFormat="1" spans="1:19">
      <c r="A1010" s="152"/>
      <c r="B1010" s="153"/>
      <c r="C1010" s="153"/>
      <c r="D1010" s="153"/>
      <c r="E1010" s="153"/>
      <c r="F1010" s="153"/>
      <c r="G1010" s="153"/>
      <c r="H1010" s="153"/>
      <c r="I1010" s="54" t="s">
        <v>946</v>
      </c>
      <c r="J1010" s="55">
        <v>994457.65</v>
      </c>
      <c r="K1010" s="57">
        <v>43675</v>
      </c>
      <c r="L1010" s="25"/>
      <c r="M1010" s="3"/>
      <c r="O1010" s="150"/>
      <c r="P1010" s="43"/>
      <c r="Q1010" s="43"/>
      <c r="R1010" s="5"/>
      <c r="S1010" s="5"/>
    </row>
    <row r="1011" spans="1:20">
      <c r="A1011" s="14">
        <v>12</v>
      </c>
      <c r="B1011" s="47">
        <v>43618</v>
      </c>
      <c r="C1011" s="48">
        <v>43619</v>
      </c>
      <c r="D1011" s="17" t="s">
        <v>15</v>
      </c>
      <c r="E1011" s="49">
        <f t="shared" ref="E1011:E1062" si="98">C1011-B1011</f>
        <v>1</v>
      </c>
      <c r="F1011" s="50" t="s">
        <v>947</v>
      </c>
      <c r="G1011" s="51">
        <v>5000</v>
      </c>
      <c r="H1011" s="21">
        <v>0</v>
      </c>
      <c r="I1011" s="51">
        <f t="shared" ref="I1011:I1062" si="99">+G1011+H1011</f>
        <v>5000</v>
      </c>
      <c r="J1011" s="62">
        <f>J1007+J1008-I1011+J1009+J1010</f>
        <v>6194223.96</v>
      </c>
      <c r="K1011" s="49">
        <v>78180</v>
      </c>
      <c r="L1011" s="130">
        <v>1514642</v>
      </c>
      <c r="M1011" s="3"/>
      <c r="N1011" s="1"/>
      <c r="O1011" s="150"/>
      <c r="P1011" s="43"/>
      <c r="Q1011" s="43"/>
      <c r="T1011" s="1"/>
    </row>
    <row r="1012" spans="1:20">
      <c r="A1012" s="14">
        <v>33</v>
      </c>
      <c r="B1012" s="47">
        <v>43620</v>
      </c>
      <c r="C1012" s="48">
        <v>43622</v>
      </c>
      <c r="D1012" s="17" t="s">
        <v>15</v>
      </c>
      <c r="E1012" s="49">
        <f t="shared" si="98"/>
        <v>2</v>
      </c>
      <c r="F1012" s="50" t="s">
        <v>948</v>
      </c>
      <c r="G1012" s="51">
        <v>9000</v>
      </c>
      <c r="H1012" s="21">
        <v>0</v>
      </c>
      <c r="I1012" s="51">
        <f t="shared" si="99"/>
        <v>9000</v>
      </c>
      <c r="J1012" s="62">
        <f t="shared" ref="J1012:J1030" si="100">J1011-I1012</f>
        <v>6185223.96</v>
      </c>
      <c r="K1012" s="49">
        <v>78412</v>
      </c>
      <c r="L1012" s="130">
        <v>1514914</v>
      </c>
      <c r="M1012" s="3"/>
      <c r="N1012" s="1"/>
      <c r="O1012" s="150"/>
      <c r="P1012" s="43"/>
      <c r="Q1012" s="43"/>
      <c r="T1012" s="1"/>
    </row>
    <row r="1013" spans="1:20">
      <c r="A1013" s="14">
        <v>39</v>
      </c>
      <c r="B1013" s="47">
        <v>43622</v>
      </c>
      <c r="C1013" s="48">
        <v>43623</v>
      </c>
      <c r="D1013" s="17" t="s">
        <v>15</v>
      </c>
      <c r="E1013" s="49">
        <f t="shared" si="98"/>
        <v>1</v>
      </c>
      <c r="F1013" s="50" t="s">
        <v>949</v>
      </c>
      <c r="G1013" s="51">
        <v>7150</v>
      </c>
      <c r="H1013" s="21">
        <v>0</v>
      </c>
      <c r="I1013" s="51">
        <f t="shared" si="99"/>
        <v>7150</v>
      </c>
      <c r="J1013" s="62">
        <f t="shared" si="100"/>
        <v>6178073.96</v>
      </c>
      <c r="K1013" s="49">
        <v>78969</v>
      </c>
      <c r="L1013" s="130">
        <v>1519097</v>
      </c>
      <c r="M1013" s="3"/>
      <c r="N1013" s="1"/>
      <c r="O1013" s="150"/>
      <c r="P1013" s="43"/>
      <c r="Q1013" s="43"/>
      <c r="T1013" s="1"/>
    </row>
    <row r="1014" spans="1:20">
      <c r="A1014" s="14">
        <v>57</v>
      </c>
      <c r="B1014" s="47">
        <v>43622</v>
      </c>
      <c r="C1014" s="48">
        <v>43625</v>
      </c>
      <c r="D1014" s="17" t="s">
        <v>15</v>
      </c>
      <c r="E1014" s="49">
        <f t="shared" si="98"/>
        <v>3</v>
      </c>
      <c r="F1014" s="50" t="s">
        <v>950</v>
      </c>
      <c r="G1014" s="51">
        <v>33615</v>
      </c>
      <c r="H1014" s="21">
        <v>0</v>
      </c>
      <c r="I1014" s="51">
        <f t="shared" si="99"/>
        <v>33615</v>
      </c>
      <c r="J1014" s="62">
        <f t="shared" si="100"/>
        <v>6144458.96</v>
      </c>
      <c r="K1014" s="49">
        <v>78414</v>
      </c>
      <c r="L1014" s="130">
        <v>1516522</v>
      </c>
      <c r="M1014" s="3"/>
      <c r="N1014" s="1"/>
      <c r="O1014" s="150"/>
      <c r="P1014" s="43"/>
      <c r="Q1014" s="43"/>
      <c r="T1014" s="1"/>
    </row>
    <row r="1015" spans="1:20">
      <c r="A1015" s="14">
        <v>68</v>
      </c>
      <c r="B1015" s="47">
        <v>43625</v>
      </c>
      <c r="C1015" s="48">
        <v>43626</v>
      </c>
      <c r="D1015" s="17" t="s">
        <v>15</v>
      </c>
      <c r="E1015" s="49">
        <f t="shared" si="98"/>
        <v>1</v>
      </c>
      <c r="F1015" s="50" t="s">
        <v>370</v>
      </c>
      <c r="G1015" s="51">
        <v>12450</v>
      </c>
      <c r="H1015" s="21">
        <v>0</v>
      </c>
      <c r="I1015" s="51">
        <f t="shared" si="99"/>
        <v>12450</v>
      </c>
      <c r="J1015" s="62">
        <f t="shared" si="100"/>
        <v>6132008.96</v>
      </c>
      <c r="K1015" s="49">
        <v>79031</v>
      </c>
      <c r="L1015" s="130">
        <v>1519267</v>
      </c>
      <c r="M1015" s="3"/>
      <c r="N1015" s="1"/>
      <c r="O1015" s="150"/>
      <c r="P1015" s="43"/>
      <c r="Q1015" s="43"/>
      <c r="T1015" s="1"/>
    </row>
    <row r="1016" spans="1:20">
      <c r="A1016" s="14">
        <v>69</v>
      </c>
      <c r="B1016" s="47">
        <v>43625</v>
      </c>
      <c r="C1016" s="48">
        <v>43626</v>
      </c>
      <c r="D1016" s="17" t="s">
        <v>15</v>
      </c>
      <c r="E1016" s="49">
        <f t="shared" si="98"/>
        <v>1</v>
      </c>
      <c r="F1016" s="50" t="s">
        <v>951</v>
      </c>
      <c r="G1016" s="51">
        <v>12450</v>
      </c>
      <c r="H1016" s="21">
        <v>0</v>
      </c>
      <c r="I1016" s="51">
        <f t="shared" si="99"/>
        <v>12450</v>
      </c>
      <c r="J1016" s="62">
        <f t="shared" si="100"/>
        <v>6119558.96</v>
      </c>
      <c r="K1016" s="49">
        <v>78248</v>
      </c>
      <c r="L1016" s="130">
        <v>1515946</v>
      </c>
      <c r="M1016" s="3"/>
      <c r="N1016" s="1"/>
      <c r="O1016" s="150"/>
      <c r="P1016" s="43"/>
      <c r="Q1016" s="43"/>
      <c r="T1016" s="1"/>
    </row>
    <row r="1017" spans="1:20">
      <c r="A1017" s="14">
        <v>70</v>
      </c>
      <c r="B1017" s="47">
        <v>43624</v>
      </c>
      <c r="C1017" s="48">
        <v>43626</v>
      </c>
      <c r="D1017" s="17" t="s">
        <v>15</v>
      </c>
      <c r="E1017" s="49">
        <f t="shared" si="98"/>
        <v>2</v>
      </c>
      <c r="F1017" s="50" t="s">
        <v>952</v>
      </c>
      <c r="G1017" s="51">
        <v>22410</v>
      </c>
      <c r="H1017" s="21">
        <v>0</v>
      </c>
      <c r="I1017" s="51">
        <f t="shared" si="99"/>
        <v>22410</v>
      </c>
      <c r="J1017" s="62">
        <f t="shared" si="100"/>
        <v>6097148.96</v>
      </c>
      <c r="K1017" s="49">
        <v>78410</v>
      </c>
      <c r="L1017" s="130">
        <v>1516403</v>
      </c>
      <c r="M1017" s="3"/>
      <c r="N1017" s="1"/>
      <c r="O1017" s="150"/>
      <c r="P1017" s="43"/>
      <c r="Q1017" s="43"/>
      <c r="T1017" s="1"/>
    </row>
    <row r="1018" spans="1:20">
      <c r="A1018" s="14">
        <v>91</v>
      </c>
      <c r="B1018" s="47">
        <v>43627</v>
      </c>
      <c r="C1018" s="48">
        <v>43629</v>
      </c>
      <c r="D1018" s="17" t="s">
        <v>15</v>
      </c>
      <c r="E1018" s="49">
        <f t="shared" si="98"/>
        <v>2</v>
      </c>
      <c r="F1018" s="50" t="s">
        <v>953</v>
      </c>
      <c r="G1018" s="51">
        <v>12870</v>
      </c>
      <c r="H1018" s="21">
        <v>0</v>
      </c>
      <c r="I1018" s="51">
        <f t="shared" si="99"/>
        <v>12870</v>
      </c>
      <c r="J1018" s="62">
        <f t="shared" si="100"/>
        <v>6084278.96</v>
      </c>
      <c r="K1018" s="49">
        <v>79032</v>
      </c>
      <c r="L1018" s="130">
        <v>1519582</v>
      </c>
      <c r="M1018" s="3"/>
      <c r="N1018" s="1"/>
      <c r="O1018" s="150"/>
      <c r="P1018" s="43"/>
      <c r="Q1018" s="43"/>
      <c r="T1018" s="1"/>
    </row>
    <row r="1019" spans="1:20">
      <c r="A1019" s="14">
        <v>95</v>
      </c>
      <c r="B1019" s="47">
        <v>43628</v>
      </c>
      <c r="C1019" s="48">
        <v>43630</v>
      </c>
      <c r="D1019" s="17" t="s">
        <v>15</v>
      </c>
      <c r="E1019" s="49">
        <f t="shared" si="98"/>
        <v>2</v>
      </c>
      <c r="F1019" s="50" t="s">
        <v>954</v>
      </c>
      <c r="G1019" s="51">
        <v>12870</v>
      </c>
      <c r="H1019" s="21">
        <v>0</v>
      </c>
      <c r="I1019" s="51">
        <f t="shared" si="99"/>
        <v>12870</v>
      </c>
      <c r="J1019" s="62">
        <f t="shared" si="100"/>
        <v>6071408.96</v>
      </c>
      <c r="K1019" s="49">
        <v>78657</v>
      </c>
      <c r="L1019" s="130">
        <v>1517363</v>
      </c>
      <c r="M1019" s="3"/>
      <c r="N1019" s="1"/>
      <c r="O1019" s="150"/>
      <c r="P1019" s="43"/>
      <c r="Q1019" s="43"/>
      <c r="T1019" s="1"/>
    </row>
    <row r="1020" spans="1:20">
      <c r="A1020" s="14">
        <v>96</v>
      </c>
      <c r="B1020" s="47">
        <v>43628</v>
      </c>
      <c r="C1020" s="48">
        <v>43630</v>
      </c>
      <c r="D1020" s="17" t="s">
        <v>15</v>
      </c>
      <c r="E1020" s="49">
        <f t="shared" si="98"/>
        <v>2</v>
      </c>
      <c r="F1020" s="50" t="s">
        <v>955</v>
      </c>
      <c r="G1020" s="51">
        <v>12870</v>
      </c>
      <c r="H1020" s="21">
        <v>0</v>
      </c>
      <c r="I1020" s="51">
        <f t="shared" si="99"/>
        <v>12870</v>
      </c>
      <c r="J1020" s="62">
        <f t="shared" si="100"/>
        <v>6058538.96</v>
      </c>
      <c r="K1020" s="49">
        <v>78233</v>
      </c>
      <c r="L1020" s="130">
        <v>1515625</v>
      </c>
      <c r="M1020" s="3"/>
      <c r="N1020" s="1"/>
      <c r="O1020" s="151"/>
      <c r="P1020" s="43"/>
      <c r="Q1020" s="43"/>
      <c r="T1020" s="1"/>
    </row>
    <row r="1021" spans="1:20">
      <c r="A1021" s="14">
        <v>98</v>
      </c>
      <c r="B1021" s="47">
        <v>43629</v>
      </c>
      <c r="C1021" s="48">
        <v>43631</v>
      </c>
      <c r="D1021" s="17" t="s">
        <v>15</v>
      </c>
      <c r="E1021" s="49">
        <f t="shared" si="98"/>
        <v>2</v>
      </c>
      <c r="F1021" s="50" t="s">
        <v>956</v>
      </c>
      <c r="G1021" s="51">
        <v>20070</v>
      </c>
      <c r="H1021" s="21">
        <v>0</v>
      </c>
      <c r="I1021" s="51">
        <f t="shared" si="99"/>
        <v>20070</v>
      </c>
      <c r="J1021" s="62">
        <f t="shared" si="100"/>
        <v>6038468.96</v>
      </c>
      <c r="K1021" s="49">
        <v>79650</v>
      </c>
      <c r="L1021" s="130">
        <v>1521901</v>
      </c>
      <c r="M1021" s="3"/>
      <c r="N1021" s="1"/>
      <c r="O1021" s="150"/>
      <c r="P1021" s="43"/>
      <c r="Q1021" s="43"/>
      <c r="T1021" s="1"/>
    </row>
    <row r="1022" spans="1:20">
      <c r="A1022" s="14">
        <v>108</v>
      </c>
      <c r="B1022" s="47">
        <v>43630</v>
      </c>
      <c r="C1022" s="48">
        <v>43632</v>
      </c>
      <c r="D1022" s="17" t="s">
        <v>15</v>
      </c>
      <c r="E1022" s="49">
        <f t="shared" si="98"/>
        <v>2</v>
      </c>
      <c r="F1022" s="50" t="s">
        <v>432</v>
      </c>
      <c r="G1022" s="51">
        <v>12870</v>
      </c>
      <c r="H1022" s="21">
        <v>0</v>
      </c>
      <c r="I1022" s="51">
        <f t="shared" si="99"/>
        <v>12870</v>
      </c>
      <c r="J1022" s="62">
        <f t="shared" si="100"/>
        <v>6025598.96</v>
      </c>
      <c r="K1022" s="49">
        <v>79968</v>
      </c>
      <c r="L1022" s="130">
        <v>1523608</v>
      </c>
      <c r="M1022" s="3"/>
      <c r="N1022" s="1"/>
      <c r="O1022" s="150"/>
      <c r="P1022" s="43"/>
      <c r="Q1022" s="43"/>
      <c r="T1022" s="1"/>
    </row>
    <row r="1023" spans="1:20">
      <c r="A1023" s="14">
        <v>111</v>
      </c>
      <c r="B1023" s="47">
        <v>43630</v>
      </c>
      <c r="C1023" s="48">
        <v>43632</v>
      </c>
      <c r="D1023" s="17" t="s">
        <v>15</v>
      </c>
      <c r="E1023" s="49">
        <f t="shared" si="98"/>
        <v>2</v>
      </c>
      <c r="F1023" s="50" t="s">
        <v>957</v>
      </c>
      <c r="G1023" s="51">
        <v>28210</v>
      </c>
      <c r="H1023" s="21">
        <v>0</v>
      </c>
      <c r="I1023" s="51">
        <f t="shared" si="99"/>
        <v>28210</v>
      </c>
      <c r="J1023" s="62">
        <f t="shared" si="100"/>
        <v>5997388.96</v>
      </c>
      <c r="K1023" s="49">
        <v>79403</v>
      </c>
      <c r="L1023" s="130">
        <v>1521428</v>
      </c>
      <c r="M1023" s="3"/>
      <c r="N1023" s="1"/>
      <c r="O1023" s="150"/>
      <c r="P1023" s="43"/>
      <c r="Q1023" s="43"/>
      <c r="T1023" s="1"/>
    </row>
    <row r="1024" spans="1:20">
      <c r="A1024" s="14">
        <v>112</v>
      </c>
      <c r="B1024" s="47">
        <v>43630</v>
      </c>
      <c r="C1024" s="48">
        <v>43632</v>
      </c>
      <c r="D1024" s="17" t="s">
        <v>15</v>
      </c>
      <c r="E1024" s="49">
        <f t="shared" si="98"/>
        <v>2</v>
      </c>
      <c r="F1024" s="50" t="s">
        <v>954</v>
      </c>
      <c r="G1024" s="51">
        <v>22410</v>
      </c>
      <c r="H1024" s="21">
        <v>0</v>
      </c>
      <c r="I1024" s="51">
        <f t="shared" si="99"/>
        <v>22410</v>
      </c>
      <c r="J1024" s="62">
        <f t="shared" si="100"/>
        <v>5974978.96</v>
      </c>
      <c r="K1024" s="49">
        <v>78656</v>
      </c>
      <c r="L1024" s="130">
        <v>1517336</v>
      </c>
      <c r="M1024" s="3"/>
      <c r="N1024" s="1"/>
      <c r="O1024" s="150"/>
      <c r="P1024" s="43"/>
      <c r="Q1024" s="43"/>
      <c r="T1024" s="1"/>
    </row>
    <row r="1025" spans="1:20">
      <c r="A1025" s="14">
        <v>114</v>
      </c>
      <c r="B1025" s="47">
        <v>43631</v>
      </c>
      <c r="C1025" s="48">
        <v>43633</v>
      </c>
      <c r="D1025" s="17" t="s">
        <v>15</v>
      </c>
      <c r="E1025" s="49">
        <f t="shared" si="98"/>
        <v>2</v>
      </c>
      <c r="F1025" s="50" t="s">
        <v>958</v>
      </c>
      <c r="G1025" s="51">
        <v>12870</v>
      </c>
      <c r="H1025" s="21">
        <v>0</v>
      </c>
      <c r="I1025" s="51">
        <f t="shared" si="99"/>
        <v>12870</v>
      </c>
      <c r="J1025" s="62">
        <f t="shared" si="100"/>
        <v>5962108.96</v>
      </c>
      <c r="K1025" s="49">
        <v>78968</v>
      </c>
      <c r="L1025" s="130">
        <v>1518967</v>
      </c>
      <c r="M1025" s="3"/>
      <c r="N1025" s="1"/>
      <c r="O1025" s="151"/>
      <c r="P1025" s="43"/>
      <c r="Q1025" s="43"/>
      <c r="T1025" s="1"/>
    </row>
    <row r="1026" spans="1:20">
      <c r="A1026" s="14">
        <v>117</v>
      </c>
      <c r="B1026" s="47">
        <v>43627</v>
      </c>
      <c r="C1026" s="48">
        <v>43634</v>
      </c>
      <c r="D1026" s="17" t="s">
        <v>15</v>
      </c>
      <c r="E1026" s="49">
        <f t="shared" si="98"/>
        <v>7</v>
      </c>
      <c r="F1026" s="50" t="s">
        <v>959</v>
      </c>
      <c r="G1026" s="51">
        <v>45045</v>
      </c>
      <c r="H1026" s="21">
        <v>0</v>
      </c>
      <c r="I1026" s="51">
        <f t="shared" si="99"/>
        <v>45045</v>
      </c>
      <c r="J1026" s="62">
        <f t="shared" si="100"/>
        <v>5917063.96</v>
      </c>
      <c r="K1026" s="49">
        <v>79106</v>
      </c>
      <c r="L1026" s="130">
        <v>1519195</v>
      </c>
      <c r="M1026" s="3"/>
      <c r="N1026" s="1"/>
      <c r="O1026" s="151"/>
      <c r="P1026" s="43"/>
      <c r="Q1026" s="43"/>
      <c r="T1026" s="1"/>
    </row>
    <row r="1027" spans="1:20">
      <c r="A1027" s="14">
        <v>120</v>
      </c>
      <c r="B1027" s="47">
        <v>43632</v>
      </c>
      <c r="C1027" s="48">
        <v>43634</v>
      </c>
      <c r="D1027" s="17" t="s">
        <v>15</v>
      </c>
      <c r="E1027" s="49">
        <f t="shared" si="98"/>
        <v>2</v>
      </c>
      <c r="F1027" s="50" t="s">
        <v>960</v>
      </c>
      <c r="G1027" s="51">
        <v>12870</v>
      </c>
      <c r="H1027" s="21">
        <v>0</v>
      </c>
      <c r="I1027" s="51">
        <f t="shared" si="99"/>
        <v>12870</v>
      </c>
      <c r="J1027" s="62">
        <f t="shared" si="100"/>
        <v>5904193.96</v>
      </c>
      <c r="K1027" s="49">
        <v>79401</v>
      </c>
      <c r="L1027" s="130">
        <v>1521100</v>
      </c>
      <c r="M1027" s="3"/>
      <c r="N1027" s="1"/>
      <c r="O1027" s="150"/>
      <c r="P1027" s="43"/>
      <c r="Q1027" s="43"/>
      <c r="T1027" s="1"/>
    </row>
    <row r="1028" spans="1:20">
      <c r="A1028" s="14">
        <v>124</v>
      </c>
      <c r="B1028" s="47">
        <v>43633</v>
      </c>
      <c r="C1028" s="48">
        <v>43635</v>
      </c>
      <c r="D1028" s="17" t="s">
        <v>15</v>
      </c>
      <c r="E1028" s="49">
        <f t="shared" si="98"/>
        <v>2</v>
      </c>
      <c r="F1028" s="50" t="s">
        <v>961</v>
      </c>
      <c r="G1028" s="51">
        <v>25740</v>
      </c>
      <c r="H1028" s="21">
        <v>0</v>
      </c>
      <c r="I1028" s="51">
        <f t="shared" si="99"/>
        <v>25740</v>
      </c>
      <c r="J1028" s="62">
        <f t="shared" si="100"/>
        <v>5878453.96</v>
      </c>
      <c r="K1028" s="49">
        <v>78659</v>
      </c>
      <c r="L1028" s="130">
        <v>1517155</v>
      </c>
      <c r="M1028" s="3"/>
      <c r="N1028" s="1"/>
      <c r="O1028" s="150"/>
      <c r="P1028" s="43"/>
      <c r="Q1028" s="43"/>
      <c r="T1028" s="1"/>
    </row>
    <row r="1029" spans="1:20">
      <c r="A1029" s="14">
        <v>126</v>
      </c>
      <c r="B1029" s="47">
        <v>43633</v>
      </c>
      <c r="C1029" s="48">
        <v>43635</v>
      </c>
      <c r="D1029" s="17" t="s">
        <v>15</v>
      </c>
      <c r="E1029" s="49">
        <f t="shared" si="98"/>
        <v>2</v>
      </c>
      <c r="F1029" s="50" t="s">
        <v>962</v>
      </c>
      <c r="G1029" s="51">
        <v>13585</v>
      </c>
      <c r="H1029" s="21">
        <v>0</v>
      </c>
      <c r="I1029" s="51">
        <f t="shared" si="99"/>
        <v>13585</v>
      </c>
      <c r="J1029" s="62">
        <f t="shared" si="100"/>
        <v>5864868.96</v>
      </c>
      <c r="K1029" s="49">
        <v>80176</v>
      </c>
      <c r="L1029" s="130">
        <v>1524721</v>
      </c>
      <c r="M1029" s="3"/>
      <c r="N1029" s="1"/>
      <c r="O1029" s="150"/>
      <c r="P1029" s="43"/>
      <c r="Q1029" s="43"/>
      <c r="T1029" s="1"/>
    </row>
    <row r="1030" spans="1:20">
      <c r="A1030" s="14">
        <v>127</v>
      </c>
      <c r="B1030" s="47">
        <v>43663</v>
      </c>
      <c r="C1030" s="48">
        <v>43665</v>
      </c>
      <c r="D1030" s="17" t="s">
        <v>15</v>
      </c>
      <c r="E1030" s="49">
        <f t="shared" si="98"/>
        <v>2</v>
      </c>
      <c r="F1030" s="50" t="s">
        <v>963</v>
      </c>
      <c r="G1030" s="51">
        <v>12870</v>
      </c>
      <c r="H1030" s="21">
        <v>0</v>
      </c>
      <c r="I1030" s="51">
        <f t="shared" si="99"/>
        <v>12870</v>
      </c>
      <c r="J1030" s="62">
        <f t="shared" si="100"/>
        <v>5851998.96</v>
      </c>
      <c r="K1030" s="49">
        <v>79407</v>
      </c>
      <c r="L1030" s="130">
        <v>1521702</v>
      </c>
      <c r="M1030" s="3"/>
      <c r="N1030" s="1"/>
      <c r="O1030" s="150"/>
      <c r="P1030" s="43"/>
      <c r="Q1030" s="43"/>
      <c r="T1030" s="1"/>
    </row>
    <row r="1031" spans="1:20">
      <c r="A1031" s="14">
        <v>132</v>
      </c>
      <c r="B1031" s="47">
        <v>43631</v>
      </c>
      <c r="C1031" s="48">
        <v>43636</v>
      </c>
      <c r="D1031" s="17" t="s">
        <v>15</v>
      </c>
      <c r="E1031" s="49">
        <f t="shared" si="98"/>
        <v>5</v>
      </c>
      <c r="F1031" s="50" t="s">
        <v>964</v>
      </c>
      <c r="G1031" s="51">
        <v>32175</v>
      </c>
      <c r="H1031" s="21">
        <v>0</v>
      </c>
      <c r="I1031" s="51">
        <f t="shared" si="99"/>
        <v>32175</v>
      </c>
      <c r="J1031" s="62">
        <f t="shared" ref="J1031:J1037" si="101">J1030-I1031</f>
        <v>5819823.96</v>
      </c>
      <c r="K1031" s="49">
        <v>78465</v>
      </c>
      <c r="L1031" s="130">
        <v>1517193</v>
      </c>
      <c r="M1031" s="3"/>
      <c r="N1031" s="1"/>
      <c r="O1031" s="150"/>
      <c r="P1031" s="43"/>
      <c r="Q1031" s="43"/>
      <c r="T1031" s="1"/>
    </row>
    <row r="1032" spans="1:20">
      <c r="A1032" s="14">
        <v>135</v>
      </c>
      <c r="B1032" s="47">
        <v>43635</v>
      </c>
      <c r="C1032" s="48">
        <v>43637</v>
      </c>
      <c r="D1032" s="17" t="s">
        <v>15</v>
      </c>
      <c r="E1032" s="49">
        <f t="shared" si="98"/>
        <v>2</v>
      </c>
      <c r="F1032" s="50" t="s">
        <v>965</v>
      </c>
      <c r="G1032" s="51">
        <v>9000</v>
      </c>
      <c r="H1032" s="21">
        <v>0</v>
      </c>
      <c r="I1032" s="51">
        <f t="shared" si="99"/>
        <v>9000</v>
      </c>
      <c r="J1032" s="62">
        <f t="shared" si="101"/>
        <v>5810823.96</v>
      </c>
      <c r="K1032" s="49">
        <v>78904</v>
      </c>
      <c r="L1032" s="130">
        <v>1518368</v>
      </c>
      <c r="M1032" s="3"/>
      <c r="N1032" s="1"/>
      <c r="O1032" s="150"/>
      <c r="P1032" s="43"/>
      <c r="Q1032" s="43"/>
      <c r="T1032" s="1"/>
    </row>
    <row r="1033" spans="1:20">
      <c r="A1033" s="14">
        <v>140</v>
      </c>
      <c r="B1033" s="47">
        <v>43635</v>
      </c>
      <c r="C1033" s="48">
        <v>43637</v>
      </c>
      <c r="D1033" s="17" t="s">
        <v>15</v>
      </c>
      <c r="E1033" s="49">
        <f t="shared" si="98"/>
        <v>2</v>
      </c>
      <c r="F1033" s="50" t="s">
        <v>966</v>
      </c>
      <c r="G1033" s="51">
        <v>20070</v>
      </c>
      <c r="H1033" s="21">
        <v>0</v>
      </c>
      <c r="I1033" s="51">
        <f t="shared" si="99"/>
        <v>20070</v>
      </c>
      <c r="J1033" s="62">
        <f t="shared" si="101"/>
        <v>5790753.96</v>
      </c>
      <c r="K1033" s="49">
        <v>79162</v>
      </c>
      <c r="L1033" s="130">
        <v>1520771</v>
      </c>
      <c r="M1033" s="3"/>
      <c r="N1033" s="1"/>
      <c r="O1033" s="150"/>
      <c r="P1033" s="43"/>
      <c r="Q1033" s="43"/>
      <c r="T1033" s="1"/>
    </row>
    <row r="1034" spans="1:20">
      <c r="A1034" s="14">
        <v>141</v>
      </c>
      <c r="B1034" s="47">
        <v>43636</v>
      </c>
      <c r="C1034" s="48">
        <v>43638</v>
      </c>
      <c r="D1034" s="17" t="s">
        <v>15</v>
      </c>
      <c r="E1034" s="49">
        <f t="shared" si="98"/>
        <v>2</v>
      </c>
      <c r="F1034" s="50" t="s">
        <v>967</v>
      </c>
      <c r="G1034" s="51">
        <v>12870</v>
      </c>
      <c r="H1034" s="21">
        <v>0</v>
      </c>
      <c r="I1034" s="51">
        <f t="shared" si="99"/>
        <v>12870</v>
      </c>
      <c r="J1034" s="62">
        <f t="shared" si="101"/>
        <v>5777883.96</v>
      </c>
      <c r="K1034" s="49">
        <v>80685</v>
      </c>
      <c r="L1034" s="82">
        <v>1526495</v>
      </c>
      <c r="M1034" s="3"/>
      <c r="N1034" s="1"/>
      <c r="O1034" s="151"/>
      <c r="P1034" s="43"/>
      <c r="Q1034" s="43"/>
      <c r="T1034" s="1"/>
    </row>
    <row r="1035" spans="1:20">
      <c r="A1035" s="14">
        <v>142</v>
      </c>
      <c r="B1035" s="47">
        <v>43636</v>
      </c>
      <c r="C1035" s="48">
        <v>43638</v>
      </c>
      <c r="D1035" s="17" t="s">
        <v>15</v>
      </c>
      <c r="E1035" s="49">
        <f t="shared" si="98"/>
        <v>2</v>
      </c>
      <c r="F1035" s="50" t="s">
        <v>968</v>
      </c>
      <c r="G1035" s="51">
        <v>12870</v>
      </c>
      <c r="H1035" s="21">
        <v>0</v>
      </c>
      <c r="I1035" s="51">
        <f t="shared" si="99"/>
        <v>12870</v>
      </c>
      <c r="J1035" s="62">
        <f t="shared" si="101"/>
        <v>5765013.96</v>
      </c>
      <c r="K1035" s="49">
        <v>80686</v>
      </c>
      <c r="L1035" s="82">
        <v>1526495</v>
      </c>
      <c r="M1035" s="3"/>
      <c r="N1035" s="1"/>
      <c r="O1035" s="150"/>
      <c r="P1035" s="43"/>
      <c r="Q1035" s="43"/>
      <c r="T1035" s="1"/>
    </row>
    <row r="1036" spans="1:20">
      <c r="A1036" s="14">
        <v>143</v>
      </c>
      <c r="B1036" s="47">
        <v>43633</v>
      </c>
      <c r="C1036" s="48">
        <v>43638</v>
      </c>
      <c r="D1036" s="17" t="s">
        <v>15</v>
      </c>
      <c r="E1036" s="49">
        <f t="shared" si="98"/>
        <v>5</v>
      </c>
      <c r="F1036" s="50" t="s">
        <v>969</v>
      </c>
      <c r="G1036" s="51">
        <v>22500</v>
      </c>
      <c r="H1036" s="21">
        <v>0</v>
      </c>
      <c r="I1036" s="51">
        <f t="shared" si="99"/>
        <v>22500</v>
      </c>
      <c r="J1036" s="62">
        <f t="shared" si="101"/>
        <v>5742513.96</v>
      </c>
      <c r="K1036" s="49">
        <v>78661</v>
      </c>
      <c r="L1036" s="130">
        <v>1517645</v>
      </c>
      <c r="M1036" s="3"/>
      <c r="N1036" s="1"/>
      <c r="O1036" s="150"/>
      <c r="P1036" s="43"/>
      <c r="Q1036" s="43"/>
      <c r="T1036" s="1"/>
    </row>
    <row r="1037" spans="1:20">
      <c r="A1037" s="14">
        <v>146</v>
      </c>
      <c r="B1037" s="47">
        <v>43636</v>
      </c>
      <c r="C1037" s="48">
        <v>43639</v>
      </c>
      <c r="D1037" s="17" t="s">
        <v>15</v>
      </c>
      <c r="E1037" s="49">
        <f t="shared" si="98"/>
        <v>3</v>
      </c>
      <c r="F1037" s="50" t="s">
        <v>970</v>
      </c>
      <c r="G1037" s="51">
        <v>19305</v>
      </c>
      <c r="H1037" s="21">
        <v>0</v>
      </c>
      <c r="I1037" s="51">
        <f t="shared" si="99"/>
        <v>19305</v>
      </c>
      <c r="J1037" s="62">
        <f t="shared" si="101"/>
        <v>5723208.96</v>
      </c>
      <c r="K1037" s="49">
        <v>79656</v>
      </c>
      <c r="L1037" s="130">
        <v>1522032</v>
      </c>
      <c r="M1037" s="3"/>
      <c r="N1037" s="1"/>
      <c r="O1037" s="151"/>
      <c r="P1037" s="43"/>
      <c r="Q1037" s="43"/>
      <c r="T1037" s="1"/>
    </row>
    <row r="1038" spans="1:20">
      <c r="A1038" s="14">
        <v>149</v>
      </c>
      <c r="B1038" s="47">
        <v>43638</v>
      </c>
      <c r="C1038" s="48">
        <v>43640</v>
      </c>
      <c r="D1038" s="17" t="s">
        <v>15</v>
      </c>
      <c r="E1038" s="49">
        <f t="shared" si="98"/>
        <v>2</v>
      </c>
      <c r="F1038" s="50" t="s">
        <v>971</v>
      </c>
      <c r="G1038" s="51">
        <v>25740</v>
      </c>
      <c r="H1038" s="21">
        <v>0</v>
      </c>
      <c r="I1038" s="51">
        <f t="shared" si="99"/>
        <v>25740</v>
      </c>
      <c r="J1038" s="62">
        <f t="shared" ref="J1032:J1062" si="102">J1037-I1038</f>
        <v>5697468.96</v>
      </c>
      <c r="K1038" s="49">
        <v>80912</v>
      </c>
      <c r="L1038" s="82">
        <v>1528092</v>
      </c>
      <c r="M1038" s="3"/>
      <c r="N1038" s="1"/>
      <c r="O1038" s="150"/>
      <c r="P1038" s="43"/>
      <c r="Q1038" s="43"/>
      <c r="T1038" s="1"/>
    </row>
    <row r="1039" spans="1:20">
      <c r="A1039" s="14">
        <v>153</v>
      </c>
      <c r="B1039" s="47">
        <v>43639</v>
      </c>
      <c r="C1039" s="48">
        <v>43641</v>
      </c>
      <c r="D1039" s="17" t="s">
        <v>15</v>
      </c>
      <c r="E1039" s="49">
        <f t="shared" si="98"/>
        <v>2</v>
      </c>
      <c r="F1039" s="50" t="s">
        <v>972</v>
      </c>
      <c r="G1039" s="51">
        <v>12870</v>
      </c>
      <c r="H1039" s="21">
        <v>0</v>
      </c>
      <c r="I1039" s="51">
        <f t="shared" si="99"/>
        <v>12870</v>
      </c>
      <c r="J1039" s="62">
        <f t="shared" si="102"/>
        <v>5684598.96</v>
      </c>
      <c r="K1039" s="49">
        <v>78662</v>
      </c>
      <c r="L1039" s="130">
        <v>1518029</v>
      </c>
      <c r="M1039" s="3"/>
      <c r="N1039" s="1"/>
      <c r="O1039" s="150"/>
      <c r="P1039" s="43"/>
      <c r="Q1039" s="43"/>
      <c r="T1039" s="1"/>
    </row>
    <row r="1040" spans="1:20">
      <c r="A1040" s="14">
        <v>154</v>
      </c>
      <c r="B1040" s="47">
        <v>43639</v>
      </c>
      <c r="C1040" s="48">
        <v>43641</v>
      </c>
      <c r="D1040" s="17" t="s">
        <v>15</v>
      </c>
      <c r="E1040" s="49">
        <f t="shared" si="98"/>
        <v>2</v>
      </c>
      <c r="F1040" s="50" t="s">
        <v>973</v>
      </c>
      <c r="G1040" s="51">
        <v>22410</v>
      </c>
      <c r="H1040" s="21">
        <v>0</v>
      </c>
      <c r="I1040" s="51">
        <f t="shared" si="99"/>
        <v>22410</v>
      </c>
      <c r="J1040" s="62">
        <f t="shared" si="102"/>
        <v>5662188.96</v>
      </c>
      <c r="K1040" s="49">
        <v>78663</v>
      </c>
      <c r="L1040" s="130">
        <v>1518033</v>
      </c>
      <c r="M1040" s="3"/>
      <c r="N1040" s="1"/>
      <c r="O1040" s="150"/>
      <c r="P1040" s="43"/>
      <c r="Q1040" s="43"/>
      <c r="T1040" s="1"/>
    </row>
    <row r="1041" spans="1:20">
      <c r="A1041" s="14">
        <v>155</v>
      </c>
      <c r="B1041" s="47">
        <v>43640</v>
      </c>
      <c r="C1041" s="48">
        <v>43641</v>
      </c>
      <c r="D1041" s="17" t="s">
        <v>15</v>
      </c>
      <c r="E1041" s="49">
        <f t="shared" si="98"/>
        <v>1</v>
      </c>
      <c r="F1041" s="50" t="s">
        <v>974</v>
      </c>
      <c r="G1041" s="51">
        <v>7150</v>
      </c>
      <c r="H1041" s="21">
        <v>0</v>
      </c>
      <c r="I1041" s="51">
        <f t="shared" si="99"/>
        <v>7150</v>
      </c>
      <c r="J1041" s="62">
        <f t="shared" si="102"/>
        <v>5655038.96</v>
      </c>
      <c r="K1041" s="49">
        <v>81172</v>
      </c>
      <c r="L1041" s="130">
        <v>1531593</v>
      </c>
      <c r="M1041" s="3"/>
      <c r="N1041" s="1"/>
      <c r="O1041" s="150"/>
      <c r="P1041" s="43"/>
      <c r="Q1041" s="43"/>
      <c r="T1041" s="1"/>
    </row>
    <row r="1042" spans="1:20">
      <c r="A1042" s="14">
        <v>163</v>
      </c>
      <c r="B1042" s="47">
        <v>43639</v>
      </c>
      <c r="C1042" s="48">
        <v>43642</v>
      </c>
      <c r="D1042" s="17" t="s">
        <v>15</v>
      </c>
      <c r="E1042" s="49">
        <f t="shared" si="98"/>
        <v>3</v>
      </c>
      <c r="F1042" s="50" t="s">
        <v>975</v>
      </c>
      <c r="G1042" s="51">
        <v>19305</v>
      </c>
      <c r="H1042" s="21">
        <v>0</v>
      </c>
      <c r="I1042" s="51">
        <f t="shared" si="99"/>
        <v>19305</v>
      </c>
      <c r="J1042" s="62">
        <f t="shared" si="102"/>
        <v>5635733.96</v>
      </c>
      <c r="K1042" s="49">
        <v>80739</v>
      </c>
      <c r="L1042" s="130">
        <v>1526577</v>
      </c>
      <c r="M1042" s="3"/>
      <c r="N1042" s="1"/>
      <c r="O1042" s="150"/>
      <c r="P1042" s="43"/>
      <c r="Q1042" s="43"/>
      <c r="T1042" s="1"/>
    </row>
    <row r="1043" spans="1:20">
      <c r="A1043" s="14">
        <v>165</v>
      </c>
      <c r="B1043" s="47">
        <v>43640</v>
      </c>
      <c r="C1043" s="48">
        <v>43642</v>
      </c>
      <c r="D1043" s="17" t="s">
        <v>15</v>
      </c>
      <c r="E1043" s="49">
        <f t="shared" si="98"/>
        <v>2</v>
      </c>
      <c r="F1043" s="50" t="s">
        <v>976</v>
      </c>
      <c r="G1043" s="51">
        <v>12870</v>
      </c>
      <c r="H1043" s="21">
        <v>0</v>
      </c>
      <c r="I1043" s="51">
        <f t="shared" si="99"/>
        <v>12870</v>
      </c>
      <c r="J1043" s="62">
        <f t="shared" si="102"/>
        <v>5622863.96</v>
      </c>
      <c r="K1043" s="49">
        <v>79970</v>
      </c>
      <c r="L1043" s="130">
        <v>1524004</v>
      </c>
      <c r="M1043" s="3"/>
      <c r="N1043" s="1"/>
      <c r="O1043" s="150"/>
      <c r="P1043" s="43"/>
      <c r="Q1043" s="43"/>
      <c r="T1043" s="1"/>
    </row>
    <row r="1044" spans="1:20">
      <c r="A1044" s="14">
        <v>167</v>
      </c>
      <c r="B1044" s="47">
        <v>43638</v>
      </c>
      <c r="C1044" s="48">
        <v>43643</v>
      </c>
      <c r="D1044" s="17" t="s">
        <v>15</v>
      </c>
      <c r="E1044" s="49">
        <f t="shared" si="98"/>
        <v>5</v>
      </c>
      <c r="F1044" s="50" t="s">
        <v>977</v>
      </c>
      <c r="G1044" s="51">
        <v>32175</v>
      </c>
      <c r="H1044" s="21">
        <v>0</v>
      </c>
      <c r="I1044" s="51">
        <f t="shared" si="99"/>
        <v>32175</v>
      </c>
      <c r="J1044" s="62">
        <f t="shared" si="102"/>
        <v>5590688.96</v>
      </c>
      <c r="K1044" s="49">
        <v>79660</v>
      </c>
      <c r="L1044" s="130">
        <v>1522651</v>
      </c>
      <c r="M1044" s="3"/>
      <c r="N1044" s="1"/>
      <c r="O1044" s="150"/>
      <c r="P1044" s="43"/>
      <c r="Q1044" s="43"/>
      <c r="T1044" s="1"/>
    </row>
    <row r="1045" spans="1:20">
      <c r="A1045" s="14">
        <v>168</v>
      </c>
      <c r="B1045" s="47">
        <v>43641</v>
      </c>
      <c r="C1045" s="48">
        <v>43643</v>
      </c>
      <c r="D1045" s="17" t="s">
        <v>15</v>
      </c>
      <c r="E1045" s="49">
        <f t="shared" si="98"/>
        <v>2</v>
      </c>
      <c r="F1045" s="50" t="s">
        <v>978</v>
      </c>
      <c r="G1045" s="51">
        <v>12870</v>
      </c>
      <c r="H1045" s="21">
        <v>0</v>
      </c>
      <c r="I1045" s="51">
        <f t="shared" si="99"/>
        <v>12870</v>
      </c>
      <c r="J1045" s="62">
        <f t="shared" si="102"/>
        <v>5577818.96</v>
      </c>
      <c r="K1045" s="49">
        <v>80175</v>
      </c>
      <c r="L1045" s="130">
        <v>1524458</v>
      </c>
      <c r="M1045" s="3"/>
      <c r="N1045" s="1"/>
      <c r="O1045" s="150"/>
      <c r="P1045" s="43"/>
      <c r="Q1045" s="43"/>
      <c r="T1045" s="1"/>
    </row>
    <row r="1046" spans="1:20">
      <c r="A1046" s="14">
        <v>169</v>
      </c>
      <c r="B1046" s="47">
        <v>43641</v>
      </c>
      <c r="C1046" s="48">
        <v>43643</v>
      </c>
      <c r="D1046" s="17" t="s">
        <v>15</v>
      </c>
      <c r="E1046" s="49">
        <f t="shared" si="98"/>
        <v>2</v>
      </c>
      <c r="F1046" s="50" t="s">
        <v>979</v>
      </c>
      <c r="G1046" s="51">
        <v>12870</v>
      </c>
      <c r="H1046" s="21">
        <v>0</v>
      </c>
      <c r="I1046" s="51">
        <f t="shared" si="99"/>
        <v>12870</v>
      </c>
      <c r="J1046" s="62">
        <f t="shared" si="102"/>
        <v>5564948.96</v>
      </c>
      <c r="K1046" s="49">
        <v>78232</v>
      </c>
      <c r="L1046" s="130">
        <v>1515396</v>
      </c>
      <c r="M1046" s="3"/>
      <c r="N1046" s="1"/>
      <c r="O1046" s="150"/>
      <c r="P1046" s="43"/>
      <c r="Q1046" s="43"/>
      <c r="T1046" s="1"/>
    </row>
    <row r="1047" spans="1:20">
      <c r="A1047" s="14">
        <v>170</v>
      </c>
      <c r="B1047" s="47">
        <v>43641</v>
      </c>
      <c r="C1047" s="48">
        <v>43643</v>
      </c>
      <c r="D1047" s="17" t="s">
        <v>15</v>
      </c>
      <c r="E1047" s="49">
        <f t="shared" si="98"/>
        <v>2</v>
      </c>
      <c r="F1047" s="50" t="s">
        <v>980</v>
      </c>
      <c r="G1047" s="51">
        <v>12870</v>
      </c>
      <c r="H1047" s="21">
        <v>0</v>
      </c>
      <c r="I1047" s="51">
        <f t="shared" si="99"/>
        <v>12870</v>
      </c>
      <c r="J1047" s="62">
        <f t="shared" si="102"/>
        <v>5552078.96</v>
      </c>
      <c r="K1047" s="49">
        <v>79157</v>
      </c>
      <c r="L1047" s="131">
        <v>1520640</v>
      </c>
      <c r="M1047" s="3"/>
      <c r="N1047" s="1"/>
      <c r="O1047" s="150"/>
      <c r="P1047" s="43"/>
      <c r="Q1047" s="43"/>
      <c r="T1047" s="1"/>
    </row>
    <row r="1048" spans="1:20">
      <c r="A1048" s="14">
        <v>171</v>
      </c>
      <c r="B1048" s="47">
        <v>43640</v>
      </c>
      <c r="C1048" s="48">
        <v>43643</v>
      </c>
      <c r="D1048" s="17" t="s">
        <v>15</v>
      </c>
      <c r="E1048" s="49">
        <f t="shared" si="98"/>
        <v>3</v>
      </c>
      <c r="F1048" s="50" t="s">
        <v>981</v>
      </c>
      <c r="G1048" s="51">
        <v>33615</v>
      </c>
      <c r="H1048" s="21">
        <v>0</v>
      </c>
      <c r="I1048" s="51">
        <f t="shared" si="99"/>
        <v>33615</v>
      </c>
      <c r="J1048" s="62">
        <f t="shared" si="102"/>
        <v>5518463.96</v>
      </c>
      <c r="K1048" s="49">
        <v>80800</v>
      </c>
      <c r="L1048" s="130">
        <v>1527897</v>
      </c>
      <c r="M1048" s="3"/>
      <c r="N1048" s="1"/>
      <c r="O1048" s="150"/>
      <c r="P1048" s="43"/>
      <c r="Q1048" s="43"/>
      <c r="T1048" s="1"/>
    </row>
    <row r="1049" spans="1:20">
      <c r="A1049" s="14">
        <v>172</v>
      </c>
      <c r="B1049" s="47">
        <v>43641</v>
      </c>
      <c r="C1049" s="48">
        <v>43643</v>
      </c>
      <c r="D1049" s="17" t="s">
        <v>15</v>
      </c>
      <c r="E1049" s="49">
        <f t="shared" si="98"/>
        <v>2</v>
      </c>
      <c r="F1049" s="50" t="s">
        <v>982</v>
      </c>
      <c r="G1049" s="51">
        <v>13585</v>
      </c>
      <c r="H1049" s="21">
        <v>0</v>
      </c>
      <c r="I1049" s="51">
        <f t="shared" si="99"/>
        <v>13585</v>
      </c>
      <c r="J1049" s="62">
        <f t="shared" si="102"/>
        <v>5504878.96</v>
      </c>
      <c r="K1049" s="49">
        <v>81287</v>
      </c>
      <c r="L1049" s="130">
        <v>1532887</v>
      </c>
      <c r="M1049" s="3"/>
      <c r="N1049" s="1"/>
      <c r="O1049" s="150"/>
      <c r="P1049" s="43"/>
      <c r="Q1049" s="43"/>
      <c r="T1049" s="1"/>
    </row>
    <row r="1050" spans="1:20">
      <c r="A1050" s="14">
        <v>173</v>
      </c>
      <c r="B1050" s="47">
        <v>43642</v>
      </c>
      <c r="C1050" s="48">
        <v>43644</v>
      </c>
      <c r="D1050" s="17" t="s">
        <v>15</v>
      </c>
      <c r="E1050" s="49">
        <f t="shared" si="98"/>
        <v>2</v>
      </c>
      <c r="F1050" s="50" t="s">
        <v>983</v>
      </c>
      <c r="G1050" s="51">
        <v>22410</v>
      </c>
      <c r="H1050" s="21">
        <v>0</v>
      </c>
      <c r="I1050" s="51">
        <f t="shared" si="99"/>
        <v>22410</v>
      </c>
      <c r="J1050" s="62">
        <f t="shared" si="102"/>
        <v>5482468.96</v>
      </c>
      <c r="K1050" s="49">
        <v>81525</v>
      </c>
      <c r="L1050" s="130">
        <v>1535134</v>
      </c>
      <c r="M1050" s="3"/>
      <c r="N1050" s="1"/>
      <c r="O1050" s="150"/>
      <c r="P1050" s="43"/>
      <c r="Q1050" s="43"/>
      <c r="T1050" s="1"/>
    </row>
    <row r="1051" spans="1:20">
      <c r="A1051" s="14">
        <v>175</v>
      </c>
      <c r="B1051" s="47">
        <v>43642</v>
      </c>
      <c r="C1051" s="48">
        <v>43644</v>
      </c>
      <c r="D1051" s="17" t="s">
        <v>15</v>
      </c>
      <c r="E1051" s="49">
        <f t="shared" si="98"/>
        <v>2</v>
      </c>
      <c r="F1051" s="50" t="s">
        <v>314</v>
      </c>
      <c r="G1051" s="51">
        <v>22410</v>
      </c>
      <c r="H1051" s="21">
        <v>0</v>
      </c>
      <c r="I1051" s="51">
        <f t="shared" si="99"/>
        <v>22410</v>
      </c>
      <c r="J1051" s="62">
        <f t="shared" si="102"/>
        <v>5460058.96</v>
      </c>
      <c r="K1051" s="49">
        <v>81294</v>
      </c>
      <c r="L1051" s="130">
        <v>1533005</v>
      </c>
      <c r="M1051" s="3"/>
      <c r="N1051" s="1"/>
      <c r="O1051" s="150"/>
      <c r="P1051" s="43"/>
      <c r="Q1051" s="43"/>
      <c r="T1051" s="1"/>
    </row>
    <row r="1052" spans="1:20">
      <c r="A1052" s="14">
        <v>176</v>
      </c>
      <c r="B1052" s="47">
        <v>43642</v>
      </c>
      <c r="C1052" s="48">
        <v>43644</v>
      </c>
      <c r="D1052" s="17" t="s">
        <v>15</v>
      </c>
      <c r="E1052" s="49">
        <f t="shared" si="98"/>
        <v>2</v>
      </c>
      <c r="F1052" s="50" t="s">
        <v>984</v>
      </c>
      <c r="G1052" s="51">
        <v>20070</v>
      </c>
      <c r="H1052" s="21">
        <v>0</v>
      </c>
      <c r="I1052" s="51">
        <f t="shared" si="99"/>
        <v>20070</v>
      </c>
      <c r="J1052" s="62">
        <f t="shared" si="102"/>
        <v>5439988.96</v>
      </c>
      <c r="K1052" s="49">
        <v>78123</v>
      </c>
      <c r="L1052" s="130">
        <v>1513306</v>
      </c>
      <c r="M1052" s="3"/>
      <c r="N1052" s="1"/>
      <c r="O1052" s="150"/>
      <c r="P1052" s="43"/>
      <c r="Q1052" s="43"/>
      <c r="T1052" s="1"/>
    </row>
    <row r="1053" spans="1:20">
      <c r="A1053" s="14">
        <v>179</v>
      </c>
      <c r="B1053" s="47">
        <v>43641</v>
      </c>
      <c r="C1053" s="48">
        <v>43644</v>
      </c>
      <c r="D1053" s="17" t="s">
        <v>15</v>
      </c>
      <c r="E1053" s="49">
        <f t="shared" si="98"/>
        <v>3</v>
      </c>
      <c r="F1053" s="50" t="s">
        <v>985</v>
      </c>
      <c r="G1053" s="51">
        <v>19305</v>
      </c>
      <c r="H1053" s="21">
        <v>0</v>
      </c>
      <c r="I1053" s="51">
        <f t="shared" si="99"/>
        <v>19305</v>
      </c>
      <c r="J1053" s="62">
        <f t="shared" si="102"/>
        <v>5420683.96</v>
      </c>
      <c r="K1053" s="49">
        <v>80416</v>
      </c>
      <c r="L1053" s="130">
        <v>1525198</v>
      </c>
      <c r="M1053" s="3"/>
      <c r="N1053" s="1"/>
      <c r="O1053" s="150"/>
      <c r="P1053" s="43"/>
      <c r="Q1053" s="43"/>
      <c r="T1053" s="1"/>
    </row>
    <row r="1054" spans="1:20">
      <c r="A1054" s="14">
        <v>180</v>
      </c>
      <c r="B1054" s="47">
        <v>43641</v>
      </c>
      <c r="C1054" s="48">
        <v>43644</v>
      </c>
      <c r="D1054" s="17" t="s">
        <v>15</v>
      </c>
      <c r="E1054" s="49">
        <f t="shared" si="98"/>
        <v>3</v>
      </c>
      <c r="F1054" s="50" t="s">
        <v>986</v>
      </c>
      <c r="G1054" s="51">
        <v>19305</v>
      </c>
      <c r="H1054" s="21">
        <v>0</v>
      </c>
      <c r="I1054" s="51">
        <f t="shared" si="99"/>
        <v>19305</v>
      </c>
      <c r="J1054" s="62">
        <f t="shared" si="102"/>
        <v>5401378.96</v>
      </c>
      <c r="K1054" s="49">
        <v>80665</v>
      </c>
      <c r="L1054" s="82">
        <v>1525846</v>
      </c>
      <c r="M1054" s="3"/>
      <c r="N1054" s="1"/>
      <c r="O1054" s="151"/>
      <c r="P1054" s="43"/>
      <c r="Q1054" s="43"/>
      <c r="T1054" s="1"/>
    </row>
    <row r="1055" spans="1:20">
      <c r="A1055" s="14">
        <v>181</v>
      </c>
      <c r="B1055" s="47">
        <v>43641</v>
      </c>
      <c r="C1055" s="48">
        <v>43644</v>
      </c>
      <c r="D1055" s="17" t="s">
        <v>15</v>
      </c>
      <c r="E1055" s="49">
        <f t="shared" si="98"/>
        <v>3</v>
      </c>
      <c r="F1055" s="50" t="s">
        <v>987</v>
      </c>
      <c r="G1055" s="51">
        <v>19305</v>
      </c>
      <c r="H1055" s="21">
        <v>0</v>
      </c>
      <c r="I1055" s="51">
        <f t="shared" si="99"/>
        <v>19305</v>
      </c>
      <c r="J1055" s="62">
        <f t="shared" si="102"/>
        <v>5382073.96</v>
      </c>
      <c r="K1055" s="49">
        <v>80666</v>
      </c>
      <c r="L1055" s="82">
        <v>1525846</v>
      </c>
      <c r="M1055" s="3"/>
      <c r="N1055" s="1"/>
      <c r="O1055" s="150"/>
      <c r="P1055" s="43"/>
      <c r="Q1055" s="43"/>
      <c r="T1055" s="1"/>
    </row>
    <row r="1056" spans="1:20">
      <c r="A1056" s="14">
        <v>184</v>
      </c>
      <c r="B1056" s="47">
        <v>43642</v>
      </c>
      <c r="C1056" s="48">
        <v>43645</v>
      </c>
      <c r="D1056" s="17" t="s">
        <v>15</v>
      </c>
      <c r="E1056" s="49">
        <f t="shared" si="98"/>
        <v>3</v>
      </c>
      <c r="F1056" s="50" t="s">
        <v>988</v>
      </c>
      <c r="G1056" s="51">
        <v>19305</v>
      </c>
      <c r="H1056" s="21">
        <v>0</v>
      </c>
      <c r="I1056" s="51">
        <f t="shared" si="99"/>
        <v>19305</v>
      </c>
      <c r="J1056" s="62">
        <f t="shared" si="102"/>
        <v>5362768.96</v>
      </c>
      <c r="K1056" s="49">
        <v>80661</v>
      </c>
      <c r="L1056" s="130">
        <v>1525460</v>
      </c>
      <c r="M1056" s="3"/>
      <c r="N1056" s="1"/>
      <c r="O1056" s="150"/>
      <c r="P1056" s="43"/>
      <c r="Q1056" s="43"/>
      <c r="T1056" s="1"/>
    </row>
    <row r="1057" spans="1:20">
      <c r="A1057" s="14">
        <v>3</v>
      </c>
      <c r="B1057" s="47">
        <v>43645</v>
      </c>
      <c r="C1057" s="48">
        <v>43647</v>
      </c>
      <c r="D1057" s="17" t="s">
        <v>15</v>
      </c>
      <c r="E1057" s="49">
        <f t="shared" si="98"/>
        <v>2</v>
      </c>
      <c r="F1057" s="50" t="s">
        <v>989</v>
      </c>
      <c r="G1057" s="51">
        <v>20070</v>
      </c>
      <c r="H1057" s="21">
        <v>0</v>
      </c>
      <c r="I1057" s="51">
        <f t="shared" si="99"/>
        <v>20070</v>
      </c>
      <c r="J1057" s="62">
        <f t="shared" si="102"/>
        <v>5342698.96</v>
      </c>
      <c r="K1057" s="49">
        <v>80957</v>
      </c>
      <c r="L1057" s="130">
        <v>1528309</v>
      </c>
      <c r="M1057" s="3"/>
      <c r="N1057" s="1"/>
      <c r="O1057" s="150"/>
      <c r="P1057" s="43"/>
      <c r="Q1057" s="43"/>
      <c r="T1057" s="1"/>
    </row>
    <row r="1058" spans="1:20">
      <c r="A1058" s="14">
        <v>4</v>
      </c>
      <c r="B1058" s="47">
        <v>43645</v>
      </c>
      <c r="C1058" s="48">
        <v>43647</v>
      </c>
      <c r="D1058" s="17" t="s">
        <v>15</v>
      </c>
      <c r="E1058" s="49">
        <f t="shared" si="98"/>
        <v>2</v>
      </c>
      <c r="F1058" s="50" t="s">
        <v>990</v>
      </c>
      <c r="G1058" s="51">
        <v>12870</v>
      </c>
      <c r="H1058" s="21">
        <v>0</v>
      </c>
      <c r="I1058" s="51">
        <f t="shared" si="99"/>
        <v>12870</v>
      </c>
      <c r="J1058" s="62">
        <f t="shared" si="102"/>
        <v>5329828.96</v>
      </c>
      <c r="K1058" s="49">
        <v>78407</v>
      </c>
      <c r="L1058" s="130">
        <v>1516096</v>
      </c>
      <c r="M1058" s="3"/>
      <c r="N1058" s="1"/>
      <c r="O1058" s="150"/>
      <c r="P1058" s="43"/>
      <c r="Q1058" s="43"/>
      <c r="T1058" s="1"/>
    </row>
    <row r="1059" spans="1:20">
      <c r="A1059" s="14">
        <v>5</v>
      </c>
      <c r="B1059" s="47">
        <v>43644</v>
      </c>
      <c r="C1059" s="48">
        <v>43647</v>
      </c>
      <c r="D1059" s="17" t="s">
        <v>15</v>
      </c>
      <c r="E1059" s="49">
        <f t="shared" si="98"/>
        <v>3</v>
      </c>
      <c r="F1059" s="50" t="s">
        <v>991</v>
      </c>
      <c r="G1059" s="51">
        <v>38610</v>
      </c>
      <c r="H1059" s="21">
        <v>0</v>
      </c>
      <c r="I1059" s="51">
        <f t="shared" si="99"/>
        <v>38610</v>
      </c>
      <c r="J1059" s="62">
        <f t="shared" si="102"/>
        <v>5291218.96</v>
      </c>
      <c r="K1059" s="49">
        <v>80915</v>
      </c>
      <c r="L1059" s="132">
        <v>1528473</v>
      </c>
      <c r="M1059" s="3"/>
      <c r="N1059" s="1"/>
      <c r="O1059" s="150"/>
      <c r="P1059" s="43"/>
      <c r="Q1059" s="43"/>
      <c r="T1059" s="1"/>
    </row>
    <row r="1060" spans="1:20">
      <c r="A1060" s="14">
        <v>6</v>
      </c>
      <c r="B1060" s="47">
        <v>43644</v>
      </c>
      <c r="C1060" s="48">
        <v>43647</v>
      </c>
      <c r="D1060" s="17" t="s">
        <v>15</v>
      </c>
      <c r="E1060" s="49">
        <f t="shared" si="98"/>
        <v>3</v>
      </c>
      <c r="F1060" s="50" t="s">
        <v>992</v>
      </c>
      <c r="G1060" s="51">
        <v>19305</v>
      </c>
      <c r="H1060" s="21">
        <v>0</v>
      </c>
      <c r="I1060" s="51">
        <f t="shared" si="99"/>
        <v>19305</v>
      </c>
      <c r="J1060" s="62">
        <f t="shared" si="102"/>
        <v>5271913.96</v>
      </c>
      <c r="K1060" s="49">
        <v>79902</v>
      </c>
      <c r="L1060" s="130">
        <v>1522746</v>
      </c>
      <c r="M1060" s="3"/>
      <c r="N1060" s="1"/>
      <c r="O1060" s="150"/>
      <c r="P1060" s="43"/>
      <c r="Q1060" s="43"/>
      <c r="T1060" s="1"/>
    </row>
    <row r="1061" spans="1:20">
      <c r="A1061" s="14">
        <v>7</v>
      </c>
      <c r="B1061" s="47">
        <v>43645</v>
      </c>
      <c r="C1061" s="48">
        <v>43647</v>
      </c>
      <c r="D1061" s="17" t="s">
        <v>15</v>
      </c>
      <c r="E1061" s="49">
        <f t="shared" si="98"/>
        <v>2</v>
      </c>
      <c r="F1061" s="50" t="s">
        <v>993</v>
      </c>
      <c r="G1061" s="51">
        <v>12870</v>
      </c>
      <c r="H1061" s="21">
        <v>0</v>
      </c>
      <c r="I1061" s="51">
        <f t="shared" si="99"/>
        <v>12870</v>
      </c>
      <c r="J1061" s="62">
        <f t="shared" si="102"/>
        <v>5259043.96</v>
      </c>
      <c r="K1061" s="49">
        <v>77759</v>
      </c>
      <c r="L1061" s="130">
        <v>1508928</v>
      </c>
      <c r="M1061" s="3"/>
      <c r="N1061" s="1"/>
      <c r="O1061" s="150"/>
      <c r="P1061" s="43"/>
      <c r="Q1061" s="43"/>
      <c r="T1061" s="1"/>
    </row>
    <row r="1062" spans="1:20">
      <c r="A1062" s="14">
        <v>190</v>
      </c>
      <c r="B1062" s="47">
        <v>43608</v>
      </c>
      <c r="C1062" s="48">
        <v>43612</v>
      </c>
      <c r="D1062" s="17" t="s">
        <v>15</v>
      </c>
      <c r="E1062" s="49">
        <f t="shared" si="98"/>
        <v>4</v>
      </c>
      <c r="F1062" s="50" t="s">
        <v>182</v>
      </c>
      <c r="G1062" s="51">
        <v>22708.56</v>
      </c>
      <c r="H1062" s="21">
        <v>0</v>
      </c>
      <c r="I1062" s="51">
        <f t="shared" si="99"/>
        <v>22708.56</v>
      </c>
      <c r="J1062" s="62">
        <f t="shared" si="102"/>
        <v>5236335.4</v>
      </c>
      <c r="K1062" s="49">
        <v>76934</v>
      </c>
      <c r="L1062" s="25">
        <v>1505617</v>
      </c>
      <c r="M1062" s="3"/>
      <c r="N1062" s="1"/>
      <c r="O1062" s="150"/>
      <c r="P1062" s="43"/>
      <c r="Q1062" s="43"/>
      <c r="T1062" s="1"/>
    </row>
    <row r="1063" spans="1:20">
      <c r="A1063" s="4"/>
      <c r="C1063" s="1"/>
      <c r="I1063" s="1">
        <f>SUM(I1011:I1062)</f>
        <v>962888.56</v>
      </c>
      <c r="J1063" s="4"/>
      <c r="K1063" s="92" t="s">
        <v>994</v>
      </c>
      <c r="M1063" s="3"/>
      <c r="N1063" s="1"/>
      <c r="O1063" s="150"/>
      <c r="P1063" s="43"/>
      <c r="Q1063" s="43"/>
      <c r="T1063" s="1"/>
    </row>
    <row r="1064" spans="1:20">
      <c r="A1064" s="4"/>
      <c r="C1064" s="1"/>
      <c r="J1064" s="4"/>
      <c r="K1064" s="92"/>
      <c r="M1064" s="3"/>
      <c r="N1064" s="1"/>
      <c r="O1064" s="154"/>
      <c r="P1064" s="155"/>
      <c r="Q1064" s="43"/>
      <c r="T1064" s="1"/>
    </row>
    <row r="1065" spans="1:20">
      <c r="A1065" s="8" t="s">
        <v>3</v>
      </c>
      <c r="B1065" s="9" t="s">
        <v>4</v>
      </c>
      <c r="C1065" s="9" t="s">
        <v>5</v>
      </c>
      <c r="D1065" s="10" t="s">
        <v>6</v>
      </c>
      <c r="E1065" s="10" t="s">
        <v>7</v>
      </c>
      <c r="F1065" s="10" t="s">
        <v>8</v>
      </c>
      <c r="G1065" s="10" t="s">
        <v>9</v>
      </c>
      <c r="H1065" s="11" t="s">
        <v>10</v>
      </c>
      <c r="I1065" s="30" t="s">
        <v>11</v>
      </c>
      <c r="J1065" s="30" t="s">
        <v>12</v>
      </c>
      <c r="K1065" s="156" t="s">
        <v>13</v>
      </c>
      <c r="L1065" s="65"/>
      <c r="M1065" s="2"/>
      <c r="N1065" s="2"/>
      <c r="Q1065" s="5"/>
      <c r="T1065" s="1"/>
    </row>
    <row r="1066" spans="1:20">
      <c r="A1066" s="14">
        <v>8</v>
      </c>
      <c r="B1066" s="47">
        <v>43646</v>
      </c>
      <c r="C1066" s="48">
        <v>43648</v>
      </c>
      <c r="D1066" s="17" t="s">
        <v>15</v>
      </c>
      <c r="E1066" s="49">
        <f t="shared" ref="E1066:E1108" si="103">C1066-B1066</f>
        <v>2</v>
      </c>
      <c r="F1066" s="50" t="s">
        <v>995</v>
      </c>
      <c r="G1066" s="51">
        <v>22410</v>
      </c>
      <c r="H1066" s="21">
        <v>0</v>
      </c>
      <c r="I1066" s="51">
        <f t="shared" ref="I1066:I1108" si="104">+G1066+H1066</f>
        <v>22410</v>
      </c>
      <c r="J1066" s="62">
        <f>J1062-I1066</f>
        <v>5213925.4</v>
      </c>
      <c r="K1066" s="81">
        <v>78405</v>
      </c>
      <c r="L1066" s="65">
        <v>1515824</v>
      </c>
      <c r="M1066" s="2"/>
      <c r="N1066" s="2"/>
      <c r="Q1066" s="5"/>
      <c r="T1066" s="1"/>
    </row>
    <row r="1067" spans="1:20">
      <c r="A1067" s="14">
        <v>9</v>
      </c>
      <c r="B1067" s="47">
        <v>43645</v>
      </c>
      <c r="C1067" s="48">
        <v>43648</v>
      </c>
      <c r="D1067" s="17" t="s">
        <v>15</v>
      </c>
      <c r="E1067" s="49">
        <f t="shared" si="103"/>
        <v>3</v>
      </c>
      <c r="F1067" s="50" t="s">
        <v>996</v>
      </c>
      <c r="G1067" s="51">
        <v>33615</v>
      </c>
      <c r="H1067" s="21">
        <v>0</v>
      </c>
      <c r="I1067" s="51">
        <f t="shared" si="104"/>
        <v>33615</v>
      </c>
      <c r="J1067" s="62">
        <f t="shared" ref="J1066:J1109" si="105">J1066-I1067</f>
        <v>5180310.4</v>
      </c>
      <c r="K1067" s="81">
        <v>78438</v>
      </c>
      <c r="L1067" s="65">
        <v>1516763</v>
      </c>
      <c r="M1067" s="2"/>
      <c r="N1067" s="2"/>
      <c r="Q1067" s="5"/>
      <c r="T1067" s="1"/>
    </row>
    <row r="1068" spans="1:20">
      <c r="A1068" s="14">
        <v>10</v>
      </c>
      <c r="B1068" s="47">
        <v>43646</v>
      </c>
      <c r="C1068" s="48">
        <v>43648</v>
      </c>
      <c r="D1068" s="17" t="s">
        <v>15</v>
      </c>
      <c r="E1068" s="49">
        <f t="shared" si="103"/>
        <v>2</v>
      </c>
      <c r="F1068" s="50" t="s">
        <v>997</v>
      </c>
      <c r="G1068" s="51">
        <v>12870</v>
      </c>
      <c r="H1068" s="21">
        <v>0</v>
      </c>
      <c r="I1068" s="51">
        <f t="shared" si="104"/>
        <v>12870</v>
      </c>
      <c r="J1068" s="62">
        <f t="shared" si="105"/>
        <v>5167440.4</v>
      </c>
      <c r="K1068" s="81">
        <v>82161</v>
      </c>
      <c r="L1068" s="65">
        <v>1536735</v>
      </c>
      <c r="M1068" s="2"/>
      <c r="N1068" s="2"/>
      <c r="Q1068" s="5"/>
      <c r="T1068" s="1"/>
    </row>
    <row r="1069" spans="1:20">
      <c r="A1069" s="14">
        <v>11</v>
      </c>
      <c r="B1069" s="47">
        <v>43645</v>
      </c>
      <c r="C1069" s="48">
        <v>43648</v>
      </c>
      <c r="D1069" s="17" t="s">
        <v>15</v>
      </c>
      <c r="E1069" s="49">
        <f t="shared" si="103"/>
        <v>3</v>
      </c>
      <c r="F1069" s="50" t="s">
        <v>998</v>
      </c>
      <c r="G1069" s="51">
        <v>19305</v>
      </c>
      <c r="H1069" s="21">
        <v>0</v>
      </c>
      <c r="I1069" s="51">
        <f t="shared" si="104"/>
        <v>19305</v>
      </c>
      <c r="J1069" s="62">
        <f t="shared" si="105"/>
        <v>5148135.4</v>
      </c>
      <c r="K1069" s="81">
        <v>81194</v>
      </c>
      <c r="L1069" s="65">
        <v>1531202</v>
      </c>
      <c r="M1069" s="2"/>
      <c r="N1069" s="2"/>
      <c r="Q1069" s="5"/>
      <c r="T1069" s="1"/>
    </row>
    <row r="1070" spans="1:20">
      <c r="A1070" s="14">
        <v>12</v>
      </c>
      <c r="B1070" s="47">
        <v>43663</v>
      </c>
      <c r="C1070" s="48">
        <v>43665</v>
      </c>
      <c r="D1070" s="17" t="s">
        <v>15</v>
      </c>
      <c r="E1070" s="49">
        <f t="shared" si="103"/>
        <v>2</v>
      </c>
      <c r="F1070" s="50" t="s">
        <v>999</v>
      </c>
      <c r="G1070" s="51">
        <v>3082.5</v>
      </c>
      <c r="H1070" s="21">
        <v>0</v>
      </c>
      <c r="I1070" s="51">
        <f t="shared" si="104"/>
        <v>3082.5</v>
      </c>
      <c r="J1070" s="62">
        <f t="shared" si="105"/>
        <v>5145052.9</v>
      </c>
      <c r="K1070" s="81">
        <v>80917</v>
      </c>
      <c r="L1070" s="65">
        <v>1528625</v>
      </c>
      <c r="M1070" s="2"/>
      <c r="N1070" s="2"/>
      <c r="Q1070" s="5"/>
      <c r="T1070" s="1"/>
    </row>
    <row r="1071" spans="1:20">
      <c r="A1071" s="14">
        <v>13</v>
      </c>
      <c r="B1071" s="47">
        <v>43647</v>
      </c>
      <c r="C1071" s="48">
        <v>43649</v>
      </c>
      <c r="D1071" s="17" t="s">
        <v>15</v>
      </c>
      <c r="E1071" s="49">
        <f t="shared" si="103"/>
        <v>2</v>
      </c>
      <c r="F1071" s="50" t="s">
        <v>1000</v>
      </c>
      <c r="G1071" s="51">
        <v>9000</v>
      </c>
      <c r="H1071" s="21">
        <v>0</v>
      </c>
      <c r="I1071" s="51">
        <f t="shared" si="104"/>
        <v>9000</v>
      </c>
      <c r="J1071" s="62">
        <f t="shared" si="105"/>
        <v>5136052.9</v>
      </c>
      <c r="K1071" s="81">
        <v>81529</v>
      </c>
      <c r="L1071" s="65">
        <v>1535118</v>
      </c>
      <c r="M1071" s="2"/>
      <c r="N1071" s="2"/>
      <c r="Q1071" s="5"/>
      <c r="T1071" s="1"/>
    </row>
    <row r="1072" spans="1:20">
      <c r="A1072" s="14">
        <v>14</v>
      </c>
      <c r="B1072" s="47">
        <v>43647</v>
      </c>
      <c r="C1072" s="48">
        <v>43649</v>
      </c>
      <c r="D1072" s="17" t="s">
        <v>15</v>
      </c>
      <c r="E1072" s="49">
        <f t="shared" si="103"/>
        <v>2</v>
      </c>
      <c r="F1072" s="50" t="s">
        <v>1001</v>
      </c>
      <c r="G1072" s="51">
        <v>12870</v>
      </c>
      <c r="H1072" s="21">
        <v>0</v>
      </c>
      <c r="I1072" s="51">
        <f t="shared" si="104"/>
        <v>12870</v>
      </c>
      <c r="J1072" s="62">
        <f t="shared" si="105"/>
        <v>5123182.9</v>
      </c>
      <c r="K1072" s="81">
        <v>73480</v>
      </c>
      <c r="L1072" s="65">
        <v>1481690</v>
      </c>
      <c r="M1072" s="2"/>
      <c r="N1072" s="2"/>
      <c r="Q1072" s="5"/>
      <c r="T1072" s="1"/>
    </row>
    <row r="1073" spans="1:20">
      <c r="A1073" s="14">
        <v>15</v>
      </c>
      <c r="B1073" s="47">
        <v>43647</v>
      </c>
      <c r="C1073" s="48">
        <v>43649</v>
      </c>
      <c r="D1073" s="17" t="s">
        <v>15</v>
      </c>
      <c r="E1073" s="49">
        <f t="shared" si="103"/>
        <v>2</v>
      </c>
      <c r="F1073" s="50" t="s">
        <v>1002</v>
      </c>
      <c r="G1073" s="51">
        <v>12870</v>
      </c>
      <c r="H1073" s="21">
        <v>0</v>
      </c>
      <c r="I1073" s="51">
        <f t="shared" si="104"/>
        <v>12870</v>
      </c>
      <c r="J1073" s="62">
        <f t="shared" si="105"/>
        <v>5110312.9</v>
      </c>
      <c r="K1073" s="81">
        <v>78118</v>
      </c>
      <c r="L1073" s="65">
        <v>1513170</v>
      </c>
      <c r="M1073" s="2"/>
      <c r="N1073" s="2"/>
      <c r="Q1073" s="5"/>
      <c r="T1073" s="1"/>
    </row>
    <row r="1074" spans="1:20">
      <c r="A1074" s="14">
        <v>16</v>
      </c>
      <c r="B1074" s="47">
        <v>43647</v>
      </c>
      <c r="C1074" s="48">
        <v>43649</v>
      </c>
      <c r="D1074" s="17" t="s">
        <v>15</v>
      </c>
      <c r="E1074" s="49">
        <f t="shared" si="103"/>
        <v>2</v>
      </c>
      <c r="F1074" s="50" t="s">
        <v>1003</v>
      </c>
      <c r="G1074" s="51">
        <v>12870</v>
      </c>
      <c r="H1074" s="21">
        <v>0</v>
      </c>
      <c r="I1074" s="51">
        <f t="shared" si="104"/>
        <v>12870</v>
      </c>
      <c r="J1074" s="62">
        <f t="shared" si="105"/>
        <v>5097442.9</v>
      </c>
      <c r="K1074" s="81">
        <v>80812</v>
      </c>
      <c r="L1074" s="65">
        <v>1527323</v>
      </c>
      <c r="M1074" s="2"/>
      <c r="N1074" s="2"/>
      <c r="Q1074" s="5"/>
      <c r="T1074" s="1"/>
    </row>
    <row r="1075" spans="1:20">
      <c r="A1075" s="14">
        <v>17</v>
      </c>
      <c r="B1075" s="47">
        <v>43647</v>
      </c>
      <c r="C1075" s="48">
        <v>43649</v>
      </c>
      <c r="D1075" s="17" t="s">
        <v>15</v>
      </c>
      <c r="E1075" s="49">
        <f t="shared" si="103"/>
        <v>2</v>
      </c>
      <c r="F1075" s="50" t="s">
        <v>1004</v>
      </c>
      <c r="G1075" s="51">
        <v>9000</v>
      </c>
      <c r="H1075" s="21">
        <v>0</v>
      </c>
      <c r="I1075" s="51">
        <f t="shared" si="104"/>
        <v>9000</v>
      </c>
      <c r="J1075" s="62">
        <f t="shared" si="105"/>
        <v>5088442.9</v>
      </c>
      <c r="K1075" s="81">
        <v>81241</v>
      </c>
      <c r="L1075" s="65">
        <v>1531979</v>
      </c>
      <c r="M1075" s="2"/>
      <c r="N1075" s="2"/>
      <c r="Q1075" s="5"/>
      <c r="T1075" s="1"/>
    </row>
    <row r="1076" spans="1:20">
      <c r="A1076" s="14">
        <v>18</v>
      </c>
      <c r="B1076" s="47">
        <v>43648</v>
      </c>
      <c r="C1076" s="48">
        <v>43650</v>
      </c>
      <c r="D1076" s="17" t="s">
        <v>15</v>
      </c>
      <c r="E1076" s="49">
        <f t="shared" si="103"/>
        <v>2</v>
      </c>
      <c r="F1076" s="50" t="s">
        <v>1005</v>
      </c>
      <c r="G1076" s="51">
        <v>12870</v>
      </c>
      <c r="H1076" s="21">
        <v>0</v>
      </c>
      <c r="I1076" s="51">
        <f t="shared" si="104"/>
        <v>12870</v>
      </c>
      <c r="J1076" s="62">
        <f t="shared" si="105"/>
        <v>5075572.9</v>
      </c>
      <c r="K1076" s="81">
        <v>72801</v>
      </c>
      <c r="L1076" s="65">
        <v>1476407</v>
      </c>
      <c r="M1076" s="2"/>
      <c r="N1076" s="2"/>
      <c r="Q1076" s="5"/>
      <c r="T1076" s="1"/>
    </row>
    <row r="1077" spans="1:20">
      <c r="A1077" s="14">
        <v>19</v>
      </c>
      <c r="B1077" s="47">
        <v>43648</v>
      </c>
      <c r="C1077" s="48">
        <v>43650</v>
      </c>
      <c r="D1077" s="17" t="s">
        <v>15</v>
      </c>
      <c r="E1077" s="49">
        <f t="shared" si="103"/>
        <v>2</v>
      </c>
      <c r="F1077" s="50" t="s">
        <v>1006</v>
      </c>
      <c r="G1077" s="51">
        <v>9000</v>
      </c>
      <c r="H1077" s="21">
        <v>0</v>
      </c>
      <c r="I1077" s="51">
        <f t="shared" si="104"/>
        <v>9000</v>
      </c>
      <c r="J1077" s="62">
        <f t="shared" si="105"/>
        <v>5066572.9</v>
      </c>
      <c r="K1077" s="81">
        <v>74369</v>
      </c>
      <c r="L1077" s="65">
        <v>1491240</v>
      </c>
      <c r="M1077" s="2"/>
      <c r="N1077" s="2"/>
      <c r="Q1077" s="5"/>
      <c r="T1077" s="1"/>
    </row>
    <row r="1078" spans="1:20">
      <c r="A1078" s="14">
        <v>20</v>
      </c>
      <c r="B1078" s="47">
        <v>43648</v>
      </c>
      <c r="C1078" s="48">
        <v>43650</v>
      </c>
      <c r="D1078" s="17" t="s">
        <v>15</v>
      </c>
      <c r="E1078" s="49">
        <f t="shared" si="103"/>
        <v>2</v>
      </c>
      <c r="F1078" s="50" t="s">
        <v>1007</v>
      </c>
      <c r="G1078" s="51">
        <v>12870</v>
      </c>
      <c r="H1078" s="21">
        <v>0</v>
      </c>
      <c r="I1078" s="51">
        <f t="shared" si="104"/>
        <v>12870</v>
      </c>
      <c r="J1078" s="62">
        <f t="shared" si="105"/>
        <v>5053702.9</v>
      </c>
      <c r="K1078" s="81">
        <v>81458</v>
      </c>
      <c r="L1078" s="65">
        <v>1533382</v>
      </c>
      <c r="M1078" s="2"/>
      <c r="N1078" s="2"/>
      <c r="Q1078" s="5"/>
      <c r="T1078" s="1"/>
    </row>
    <row r="1079" spans="1:20">
      <c r="A1079" s="14">
        <v>21</v>
      </c>
      <c r="B1079" s="47">
        <v>43646</v>
      </c>
      <c r="C1079" s="48">
        <v>43650</v>
      </c>
      <c r="D1079" s="17" t="s">
        <v>15</v>
      </c>
      <c r="E1079" s="49">
        <f t="shared" si="103"/>
        <v>4</v>
      </c>
      <c r="F1079" s="50" t="s">
        <v>1008</v>
      </c>
      <c r="G1079" s="51">
        <v>25740</v>
      </c>
      <c r="H1079" s="21">
        <v>0</v>
      </c>
      <c r="I1079" s="51">
        <f t="shared" si="104"/>
        <v>25740</v>
      </c>
      <c r="J1079" s="62">
        <f t="shared" si="105"/>
        <v>5027962.9</v>
      </c>
      <c r="K1079" s="81">
        <v>80435</v>
      </c>
      <c r="L1079" s="65">
        <v>1525288</v>
      </c>
      <c r="M1079" s="2"/>
      <c r="N1079" s="2"/>
      <c r="Q1079" s="5"/>
      <c r="T1079" s="1"/>
    </row>
    <row r="1080" spans="1:20">
      <c r="A1080" s="14">
        <v>22</v>
      </c>
      <c r="B1080" s="47">
        <v>43649</v>
      </c>
      <c r="C1080" s="48">
        <v>43651</v>
      </c>
      <c r="D1080" s="17" t="s">
        <v>15</v>
      </c>
      <c r="E1080" s="49">
        <f t="shared" si="103"/>
        <v>2</v>
      </c>
      <c r="F1080" s="50" t="s">
        <v>1009</v>
      </c>
      <c r="G1080" s="51">
        <v>12870</v>
      </c>
      <c r="H1080" s="21">
        <v>0</v>
      </c>
      <c r="I1080" s="51">
        <f t="shared" si="104"/>
        <v>12870</v>
      </c>
      <c r="J1080" s="62">
        <f t="shared" si="105"/>
        <v>5015092.9</v>
      </c>
      <c r="K1080" s="81">
        <v>80974</v>
      </c>
      <c r="L1080" s="82">
        <v>1529402</v>
      </c>
      <c r="M1080" s="2"/>
      <c r="N1080" s="2"/>
      <c r="Q1080" s="5"/>
      <c r="T1080" s="1"/>
    </row>
    <row r="1081" spans="1:20">
      <c r="A1081" s="14">
        <v>23</v>
      </c>
      <c r="B1081" s="47">
        <v>43649</v>
      </c>
      <c r="C1081" s="48">
        <v>43651</v>
      </c>
      <c r="D1081" s="17" t="s">
        <v>15</v>
      </c>
      <c r="E1081" s="49">
        <f t="shared" si="103"/>
        <v>2</v>
      </c>
      <c r="F1081" s="50" t="s">
        <v>1010</v>
      </c>
      <c r="G1081" s="51">
        <v>12870</v>
      </c>
      <c r="H1081" s="21">
        <v>0</v>
      </c>
      <c r="I1081" s="51">
        <f t="shared" si="104"/>
        <v>12870</v>
      </c>
      <c r="J1081" s="62">
        <f t="shared" si="105"/>
        <v>5002222.9</v>
      </c>
      <c r="K1081" s="81">
        <v>80975</v>
      </c>
      <c r="L1081" s="82">
        <v>1529402</v>
      </c>
      <c r="M1081" s="2"/>
      <c r="N1081" s="2"/>
      <c r="Q1081" s="5"/>
      <c r="T1081" s="1"/>
    </row>
    <row r="1082" spans="1:20">
      <c r="A1082" s="14">
        <v>24</v>
      </c>
      <c r="B1082" s="47">
        <v>43646</v>
      </c>
      <c r="C1082" s="48">
        <v>43651</v>
      </c>
      <c r="D1082" s="17" t="s">
        <v>15</v>
      </c>
      <c r="E1082" s="49">
        <f t="shared" si="103"/>
        <v>5</v>
      </c>
      <c r="F1082" s="50" t="s">
        <v>1011</v>
      </c>
      <c r="G1082" s="51">
        <v>32175</v>
      </c>
      <c r="H1082" s="21">
        <v>0</v>
      </c>
      <c r="I1082" s="51">
        <f t="shared" si="104"/>
        <v>32175</v>
      </c>
      <c r="J1082" s="62">
        <f t="shared" si="105"/>
        <v>4970047.9</v>
      </c>
      <c r="K1082" s="81">
        <v>78433</v>
      </c>
      <c r="L1082" s="65">
        <v>1516724</v>
      </c>
      <c r="M1082" s="2"/>
      <c r="N1082" s="2"/>
      <c r="Q1082" s="5"/>
      <c r="T1082" s="1"/>
    </row>
    <row r="1083" spans="1:20">
      <c r="A1083" s="14">
        <v>25</v>
      </c>
      <c r="B1083" s="47">
        <v>43649</v>
      </c>
      <c r="C1083" s="48">
        <v>43651</v>
      </c>
      <c r="D1083" s="17" t="s">
        <v>15</v>
      </c>
      <c r="E1083" s="49">
        <f t="shared" si="103"/>
        <v>2</v>
      </c>
      <c r="F1083" s="50" t="s">
        <v>78</v>
      </c>
      <c r="G1083" s="51">
        <v>9000</v>
      </c>
      <c r="H1083" s="21">
        <v>0</v>
      </c>
      <c r="I1083" s="51">
        <f t="shared" si="104"/>
        <v>9000</v>
      </c>
      <c r="J1083" s="62">
        <f t="shared" si="105"/>
        <v>4961047.9</v>
      </c>
      <c r="K1083" s="81">
        <v>81234</v>
      </c>
      <c r="L1083" s="65">
        <v>1531261</v>
      </c>
      <c r="M1083" s="2"/>
      <c r="N1083" s="2"/>
      <c r="Q1083" s="5"/>
      <c r="T1083" s="1"/>
    </row>
    <row r="1084" spans="1:20">
      <c r="A1084" s="14">
        <v>26</v>
      </c>
      <c r="B1084" s="47">
        <v>43650</v>
      </c>
      <c r="C1084" s="48">
        <v>43651</v>
      </c>
      <c r="D1084" s="17" t="s">
        <v>15</v>
      </c>
      <c r="E1084" s="49">
        <f t="shared" si="103"/>
        <v>1</v>
      </c>
      <c r="F1084" s="50" t="s">
        <v>446</v>
      </c>
      <c r="G1084" s="51">
        <v>12450</v>
      </c>
      <c r="H1084" s="21">
        <v>0</v>
      </c>
      <c r="I1084" s="51">
        <f t="shared" si="104"/>
        <v>12450</v>
      </c>
      <c r="J1084" s="62">
        <f t="shared" si="105"/>
        <v>4948597.9</v>
      </c>
      <c r="K1084" s="81">
        <v>81238</v>
      </c>
      <c r="L1084" s="65">
        <v>1531491</v>
      </c>
      <c r="M1084" s="2"/>
      <c r="N1084" s="2"/>
      <c r="Q1084" s="5"/>
      <c r="T1084" s="1"/>
    </row>
    <row r="1085" spans="1:20">
      <c r="A1085" s="14">
        <v>27</v>
      </c>
      <c r="B1085" s="47">
        <v>43649</v>
      </c>
      <c r="C1085" s="48">
        <v>43652</v>
      </c>
      <c r="D1085" s="17" t="s">
        <v>15</v>
      </c>
      <c r="E1085" s="49">
        <f t="shared" si="103"/>
        <v>3</v>
      </c>
      <c r="F1085" s="50" t="s">
        <v>1012</v>
      </c>
      <c r="G1085" s="51">
        <v>19305</v>
      </c>
      <c r="H1085" s="21">
        <v>0</v>
      </c>
      <c r="I1085" s="51">
        <f t="shared" si="104"/>
        <v>19305</v>
      </c>
      <c r="J1085" s="62">
        <f t="shared" si="105"/>
        <v>4929292.9</v>
      </c>
      <c r="K1085" s="81">
        <v>77840</v>
      </c>
      <c r="L1085" s="65">
        <v>1509790</v>
      </c>
      <c r="M1085" s="2"/>
      <c r="N1085" s="2"/>
      <c r="Q1085" s="5"/>
      <c r="T1085" s="1"/>
    </row>
    <row r="1086" spans="1:20">
      <c r="A1086" s="14">
        <v>28</v>
      </c>
      <c r="B1086" s="47">
        <v>43649</v>
      </c>
      <c r="C1086" s="48">
        <v>43652</v>
      </c>
      <c r="D1086" s="17" t="s">
        <v>15</v>
      </c>
      <c r="E1086" s="49">
        <f t="shared" si="103"/>
        <v>3</v>
      </c>
      <c r="F1086" s="50" t="s">
        <v>1013</v>
      </c>
      <c r="G1086" s="51">
        <v>19305</v>
      </c>
      <c r="H1086" s="21">
        <v>0</v>
      </c>
      <c r="I1086" s="51">
        <f t="shared" si="104"/>
        <v>19305</v>
      </c>
      <c r="J1086" s="62">
        <f t="shared" si="105"/>
        <v>4909987.9</v>
      </c>
      <c r="K1086" s="81">
        <v>80832</v>
      </c>
      <c r="L1086" s="65">
        <v>1527614</v>
      </c>
      <c r="M1086" s="2"/>
      <c r="N1086" s="2"/>
      <c r="Q1086" s="5"/>
      <c r="T1086" s="1"/>
    </row>
    <row r="1087" s="3" customFormat="1" spans="1:19">
      <c r="A1087" s="14">
        <v>29</v>
      </c>
      <c r="B1087" s="47">
        <v>43648</v>
      </c>
      <c r="C1087" s="48">
        <v>43652</v>
      </c>
      <c r="D1087" s="17" t="s">
        <v>15</v>
      </c>
      <c r="E1087" s="49">
        <f t="shared" si="103"/>
        <v>4</v>
      </c>
      <c r="F1087" s="50" t="s">
        <v>1014</v>
      </c>
      <c r="G1087" s="51">
        <v>35856</v>
      </c>
      <c r="H1087" s="21">
        <v>0</v>
      </c>
      <c r="I1087" s="51">
        <f t="shared" si="104"/>
        <v>35856</v>
      </c>
      <c r="J1087" s="62">
        <f t="shared" si="105"/>
        <v>4874131.9</v>
      </c>
      <c r="K1087" s="81">
        <v>76472</v>
      </c>
      <c r="L1087" s="131">
        <v>1503427</v>
      </c>
      <c r="M1087" s="2"/>
      <c r="N1087" s="2"/>
      <c r="O1087" s="149"/>
      <c r="Q1087" s="5"/>
      <c r="R1087" s="5"/>
      <c r="S1087" s="5"/>
    </row>
    <row r="1088" s="3" customFormat="1" spans="1:19">
      <c r="A1088" s="14">
        <v>30</v>
      </c>
      <c r="B1088" s="47">
        <v>43649</v>
      </c>
      <c r="C1088" s="48">
        <v>43652</v>
      </c>
      <c r="D1088" s="17" t="s">
        <v>15</v>
      </c>
      <c r="E1088" s="49">
        <f t="shared" si="103"/>
        <v>3</v>
      </c>
      <c r="F1088" s="50" t="s">
        <v>1015</v>
      </c>
      <c r="G1088" s="51">
        <v>33615</v>
      </c>
      <c r="H1088" s="21">
        <v>0</v>
      </c>
      <c r="I1088" s="51">
        <f t="shared" si="104"/>
        <v>33615</v>
      </c>
      <c r="J1088" s="62">
        <f t="shared" si="105"/>
        <v>4840516.9</v>
      </c>
      <c r="K1088" s="81">
        <v>78909</v>
      </c>
      <c r="L1088" s="65">
        <v>1518621</v>
      </c>
      <c r="M1088" s="2"/>
      <c r="N1088" s="2"/>
      <c r="O1088" s="149"/>
      <c r="Q1088" s="5"/>
      <c r="R1088" s="5"/>
      <c r="S1088" s="5"/>
    </row>
    <row r="1089" s="3" customFormat="1" spans="1:20">
      <c r="A1089" s="14">
        <v>31</v>
      </c>
      <c r="B1089" s="47">
        <v>43650</v>
      </c>
      <c r="C1089" s="48">
        <v>43652</v>
      </c>
      <c r="D1089" s="17" t="s">
        <v>15</v>
      </c>
      <c r="E1089" s="49">
        <f t="shared" si="103"/>
        <v>2</v>
      </c>
      <c r="F1089" s="50" t="s">
        <v>1016</v>
      </c>
      <c r="G1089" s="51">
        <v>19049.4</v>
      </c>
      <c r="H1089" s="21">
        <v>0</v>
      </c>
      <c r="I1089" s="51">
        <f t="shared" si="104"/>
        <v>19049.4</v>
      </c>
      <c r="J1089" s="62">
        <f t="shared" si="105"/>
        <v>4821467.5</v>
      </c>
      <c r="K1089" s="81">
        <v>70414</v>
      </c>
      <c r="L1089" s="65">
        <v>1463503</v>
      </c>
      <c r="M1089" s="2"/>
      <c r="N1089" s="2"/>
      <c r="O1089" s="149"/>
      <c r="R1089" s="5"/>
      <c r="S1089" s="5"/>
      <c r="T1089" s="5"/>
    </row>
    <row r="1090" s="3" customFormat="1" spans="1:20">
      <c r="A1090" s="14">
        <v>32</v>
      </c>
      <c r="B1090" s="47">
        <v>43650</v>
      </c>
      <c r="C1090" s="48">
        <v>43652</v>
      </c>
      <c r="D1090" s="17" t="s">
        <v>15</v>
      </c>
      <c r="E1090" s="49">
        <f t="shared" si="103"/>
        <v>2</v>
      </c>
      <c r="F1090" s="50" t="s">
        <v>1001</v>
      </c>
      <c r="G1090" s="51">
        <v>19049.4</v>
      </c>
      <c r="H1090" s="21">
        <v>0</v>
      </c>
      <c r="I1090" s="51">
        <f t="shared" si="104"/>
        <v>19049.4</v>
      </c>
      <c r="J1090" s="62">
        <f t="shared" si="105"/>
        <v>4802418.1</v>
      </c>
      <c r="K1090" s="81">
        <v>70415</v>
      </c>
      <c r="L1090" s="65">
        <v>1463504</v>
      </c>
      <c r="M1090" s="2"/>
      <c r="N1090" s="2"/>
      <c r="O1090" s="149"/>
      <c r="R1090" s="5"/>
      <c r="S1090" s="5"/>
      <c r="T1090" s="5"/>
    </row>
    <row r="1091" spans="1:14">
      <c r="A1091" s="14">
        <v>33</v>
      </c>
      <c r="B1091" s="47">
        <v>43648</v>
      </c>
      <c r="C1091" s="48">
        <v>43653</v>
      </c>
      <c r="D1091" s="17" t="s">
        <v>15</v>
      </c>
      <c r="E1091" s="49">
        <f t="shared" si="103"/>
        <v>5</v>
      </c>
      <c r="F1091" s="50" t="s">
        <v>1017</v>
      </c>
      <c r="G1091" s="51">
        <v>32175</v>
      </c>
      <c r="H1091" s="21">
        <v>0</v>
      </c>
      <c r="I1091" s="51">
        <f t="shared" si="104"/>
        <v>32175</v>
      </c>
      <c r="J1091" s="62">
        <f t="shared" si="105"/>
        <v>4770243.1</v>
      </c>
      <c r="K1091" s="81">
        <v>76196</v>
      </c>
      <c r="L1091" s="65">
        <v>1501298</v>
      </c>
      <c r="M1091" s="2"/>
      <c r="N1091" s="2"/>
    </row>
    <row r="1092" spans="1:14">
      <c r="A1092" s="14">
        <v>34</v>
      </c>
      <c r="B1092" s="47">
        <v>43651</v>
      </c>
      <c r="C1092" s="48">
        <v>43653</v>
      </c>
      <c r="D1092" s="17" t="s">
        <v>15</v>
      </c>
      <c r="E1092" s="49">
        <f t="shared" si="103"/>
        <v>2</v>
      </c>
      <c r="F1092" s="50" t="s">
        <v>1018</v>
      </c>
      <c r="G1092" s="51">
        <v>12870</v>
      </c>
      <c r="H1092" s="21">
        <v>0</v>
      </c>
      <c r="I1092" s="51">
        <f t="shared" si="104"/>
        <v>12870</v>
      </c>
      <c r="J1092" s="62">
        <f t="shared" si="105"/>
        <v>4757373.1</v>
      </c>
      <c r="K1092" s="81">
        <v>81232</v>
      </c>
      <c r="L1092" s="65">
        <v>1531238</v>
      </c>
      <c r="M1092" s="2"/>
      <c r="N1092" s="2"/>
    </row>
    <row r="1093" spans="1:14">
      <c r="A1093" s="14">
        <v>35</v>
      </c>
      <c r="B1093" s="47">
        <v>43651</v>
      </c>
      <c r="C1093" s="48">
        <v>43653</v>
      </c>
      <c r="D1093" s="17" t="s">
        <v>15</v>
      </c>
      <c r="E1093" s="49">
        <f t="shared" si="103"/>
        <v>2</v>
      </c>
      <c r="F1093" s="50" t="s">
        <v>1019</v>
      </c>
      <c r="G1093" s="51">
        <v>9000</v>
      </c>
      <c r="H1093" s="21">
        <v>0</v>
      </c>
      <c r="I1093" s="51">
        <f t="shared" si="104"/>
        <v>9000</v>
      </c>
      <c r="J1093" s="62">
        <f t="shared" si="105"/>
        <v>4748373.1</v>
      </c>
      <c r="K1093" s="81">
        <v>80662</v>
      </c>
      <c r="L1093" s="65">
        <v>1525704</v>
      </c>
      <c r="M1093" s="2"/>
      <c r="N1093" s="2"/>
    </row>
    <row r="1094" spans="1:14">
      <c r="A1094" s="14">
        <v>36</v>
      </c>
      <c r="B1094" s="47">
        <v>43648</v>
      </c>
      <c r="C1094" s="48">
        <v>43653</v>
      </c>
      <c r="D1094" s="17" t="s">
        <v>15</v>
      </c>
      <c r="E1094" s="49">
        <f t="shared" si="103"/>
        <v>5</v>
      </c>
      <c r="F1094" s="50" t="s">
        <v>1020</v>
      </c>
      <c r="G1094" s="51">
        <v>22500</v>
      </c>
      <c r="H1094" s="21">
        <v>0</v>
      </c>
      <c r="I1094" s="51">
        <f t="shared" si="104"/>
        <v>22500</v>
      </c>
      <c r="J1094" s="62">
        <f t="shared" si="105"/>
        <v>4725873.1</v>
      </c>
      <c r="K1094" s="81">
        <v>76198</v>
      </c>
      <c r="L1094" s="65">
        <v>1501312</v>
      </c>
      <c r="M1094" s="2"/>
      <c r="N1094" s="2"/>
    </row>
    <row r="1095" spans="1:14">
      <c r="A1095" s="14">
        <v>37</v>
      </c>
      <c r="B1095" s="47">
        <v>43649</v>
      </c>
      <c r="C1095" s="48">
        <v>43653</v>
      </c>
      <c r="D1095" s="17" t="s">
        <v>15</v>
      </c>
      <c r="E1095" s="49">
        <f t="shared" si="103"/>
        <v>4</v>
      </c>
      <c r="F1095" s="50" t="s">
        <v>1021</v>
      </c>
      <c r="G1095" s="51">
        <v>25740</v>
      </c>
      <c r="H1095" s="21">
        <v>0</v>
      </c>
      <c r="I1095" s="51">
        <f t="shared" si="104"/>
        <v>25740</v>
      </c>
      <c r="J1095" s="62">
        <f t="shared" si="105"/>
        <v>4700133.1</v>
      </c>
      <c r="K1095" s="81">
        <v>80400</v>
      </c>
      <c r="L1095" s="65">
        <v>1525069</v>
      </c>
      <c r="M1095" s="2"/>
      <c r="N1095" s="2"/>
    </row>
    <row r="1096" spans="1:14">
      <c r="A1096" s="14">
        <v>38</v>
      </c>
      <c r="B1096" s="47">
        <v>43651</v>
      </c>
      <c r="C1096" s="48">
        <v>43653</v>
      </c>
      <c r="D1096" s="17" t="s">
        <v>15</v>
      </c>
      <c r="E1096" s="49">
        <f t="shared" si="103"/>
        <v>2</v>
      </c>
      <c r="F1096" s="50" t="s">
        <v>290</v>
      </c>
      <c r="G1096" s="51">
        <v>12870</v>
      </c>
      <c r="H1096" s="21">
        <v>0</v>
      </c>
      <c r="I1096" s="51">
        <f t="shared" si="104"/>
        <v>12870</v>
      </c>
      <c r="J1096" s="62">
        <f t="shared" si="105"/>
        <v>4687263.1</v>
      </c>
      <c r="K1096" s="81">
        <v>81903</v>
      </c>
      <c r="L1096" s="65">
        <v>1536357</v>
      </c>
      <c r="M1096" s="2"/>
      <c r="N1096" s="2"/>
    </row>
    <row r="1097" spans="1:14">
      <c r="A1097" s="14">
        <v>39</v>
      </c>
      <c r="B1097" s="47">
        <v>43649</v>
      </c>
      <c r="C1097" s="48">
        <v>43653</v>
      </c>
      <c r="D1097" s="17" t="s">
        <v>15</v>
      </c>
      <c r="E1097" s="49">
        <f t="shared" si="103"/>
        <v>4</v>
      </c>
      <c r="F1097" s="50" t="s">
        <v>1022</v>
      </c>
      <c r="G1097" s="51">
        <v>18000</v>
      </c>
      <c r="H1097" s="21">
        <v>0</v>
      </c>
      <c r="I1097" s="51">
        <f t="shared" si="104"/>
        <v>18000</v>
      </c>
      <c r="J1097" s="62">
        <f t="shared" si="105"/>
        <v>4669263.1</v>
      </c>
      <c r="K1097" s="81">
        <v>80403</v>
      </c>
      <c r="L1097" s="65">
        <v>1525081</v>
      </c>
      <c r="M1097" s="2"/>
      <c r="N1097" s="2"/>
    </row>
    <row r="1098" spans="1:14">
      <c r="A1098" s="14">
        <v>40</v>
      </c>
      <c r="B1098" s="47">
        <v>43648</v>
      </c>
      <c r="C1098" s="48">
        <v>43653</v>
      </c>
      <c r="D1098" s="17" t="s">
        <v>15</v>
      </c>
      <c r="E1098" s="49">
        <f t="shared" si="103"/>
        <v>5</v>
      </c>
      <c r="F1098" s="50" t="s">
        <v>1023</v>
      </c>
      <c r="G1098" s="51">
        <v>22500</v>
      </c>
      <c r="H1098" s="21">
        <v>0</v>
      </c>
      <c r="I1098" s="51">
        <f t="shared" si="104"/>
        <v>22500</v>
      </c>
      <c r="J1098" s="62">
        <f t="shared" si="105"/>
        <v>4646763.1</v>
      </c>
      <c r="K1098" s="81">
        <v>76204</v>
      </c>
      <c r="L1098" s="65">
        <v>1501306</v>
      </c>
      <c r="M1098" s="2"/>
      <c r="N1098" s="2"/>
    </row>
    <row r="1099" spans="1:14">
      <c r="A1099" s="14">
        <v>41</v>
      </c>
      <c r="B1099" s="47">
        <v>43651</v>
      </c>
      <c r="C1099" s="48">
        <v>43653</v>
      </c>
      <c r="D1099" s="17" t="s">
        <v>15</v>
      </c>
      <c r="E1099" s="49">
        <f t="shared" si="103"/>
        <v>2</v>
      </c>
      <c r="F1099" s="50" t="s">
        <v>1024</v>
      </c>
      <c r="G1099" s="51">
        <v>12870</v>
      </c>
      <c r="H1099" s="21">
        <v>0</v>
      </c>
      <c r="I1099" s="51">
        <f t="shared" si="104"/>
        <v>12870</v>
      </c>
      <c r="J1099" s="62">
        <f t="shared" si="105"/>
        <v>4633893.1</v>
      </c>
      <c r="K1099" s="81">
        <v>80415</v>
      </c>
      <c r="L1099" s="65">
        <v>1525176</v>
      </c>
      <c r="M1099" s="2"/>
      <c r="N1099" s="2"/>
    </row>
    <row r="1100" spans="1:14">
      <c r="A1100" s="14">
        <v>42</v>
      </c>
      <c r="B1100" s="47">
        <v>43651</v>
      </c>
      <c r="C1100" s="48">
        <v>43653</v>
      </c>
      <c r="D1100" s="17" t="s">
        <v>15</v>
      </c>
      <c r="E1100" s="49">
        <f t="shared" si="103"/>
        <v>2</v>
      </c>
      <c r="F1100" s="50" t="s">
        <v>1025</v>
      </c>
      <c r="G1100" s="51">
        <v>22410</v>
      </c>
      <c r="H1100" s="21">
        <v>0</v>
      </c>
      <c r="I1100" s="51">
        <f t="shared" si="104"/>
        <v>22410</v>
      </c>
      <c r="J1100" s="62">
        <f t="shared" si="105"/>
        <v>4611483.1</v>
      </c>
      <c r="K1100" s="81">
        <v>78907</v>
      </c>
      <c r="L1100" s="172" t="s">
        <v>1026</v>
      </c>
      <c r="M1100" s="2"/>
      <c r="N1100" s="2"/>
    </row>
    <row r="1101" spans="1:14">
      <c r="A1101" s="14">
        <v>43</v>
      </c>
      <c r="B1101" s="47">
        <v>43651</v>
      </c>
      <c r="C1101" s="48">
        <v>43653</v>
      </c>
      <c r="D1101" s="17" t="s">
        <v>15</v>
      </c>
      <c r="E1101" s="49">
        <f t="shared" si="103"/>
        <v>2</v>
      </c>
      <c r="F1101" s="50" t="s">
        <v>1027</v>
      </c>
      <c r="G1101" s="51">
        <v>22410</v>
      </c>
      <c r="H1101" s="21">
        <v>0</v>
      </c>
      <c r="I1101" s="51">
        <f t="shared" si="104"/>
        <v>22410</v>
      </c>
      <c r="J1101" s="62">
        <f t="shared" si="105"/>
        <v>4589073.1</v>
      </c>
      <c r="K1101" s="81">
        <v>78908</v>
      </c>
      <c r="L1101" s="172" t="s">
        <v>1026</v>
      </c>
      <c r="M1101" s="2"/>
      <c r="N1101" s="2"/>
    </row>
    <row r="1102" spans="1:14">
      <c r="A1102" s="14">
        <v>44</v>
      </c>
      <c r="B1102" s="47">
        <v>43649</v>
      </c>
      <c r="C1102" s="48">
        <v>43654</v>
      </c>
      <c r="D1102" s="17" t="s">
        <v>15</v>
      </c>
      <c r="E1102" s="49">
        <f t="shared" si="103"/>
        <v>5</v>
      </c>
      <c r="F1102" s="50" t="s">
        <v>1028</v>
      </c>
      <c r="G1102" s="51">
        <v>32175</v>
      </c>
      <c r="H1102" s="21">
        <v>0</v>
      </c>
      <c r="I1102" s="51">
        <f t="shared" si="104"/>
        <v>32175</v>
      </c>
      <c r="J1102" s="62">
        <f t="shared" si="105"/>
        <v>4556898.1</v>
      </c>
      <c r="K1102" s="81">
        <v>73508</v>
      </c>
      <c r="L1102" s="65">
        <v>1481306</v>
      </c>
      <c r="M1102" s="2"/>
      <c r="N1102" s="2"/>
    </row>
    <row r="1103" spans="1:14">
      <c r="A1103" s="14">
        <v>45</v>
      </c>
      <c r="B1103" s="47">
        <v>43652</v>
      </c>
      <c r="C1103" s="48">
        <v>43654</v>
      </c>
      <c r="D1103" s="17" t="s">
        <v>15</v>
      </c>
      <c r="E1103" s="49">
        <f t="shared" si="103"/>
        <v>2</v>
      </c>
      <c r="F1103" s="50" t="s">
        <v>1029</v>
      </c>
      <c r="G1103" s="51">
        <v>9000</v>
      </c>
      <c r="H1103" s="21">
        <v>0</v>
      </c>
      <c r="I1103" s="51">
        <f t="shared" si="104"/>
        <v>9000</v>
      </c>
      <c r="J1103" s="62">
        <f t="shared" si="105"/>
        <v>4547898.1</v>
      </c>
      <c r="K1103" s="81">
        <v>74393</v>
      </c>
      <c r="L1103" s="65">
        <v>1491713</v>
      </c>
      <c r="M1103" s="2"/>
      <c r="N1103" s="2"/>
    </row>
    <row r="1104" spans="1:14">
      <c r="A1104" s="14">
        <v>46</v>
      </c>
      <c r="B1104" s="47">
        <v>43652</v>
      </c>
      <c r="C1104" s="48">
        <v>43654</v>
      </c>
      <c r="D1104" s="17" t="s">
        <v>15</v>
      </c>
      <c r="E1104" s="49">
        <f t="shared" si="103"/>
        <v>2</v>
      </c>
      <c r="F1104" s="50" t="s">
        <v>1030</v>
      </c>
      <c r="G1104" s="51">
        <v>12870</v>
      </c>
      <c r="H1104" s="21">
        <v>0</v>
      </c>
      <c r="I1104" s="51">
        <f t="shared" si="104"/>
        <v>12870</v>
      </c>
      <c r="J1104" s="62">
        <f t="shared" si="105"/>
        <v>4535028.1</v>
      </c>
      <c r="K1104" s="81">
        <v>75414</v>
      </c>
      <c r="L1104" s="65">
        <v>1498054</v>
      </c>
      <c r="M1104" s="2"/>
      <c r="N1104" s="2"/>
    </row>
    <row r="1105" spans="1:14">
      <c r="A1105" s="14">
        <v>47</v>
      </c>
      <c r="B1105" s="47">
        <v>43652</v>
      </c>
      <c r="C1105" s="48">
        <v>43654</v>
      </c>
      <c r="D1105" s="17" t="s">
        <v>15</v>
      </c>
      <c r="E1105" s="49">
        <f t="shared" si="103"/>
        <v>2</v>
      </c>
      <c r="F1105" s="50" t="s">
        <v>1031</v>
      </c>
      <c r="G1105" s="51">
        <v>17928</v>
      </c>
      <c r="H1105" s="21">
        <v>0</v>
      </c>
      <c r="I1105" s="51">
        <f t="shared" si="104"/>
        <v>17928</v>
      </c>
      <c r="J1105" s="62">
        <f t="shared" si="105"/>
        <v>4517100.1</v>
      </c>
      <c r="K1105" s="81">
        <v>75715</v>
      </c>
      <c r="L1105" s="172" t="s">
        <v>1032</v>
      </c>
      <c r="M1105" s="2"/>
      <c r="N1105" s="2"/>
    </row>
    <row r="1106" spans="1:14">
      <c r="A1106" s="14">
        <v>48</v>
      </c>
      <c r="B1106" s="134">
        <v>43652</v>
      </c>
      <c r="C1106" s="135">
        <v>43654</v>
      </c>
      <c r="D1106" s="136" t="s">
        <v>15</v>
      </c>
      <c r="E1106" s="137">
        <f t="shared" si="103"/>
        <v>2</v>
      </c>
      <c r="F1106" s="138" t="s">
        <v>1033</v>
      </c>
      <c r="G1106" s="139">
        <v>17928</v>
      </c>
      <c r="H1106" s="140">
        <v>0</v>
      </c>
      <c r="I1106" s="139">
        <f t="shared" si="104"/>
        <v>17928</v>
      </c>
      <c r="J1106" s="142">
        <f t="shared" si="105"/>
        <v>4499172.1</v>
      </c>
      <c r="K1106" s="173">
        <v>75716</v>
      </c>
      <c r="L1106" s="172" t="s">
        <v>1032</v>
      </c>
      <c r="M1106" s="2"/>
      <c r="N1106" s="2"/>
    </row>
    <row r="1107" spans="1:14">
      <c r="A1107" s="14">
        <v>49</v>
      </c>
      <c r="B1107" s="47">
        <v>43647</v>
      </c>
      <c r="C1107" s="48">
        <v>43654</v>
      </c>
      <c r="D1107" s="17" t="s">
        <v>15</v>
      </c>
      <c r="E1107" s="49">
        <f t="shared" si="103"/>
        <v>7</v>
      </c>
      <c r="F1107" s="50" t="s">
        <v>1011</v>
      </c>
      <c r="G1107" s="51">
        <v>70245</v>
      </c>
      <c r="H1107" s="21">
        <v>0</v>
      </c>
      <c r="I1107" s="51">
        <f t="shared" si="104"/>
        <v>70245</v>
      </c>
      <c r="J1107" s="62">
        <f t="shared" si="105"/>
        <v>4428927.1</v>
      </c>
      <c r="K1107" s="81">
        <v>80680</v>
      </c>
      <c r="L1107" s="172" t="s">
        <v>1034</v>
      </c>
      <c r="M1107" s="2"/>
      <c r="N1107" s="2"/>
    </row>
    <row r="1108" spans="1:14">
      <c r="A1108" s="14">
        <v>50</v>
      </c>
      <c r="B1108" s="47">
        <v>43647</v>
      </c>
      <c r="C1108" s="48">
        <v>43654</v>
      </c>
      <c r="D1108" s="17" t="s">
        <v>15</v>
      </c>
      <c r="E1108" s="49">
        <f t="shared" si="103"/>
        <v>7</v>
      </c>
      <c r="F1108" s="50" t="s">
        <v>1035</v>
      </c>
      <c r="G1108" s="51">
        <v>70245</v>
      </c>
      <c r="H1108" s="21">
        <v>0</v>
      </c>
      <c r="I1108" s="51">
        <f t="shared" si="104"/>
        <v>70245</v>
      </c>
      <c r="J1108" s="62">
        <f t="shared" si="105"/>
        <v>4358682.1</v>
      </c>
      <c r="K1108" s="81">
        <v>80683</v>
      </c>
      <c r="L1108" s="172" t="s">
        <v>1034</v>
      </c>
      <c r="M1108" s="2"/>
      <c r="N1108" s="2"/>
    </row>
    <row r="1109" spans="1:14">
      <c r="A1109" s="14"/>
      <c r="B1109" s="157"/>
      <c r="C1109" s="158"/>
      <c r="D1109" s="159"/>
      <c r="E1109" s="160"/>
      <c r="F1109" s="161"/>
      <c r="G1109" s="162"/>
      <c r="H1109" s="163"/>
      <c r="I1109" s="51">
        <f>SUM(I1066:I1108)</f>
        <v>877653.3</v>
      </c>
      <c r="J1109" s="62"/>
      <c r="K1109" s="92" t="s">
        <v>1036</v>
      </c>
      <c r="L1109" s="172"/>
      <c r="M1109" s="2"/>
      <c r="N1109" s="2"/>
    </row>
    <row r="1111" spans="10:10">
      <c r="J1111" s="174"/>
    </row>
    <row r="1112" spans="1:17">
      <c r="A1112" s="164">
        <v>51</v>
      </c>
      <c r="B1112" s="165">
        <v>43652</v>
      </c>
      <c r="C1112" s="166">
        <v>43655</v>
      </c>
      <c r="D1112" s="167" t="s">
        <v>15</v>
      </c>
      <c r="E1112" s="168">
        <f t="shared" ref="E1112:E1175" si="106">C1112-B1112</f>
        <v>3</v>
      </c>
      <c r="F1112" s="169" t="s">
        <v>1037</v>
      </c>
      <c r="G1112" s="170">
        <v>26892</v>
      </c>
      <c r="H1112" s="171">
        <v>0</v>
      </c>
      <c r="I1112" s="170">
        <f t="shared" ref="I1112:I1175" si="107">+G1112+H1112</f>
        <v>26892</v>
      </c>
      <c r="J1112" s="175">
        <f>J1108-I1112</f>
        <v>4331790.1</v>
      </c>
      <c r="K1112" s="168">
        <v>74872</v>
      </c>
      <c r="L1112" s="176">
        <v>1494511</v>
      </c>
      <c r="M1112" s="177"/>
      <c r="N1112" s="177"/>
      <c r="O1112" s="178"/>
      <c r="P1112" s="179"/>
      <c r="Q1112" s="179"/>
    </row>
    <row r="1113" spans="1:17">
      <c r="A1113" s="164">
        <v>52</v>
      </c>
      <c r="B1113" s="165">
        <v>43653</v>
      </c>
      <c r="C1113" s="166">
        <v>43655</v>
      </c>
      <c r="D1113" s="167" t="s">
        <v>15</v>
      </c>
      <c r="E1113" s="168">
        <f t="shared" si="106"/>
        <v>2</v>
      </c>
      <c r="F1113" s="169" t="s">
        <v>1038</v>
      </c>
      <c r="G1113" s="170">
        <v>9000</v>
      </c>
      <c r="H1113" s="171">
        <v>0</v>
      </c>
      <c r="I1113" s="170">
        <f t="shared" si="107"/>
        <v>9000</v>
      </c>
      <c r="J1113" s="175">
        <f t="shared" ref="J1112:J1175" si="108">J1112-I1113</f>
        <v>4322790.1</v>
      </c>
      <c r="K1113" s="168">
        <v>74373</v>
      </c>
      <c r="L1113" s="176">
        <v>1491252</v>
      </c>
      <c r="M1113" s="177"/>
      <c r="N1113" s="177"/>
      <c r="O1113" s="180"/>
      <c r="P1113" s="179"/>
      <c r="Q1113" s="179"/>
    </row>
    <row r="1114" spans="1:17">
      <c r="A1114" s="164">
        <v>53</v>
      </c>
      <c r="B1114" s="165">
        <v>43653</v>
      </c>
      <c r="C1114" s="166">
        <v>43655</v>
      </c>
      <c r="D1114" s="167" t="s">
        <v>15</v>
      </c>
      <c r="E1114" s="168">
        <f t="shared" si="106"/>
        <v>2</v>
      </c>
      <c r="F1114" s="169" t="s">
        <v>1039</v>
      </c>
      <c r="G1114" s="170">
        <v>9000</v>
      </c>
      <c r="H1114" s="171">
        <v>0</v>
      </c>
      <c r="I1114" s="170">
        <f t="shared" si="107"/>
        <v>9000</v>
      </c>
      <c r="J1114" s="175">
        <f t="shared" si="108"/>
        <v>4313790.1</v>
      </c>
      <c r="K1114" s="168">
        <v>74370</v>
      </c>
      <c r="L1114" s="176">
        <v>1491250</v>
      </c>
      <c r="M1114" s="177"/>
      <c r="N1114" s="177"/>
      <c r="O1114" s="178"/>
      <c r="P1114" s="179"/>
      <c r="Q1114" s="179"/>
    </row>
    <row r="1115" spans="1:17">
      <c r="A1115" s="164">
        <v>54</v>
      </c>
      <c r="B1115" s="165">
        <v>43653</v>
      </c>
      <c r="C1115" s="166">
        <v>43655</v>
      </c>
      <c r="D1115" s="167" t="s">
        <v>15</v>
      </c>
      <c r="E1115" s="168">
        <f t="shared" si="106"/>
        <v>2</v>
      </c>
      <c r="F1115" s="169" t="s">
        <v>540</v>
      </c>
      <c r="G1115" s="170">
        <v>9000</v>
      </c>
      <c r="H1115" s="171">
        <v>0</v>
      </c>
      <c r="I1115" s="170">
        <f t="shared" si="107"/>
        <v>9000</v>
      </c>
      <c r="J1115" s="175">
        <f t="shared" si="108"/>
        <v>4304790.1</v>
      </c>
      <c r="K1115" s="168">
        <v>74375</v>
      </c>
      <c r="L1115" s="176">
        <v>1491255</v>
      </c>
      <c r="M1115" s="177"/>
      <c r="N1115" s="177"/>
      <c r="O1115" s="178"/>
      <c r="P1115" s="179"/>
      <c r="Q1115" s="179"/>
    </row>
    <row r="1116" spans="1:17">
      <c r="A1116" s="164">
        <v>55</v>
      </c>
      <c r="B1116" s="165">
        <v>43653</v>
      </c>
      <c r="C1116" s="166">
        <v>43656</v>
      </c>
      <c r="D1116" s="167" t="s">
        <v>15</v>
      </c>
      <c r="E1116" s="168">
        <f t="shared" si="106"/>
        <v>3</v>
      </c>
      <c r="F1116" s="169" t="s">
        <v>1040</v>
      </c>
      <c r="G1116" s="170">
        <v>19305</v>
      </c>
      <c r="H1116" s="171">
        <v>0</v>
      </c>
      <c r="I1116" s="170">
        <f t="shared" si="107"/>
        <v>19305</v>
      </c>
      <c r="J1116" s="175">
        <f t="shared" si="108"/>
        <v>4285485.1</v>
      </c>
      <c r="K1116" s="168">
        <v>77973</v>
      </c>
      <c r="L1116" s="176">
        <v>1524030</v>
      </c>
      <c r="M1116" s="177"/>
      <c r="N1116" s="177"/>
      <c r="O1116" s="178"/>
      <c r="P1116" s="179"/>
      <c r="Q1116" s="179"/>
    </row>
    <row r="1117" spans="1:17">
      <c r="A1117" s="164">
        <v>56</v>
      </c>
      <c r="B1117" s="165">
        <v>43654</v>
      </c>
      <c r="C1117" s="166">
        <v>43656</v>
      </c>
      <c r="D1117" s="167" t="s">
        <v>15</v>
      </c>
      <c r="E1117" s="168">
        <f t="shared" si="106"/>
        <v>2</v>
      </c>
      <c r="F1117" s="169" t="s">
        <v>1041</v>
      </c>
      <c r="G1117" s="170">
        <v>12870</v>
      </c>
      <c r="H1117" s="171">
        <v>0</v>
      </c>
      <c r="I1117" s="170">
        <f t="shared" si="107"/>
        <v>12870</v>
      </c>
      <c r="J1117" s="175">
        <f t="shared" si="108"/>
        <v>4272615.1</v>
      </c>
      <c r="K1117" s="168">
        <v>82150</v>
      </c>
      <c r="L1117" s="176">
        <v>1536696</v>
      </c>
      <c r="M1117" s="177"/>
      <c r="N1117" s="177"/>
      <c r="O1117" s="178"/>
      <c r="P1117" s="179"/>
      <c r="Q1117" s="179"/>
    </row>
    <row r="1118" spans="1:17">
      <c r="A1118" s="164">
        <v>57</v>
      </c>
      <c r="B1118" s="165">
        <v>43654</v>
      </c>
      <c r="C1118" s="166">
        <v>43656</v>
      </c>
      <c r="D1118" s="167" t="s">
        <v>15</v>
      </c>
      <c r="E1118" s="168">
        <f t="shared" si="106"/>
        <v>2</v>
      </c>
      <c r="F1118" s="169" t="s">
        <v>1042</v>
      </c>
      <c r="G1118" s="170">
        <v>12870</v>
      </c>
      <c r="H1118" s="171">
        <v>0</v>
      </c>
      <c r="I1118" s="170">
        <f t="shared" si="107"/>
        <v>12870</v>
      </c>
      <c r="J1118" s="175">
        <f t="shared" si="108"/>
        <v>4259745.1</v>
      </c>
      <c r="K1118" s="168">
        <v>82151</v>
      </c>
      <c r="L1118" s="176">
        <v>1536696</v>
      </c>
      <c r="M1118" s="177"/>
      <c r="N1118" s="177"/>
      <c r="O1118" s="178"/>
      <c r="P1118" s="179"/>
      <c r="Q1118" s="179"/>
    </row>
    <row r="1119" spans="1:17">
      <c r="A1119" s="164">
        <v>58</v>
      </c>
      <c r="B1119" s="165">
        <v>43654</v>
      </c>
      <c r="C1119" s="166">
        <v>43656</v>
      </c>
      <c r="D1119" s="167" t="s">
        <v>15</v>
      </c>
      <c r="E1119" s="168">
        <f t="shared" si="106"/>
        <v>2</v>
      </c>
      <c r="F1119" s="169" t="s">
        <v>1043</v>
      </c>
      <c r="G1119" s="170">
        <v>12870</v>
      </c>
      <c r="H1119" s="171">
        <v>0</v>
      </c>
      <c r="I1119" s="170">
        <f t="shared" si="107"/>
        <v>12870</v>
      </c>
      <c r="J1119" s="175">
        <f t="shared" si="108"/>
        <v>4246875.1</v>
      </c>
      <c r="K1119" s="168">
        <v>82152</v>
      </c>
      <c r="L1119" s="176">
        <v>1536696</v>
      </c>
      <c r="M1119" s="177"/>
      <c r="N1119" s="177"/>
      <c r="O1119" s="178"/>
      <c r="P1119" s="179"/>
      <c r="Q1119" s="179"/>
    </row>
    <row r="1120" spans="1:17">
      <c r="A1120" s="164">
        <v>59</v>
      </c>
      <c r="B1120" s="165">
        <v>43654</v>
      </c>
      <c r="C1120" s="166">
        <v>43656</v>
      </c>
      <c r="D1120" s="167" t="s">
        <v>15</v>
      </c>
      <c r="E1120" s="168">
        <f t="shared" si="106"/>
        <v>2</v>
      </c>
      <c r="F1120" s="169" t="s">
        <v>1044</v>
      </c>
      <c r="G1120" s="170">
        <v>10000</v>
      </c>
      <c r="H1120" s="171">
        <v>0</v>
      </c>
      <c r="I1120" s="170">
        <f t="shared" si="107"/>
        <v>10000</v>
      </c>
      <c r="J1120" s="175">
        <f t="shared" si="108"/>
        <v>4236875.1</v>
      </c>
      <c r="K1120" s="168">
        <v>72198</v>
      </c>
      <c r="L1120" s="176">
        <v>1471999</v>
      </c>
      <c r="M1120" s="177"/>
      <c r="N1120" s="177"/>
      <c r="O1120" s="178"/>
      <c r="P1120" s="179"/>
      <c r="Q1120" s="179"/>
    </row>
    <row r="1121" spans="1:17">
      <c r="A1121" s="164">
        <v>60</v>
      </c>
      <c r="B1121" s="165">
        <v>43652</v>
      </c>
      <c r="C1121" s="166">
        <v>43656</v>
      </c>
      <c r="D1121" s="167" t="s">
        <v>15</v>
      </c>
      <c r="E1121" s="168">
        <f t="shared" si="106"/>
        <v>4</v>
      </c>
      <c r="F1121" s="169" t="s">
        <v>1045</v>
      </c>
      <c r="G1121" s="170">
        <v>44820</v>
      </c>
      <c r="H1121" s="171">
        <v>0</v>
      </c>
      <c r="I1121" s="170">
        <f t="shared" si="107"/>
        <v>44820</v>
      </c>
      <c r="J1121" s="175">
        <f t="shared" si="108"/>
        <v>4192055.1</v>
      </c>
      <c r="K1121" s="168">
        <v>79966</v>
      </c>
      <c r="L1121" s="176">
        <v>1523580</v>
      </c>
      <c r="M1121" s="177"/>
      <c r="N1121" s="177"/>
      <c r="O1121" s="178"/>
      <c r="P1121" s="179"/>
      <c r="Q1121" s="179"/>
    </row>
    <row r="1122" spans="1:17">
      <c r="A1122" s="164">
        <v>61</v>
      </c>
      <c r="B1122" s="165">
        <v>43655</v>
      </c>
      <c r="C1122" s="166">
        <v>43657</v>
      </c>
      <c r="D1122" s="167" t="s">
        <v>15</v>
      </c>
      <c r="E1122" s="168">
        <f t="shared" si="106"/>
        <v>2</v>
      </c>
      <c r="F1122" s="169" t="s">
        <v>1046</v>
      </c>
      <c r="G1122" s="170">
        <v>12870</v>
      </c>
      <c r="H1122" s="171">
        <v>0</v>
      </c>
      <c r="I1122" s="170">
        <f t="shared" si="107"/>
        <v>12870</v>
      </c>
      <c r="J1122" s="175">
        <f t="shared" si="108"/>
        <v>4179185.1</v>
      </c>
      <c r="K1122" s="168">
        <v>81284</v>
      </c>
      <c r="L1122" s="176">
        <v>1532863</v>
      </c>
      <c r="M1122" s="177"/>
      <c r="N1122" s="177"/>
      <c r="O1122" s="178"/>
      <c r="P1122" s="179"/>
      <c r="Q1122" s="179"/>
    </row>
    <row r="1123" spans="1:17">
      <c r="A1123" s="164">
        <v>62</v>
      </c>
      <c r="B1123" s="165">
        <v>43652</v>
      </c>
      <c r="C1123" s="166">
        <v>43657</v>
      </c>
      <c r="D1123" s="167" t="s">
        <v>15</v>
      </c>
      <c r="E1123" s="168">
        <f t="shared" si="106"/>
        <v>5</v>
      </c>
      <c r="F1123" s="169" t="s">
        <v>1047</v>
      </c>
      <c r="G1123" s="170">
        <v>22500</v>
      </c>
      <c r="H1123" s="171">
        <v>0</v>
      </c>
      <c r="I1123" s="170">
        <f t="shared" si="107"/>
        <v>22500</v>
      </c>
      <c r="J1123" s="175">
        <f t="shared" si="108"/>
        <v>4156685.1</v>
      </c>
      <c r="K1123" s="168">
        <v>73192</v>
      </c>
      <c r="L1123" s="176">
        <v>1477685</v>
      </c>
      <c r="M1123" s="177"/>
      <c r="N1123" s="177"/>
      <c r="O1123" s="178"/>
      <c r="P1123" s="179"/>
      <c r="Q1123" s="179"/>
    </row>
    <row r="1124" spans="1:17">
      <c r="A1124" s="164">
        <v>63</v>
      </c>
      <c r="B1124" s="165">
        <v>43655</v>
      </c>
      <c r="C1124" s="166">
        <v>43657</v>
      </c>
      <c r="D1124" s="167" t="s">
        <v>15</v>
      </c>
      <c r="E1124" s="168">
        <f t="shared" si="106"/>
        <v>2</v>
      </c>
      <c r="F1124" s="169" t="s">
        <v>1048</v>
      </c>
      <c r="G1124" s="170">
        <v>12870</v>
      </c>
      <c r="H1124" s="171">
        <v>0</v>
      </c>
      <c r="I1124" s="170">
        <f t="shared" si="107"/>
        <v>12870</v>
      </c>
      <c r="J1124" s="175">
        <f t="shared" si="108"/>
        <v>4143815.1</v>
      </c>
      <c r="K1124" s="168">
        <v>80674</v>
      </c>
      <c r="L1124" s="176">
        <v>1526059</v>
      </c>
      <c r="M1124" s="177"/>
      <c r="N1124" s="177"/>
      <c r="O1124" s="178"/>
      <c r="P1124" s="179"/>
      <c r="Q1124" s="179"/>
    </row>
    <row r="1125" spans="1:17">
      <c r="A1125" s="164">
        <v>64</v>
      </c>
      <c r="B1125" s="165">
        <v>43656</v>
      </c>
      <c r="C1125" s="166">
        <v>43658</v>
      </c>
      <c r="D1125" s="167" t="s">
        <v>15</v>
      </c>
      <c r="E1125" s="168">
        <f t="shared" si="106"/>
        <v>2</v>
      </c>
      <c r="F1125" s="169" t="s">
        <v>1049</v>
      </c>
      <c r="G1125" s="170">
        <v>12870</v>
      </c>
      <c r="H1125" s="171">
        <v>0</v>
      </c>
      <c r="I1125" s="170">
        <f t="shared" si="107"/>
        <v>12870</v>
      </c>
      <c r="J1125" s="175">
        <f t="shared" si="108"/>
        <v>4130945.1</v>
      </c>
      <c r="K1125" s="168">
        <v>72770</v>
      </c>
      <c r="L1125" s="176">
        <v>1476051</v>
      </c>
      <c r="M1125" s="177"/>
      <c r="N1125" s="177"/>
      <c r="O1125" s="178"/>
      <c r="P1125" s="179"/>
      <c r="Q1125" s="179"/>
    </row>
    <row r="1126" spans="1:17">
      <c r="A1126" s="164">
        <v>65</v>
      </c>
      <c r="B1126" s="165">
        <v>43656</v>
      </c>
      <c r="C1126" s="166">
        <v>43658</v>
      </c>
      <c r="D1126" s="167" t="s">
        <v>15</v>
      </c>
      <c r="E1126" s="168">
        <f t="shared" si="106"/>
        <v>2</v>
      </c>
      <c r="F1126" s="169" t="s">
        <v>1050</v>
      </c>
      <c r="G1126" s="170">
        <v>9000</v>
      </c>
      <c r="H1126" s="171">
        <v>0</v>
      </c>
      <c r="I1126" s="170">
        <f t="shared" si="107"/>
        <v>9000</v>
      </c>
      <c r="J1126" s="175">
        <f t="shared" si="108"/>
        <v>4121945.1</v>
      </c>
      <c r="K1126" s="168">
        <v>82168</v>
      </c>
      <c r="L1126" s="181">
        <v>1537732</v>
      </c>
      <c r="M1126" s="177"/>
      <c r="N1126" s="177"/>
      <c r="O1126" s="178"/>
      <c r="P1126" s="179"/>
      <c r="Q1126" s="179"/>
    </row>
    <row r="1127" spans="1:17">
      <c r="A1127" s="164">
        <v>66</v>
      </c>
      <c r="B1127" s="165">
        <v>43656</v>
      </c>
      <c r="C1127" s="166">
        <v>43658</v>
      </c>
      <c r="D1127" s="167" t="s">
        <v>15</v>
      </c>
      <c r="E1127" s="168">
        <f t="shared" si="106"/>
        <v>2</v>
      </c>
      <c r="F1127" s="169" t="s">
        <v>1051</v>
      </c>
      <c r="G1127" s="170">
        <v>9000</v>
      </c>
      <c r="H1127" s="171">
        <v>0</v>
      </c>
      <c r="I1127" s="170">
        <f t="shared" si="107"/>
        <v>9000</v>
      </c>
      <c r="J1127" s="175">
        <f t="shared" si="108"/>
        <v>4112945.1</v>
      </c>
      <c r="K1127" s="168">
        <v>82169</v>
      </c>
      <c r="L1127" s="181">
        <v>1537732</v>
      </c>
      <c r="M1127" s="177"/>
      <c r="N1127" s="177"/>
      <c r="O1127" s="178"/>
      <c r="P1127" s="179"/>
      <c r="Q1127" s="179"/>
    </row>
    <row r="1128" spans="1:17">
      <c r="A1128" s="164">
        <v>67</v>
      </c>
      <c r="B1128" s="165">
        <v>43656</v>
      </c>
      <c r="C1128" s="166">
        <v>43658</v>
      </c>
      <c r="D1128" s="167" t="s">
        <v>15</v>
      </c>
      <c r="E1128" s="168">
        <f t="shared" si="106"/>
        <v>2</v>
      </c>
      <c r="F1128" s="169" t="s">
        <v>1052</v>
      </c>
      <c r="G1128" s="170">
        <v>20070</v>
      </c>
      <c r="H1128" s="171">
        <v>0</v>
      </c>
      <c r="I1128" s="170">
        <f t="shared" si="107"/>
        <v>20070</v>
      </c>
      <c r="J1128" s="175">
        <f t="shared" si="108"/>
        <v>4092875.1</v>
      </c>
      <c r="K1128" s="168">
        <v>83478</v>
      </c>
      <c r="L1128" s="176">
        <v>1543589</v>
      </c>
      <c r="M1128" s="177"/>
      <c r="N1128" s="177"/>
      <c r="O1128" s="178"/>
      <c r="P1128" s="179"/>
      <c r="Q1128" s="179"/>
    </row>
    <row r="1129" ht="14.25" spans="1:17">
      <c r="A1129" s="164">
        <v>68</v>
      </c>
      <c r="B1129" s="165">
        <v>43657</v>
      </c>
      <c r="C1129" s="166">
        <v>43659</v>
      </c>
      <c r="D1129" s="167" t="s">
        <v>15</v>
      </c>
      <c r="E1129" s="168">
        <f t="shared" si="106"/>
        <v>2</v>
      </c>
      <c r="F1129" s="169" t="s">
        <v>1053</v>
      </c>
      <c r="G1129" s="170">
        <v>12870</v>
      </c>
      <c r="H1129" s="171">
        <v>0</v>
      </c>
      <c r="I1129" s="170">
        <f t="shared" si="107"/>
        <v>12870</v>
      </c>
      <c r="J1129" s="175">
        <f t="shared" si="108"/>
        <v>4080005.1</v>
      </c>
      <c r="K1129" s="168">
        <v>81526</v>
      </c>
      <c r="L1129" s="176">
        <v>1534788</v>
      </c>
      <c r="M1129" s="177"/>
      <c r="N1129" s="177"/>
      <c r="O1129" s="178"/>
      <c r="P1129" s="179"/>
      <c r="Q1129" s="179"/>
    </row>
    <row r="1130" ht="14.25" spans="1:17">
      <c r="A1130" s="164">
        <v>69</v>
      </c>
      <c r="B1130" s="165">
        <v>43656</v>
      </c>
      <c r="C1130" s="166">
        <v>43659</v>
      </c>
      <c r="D1130" s="167" t="s">
        <v>15</v>
      </c>
      <c r="E1130" s="168">
        <f t="shared" si="106"/>
        <v>3</v>
      </c>
      <c r="F1130" s="169" t="s">
        <v>1054</v>
      </c>
      <c r="G1130" s="170">
        <v>19305</v>
      </c>
      <c r="H1130" s="171">
        <v>0</v>
      </c>
      <c r="I1130" s="182">
        <f t="shared" si="107"/>
        <v>19305</v>
      </c>
      <c r="J1130" s="183">
        <f t="shared" si="108"/>
        <v>4060700.1</v>
      </c>
      <c r="K1130" s="184">
        <v>79654</v>
      </c>
      <c r="L1130" s="185">
        <v>1521813</v>
      </c>
      <c r="M1130" s="177"/>
      <c r="N1130" s="177"/>
      <c r="O1130" s="178"/>
      <c r="P1130" s="179"/>
      <c r="Q1130" s="179"/>
    </row>
    <row r="1131" ht="14.25" spans="1:17">
      <c r="A1131" s="164">
        <v>70</v>
      </c>
      <c r="B1131" s="165">
        <v>43656</v>
      </c>
      <c r="C1131" s="166">
        <v>43659</v>
      </c>
      <c r="D1131" s="167" t="s">
        <v>15</v>
      </c>
      <c r="E1131" s="168">
        <f t="shared" si="106"/>
        <v>3</v>
      </c>
      <c r="F1131" s="169" t="s">
        <v>1055</v>
      </c>
      <c r="G1131" s="170">
        <v>19305</v>
      </c>
      <c r="H1131" s="171">
        <v>0</v>
      </c>
      <c r="I1131" s="182">
        <f t="shared" si="107"/>
        <v>19305</v>
      </c>
      <c r="J1131" s="183">
        <f t="shared" si="108"/>
        <v>4041395.1</v>
      </c>
      <c r="K1131" s="184">
        <v>79655</v>
      </c>
      <c r="L1131" s="185">
        <v>1521813</v>
      </c>
      <c r="M1131" s="177"/>
      <c r="N1131" s="177"/>
      <c r="O1131" s="178"/>
      <c r="P1131" s="179"/>
      <c r="Q1131" s="179"/>
    </row>
    <row r="1132" ht="14.25" spans="1:17">
      <c r="A1132" s="164">
        <v>71</v>
      </c>
      <c r="B1132" s="165">
        <v>43656</v>
      </c>
      <c r="C1132" s="166">
        <v>43659</v>
      </c>
      <c r="D1132" s="167" t="s">
        <v>15</v>
      </c>
      <c r="E1132" s="168">
        <f t="shared" si="106"/>
        <v>3</v>
      </c>
      <c r="F1132" s="169" t="s">
        <v>1056</v>
      </c>
      <c r="G1132" s="170">
        <v>13500</v>
      </c>
      <c r="H1132" s="171">
        <v>0</v>
      </c>
      <c r="I1132" s="170">
        <f t="shared" si="107"/>
        <v>13500</v>
      </c>
      <c r="J1132" s="175">
        <f t="shared" si="108"/>
        <v>4027895.1</v>
      </c>
      <c r="K1132" s="168">
        <v>80973</v>
      </c>
      <c r="L1132" s="176">
        <v>1529172</v>
      </c>
      <c r="M1132" s="177"/>
      <c r="N1132" s="177"/>
      <c r="O1132" s="178"/>
      <c r="P1132" s="179"/>
      <c r="Q1132" s="179"/>
    </row>
    <row r="1133" ht="14.25" spans="1:17">
      <c r="A1133" s="164">
        <v>72</v>
      </c>
      <c r="B1133" s="165">
        <v>43656</v>
      </c>
      <c r="C1133" s="166">
        <v>43659</v>
      </c>
      <c r="D1133" s="167" t="s">
        <v>15</v>
      </c>
      <c r="E1133" s="168">
        <f t="shared" si="106"/>
        <v>3</v>
      </c>
      <c r="F1133" s="169" t="s">
        <v>1055</v>
      </c>
      <c r="G1133" s="170">
        <v>19305</v>
      </c>
      <c r="H1133" s="171">
        <v>0</v>
      </c>
      <c r="I1133" s="182">
        <f t="shared" si="107"/>
        <v>19305</v>
      </c>
      <c r="J1133" s="183">
        <f t="shared" si="108"/>
        <v>4008590.1</v>
      </c>
      <c r="K1133" s="184">
        <v>79653</v>
      </c>
      <c r="L1133" s="185">
        <v>1521813</v>
      </c>
      <c r="M1133" s="177"/>
      <c r="N1133" s="177"/>
      <c r="O1133" s="178"/>
      <c r="P1133" s="179"/>
      <c r="Q1133" s="179"/>
    </row>
    <row r="1134" spans="1:17">
      <c r="A1134" s="164">
        <v>73</v>
      </c>
      <c r="B1134" s="165">
        <v>43656</v>
      </c>
      <c r="C1134" s="166">
        <v>43660</v>
      </c>
      <c r="D1134" s="167" t="s">
        <v>15</v>
      </c>
      <c r="E1134" s="168">
        <f t="shared" si="106"/>
        <v>4</v>
      </c>
      <c r="F1134" s="169" t="s">
        <v>1057</v>
      </c>
      <c r="G1134" s="170">
        <v>25740</v>
      </c>
      <c r="H1134" s="171">
        <v>0</v>
      </c>
      <c r="I1134" s="170">
        <f t="shared" si="107"/>
        <v>25740</v>
      </c>
      <c r="J1134" s="175">
        <f t="shared" si="108"/>
        <v>3982850.1</v>
      </c>
      <c r="K1134" s="168">
        <v>83410</v>
      </c>
      <c r="L1134" s="176">
        <v>1544782</v>
      </c>
      <c r="M1134" s="177"/>
      <c r="N1134" s="177"/>
      <c r="O1134" s="178"/>
      <c r="P1134" s="179"/>
      <c r="Q1134" s="179"/>
    </row>
    <row r="1135" spans="1:17">
      <c r="A1135" s="164">
        <v>74</v>
      </c>
      <c r="B1135" s="165">
        <v>43658</v>
      </c>
      <c r="C1135" s="166">
        <v>43660</v>
      </c>
      <c r="D1135" s="167" t="s">
        <v>15</v>
      </c>
      <c r="E1135" s="168">
        <f t="shared" si="106"/>
        <v>2</v>
      </c>
      <c r="F1135" s="169" t="s">
        <v>1058</v>
      </c>
      <c r="G1135" s="170">
        <v>9000</v>
      </c>
      <c r="H1135" s="171">
        <v>0</v>
      </c>
      <c r="I1135" s="170">
        <f t="shared" si="107"/>
        <v>9000</v>
      </c>
      <c r="J1135" s="175">
        <f t="shared" si="108"/>
        <v>3973850.1</v>
      </c>
      <c r="K1135" s="168">
        <v>82403</v>
      </c>
      <c r="L1135" s="176">
        <v>1537935</v>
      </c>
      <c r="M1135" s="177"/>
      <c r="N1135" s="177"/>
      <c r="O1135" s="180"/>
      <c r="P1135" s="179"/>
      <c r="Q1135" s="179"/>
    </row>
    <row r="1136" spans="1:17">
      <c r="A1136" s="164">
        <v>75</v>
      </c>
      <c r="B1136" s="165">
        <v>43658</v>
      </c>
      <c r="C1136" s="166">
        <v>43660</v>
      </c>
      <c r="D1136" s="167" t="s">
        <v>15</v>
      </c>
      <c r="E1136" s="168">
        <f t="shared" si="106"/>
        <v>2</v>
      </c>
      <c r="F1136" s="169" t="s">
        <v>1059</v>
      </c>
      <c r="G1136" s="170">
        <v>12870</v>
      </c>
      <c r="H1136" s="171">
        <v>0</v>
      </c>
      <c r="I1136" s="170">
        <f t="shared" si="107"/>
        <v>12870</v>
      </c>
      <c r="J1136" s="175">
        <f t="shared" si="108"/>
        <v>3960980.1</v>
      </c>
      <c r="K1136" s="168">
        <v>82615</v>
      </c>
      <c r="L1136" s="176">
        <v>1540168</v>
      </c>
      <c r="M1136" s="177"/>
      <c r="N1136" s="177"/>
      <c r="O1136" s="178"/>
      <c r="P1136" s="179"/>
      <c r="Q1136" s="179"/>
    </row>
    <row r="1137" spans="1:17">
      <c r="A1137" s="164">
        <v>76</v>
      </c>
      <c r="B1137" s="165">
        <v>43655</v>
      </c>
      <c r="C1137" s="166">
        <v>43660</v>
      </c>
      <c r="D1137" s="167" t="s">
        <v>15</v>
      </c>
      <c r="E1137" s="168">
        <f t="shared" si="106"/>
        <v>5</v>
      </c>
      <c r="F1137" s="169" t="s">
        <v>1060</v>
      </c>
      <c r="G1137" s="170">
        <v>50175</v>
      </c>
      <c r="H1137" s="171">
        <v>0</v>
      </c>
      <c r="I1137" s="170">
        <f t="shared" si="107"/>
        <v>50175</v>
      </c>
      <c r="J1137" s="175">
        <f t="shared" si="108"/>
        <v>3910805.1</v>
      </c>
      <c r="K1137" s="168">
        <v>81462</v>
      </c>
      <c r="L1137" s="176">
        <v>1533780</v>
      </c>
      <c r="M1137" s="177"/>
      <c r="N1137" s="177"/>
      <c r="O1137" s="178"/>
      <c r="P1137" s="179"/>
      <c r="Q1137" s="179"/>
    </row>
    <row r="1138" spans="1:17">
      <c r="A1138" s="164">
        <v>77</v>
      </c>
      <c r="B1138" s="165">
        <v>43656</v>
      </c>
      <c r="C1138" s="166">
        <v>43660</v>
      </c>
      <c r="D1138" s="167" t="s">
        <v>15</v>
      </c>
      <c r="E1138" s="168">
        <f t="shared" si="106"/>
        <v>4</v>
      </c>
      <c r="F1138" s="169" t="s">
        <v>1061</v>
      </c>
      <c r="G1138" s="170">
        <v>47456</v>
      </c>
      <c r="H1138" s="171">
        <v>0</v>
      </c>
      <c r="I1138" s="170">
        <f t="shared" si="107"/>
        <v>47456</v>
      </c>
      <c r="J1138" s="175">
        <f t="shared" si="108"/>
        <v>3863349.1</v>
      </c>
      <c r="K1138" s="168">
        <v>75274</v>
      </c>
      <c r="L1138" s="181">
        <v>1497948</v>
      </c>
      <c r="M1138" s="177"/>
      <c r="N1138" s="177"/>
      <c r="O1138" s="178"/>
      <c r="P1138" s="179"/>
      <c r="Q1138" s="179"/>
    </row>
    <row r="1139" spans="1:17">
      <c r="A1139" s="164">
        <v>78</v>
      </c>
      <c r="B1139" s="165">
        <v>43656</v>
      </c>
      <c r="C1139" s="166">
        <v>43660</v>
      </c>
      <c r="D1139" s="167" t="s">
        <v>15</v>
      </c>
      <c r="E1139" s="168">
        <f t="shared" si="106"/>
        <v>4</v>
      </c>
      <c r="F1139" s="169" t="s">
        <v>1062</v>
      </c>
      <c r="G1139" s="170">
        <v>47456</v>
      </c>
      <c r="H1139" s="171">
        <v>0</v>
      </c>
      <c r="I1139" s="170">
        <f t="shared" si="107"/>
        <v>47456</v>
      </c>
      <c r="J1139" s="175">
        <f t="shared" si="108"/>
        <v>3815893.1</v>
      </c>
      <c r="K1139" s="168">
        <v>75275</v>
      </c>
      <c r="L1139" s="181">
        <v>1497948</v>
      </c>
      <c r="M1139" s="177"/>
      <c r="N1139" s="177"/>
      <c r="O1139" s="178"/>
      <c r="P1139" s="179"/>
      <c r="Q1139" s="179"/>
    </row>
    <row r="1140" spans="1:17">
      <c r="A1140" s="164">
        <v>79</v>
      </c>
      <c r="B1140" s="165">
        <v>43656</v>
      </c>
      <c r="C1140" s="166">
        <v>43660</v>
      </c>
      <c r="D1140" s="167" t="s">
        <v>15</v>
      </c>
      <c r="E1140" s="168">
        <f t="shared" si="106"/>
        <v>4</v>
      </c>
      <c r="F1140" s="169" t="s">
        <v>1063</v>
      </c>
      <c r="G1140" s="170">
        <v>44820</v>
      </c>
      <c r="H1140" s="171">
        <v>0</v>
      </c>
      <c r="I1140" s="170">
        <f t="shared" si="107"/>
        <v>44820</v>
      </c>
      <c r="J1140" s="175">
        <f t="shared" si="108"/>
        <v>3771073.1</v>
      </c>
      <c r="K1140" s="168">
        <v>82208</v>
      </c>
      <c r="L1140" s="176">
        <v>1538035</v>
      </c>
      <c r="M1140" s="177"/>
      <c r="N1140" s="177"/>
      <c r="O1140" s="178"/>
      <c r="P1140" s="179"/>
      <c r="Q1140" s="179"/>
    </row>
    <row r="1141" spans="1:17">
      <c r="A1141" s="164">
        <v>80</v>
      </c>
      <c r="B1141" s="165">
        <v>43659</v>
      </c>
      <c r="C1141" s="166">
        <v>43661</v>
      </c>
      <c r="D1141" s="167" t="s">
        <v>15</v>
      </c>
      <c r="E1141" s="168">
        <f t="shared" si="106"/>
        <v>2</v>
      </c>
      <c r="F1141" s="169" t="s">
        <v>223</v>
      </c>
      <c r="G1141" s="170">
        <v>22410</v>
      </c>
      <c r="H1141" s="171">
        <v>0</v>
      </c>
      <c r="I1141" s="170">
        <f t="shared" si="107"/>
        <v>22410</v>
      </c>
      <c r="J1141" s="175">
        <f t="shared" si="108"/>
        <v>3748663.1</v>
      </c>
      <c r="K1141" s="168">
        <v>83106</v>
      </c>
      <c r="L1141" s="176">
        <v>1543602</v>
      </c>
      <c r="M1141" s="177"/>
      <c r="N1141" s="177"/>
      <c r="O1141" s="178"/>
      <c r="P1141" s="179"/>
      <c r="Q1141" s="179"/>
    </row>
    <row r="1142" spans="1:17">
      <c r="A1142" s="164">
        <v>81</v>
      </c>
      <c r="B1142" s="165">
        <v>43659</v>
      </c>
      <c r="C1142" s="166">
        <v>43661</v>
      </c>
      <c r="D1142" s="167" t="s">
        <v>15</v>
      </c>
      <c r="E1142" s="168">
        <f t="shared" si="106"/>
        <v>2</v>
      </c>
      <c r="F1142" s="169" t="s">
        <v>1064</v>
      </c>
      <c r="G1142" s="170">
        <v>12870</v>
      </c>
      <c r="H1142" s="171">
        <v>0</v>
      </c>
      <c r="I1142" s="170">
        <f t="shared" si="107"/>
        <v>12870</v>
      </c>
      <c r="J1142" s="175">
        <f t="shared" si="108"/>
        <v>3735793.1</v>
      </c>
      <c r="K1142" s="168">
        <v>79962</v>
      </c>
      <c r="L1142" s="176">
        <v>1523472</v>
      </c>
      <c r="M1142" s="177"/>
      <c r="N1142" s="177"/>
      <c r="O1142" s="178"/>
      <c r="P1142" s="179"/>
      <c r="Q1142" s="179"/>
    </row>
    <row r="1143" ht="14.25" spans="1:17">
      <c r="A1143" s="164">
        <v>82</v>
      </c>
      <c r="B1143" s="165">
        <v>43658</v>
      </c>
      <c r="C1143" s="166">
        <v>43661</v>
      </c>
      <c r="D1143" s="167" t="s">
        <v>15</v>
      </c>
      <c r="E1143" s="168">
        <f t="shared" si="106"/>
        <v>3</v>
      </c>
      <c r="F1143" s="169" t="s">
        <v>1065</v>
      </c>
      <c r="G1143" s="170">
        <v>19305</v>
      </c>
      <c r="H1143" s="171">
        <v>0</v>
      </c>
      <c r="I1143" s="170">
        <f t="shared" si="107"/>
        <v>19305</v>
      </c>
      <c r="J1143" s="175">
        <f t="shared" si="108"/>
        <v>3716488.1</v>
      </c>
      <c r="K1143" s="168">
        <v>80429</v>
      </c>
      <c r="L1143" s="176">
        <v>1525204</v>
      </c>
      <c r="M1143" s="177"/>
      <c r="N1143" s="177"/>
      <c r="O1143" s="178"/>
      <c r="P1143" s="179"/>
      <c r="Q1143" s="179"/>
    </row>
    <row r="1144" ht="14.25" spans="1:17">
      <c r="A1144" s="164">
        <v>83</v>
      </c>
      <c r="B1144" s="165">
        <v>43657</v>
      </c>
      <c r="C1144" s="166">
        <v>43661</v>
      </c>
      <c r="D1144" s="167" t="s">
        <v>15</v>
      </c>
      <c r="E1144" s="168">
        <f t="shared" si="106"/>
        <v>4</v>
      </c>
      <c r="F1144" s="169" t="s">
        <v>1066</v>
      </c>
      <c r="G1144" s="170">
        <v>25740</v>
      </c>
      <c r="H1144" s="171">
        <v>0</v>
      </c>
      <c r="I1144" s="170">
        <f t="shared" si="107"/>
        <v>25740</v>
      </c>
      <c r="J1144" s="175">
        <f t="shared" si="108"/>
        <v>3690748.1</v>
      </c>
      <c r="K1144" s="168">
        <v>83116</v>
      </c>
      <c r="L1144" s="185">
        <v>1543827</v>
      </c>
      <c r="M1144" s="177"/>
      <c r="N1144" s="177"/>
      <c r="O1144" s="178"/>
      <c r="P1144" s="179"/>
      <c r="Q1144" s="179"/>
    </row>
    <row r="1145" ht="14.25" spans="1:17">
      <c r="A1145" s="164">
        <v>84</v>
      </c>
      <c r="B1145" s="165">
        <v>43657</v>
      </c>
      <c r="C1145" s="166">
        <v>43661</v>
      </c>
      <c r="D1145" s="167" t="s">
        <v>15</v>
      </c>
      <c r="E1145" s="168">
        <f t="shared" si="106"/>
        <v>4</v>
      </c>
      <c r="F1145" s="169" t="s">
        <v>1067</v>
      </c>
      <c r="G1145" s="170">
        <v>25740</v>
      </c>
      <c r="H1145" s="171">
        <v>0</v>
      </c>
      <c r="I1145" s="170">
        <f t="shared" si="107"/>
        <v>25740</v>
      </c>
      <c r="J1145" s="175">
        <f t="shared" si="108"/>
        <v>3665008.1</v>
      </c>
      <c r="K1145" s="168">
        <v>83115</v>
      </c>
      <c r="L1145" s="185">
        <v>1543827</v>
      </c>
      <c r="M1145" s="177"/>
      <c r="N1145" s="177"/>
      <c r="O1145" s="178"/>
      <c r="P1145" s="179"/>
      <c r="Q1145" s="179"/>
    </row>
    <row r="1146" spans="1:17">
      <c r="A1146" s="164">
        <v>85</v>
      </c>
      <c r="B1146" s="165">
        <v>43658</v>
      </c>
      <c r="C1146" s="166">
        <v>43661</v>
      </c>
      <c r="D1146" s="167" t="s">
        <v>15</v>
      </c>
      <c r="E1146" s="168">
        <f t="shared" si="106"/>
        <v>3</v>
      </c>
      <c r="F1146" s="169" t="s">
        <v>1068</v>
      </c>
      <c r="G1146" s="170">
        <v>19305</v>
      </c>
      <c r="H1146" s="171">
        <v>0</v>
      </c>
      <c r="I1146" s="170">
        <f t="shared" si="107"/>
        <v>19305</v>
      </c>
      <c r="J1146" s="175">
        <f t="shared" si="108"/>
        <v>3645703.1</v>
      </c>
      <c r="K1146" s="168">
        <v>79904</v>
      </c>
      <c r="L1146" s="176">
        <v>1523275</v>
      </c>
      <c r="M1146" s="177"/>
      <c r="N1146" s="177"/>
      <c r="O1146" s="180"/>
      <c r="P1146" s="179"/>
      <c r="Q1146" s="179"/>
    </row>
    <row r="1147" spans="1:17">
      <c r="A1147" s="164">
        <v>86</v>
      </c>
      <c r="B1147" s="165">
        <v>43659</v>
      </c>
      <c r="C1147" s="166">
        <v>43661</v>
      </c>
      <c r="D1147" s="167" t="s">
        <v>15</v>
      </c>
      <c r="E1147" s="168">
        <f t="shared" si="106"/>
        <v>2</v>
      </c>
      <c r="F1147" s="169" t="s">
        <v>1069</v>
      </c>
      <c r="G1147" s="170">
        <v>9000</v>
      </c>
      <c r="H1147" s="171">
        <v>0</v>
      </c>
      <c r="I1147" s="186">
        <f t="shared" si="107"/>
        <v>9000</v>
      </c>
      <c r="J1147" s="187">
        <f t="shared" si="108"/>
        <v>3636703.1</v>
      </c>
      <c r="K1147" s="188">
        <v>82625</v>
      </c>
      <c r="L1147" s="176">
        <v>1540430</v>
      </c>
      <c r="M1147" s="177"/>
      <c r="N1147" s="177"/>
      <c r="O1147" s="178"/>
      <c r="P1147" s="179"/>
      <c r="Q1147" s="179"/>
    </row>
    <row r="1148" spans="1:17">
      <c r="A1148" s="164">
        <v>87</v>
      </c>
      <c r="B1148" s="165">
        <v>43659</v>
      </c>
      <c r="C1148" s="166">
        <v>43661</v>
      </c>
      <c r="D1148" s="167" t="s">
        <v>15</v>
      </c>
      <c r="E1148" s="168">
        <f t="shared" si="106"/>
        <v>2</v>
      </c>
      <c r="F1148" s="169" t="s">
        <v>1070</v>
      </c>
      <c r="G1148" s="170">
        <v>9000</v>
      </c>
      <c r="H1148" s="171">
        <v>0</v>
      </c>
      <c r="I1148" s="186">
        <f t="shared" si="107"/>
        <v>9000</v>
      </c>
      <c r="J1148" s="187">
        <f t="shared" si="108"/>
        <v>3627703.1</v>
      </c>
      <c r="K1148" s="188">
        <v>82626</v>
      </c>
      <c r="L1148" s="176">
        <v>1540430</v>
      </c>
      <c r="M1148" s="177"/>
      <c r="N1148" s="177"/>
      <c r="O1148" s="178"/>
      <c r="P1148" s="179"/>
      <c r="Q1148" s="179"/>
    </row>
    <row r="1149" spans="1:17">
      <c r="A1149" s="164">
        <v>88</v>
      </c>
      <c r="B1149" s="165">
        <v>43659</v>
      </c>
      <c r="C1149" s="166">
        <v>43661</v>
      </c>
      <c r="D1149" s="167" t="s">
        <v>15</v>
      </c>
      <c r="E1149" s="168">
        <f t="shared" si="106"/>
        <v>2</v>
      </c>
      <c r="F1149" s="169" t="s">
        <v>1071</v>
      </c>
      <c r="G1149" s="170">
        <v>9000</v>
      </c>
      <c r="H1149" s="171">
        <v>0</v>
      </c>
      <c r="I1149" s="170">
        <f t="shared" si="107"/>
        <v>9000</v>
      </c>
      <c r="J1149" s="175">
        <f t="shared" si="108"/>
        <v>3618703.1</v>
      </c>
      <c r="K1149" s="168">
        <v>82624</v>
      </c>
      <c r="L1149" s="176">
        <v>1540430</v>
      </c>
      <c r="M1149" s="177"/>
      <c r="N1149" s="177"/>
      <c r="O1149" s="178"/>
      <c r="P1149" s="179"/>
      <c r="Q1149" s="179"/>
    </row>
    <row r="1150" spans="1:17">
      <c r="A1150" s="164">
        <v>89</v>
      </c>
      <c r="B1150" s="165">
        <v>43661</v>
      </c>
      <c r="C1150" s="166">
        <v>43662</v>
      </c>
      <c r="D1150" s="167" t="s">
        <v>15</v>
      </c>
      <c r="E1150" s="168">
        <f t="shared" si="106"/>
        <v>1</v>
      </c>
      <c r="F1150" s="169" t="s">
        <v>1072</v>
      </c>
      <c r="G1150" s="170">
        <v>7150</v>
      </c>
      <c r="H1150" s="171">
        <v>0</v>
      </c>
      <c r="I1150" s="170">
        <f t="shared" si="107"/>
        <v>7150</v>
      </c>
      <c r="J1150" s="175">
        <f t="shared" si="108"/>
        <v>3611553.1</v>
      </c>
      <c r="K1150" s="168">
        <v>84456</v>
      </c>
      <c r="L1150" s="176">
        <v>1551274</v>
      </c>
      <c r="M1150" s="177"/>
      <c r="N1150" s="177"/>
      <c r="O1150" s="178"/>
      <c r="P1150" s="179"/>
      <c r="Q1150" s="179"/>
    </row>
    <row r="1151" spans="1:17">
      <c r="A1151" s="164">
        <v>90</v>
      </c>
      <c r="B1151" s="165">
        <v>43657</v>
      </c>
      <c r="C1151" s="166">
        <v>43662</v>
      </c>
      <c r="D1151" s="167" t="s">
        <v>15</v>
      </c>
      <c r="E1151" s="168">
        <f t="shared" si="106"/>
        <v>5</v>
      </c>
      <c r="F1151" s="169" t="s">
        <v>1073</v>
      </c>
      <c r="G1151" s="170">
        <v>23793.75</v>
      </c>
      <c r="H1151" s="171">
        <v>0</v>
      </c>
      <c r="I1151" s="170">
        <f t="shared" si="107"/>
        <v>23793.75</v>
      </c>
      <c r="J1151" s="175">
        <f t="shared" si="108"/>
        <v>3587759.35</v>
      </c>
      <c r="K1151" s="168">
        <v>68601</v>
      </c>
      <c r="L1151" s="181">
        <v>1451759</v>
      </c>
      <c r="M1151" s="177"/>
      <c r="N1151" s="177"/>
      <c r="O1151" s="178"/>
      <c r="P1151" s="179"/>
      <c r="Q1151" s="179"/>
    </row>
    <row r="1152" spans="1:17">
      <c r="A1152" s="164">
        <v>91</v>
      </c>
      <c r="B1152" s="165">
        <v>43657</v>
      </c>
      <c r="C1152" s="166">
        <v>43662</v>
      </c>
      <c r="D1152" s="167" t="s">
        <v>15</v>
      </c>
      <c r="E1152" s="168">
        <f t="shared" si="106"/>
        <v>5</v>
      </c>
      <c r="F1152" s="169" t="s">
        <v>1074</v>
      </c>
      <c r="G1152" s="170">
        <v>23793.75</v>
      </c>
      <c r="H1152" s="171">
        <v>0</v>
      </c>
      <c r="I1152" s="170">
        <f t="shared" si="107"/>
        <v>23793.75</v>
      </c>
      <c r="J1152" s="175">
        <f t="shared" si="108"/>
        <v>3563965.6</v>
      </c>
      <c r="K1152" s="168">
        <v>68599</v>
      </c>
      <c r="L1152" s="181">
        <v>1451759</v>
      </c>
      <c r="M1152" s="177"/>
      <c r="N1152" s="177"/>
      <c r="O1152" s="178"/>
      <c r="P1152" s="179"/>
      <c r="Q1152" s="179"/>
    </row>
    <row r="1153" spans="1:17">
      <c r="A1153" s="164">
        <v>92</v>
      </c>
      <c r="B1153" s="165">
        <v>43660</v>
      </c>
      <c r="C1153" s="166">
        <v>43662</v>
      </c>
      <c r="D1153" s="167" t="s">
        <v>15</v>
      </c>
      <c r="E1153" s="168">
        <f t="shared" si="106"/>
        <v>2</v>
      </c>
      <c r="F1153" s="169" t="s">
        <v>1075</v>
      </c>
      <c r="G1153" s="170">
        <v>12870</v>
      </c>
      <c r="H1153" s="171">
        <v>0</v>
      </c>
      <c r="I1153" s="170">
        <f t="shared" si="107"/>
        <v>12870</v>
      </c>
      <c r="J1153" s="175">
        <f t="shared" si="108"/>
        <v>3551095.6</v>
      </c>
      <c r="K1153" s="168">
        <v>79657</v>
      </c>
      <c r="L1153" s="176">
        <v>1522601</v>
      </c>
      <c r="M1153" s="177"/>
      <c r="N1153" s="177"/>
      <c r="O1153" s="178"/>
      <c r="P1153" s="179"/>
      <c r="Q1153" s="179"/>
    </row>
    <row r="1154" spans="1:17">
      <c r="A1154" s="164">
        <v>93</v>
      </c>
      <c r="B1154" s="165">
        <v>43657</v>
      </c>
      <c r="C1154" s="166">
        <v>43662</v>
      </c>
      <c r="D1154" s="167" t="s">
        <v>15</v>
      </c>
      <c r="E1154" s="168">
        <f t="shared" si="106"/>
        <v>5</v>
      </c>
      <c r="F1154" s="169" t="s">
        <v>1076</v>
      </c>
      <c r="G1154" s="170">
        <v>23793.75</v>
      </c>
      <c r="H1154" s="171">
        <v>0</v>
      </c>
      <c r="I1154" s="170">
        <f t="shared" si="107"/>
        <v>23793.75</v>
      </c>
      <c r="J1154" s="175">
        <f t="shared" si="108"/>
        <v>3527301.85</v>
      </c>
      <c r="K1154" s="168">
        <v>68600</v>
      </c>
      <c r="L1154" s="181">
        <v>1451759</v>
      </c>
      <c r="M1154" s="177"/>
      <c r="N1154" s="177"/>
      <c r="O1154" s="178"/>
      <c r="P1154" s="179"/>
      <c r="Q1154" s="179"/>
    </row>
    <row r="1155" spans="1:17">
      <c r="A1155" s="164">
        <v>94</v>
      </c>
      <c r="B1155" s="165">
        <v>43659</v>
      </c>
      <c r="C1155" s="166">
        <v>43662</v>
      </c>
      <c r="D1155" s="167" t="s">
        <v>15</v>
      </c>
      <c r="E1155" s="168">
        <f t="shared" si="106"/>
        <v>3</v>
      </c>
      <c r="F1155" s="169" t="s">
        <v>1077</v>
      </c>
      <c r="G1155" s="170">
        <v>19305</v>
      </c>
      <c r="H1155" s="171">
        <v>0</v>
      </c>
      <c r="I1155" s="170">
        <f t="shared" si="107"/>
        <v>19305</v>
      </c>
      <c r="J1155" s="175">
        <f t="shared" si="108"/>
        <v>3507996.85</v>
      </c>
      <c r="K1155" s="168">
        <v>74218</v>
      </c>
      <c r="L1155" s="176">
        <v>1489340</v>
      </c>
      <c r="M1155" s="177"/>
      <c r="N1155" s="177"/>
      <c r="O1155" s="178"/>
      <c r="P1155" s="179"/>
      <c r="Q1155" s="179"/>
    </row>
    <row r="1156" spans="1:17">
      <c r="A1156" s="164">
        <v>95</v>
      </c>
      <c r="B1156" s="165">
        <v>43660</v>
      </c>
      <c r="C1156" s="166">
        <v>43662</v>
      </c>
      <c r="D1156" s="167" t="s">
        <v>15</v>
      </c>
      <c r="E1156" s="168">
        <f t="shared" si="106"/>
        <v>2</v>
      </c>
      <c r="F1156" s="169" t="s">
        <v>1078</v>
      </c>
      <c r="G1156" s="170">
        <v>12870</v>
      </c>
      <c r="H1156" s="171">
        <v>0</v>
      </c>
      <c r="I1156" s="170">
        <f t="shared" si="107"/>
        <v>12870</v>
      </c>
      <c r="J1156" s="175">
        <f t="shared" si="108"/>
        <v>3495126.85</v>
      </c>
      <c r="K1156" s="168">
        <v>84156</v>
      </c>
      <c r="L1156" s="176">
        <v>1548768</v>
      </c>
      <c r="M1156" s="177"/>
      <c r="N1156" s="177"/>
      <c r="O1156" s="178"/>
      <c r="P1156" s="179"/>
      <c r="Q1156" s="179"/>
    </row>
    <row r="1157" spans="1:17">
      <c r="A1157" s="164">
        <v>96</v>
      </c>
      <c r="B1157" s="165">
        <v>43660</v>
      </c>
      <c r="C1157" s="166">
        <v>43662</v>
      </c>
      <c r="D1157" s="167" t="s">
        <v>15</v>
      </c>
      <c r="E1157" s="168">
        <f t="shared" si="106"/>
        <v>2</v>
      </c>
      <c r="F1157" s="169" t="s">
        <v>1079</v>
      </c>
      <c r="G1157" s="170">
        <v>12870</v>
      </c>
      <c r="H1157" s="171">
        <v>0</v>
      </c>
      <c r="I1157" s="170">
        <f t="shared" si="107"/>
        <v>12870</v>
      </c>
      <c r="J1157" s="175">
        <f t="shared" si="108"/>
        <v>3482256.85</v>
      </c>
      <c r="K1157" s="168">
        <v>78655</v>
      </c>
      <c r="L1157" s="176">
        <v>1517234</v>
      </c>
      <c r="M1157" s="177"/>
      <c r="N1157" s="177"/>
      <c r="O1157" s="178"/>
      <c r="P1157" s="179"/>
      <c r="Q1157" s="179"/>
    </row>
    <row r="1158" spans="1:17">
      <c r="A1158" s="164">
        <v>97</v>
      </c>
      <c r="B1158" s="165">
        <v>43659</v>
      </c>
      <c r="C1158" s="166">
        <v>43662</v>
      </c>
      <c r="D1158" s="167" t="s">
        <v>15</v>
      </c>
      <c r="E1158" s="168">
        <f t="shared" si="106"/>
        <v>3</v>
      </c>
      <c r="F1158" s="169" t="s">
        <v>1080</v>
      </c>
      <c r="G1158" s="170">
        <v>19305</v>
      </c>
      <c r="H1158" s="171">
        <v>0</v>
      </c>
      <c r="I1158" s="186">
        <f t="shared" si="107"/>
        <v>19305</v>
      </c>
      <c r="J1158" s="187">
        <f t="shared" si="108"/>
        <v>3462951.85</v>
      </c>
      <c r="K1158" s="188">
        <v>81283</v>
      </c>
      <c r="L1158" s="176">
        <v>1532858</v>
      </c>
      <c r="M1158" s="177"/>
      <c r="N1158" s="177"/>
      <c r="O1158" s="180"/>
      <c r="P1158" s="179"/>
      <c r="Q1158" s="179"/>
    </row>
    <row r="1159" spans="1:17">
      <c r="A1159" s="164">
        <v>98</v>
      </c>
      <c r="B1159" s="165">
        <v>43660</v>
      </c>
      <c r="C1159" s="166">
        <v>43662</v>
      </c>
      <c r="D1159" s="167" t="s">
        <v>15</v>
      </c>
      <c r="E1159" s="168">
        <f t="shared" si="106"/>
        <v>2</v>
      </c>
      <c r="F1159" s="169" t="s">
        <v>1081</v>
      </c>
      <c r="G1159" s="170">
        <v>9000</v>
      </c>
      <c r="H1159" s="171">
        <v>0</v>
      </c>
      <c r="I1159" s="170">
        <f t="shared" si="107"/>
        <v>9000</v>
      </c>
      <c r="J1159" s="175">
        <f t="shared" si="108"/>
        <v>3453951.85</v>
      </c>
      <c r="K1159" s="168">
        <v>83428</v>
      </c>
      <c r="L1159" s="181">
        <v>1543823</v>
      </c>
      <c r="M1159" s="177"/>
      <c r="N1159" s="177"/>
      <c r="O1159" s="180"/>
      <c r="P1159" s="179"/>
      <c r="Q1159" s="179"/>
    </row>
    <row r="1160" spans="1:17">
      <c r="A1160" s="164">
        <v>99</v>
      </c>
      <c r="B1160" s="165">
        <v>43660</v>
      </c>
      <c r="C1160" s="166">
        <v>43662</v>
      </c>
      <c r="D1160" s="167" t="s">
        <v>15</v>
      </c>
      <c r="E1160" s="168">
        <f t="shared" si="106"/>
        <v>2</v>
      </c>
      <c r="F1160" s="169" t="s">
        <v>1082</v>
      </c>
      <c r="G1160" s="170">
        <v>12941.18</v>
      </c>
      <c r="H1160" s="171">
        <v>0</v>
      </c>
      <c r="I1160" s="170">
        <f t="shared" si="107"/>
        <v>12941.18</v>
      </c>
      <c r="J1160" s="175">
        <f t="shared" si="108"/>
        <v>3441010.67</v>
      </c>
      <c r="K1160" s="168">
        <v>83430</v>
      </c>
      <c r="L1160" s="181">
        <v>1543823</v>
      </c>
      <c r="M1160" s="177"/>
      <c r="N1160" s="177"/>
      <c r="O1160" s="178"/>
      <c r="P1160" s="179"/>
      <c r="Q1160" s="179"/>
    </row>
    <row r="1161" spans="1:17">
      <c r="A1161" s="164">
        <v>100</v>
      </c>
      <c r="B1161" s="165">
        <v>43659</v>
      </c>
      <c r="C1161" s="166">
        <v>43662</v>
      </c>
      <c r="D1161" s="167" t="s">
        <v>15</v>
      </c>
      <c r="E1161" s="168">
        <f t="shared" si="106"/>
        <v>3</v>
      </c>
      <c r="F1161" s="169" t="s">
        <v>1083</v>
      </c>
      <c r="G1161" s="170">
        <v>19305</v>
      </c>
      <c r="H1161" s="171">
        <v>0</v>
      </c>
      <c r="I1161" s="170">
        <f t="shared" si="107"/>
        <v>19305</v>
      </c>
      <c r="J1161" s="175">
        <f t="shared" si="108"/>
        <v>3421705.67</v>
      </c>
      <c r="K1161" s="168">
        <v>81282</v>
      </c>
      <c r="L1161" s="176">
        <v>1532858</v>
      </c>
      <c r="M1161" s="177"/>
      <c r="N1161" s="177"/>
      <c r="O1161" s="178"/>
      <c r="P1161" s="179"/>
      <c r="Q1161" s="179"/>
    </row>
    <row r="1162" spans="1:17">
      <c r="A1162" s="164">
        <v>101</v>
      </c>
      <c r="B1162" s="165">
        <v>43661</v>
      </c>
      <c r="C1162" s="166">
        <v>43663</v>
      </c>
      <c r="D1162" s="167" t="s">
        <v>15</v>
      </c>
      <c r="E1162" s="168">
        <f t="shared" si="106"/>
        <v>2</v>
      </c>
      <c r="F1162" s="169" t="s">
        <v>1084</v>
      </c>
      <c r="G1162" s="170">
        <v>17100</v>
      </c>
      <c r="H1162" s="171">
        <v>0</v>
      </c>
      <c r="I1162" s="170">
        <f t="shared" si="107"/>
        <v>17100</v>
      </c>
      <c r="J1162" s="175">
        <f t="shared" si="108"/>
        <v>3404605.67</v>
      </c>
      <c r="K1162" s="168">
        <v>84197</v>
      </c>
      <c r="L1162" s="176">
        <v>1549338</v>
      </c>
      <c r="M1162" s="177"/>
      <c r="N1162" s="177"/>
      <c r="O1162" s="180"/>
      <c r="P1162" s="179"/>
      <c r="Q1162" s="179"/>
    </row>
    <row r="1163" spans="1:17">
      <c r="A1163" s="164">
        <v>102</v>
      </c>
      <c r="B1163" s="165">
        <v>43661</v>
      </c>
      <c r="C1163" s="166">
        <v>43663</v>
      </c>
      <c r="D1163" s="167" t="s">
        <v>15</v>
      </c>
      <c r="E1163" s="168">
        <f t="shared" si="106"/>
        <v>2</v>
      </c>
      <c r="F1163" s="169" t="s">
        <v>1085</v>
      </c>
      <c r="G1163" s="170">
        <v>15390</v>
      </c>
      <c r="H1163" s="171">
        <v>0</v>
      </c>
      <c r="I1163" s="170">
        <f t="shared" si="107"/>
        <v>15390</v>
      </c>
      <c r="J1163" s="175">
        <f t="shared" si="108"/>
        <v>3389215.67</v>
      </c>
      <c r="K1163" s="168">
        <v>84153</v>
      </c>
      <c r="L1163" s="176">
        <v>1548753</v>
      </c>
      <c r="M1163" s="177"/>
      <c r="N1163" s="177"/>
      <c r="O1163" s="180"/>
      <c r="P1163" s="179"/>
      <c r="Q1163" s="179"/>
    </row>
    <row r="1164" spans="1:17">
      <c r="A1164" s="164">
        <v>103</v>
      </c>
      <c r="B1164" s="165">
        <v>43661</v>
      </c>
      <c r="C1164" s="166">
        <v>43663</v>
      </c>
      <c r="D1164" s="167" t="s">
        <v>15</v>
      </c>
      <c r="E1164" s="168">
        <f t="shared" si="106"/>
        <v>2</v>
      </c>
      <c r="F1164" s="169" t="s">
        <v>1086</v>
      </c>
      <c r="G1164" s="170">
        <v>15390</v>
      </c>
      <c r="H1164" s="171">
        <v>0</v>
      </c>
      <c r="I1164" s="170">
        <f t="shared" si="107"/>
        <v>15390</v>
      </c>
      <c r="J1164" s="175">
        <f t="shared" si="108"/>
        <v>3373825.67</v>
      </c>
      <c r="K1164" s="168">
        <v>82903</v>
      </c>
      <c r="L1164" s="181">
        <v>1541845</v>
      </c>
      <c r="M1164" s="177"/>
      <c r="N1164" s="177"/>
      <c r="O1164" s="178"/>
      <c r="P1164" s="179"/>
      <c r="Q1164" s="179"/>
    </row>
    <row r="1165" spans="1:17">
      <c r="A1165" s="164">
        <v>104</v>
      </c>
      <c r="B1165" s="165">
        <v>43661</v>
      </c>
      <c r="C1165" s="166">
        <v>43663</v>
      </c>
      <c r="D1165" s="167" t="s">
        <v>15</v>
      </c>
      <c r="E1165" s="168">
        <f t="shared" si="106"/>
        <v>2</v>
      </c>
      <c r="F1165" s="169" t="s">
        <v>1086</v>
      </c>
      <c r="G1165" s="170">
        <v>15390</v>
      </c>
      <c r="H1165" s="171">
        <v>0</v>
      </c>
      <c r="I1165" s="170">
        <f t="shared" si="107"/>
        <v>15390</v>
      </c>
      <c r="J1165" s="175">
        <f t="shared" si="108"/>
        <v>3358435.67</v>
      </c>
      <c r="K1165" s="168">
        <v>82902</v>
      </c>
      <c r="L1165" s="181">
        <v>1541845</v>
      </c>
      <c r="M1165" s="177"/>
      <c r="N1165" s="177"/>
      <c r="O1165" s="180"/>
      <c r="P1165" s="179"/>
      <c r="Q1165" s="179"/>
    </row>
    <row r="1166" spans="1:17">
      <c r="A1166" s="164">
        <v>105</v>
      </c>
      <c r="B1166" s="165">
        <v>43662</v>
      </c>
      <c r="C1166" s="166">
        <v>43663</v>
      </c>
      <c r="D1166" s="167" t="s">
        <v>15</v>
      </c>
      <c r="E1166" s="168">
        <f t="shared" si="106"/>
        <v>1</v>
      </c>
      <c r="F1166" s="169" t="s">
        <v>1087</v>
      </c>
      <c r="G1166" s="170">
        <v>17250</v>
      </c>
      <c r="H1166" s="171">
        <v>0</v>
      </c>
      <c r="I1166" s="170">
        <f t="shared" si="107"/>
        <v>17250</v>
      </c>
      <c r="J1166" s="175">
        <f t="shared" si="108"/>
        <v>3341185.67</v>
      </c>
      <c r="K1166" s="168">
        <v>80976</v>
      </c>
      <c r="L1166" s="176">
        <v>1529436</v>
      </c>
      <c r="M1166" s="177"/>
      <c r="N1166" s="177"/>
      <c r="O1166" s="178"/>
      <c r="P1166" s="179"/>
      <c r="Q1166" s="179"/>
    </row>
    <row r="1167" spans="1:17">
      <c r="A1167" s="164">
        <v>106</v>
      </c>
      <c r="B1167" s="165">
        <v>43661</v>
      </c>
      <c r="C1167" s="166">
        <v>43663</v>
      </c>
      <c r="D1167" s="167" t="s">
        <v>15</v>
      </c>
      <c r="E1167" s="168">
        <f t="shared" si="106"/>
        <v>2</v>
      </c>
      <c r="F1167" s="169" t="s">
        <v>1088</v>
      </c>
      <c r="G1167" s="170">
        <v>23625</v>
      </c>
      <c r="H1167" s="171">
        <v>0</v>
      </c>
      <c r="I1167" s="170">
        <f t="shared" si="107"/>
        <v>23625</v>
      </c>
      <c r="J1167" s="175">
        <f t="shared" si="108"/>
        <v>3317560.67</v>
      </c>
      <c r="K1167" s="168">
        <v>77804</v>
      </c>
      <c r="L1167" s="176">
        <v>1509365</v>
      </c>
      <c r="M1167" s="177"/>
      <c r="N1167" s="177"/>
      <c r="O1167" s="180"/>
      <c r="P1167" s="179"/>
      <c r="Q1167" s="179"/>
    </row>
    <row r="1168" spans="1:17">
      <c r="A1168" s="164">
        <v>107</v>
      </c>
      <c r="B1168" s="165">
        <v>43662</v>
      </c>
      <c r="C1168" s="166">
        <v>43664</v>
      </c>
      <c r="D1168" s="167" t="s">
        <v>15</v>
      </c>
      <c r="E1168" s="168">
        <f t="shared" si="106"/>
        <v>2</v>
      </c>
      <c r="F1168" s="169" t="s">
        <v>1089</v>
      </c>
      <c r="G1168" s="170">
        <v>12330</v>
      </c>
      <c r="H1168" s="171">
        <v>0</v>
      </c>
      <c r="I1168" s="170">
        <f t="shared" si="107"/>
        <v>12330</v>
      </c>
      <c r="J1168" s="175">
        <f t="shared" si="108"/>
        <v>3305230.67</v>
      </c>
      <c r="K1168" s="168">
        <v>82495</v>
      </c>
      <c r="L1168" s="176">
        <v>1539587</v>
      </c>
      <c r="M1168" s="177"/>
      <c r="N1168" s="177"/>
      <c r="O1168" s="178"/>
      <c r="P1168" s="179"/>
      <c r="Q1168" s="179"/>
    </row>
    <row r="1169" spans="1:17">
      <c r="A1169" s="164">
        <v>108</v>
      </c>
      <c r="B1169" s="165">
        <v>43662</v>
      </c>
      <c r="C1169" s="166">
        <v>43664</v>
      </c>
      <c r="D1169" s="167" t="s">
        <v>15</v>
      </c>
      <c r="E1169" s="168">
        <f t="shared" si="106"/>
        <v>2</v>
      </c>
      <c r="F1169" s="169" t="s">
        <v>1090</v>
      </c>
      <c r="G1169" s="170">
        <v>17910</v>
      </c>
      <c r="H1169" s="171">
        <v>0</v>
      </c>
      <c r="I1169" s="170">
        <f t="shared" si="107"/>
        <v>17910</v>
      </c>
      <c r="J1169" s="175">
        <f t="shared" si="108"/>
        <v>3287320.67</v>
      </c>
      <c r="K1169" s="168">
        <v>81564</v>
      </c>
      <c r="L1169" s="176">
        <v>1535583</v>
      </c>
      <c r="M1169" s="177"/>
      <c r="N1169" s="177"/>
      <c r="O1169" s="180"/>
      <c r="P1169" s="179"/>
      <c r="Q1169" s="179"/>
    </row>
    <row r="1170" spans="1:17">
      <c r="A1170" s="164">
        <v>109</v>
      </c>
      <c r="B1170" s="165">
        <v>43662</v>
      </c>
      <c r="C1170" s="166">
        <v>43664</v>
      </c>
      <c r="D1170" s="167" t="s">
        <v>15</v>
      </c>
      <c r="E1170" s="168">
        <f t="shared" si="106"/>
        <v>2</v>
      </c>
      <c r="F1170" s="169" t="s">
        <v>1091</v>
      </c>
      <c r="G1170" s="170">
        <v>17910</v>
      </c>
      <c r="H1170" s="171">
        <v>0</v>
      </c>
      <c r="I1170" s="170">
        <f t="shared" si="107"/>
        <v>17910</v>
      </c>
      <c r="J1170" s="175">
        <f t="shared" si="108"/>
        <v>3269410.67</v>
      </c>
      <c r="K1170" s="168">
        <v>83007</v>
      </c>
      <c r="L1170" s="181">
        <v>1542554</v>
      </c>
      <c r="M1170" s="177"/>
      <c r="N1170" s="177"/>
      <c r="O1170" s="178"/>
      <c r="P1170" s="179"/>
      <c r="Q1170" s="179"/>
    </row>
    <row r="1171" spans="1:17">
      <c r="A1171" s="164">
        <v>110</v>
      </c>
      <c r="B1171" s="165">
        <v>43662</v>
      </c>
      <c r="C1171" s="166">
        <v>43664</v>
      </c>
      <c r="D1171" s="167" t="s">
        <v>15</v>
      </c>
      <c r="E1171" s="168">
        <f t="shared" si="106"/>
        <v>2</v>
      </c>
      <c r="F1171" s="169" t="s">
        <v>1092</v>
      </c>
      <c r="G1171" s="170">
        <v>17910</v>
      </c>
      <c r="H1171" s="171">
        <v>0</v>
      </c>
      <c r="I1171" s="170">
        <f t="shared" si="107"/>
        <v>17910</v>
      </c>
      <c r="J1171" s="175">
        <f t="shared" si="108"/>
        <v>3251500.67</v>
      </c>
      <c r="K1171" s="168">
        <v>83006</v>
      </c>
      <c r="L1171" s="181">
        <v>1542554</v>
      </c>
      <c r="M1171" s="177"/>
      <c r="N1171" s="177"/>
      <c r="O1171" s="178"/>
      <c r="P1171" s="179"/>
      <c r="Q1171" s="179"/>
    </row>
    <row r="1172" spans="1:17">
      <c r="A1172" s="164">
        <v>111</v>
      </c>
      <c r="B1172" s="165">
        <v>43662</v>
      </c>
      <c r="C1172" s="166">
        <v>43664</v>
      </c>
      <c r="D1172" s="167" t="s">
        <v>15</v>
      </c>
      <c r="E1172" s="168">
        <f t="shared" si="106"/>
        <v>2</v>
      </c>
      <c r="F1172" s="169" t="s">
        <v>1093</v>
      </c>
      <c r="G1172" s="170">
        <v>12330</v>
      </c>
      <c r="H1172" s="171">
        <v>0</v>
      </c>
      <c r="I1172" s="170">
        <f t="shared" si="107"/>
        <v>12330</v>
      </c>
      <c r="J1172" s="175">
        <f t="shared" si="108"/>
        <v>3239170.67</v>
      </c>
      <c r="K1172" s="168">
        <v>71950</v>
      </c>
      <c r="L1172" s="176">
        <v>1470309</v>
      </c>
      <c r="M1172" s="177"/>
      <c r="N1172" s="177"/>
      <c r="O1172" s="178"/>
      <c r="P1172" s="179"/>
      <c r="Q1172" s="179"/>
    </row>
    <row r="1173" spans="1:17">
      <c r="A1173" s="164">
        <v>112</v>
      </c>
      <c r="B1173" s="165">
        <v>43662</v>
      </c>
      <c r="C1173" s="166">
        <v>43664</v>
      </c>
      <c r="D1173" s="167" t="s">
        <v>15</v>
      </c>
      <c r="E1173" s="168">
        <f t="shared" si="106"/>
        <v>2</v>
      </c>
      <c r="F1173" s="169" t="s">
        <v>1094</v>
      </c>
      <c r="G1173" s="170">
        <v>12330</v>
      </c>
      <c r="H1173" s="171">
        <v>0</v>
      </c>
      <c r="I1173" s="170">
        <f t="shared" si="107"/>
        <v>12330</v>
      </c>
      <c r="J1173" s="175">
        <f t="shared" si="108"/>
        <v>3226840.67</v>
      </c>
      <c r="K1173" s="168">
        <v>83024</v>
      </c>
      <c r="L1173" s="181">
        <v>1542897</v>
      </c>
      <c r="M1173" s="177"/>
      <c r="N1173" s="177"/>
      <c r="O1173" s="178"/>
      <c r="P1173" s="179"/>
      <c r="Q1173" s="179"/>
    </row>
    <row r="1174" spans="1:17">
      <c r="A1174" s="164">
        <v>113</v>
      </c>
      <c r="B1174" s="165">
        <v>43662</v>
      </c>
      <c r="C1174" s="166">
        <v>43664</v>
      </c>
      <c r="D1174" s="167" t="s">
        <v>15</v>
      </c>
      <c r="E1174" s="168">
        <f t="shared" si="106"/>
        <v>2</v>
      </c>
      <c r="F1174" s="169" t="s">
        <v>1095</v>
      </c>
      <c r="G1174" s="170">
        <v>12330</v>
      </c>
      <c r="H1174" s="171">
        <v>0</v>
      </c>
      <c r="I1174" s="170">
        <f t="shared" si="107"/>
        <v>12330</v>
      </c>
      <c r="J1174" s="175">
        <f t="shared" si="108"/>
        <v>3214510.67</v>
      </c>
      <c r="K1174" s="168">
        <v>83023</v>
      </c>
      <c r="L1174" s="181">
        <v>1542897</v>
      </c>
      <c r="M1174" s="177"/>
      <c r="N1174" s="177"/>
      <c r="O1174" s="178"/>
      <c r="P1174" s="179"/>
      <c r="Q1174" s="179"/>
    </row>
    <row r="1175" spans="1:17">
      <c r="A1175" s="164">
        <v>114</v>
      </c>
      <c r="B1175" s="165">
        <v>43661</v>
      </c>
      <c r="C1175" s="166">
        <v>43665</v>
      </c>
      <c r="D1175" s="167" t="s">
        <v>15</v>
      </c>
      <c r="E1175" s="168">
        <f t="shared" si="106"/>
        <v>4</v>
      </c>
      <c r="F1175" s="169" t="s">
        <v>1096</v>
      </c>
      <c r="G1175" s="170">
        <v>49680</v>
      </c>
      <c r="H1175" s="171">
        <v>0</v>
      </c>
      <c r="I1175" s="170">
        <f t="shared" si="107"/>
        <v>49680</v>
      </c>
      <c r="J1175" s="175">
        <f t="shared" si="108"/>
        <v>3164830.67</v>
      </c>
      <c r="K1175" s="168">
        <v>77923</v>
      </c>
      <c r="L1175" s="176">
        <v>1511358</v>
      </c>
      <c r="M1175" s="177"/>
      <c r="N1175" s="177"/>
      <c r="O1175" s="178"/>
      <c r="P1175" s="179"/>
      <c r="Q1175" s="179"/>
    </row>
    <row r="1176" spans="1:17">
      <c r="A1176" s="164">
        <v>115</v>
      </c>
      <c r="B1176" s="165">
        <v>43664</v>
      </c>
      <c r="C1176" s="166">
        <v>43666</v>
      </c>
      <c r="D1176" s="167" t="s">
        <v>15</v>
      </c>
      <c r="E1176" s="168">
        <f t="shared" ref="E1176:E1186" si="109">C1176-B1176</f>
        <v>2</v>
      </c>
      <c r="F1176" s="169" t="s">
        <v>1097</v>
      </c>
      <c r="G1176" s="170">
        <v>12330</v>
      </c>
      <c r="H1176" s="171">
        <v>0</v>
      </c>
      <c r="I1176" s="170">
        <f t="shared" ref="I1176:I1186" si="110">+G1176+H1176</f>
        <v>12330</v>
      </c>
      <c r="J1176" s="175">
        <f>J1175-I1176</f>
        <v>3152500.67</v>
      </c>
      <c r="K1176" s="168">
        <v>79964</v>
      </c>
      <c r="L1176" s="181">
        <v>1523556</v>
      </c>
      <c r="M1176" s="177"/>
      <c r="N1176" s="177"/>
      <c r="O1176" s="178"/>
      <c r="P1176" s="179"/>
      <c r="Q1176" s="179"/>
    </row>
    <row r="1177" spans="1:17">
      <c r="A1177" s="164">
        <v>116</v>
      </c>
      <c r="B1177" s="165">
        <v>43664</v>
      </c>
      <c r="C1177" s="166">
        <v>43666</v>
      </c>
      <c r="D1177" s="167" t="s">
        <v>15</v>
      </c>
      <c r="E1177" s="168">
        <f t="shared" si="109"/>
        <v>2</v>
      </c>
      <c r="F1177" s="169" t="s">
        <v>1098</v>
      </c>
      <c r="G1177" s="170">
        <v>12330</v>
      </c>
      <c r="H1177" s="171">
        <v>0</v>
      </c>
      <c r="I1177" s="170">
        <f t="shared" si="110"/>
        <v>12330</v>
      </c>
      <c r="J1177" s="175">
        <f>J1176-I1177</f>
        <v>3140170.67</v>
      </c>
      <c r="K1177" s="168">
        <v>79963</v>
      </c>
      <c r="L1177" s="181">
        <v>1523556</v>
      </c>
      <c r="M1177" s="177"/>
      <c r="N1177" s="177"/>
      <c r="O1177" s="178"/>
      <c r="P1177" s="179"/>
      <c r="Q1177" s="179"/>
    </row>
    <row r="1178" spans="1:17">
      <c r="A1178" s="164">
        <v>117</v>
      </c>
      <c r="B1178" s="165">
        <v>43664</v>
      </c>
      <c r="C1178" s="166">
        <v>43666</v>
      </c>
      <c r="D1178" s="167" t="s">
        <v>15</v>
      </c>
      <c r="E1178" s="168">
        <f t="shared" si="109"/>
        <v>2</v>
      </c>
      <c r="F1178" s="169" t="s">
        <v>1099</v>
      </c>
      <c r="G1178" s="170">
        <v>12330</v>
      </c>
      <c r="H1178" s="171">
        <v>0</v>
      </c>
      <c r="I1178" s="170">
        <f t="shared" si="110"/>
        <v>12330</v>
      </c>
      <c r="J1178" s="175">
        <f>J1177-I1178</f>
        <v>3127840.67</v>
      </c>
      <c r="K1178" s="168">
        <v>72196</v>
      </c>
      <c r="L1178" s="176">
        <v>1471914</v>
      </c>
      <c r="M1178" s="177"/>
      <c r="N1178" s="177"/>
      <c r="O1178" s="178"/>
      <c r="P1178" s="179"/>
      <c r="Q1178" s="179"/>
    </row>
    <row r="1179" spans="1:17">
      <c r="A1179" s="164">
        <v>118</v>
      </c>
      <c r="B1179" s="165">
        <v>43665</v>
      </c>
      <c r="C1179" s="166">
        <v>43667</v>
      </c>
      <c r="D1179" s="167" t="s">
        <v>15</v>
      </c>
      <c r="E1179" s="168">
        <f t="shared" si="109"/>
        <v>2</v>
      </c>
      <c r="F1179" s="169" t="s">
        <v>1100</v>
      </c>
      <c r="G1179" s="170">
        <v>21735</v>
      </c>
      <c r="H1179" s="171">
        <v>0</v>
      </c>
      <c r="I1179" s="170">
        <f t="shared" si="110"/>
        <v>21735</v>
      </c>
      <c r="J1179" s="175">
        <f>J1178-I1179</f>
        <v>3106105.67</v>
      </c>
      <c r="K1179" s="168">
        <v>72607</v>
      </c>
      <c r="L1179" s="176">
        <v>1475455</v>
      </c>
      <c r="M1179" s="177"/>
      <c r="N1179" s="177"/>
      <c r="O1179" s="178"/>
      <c r="P1179" s="179"/>
      <c r="Q1179" s="179"/>
    </row>
    <row r="1180" spans="1:17">
      <c r="A1180" s="164">
        <v>119</v>
      </c>
      <c r="B1180" s="165">
        <v>43666</v>
      </c>
      <c r="C1180" s="166">
        <v>43667</v>
      </c>
      <c r="D1180" s="167" t="s">
        <v>15</v>
      </c>
      <c r="E1180" s="168">
        <f t="shared" si="109"/>
        <v>1</v>
      </c>
      <c r="F1180" s="169" t="s">
        <v>1101</v>
      </c>
      <c r="G1180" s="170">
        <v>9950</v>
      </c>
      <c r="H1180" s="171">
        <v>0</v>
      </c>
      <c r="I1180" s="170">
        <f t="shared" si="110"/>
        <v>9950</v>
      </c>
      <c r="J1180" s="175">
        <f>J1179-I1180</f>
        <v>3096155.67</v>
      </c>
      <c r="K1180" s="168">
        <v>84243</v>
      </c>
      <c r="L1180" s="200">
        <v>1549456</v>
      </c>
      <c r="M1180" s="177"/>
      <c r="N1180" s="177"/>
      <c r="O1180" s="178"/>
      <c r="P1180" s="179"/>
      <c r="Q1180" s="179"/>
    </row>
    <row r="1181" spans="1:17">
      <c r="A1181" s="164">
        <v>120</v>
      </c>
      <c r="B1181" s="165">
        <v>43665</v>
      </c>
      <c r="C1181" s="166">
        <v>43667</v>
      </c>
      <c r="D1181" s="167" t="s">
        <v>15</v>
      </c>
      <c r="E1181" s="168">
        <f t="shared" si="109"/>
        <v>2</v>
      </c>
      <c r="F1181" s="169" t="s">
        <v>1102</v>
      </c>
      <c r="G1181" s="170">
        <v>12330</v>
      </c>
      <c r="H1181" s="171">
        <v>0</v>
      </c>
      <c r="I1181" s="170">
        <f t="shared" si="110"/>
        <v>12330</v>
      </c>
      <c r="J1181" s="175">
        <f>J1180-I1181</f>
        <v>3083825.67</v>
      </c>
      <c r="K1181" s="168">
        <v>82173</v>
      </c>
      <c r="L1181" s="181">
        <v>1537766</v>
      </c>
      <c r="M1181" s="177"/>
      <c r="N1181" s="177"/>
      <c r="O1181" s="180"/>
      <c r="P1181" s="179"/>
      <c r="Q1181" s="179"/>
    </row>
    <row r="1182" spans="1:17">
      <c r="A1182" s="164">
        <v>121</v>
      </c>
      <c r="B1182" s="165">
        <v>43665</v>
      </c>
      <c r="C1182" s="166">
        <v>43667</v>
      </c>
      <c r="D1182" s="167" t="s">
        <v>15</v>
      </c>
      <c r="E1182" s="168">
        <f t="shared" si="109"/>
        <v>2</v>
      </c>
      <c r="F1182" s="169" t="s">
        <v>1103</v>
      </c>
      <c r="G1182" s="170">
        <v>12330</v>
      </c>
      <c r="H1182" s="171">
        <v>0</v>
      </c>
      <c r="I1182" s="170">
        <f t="shared" si="110"/>
        <v>12330</v>
      </c>
      <c r="J1182" s="175">
        <f>J1181-I1182</f>
        <v>3071495.67</v>
      </c>
      <c r="K1182" s="168">
        <v>82171</v>
      </c>
      <c r="L1182" s="181">
        <v>1537766</v>
      </c>
      <c r="M1182" s="177"/>
      <c r="N1182" s="177"/>
      <c r="O1182" s="178"/>
      <c r="P1182" s="179"/>
      <c r="Q1182" s="179"/>
    </row>
    <row r="1183" spans="1:17">
      <c r="A1183" s="164">
        <v>122</v>
      </c>
      <c r="B1183" s="165">
        <v>43665</v>
      </c>
      <c r="C1183" s="166">
        <v>43667</v>
      </c>
      <c r="D1183" s="167" t="s">
        <v>15</v>
      </c>
      <c r="E1183" s="168">
        <f t="shared" si="109"/>
        <v>2</v>
      </c>
      <c r="F1183" s="169" t="s">
        <v>1104</v>
      </c>
      <c r="G1183" s="170">
        <v>12330</v>
      </c>
      <c r="H1183" s="171">
        <v>0</v>
      </c>
      <c r="I1183" s="170">
        <f t="shared" si="110"/>
        <v>12330</v>
      </c>
      <c r="J1183" s="175">
        <f>J1182-I1183</f>
        <v>3059165.67</v>
      </c>
      <c r="K1183" s="168">
        <v>82172</v>
      </c>
      <c r="L1183" s="181">
        <v>1537766</v>
      </c>
      <c r="M1183" s="177"/>
      <c r="N1183" s="177"/>
      <c r="O1183" s="178"/>
      <c r="P1183" s="179"/>
      <c r="Q1183" s="179"/>
    </row>
    <row r="1184" spans="1:17">
      <c r="A1184" s="164">
        <v>123</v>
      </c>
      <c r="B1184" s="165">
        <v>43665</v>
      </c>
      <c r="C1184" s="166">
        <v>43667</v>
      </c>
      <c r="D1184" s="167" t="s">
        <v>15</v>
      </c>
      <c r="E1184" s="168">
        <f t="shared" si="109"/>
        <v>2</v>
      </c>
      <c r="F1184" s="169" t="s">
        <v>1105</v>
      </c>
      <c r="G1184" s="170">
        <v>12330</v>
      </c>
      <c r="H1184" s="171">
        <v>0</v>
      </c>
      <c r="I1184" s="170">
        <f t="shared" si="110"/>
        <v>12330</v>
      </c>
      <c r="J1184" s="175">
        <f>J1183-I1184</f>
        <v>3046835.67</v>
      </c>
      <c r="K1184" s="168">
        <v>82174</v>
      </c>
      <c r="L1184" s="181">
        <v>1537766</v>
      </c>
      <c r="M1184" s="177"/>
      <c r="N1184" s="177"/>
      <c r="O1184" s="178"/>
      <c r="P1184" s="179"/>
      <c r="Q1184" s="179"/>
    </row>
    <row r="1185" spans="1:17">
      <c r="A1185" s="164">
        <v>124</v>
      </c>
      <c r="B1185" s="165">
        <v>43665</v>
      </c>
      <c r="C1185" s="166">
        <v>43667</v>
      </c>
      <c r="D1185" s="167" t="s">
        <v>15</v>
      </c>
      <c r="E1185" s="168">
        <f t="shared" si="109"/>
        <v>2</v>
      </c>
      <c r="F1185" s="169" t="s">
        <v>1106</v>
      </c>
      <c r="G1185" s="170">
        <v>17380.16</v>
      </c>
      <c r="H1185" s="171">
        <v>0</v>
      </c>
      <c r="I1185" s="170">
        <f t="shared" si="110"/>
        <v>17380.16</v>
      </c>
      <c r="J1185" s="175">
        <f>J1184-I1185</f>
        <v>3029455.51</v>
      </c>
      <c r="K1185" s="168">
        <v>84930</v>
      </c>
      <c r="L1185" s="176">
        <v>1553105</v>
      </c>
      <c r="M1185" s="177"/>
      <c r="N1185" s="177"/>
      <c r="O1185" s="178"/>
      <c r="P1185" s="179"/>
      <c r="Q1185" s="179"/>
    </row>
    <row r="1186" spans="1:17">
      <c r="A1186" s="164">
        <v>125</v>
      </c>
      <c r="B1186" s="165">
        <v>43665</v>
      </c>
      <c r="C1186" s="166">
        <v>43668</v>
      </c>
      <c r="D1186" s="167" t="s">
        <v>15</v>
      </c>
      <c r="E1186" s="168">
        <f t="shared" si="109"/>
        <v>3</v>
      </c>
      <c r="F1186" s="169" t="s">
        <v>1107</v>
      </c>
      <c r="G1186" s="170">
        <v>21942.99</v>
      </c>
      <c r="H1186" s="171">
        <v>0</v>
      </c>
      <c r="I1186" s="170">
        <f t="shared" si="110"/>
        <v>21942.99</v>
      </c>
      <c r="J1186" s="175">
        <f>J1185-I1186</f>
        <v>3007512.52</v>
      </c>
      <c r="K1186" s="168">
        <v>83527</v>
      </c>
      <c r="L1186" s="176">
        <v>1544457</v>
      </c>
      <c r="M1186" s="177"/>
      <c r="N1186" s="177"/>
      <c r="O1186" s="178"/>
      <c r="P1186" s="179"/>
      <c r="Q1186" s="179"/>
    </row>
    <row r="1187" spans="1:17">
      <c r="A1187" s="164"/>
      <c r="B1187" s="189"/>
      <c r="C1187" s="190"/>
      <c r="D1187" s="191"/>
      <c r="E1187" s="192"/>
      <c r="F1187" s="193"/>
      <c r="G1187" s="194"/>
      <c r="H1187" s="195"/>
      <c r="I1187" s="170">
        <f>SUM(I1112:I1186)</f>
        <v>1351169.58</v>
      </c>
      <c r="J1187" s="175"/>
      <c r="K1187" s="201" t="s">
        <v>1108</v>
      </c>
      <c r="L1187" s="177"/>
      <c r="M1187" s="177"/>
      <c r="N1187" s="177"/>
      <c r="O1187" s="178"/>
      <c r="P1187" s="179"/>
      <c r="Q1187" s="179"/>
    </row>
    <row r="1188" spans="1:17">
      <c r="A1188" s="164">
        <v>126</v>
      </c>
      <c r="B1188" s="196" t="s">
        <v>1109</v>
      </c>
      <c r="C1188" s="197"/>
      <c r="D1188" s="197"/>
      <c r="E1188" s="197"/>
      <c r="F1188" s="197"/>
      <c r="G1188" s="197"/>
      <c r="H1188" s="198"/>
      <c r="I1188" s="170">
        <v>3900060.86</v>
      </c>
      <c r="J1188" s="175">
        <f>J1186-I1188</f>
        <v>-892548.34</v>
      </c>
      <c r="K1188" s="168"/>
      <c r="L1188" s="177"/>
      <c r="M1188" s="202" t="s">
        <v>1110</v>
      </c>
      <c r="N1188" s="203"/>
      <c r="O1188" s="178"/>
      <c r="P1188" s="179"/>
      <c r="Q1188" s="179"/>
    </row>
    <row r="1189" spans="1:16">
      <c r="A1189" s="177"/>
      <c r="B1189" s="199"/>
      <c r="C1189" s="199"/>
      <c r="D1189" s="177"/>
      <c r="E1189" s="177"/>
      <c r="F1189" s="177"/>
      <c r="G1189" s="177"/>
      <c r="H1189" s="177"/>
      <c r="I1189" s="177"/>
      <c r="J1189" s="177"/>
      <c r="K1189" s="199"/>
      <c r="L1189" s="177"/>
      <c r="M1189" s="177"/>
      <c r="N1189" s="177"/>
      <c r="O1189" s="204"/>
      <c r="P1189" s="177"/>
    </row>
    <row r="1190" spans="1:16">
      <c r="A1190" s="177"/>
      <c r="B1190" s="199"/>
      <c r="C1190" s="199"/>
      <c r="D1190" s="177"/>
      <c r="E1190" s="177"/>
      <c r="F1190" s="177"/>
      <c r="G1190" s="177"/>
      <c r="H1190" s="177"/>
      <c r="I1190" s="177"/>
      <c r="J1190" s="177"/>
      <c r="K1190" s="199"/>
      <c r="L1190" s="177"/>
      <c r="M1190" s="177"/>
      <c r="N1190" s="177"/>
      <c r="O1190" s="204"/>
      <c r="P1190" s="177"/>
    </row>
    <row r="1191" spans="1:16">
      <c r="A1191" s="177"/>
      <c r="B1191" s="199"/>
      <c r="C1191" s="199"/>
      <c r="D1191" s="177"/>
      <c r="E1191" s="177"/>
      <c r="F1191" s="177"/>
      <c r="G1191" s="177"/>
      <c r="H1191" s="177"/>
      <c r="I1191" s="177"/>
      <c r="J1191" s="177"/>
      <c r="K1191" s="199"/>
      <c r="L1191" s="177"/>
      <c r="M1191" s="177"/>
      <c r="N1191" s="177"/>
      <c r="O1191" s="204"/>
      <c r="P1191" s="177"/>
    </row>
    <row r="1192" spans="1:16">
      <c r="A1192" s="177"/>
      <c r="B1192" s="199"/>
      <c r="C1192" s="199"/>
      <c r="D1192" s="177"/>
      <c r="E1192" s="177"/>
      <c r="F1192" s="177"/>
      <c r="G1192" s="177"/>
      <c r="H1192" s="177"/>
      <c r="I1192" s="177"/>
      <c r="J1192" s="177"/>
      <c r="K1192" s="199"/>
      <c r="L1192" s="177"/>
      <c r="M1192" s="177"/>
      <c r="N1192" s="177"/>
      <c r="O1192" s="204"/>
      <c r="P1192" s="177"/>
    </row>
    <row r="1193" spans="1:16">
      <c r="A1193" s="177"/>
      <c r="B1193" s="199"/>
      <c r="C1193" s="199"/>
      <c r="D1193" s="177"/>
      <c r="E1193" s="177"/>
      <c r="F1193" s="177"/>
      <c r="G1193" s="177"/>
      <c r="H1193" s="177"/>
      <c r="I1193" s="177"/>
      <c r="J1193" s="177"/>
      <c r="K1193" s="199"/>
      <c r="L1193" s="177"/>
      <c r="M1193" s="177"/>
      <c r="N1193" s="177"/>
      <c r="O1193" s="204"/>
      <c r="P1193" s="177"/>
    </row>
    <row r="1194" spans="1:16">
      <c r="A1194" s="177"/>
      <c r="B1194" s="199"/>
      <c r="C1194" s="199"/>
      <c r="D1194" s="177"/>
      <c r="E1194" s="177"/>
      <c r="F1194" s="177"/>
      <c r="G1194" s="177"/>
      <c r="H1194" s="177"/>
      <c r="I1194" s="177"/>
      <c r="J1194" s="177"/>
      <c r="K1194" s="199"/>
      <c r="L1194" s="177"/>
      <c r="M1194" s="177"/>
      <c r="N1194" s="177"/>
      <c r="O1194" s="204"/>
      <c r="P1194" s="177"/>
    </row>
    <row r="1195" spans="1:16">
      <c r="A1195" s="177"/>
      <c r="B1195" s="199"/>
      <c r="C1195" s="199"/>
      <c r="D1195" s="177"/>
      <c r="E1195" s="177"/>
      <c r="F1195" s="177"/>
      <c r="G1195" s="177"/>
      <c r="H1195" s="177"/>
      <c r="I1195" s="177"/>
      <c r="J1195" s="177"/>
      <c r="K1195" s="199"/>
      <c r="L1195" s="177"/>
      <c r="M1195" s="177"/>
      <c r="N1195" s="177"/>
      <c r="O1195" s="204"/>
      <c r="P1195" s="177"/>
    </row>
    <row r="1196" spans="1:16">
      <c r="A1196" s="177"/>
      <c r="B1196" s="199"/>
      <c r="C1196" s="199"/>
      <c r="D1196" s="177"/>
      <c r="E1196" s="177"/>
      <c r="F1196" s="177"/>
      <c r="G1196" s="177"/>
      <c r="H1196" s="177"/>
      <c r="I1196" s="177"/>
      <c r="J1196" s="177"/>
      <c r="K1196" s="199"/>
      <c r="L1196" s="177"/>
      <c r="M1196" s="177"/>
      <c r="N1196" s="177"/>
      <c r="O1196" s="204"/>
      <c r="P1196" s="177"/>
    </row>
    <row r="1197" spans="1:16">
      <c r="A1197" s="177"/>
      <c r="B1197" s="199"/>
      <c r="C1197" s="199"/>
      <c r="D1197" s="177"/>
      <c r="E1197" s="177"/>
      <c r="F1197" s="177"/>
      <c r="G1197" s="177"/>
      <c r="H1197" s="177"/>
      <c r="I1197" s="177"/>
      <c r="J1197" s="177"/>
      <c r="K1197" s="199"/>
      <c r="L1197" s="177"/>
      <c r="M1197" s="177"/>
      <c r="N1197" s="177"/>
      <c r="O1197" s="204"/>
      <c r="P1197" s="177"/>
    </row>
    <row r="1198" spans="1:16">
      <c r="A1198" s="177"/>
      <c r="B1198" s="199"/>
      <c r="C1198" s="199"/>
      <c r="D1198" s="177"/>
      <c r="E1198" s="177"/>
      <c r="F1198" s="177"/>
      <c r="G1198" s="177"/>
      <c r="H1198" s="177"/>
      <c r="I1198" s="177"/>
      <c r="J1198" s="177"/>
      <c r="K1198" s="199"/>
      <c r="L1198" s="177"/>
      <c r="M1198" s="177"/>
      <c r="N1198" s="177"/>
      <c r="O1198" s="204"/>
      <c r="P1198" s="177"/>
    </row>
    <row r="1199" spans="1:16">
      <c r="A1199" s="177"/>
      <c r="B1199" s="199"/>
      <c r="C1199" s="199"/>
      <c r="D1199" s="177"/>
      <c r="E1199" s="177"/>
      <c r="F1199" s="177"/>
      <c r="G1199" s="177"/>
      <c r="H1199" s="177"/>
      <c r="I1199" s="177"/>
      <c r="J1199" s="177"/>
      <c r="K1199" s="199"/>
      <c r="L1199" s="177"/>
      <c r="M1199" s="177"/>
      <c r="N1199" s="177"/>
      <c r="O1199" s="204"/>
      <c r="P1199" s="177"/>
    </row>
    <row r="1200" spans="1:16">
      <c r="A1200" s="177"/>
      <c r="B1200" s="199"/>
      <c r="C1200" s="199"/>
      <c r="D1200" s="177"/>
      <c r="E1200" s="177"/>
      <c r="F1200" s="177"/>
      <c r="G1200" s="177"/>
      <c r="H1200" s="177"/>
      <c r="I1200" s="177"/>
      <c r="J1200" s="177"/>
      <c r="K1200" s="199"/>
      <c r="L1200" s="177"/>
      <c r="M1200" s="177"/>
      <c r="N1200" s="177"/>
      <c r="O1200" s="204"/>
      <c r="P1200" s="177"/>
    </row>
    <row r="1201" spans="1:16">
      <c r="A1201" s="177"/>
      <c r="B1201" s="199"/>
      <c r="C1201" s="199"/>
      <c r="D1201" s="177"/>
      <c r="E1201" s="177"/>
      <c r="F1201" s="177"/>
      <c r="G1201" s="177"/>
      <c r="H1201" s="177"/>
      <c r="I1201" s="177"/>
      <c r="J1201" s="177"/>
      <c r="K1201" s="199"/>
      <c r="L1201" s="177"/>
      <c r="M1201" s="177"/>
      <c r="N1201" s="177"/>
      <c r="O1201" s="204"/>
      <c r="P1201" s="177"/>
    </row>
    <row r="1202" spans="1:16">
      <c r="A1202" s="177"/>
      <c r="B1202" s="199"/>
      <c r="C1202" s="199"/>
      <c r="D1202" s="177"/>
      <c r="E1202" s="177"/>
      <c r="F1202" s="177"/>
      <c r="G1202" s="177"/>
      <c r="H1202" s="177"/>
      <c r="I1202" s="177"/>
      <c r="J1202" s="177"/>
      <c r="K1202" s="199"/>
      <c r="L1202" s="177"/>
      <c r="M1202" s="177"/>
      <c r="N1202" s="177"/>
      <c r="O1202" s="204"/>
      <c r="P1202" s="177"/>
    </row>
    <row r="1203" spans="1:16">
      <c r="A1203" s="177"/>
      <c r="B1203" s="199"/>
      <c r="C1203" s="199"/>
      <c r="D1203" s="177"/>
      <c r="E1203" s="177"/>
      <c r="F1203" s="177"/>
      <c r="G1203" s="177"/>
      <c r="H1203" s="177"/>
      <c r="I1203" s="177"/>
      <c r="J1203" s="177"/>
      <c r="K1203" s="199"/>
      <c r="L1203" s="177"/>
      <c r="M1203" s="177"/>
      <c r="N1203" s="177"/>
      <c r="O1203" s="204"/>
      <c r="P1203" s="177"/>
    </row>
    <row r="1204" spans="1:16">
      <c r="A1204" s="177"/>
      <c r="B1204" s="199"/>
      <c r="C1204" s="199"/>
      <c r="D1204" s="177"/>
      <c r="E1204" s="177"/>
      <c r="F1204" s="177"/>
      <c r="G1204" s="177"/>
      <c r="H1204" s="177"/>
      <c r="I1204" s="177"/>
      <c r="J1204" s="177"/>
      <c r="K1204" s="199"/>
      <c r="L1204" s="177"/>
      <c r="M1204" s="177"/>
      <c r="N1204" s="177"/>
      <c r="O1204" s="204"/>
      <c r="P1204" s="177"/>
    </row>
  </sheetData>
  <mergeCells count="67">
    <mergeCell ref="A1:K1"/>
    <mergeCell ref="A2:I2"/>
    <mergeCell ref="A3:I3"/>
    <mergeCell ref="A8:H8"/>
    <mergeCell ref="A11:I11"/>
    <mergeCell ref="A12:I12"/>
    <mergeCell ref="A13:I13"/>
    <mergeCell ref="A58:H58"/>
    <mergeCell ref="A64:I64"/>
    <mergeCell ref="A65:I65"/>
    <mergeCell ref="A66:I66"/>
    <mergeCell ref="A77:H77"/>
    <mergeCell ref="A80:I80"/>
    <mergeCell ref="A81:I81"/>
    <mergeCell ref="A82:I82"/>
    <mergeCell ref="A101:H101"/>
    <mergeCell ref="A103:I103"/>
    <mergeCell ref="A104:I104"/>
    <mergeCell ref="A105:I105"/>
    <mergeCell ref="A125:H125"/>
    <mergeCell ref="A127:K127"/>
    <mergeCell ref="A128:I128"/>
    <mergeCell ref="A129:I129"/>
    <mergeCell ref="A130:I130"/>
    <mergeCell ref="A162:H162"/>
    <mergeCell ref="A164:K164"/>
    <mergeCell ref="A165:I165"/>
    <mergeCell ref="A166:I166"/>
    <mergeCell ref="A167:I167"/>
    <mergeCell ref="A168:I168"/>
    <mergeCell ref="A178:H178"/>
    <mergeCell ref="A192:H192"/>
    <mergeCell ref="A193:K193"/>
    <mergeCell ref="A194:I194"/>
    <mergeCell ref="A195:I195"/>
    <mergeCell ref="A196:I196"/>
    <mergeCell ref="A197:I197"/>
    <mergeCell ref="A231:H231"/>
    <mergeCell ref="A233:K233"/>
    <mergeCell ref="A234:I234"/>
    <mergeCell ref="A235:I235"/>
    <mergeCell ref="A236:I236"/>
    <mergeCell ref="A237:I237"/>
    <mergeCell ref="A238:I238"/>
    <mergeCell ref="A324:H324"/>
    <mergeCell ref="A363:K363"/>
    <mergeCell ref="A364:I364"/>
    <mergeCell ref="A367:I367"/>
    <mergeCell ref="A368:I368"/>
    <mergeCell ref="A451:K451"/>
    <mergeCell ref="A452:I452"/>
    <mergeCell ref="A455:I455"/>
    <mergeCell ref="A456:I456"/>
    <mergeCell ref="A501:K501"/>
    <mergeCell ref="A502:I502"/>
    <mergeCell ref="A505:I505"/>
    <mergeCell ref="A506:I506"/>
    <mergeCell ref="A590:K590"/>
    <mergeCell ref="A591:I591"/>
    <mergeCell ref="A594:I594"/>
    <mergeCell ref="A595:I595"/>
    <mergeCell ref="A862:H862"/>
    <mergeCell ref="A865:K865"/>
    <mergeCell ref="A866:I866"/>
    <mergeCell ref="A1006:K1006"/>
    <mergeCell ref="A1007:I1007"/>
    <mergeCell ref="B1188:H1188"/>
  </mergeCells>
  <conditionalFormatting sqref="K856">
    <cfRule type="duplicateValues" dxfId="0" priority="1"/>
  </conditionalFormatting>
  <conditionalFormatting sqref="K15:K57">
    <cfRule type="duplicateValues" dxfId="0" priority="5"/>
  </conditionalFormatting>
  <conditionalFormatting sqref="L1066:L1108">
    <cfRule type="duplicateValues" dxfId="0" priority="7"/>
  </conditionalFormatting>
  <conditionalFormatting sqref="K597:K855 K857:K859">
    <cfRule type="duplicateValues" dxfId="0" priority="6"/>
  </conditionalFormatting>
  <pageMargins left="0.16875" right="0.16875" top="0.75" bottom="0.699305555555556" header="0.3" footer="0.46875"/>
  <pageSetup paperSize="9" scale="8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1"/>
  <sheetViews>
    <sheetView topLeftCell="A46" workbookViewId="0">
      <selection activeCell="A182" sqref="A182:K182"/>
    </sheetView>
  </sheetViews>
  <sheetFormatPr defaultColWidth="9" defaultRowHeight="13.5"/>
  <cols>
    <col min="1" max="1" width="9" style="133"/>
    <col min="2" max="3" width="9.25" style="133"/>
    <col min="4" max="6" width="9" style="133"/>
    <col min="7" max="7" width="9.25" style="133"/>
    <col min="8" max="8" width="9" style="133"/>
    <col min="9" max="9" width="9.25" style="133"/>
    <col min="10" max="10" width="13.125" style="133"/>
    <col min="11" max="16" width="9" style="133"/>
    <col min="17" max="17" width="12.125" style="133" customWidth="1"/>
    <col min="18" max="16384" width="9" style="133"/>
  </cols>
  <sheetData>
    <row r="1" s="133" customFormat="1" spans="12:12">
      <c r="L1" s="133">
        <v>1</v>
      </c>
    </row>
    <row r="2" s="133" customFormat="1" spans="1:12">
      <c r="A2" s="14">
        <v>72</v>
      </c>
      <c r="B2" s="47">
        <v>43623</v>
      </c>
      <c r="C2" s="48">
        <v>43627</v>
      </c>
      <c r="D2" s="17" t="s">
        <v>15</v>
      </c>
      <c r="E2" s="49">
        <f t="shared" ref="E2:E65" si="0">C2-B2</f>
        <v>4</v>
      </c>
      <c r="F2" s="50" t="s">
        <v>1111</v>
      </c>
      <c r="G2" s="51">
        <v>28080</v>
      </c>
      <c r="H2" s="21">
        <v>0</v>
      </c>
      <c r="I2" s="51">
        <f t="shared" ref="I2:I65" si="1">+G2+H2</f>
        <v>28080</v>
      </c>
      <c r="J2" s="62">
        <f t="shared" ref="J2:J16" si="2">J1-I2</f>
        <v>-28080</v>
      </c>
      <c r="K2" s="49">
        <v>70180</v>
      </c>
      <c r="L2" s="141">
        <v>1461403</v>
      </c>
    </row>
    <row r="3" s="133" customFormat="1" spans="1:12">
      <c r="A3" s="14">
        <v>159</v>
      </c>
      <c r="B3" s="47">
        <v>43638</v>
      </c>
      <c r="C3" s="48">
        <v>43641</v>
      </c>
      <c r="D3" s="17" t="s">
        <v>15</v>
      </c>
      <c r="E3" s="49">
        <f t="shared" si="0"/>
        <v>3</v>
      </c>
      <c r="F3" s="50" t="s">
        <v>1112</v>
      </c>
      <c r="G3" s="51">
        <v>13500</v>
      </c>
      <c r="H3" s="21">
        <v>0</v>
      </c>
      <c r="I3" s="51">
        <f t="shared" si="1"/>
        <v>13500</v>
      </c>
      <c r="J3" s="62">
        <f t="shared" si="2"/>
        <v>-41580</v>
      </c>
      <c r="K3" s="49">
        <v>70219</v>
      </c>
      <c r="L3" s="141">
        <v>1461983</v>
      </c>
    </row>
    <row r="4" s="133" customFormat="1" spans="1:12">
      <c r="A4" s="14">
        <v>160</v>
      </c>
      <c r="B4" s="47">
        <v>43638</v>
      </c>
      <c r="C4" s="48">
        <v>43641</v>
      </c>
      <c r="D4" s="17" t="s">
        <v>15</v>
      </c>
      <c r="E4" s="49">
        <f t="shared" si="0"/>
        <v>3</v>
      </c>
      <c r="F4" s="50" t="s">
        <v>1113</v>
      </c>
      <c r="G4" s="51">
        <v>13500</v>
      </c>
      <c r="H4" s="21">
        <v>0</v>
      </c>
      <c r="I4" s="51">
        <f t="shared" si="1"/>
        <v>13500</v>
      </c>
      <c r="J4" s="62">
        <f t="shared" si="2"/>
        <v>-55080</v>
      </c>
      <c r="K4" s="49">
        <v>70220</v>
      </c>
      <c r="L4" s="141">
        <v>1461988</v>
      </c>
    </row>
    <row r="5" s="133" customFormat="1" spans="1:12">
      <c r="A5" s="14">
        <v>80</v>
      </c>
      <c r="B5" s="47">
        <v>43624</v>
      </c>
      <c r="C5" s="48">
        <v>43628</v>
      </c>
      <c r="D5" s="17" t="s">
        <v>15</v>
      </c>
      <c r="E5" s="49">
        <f t="shared" si="0"/>
        <v>4</v>
      </c>
      <c r="F5" s="50" t="s">
        <v>1114</v>
      </c>
      <c r="G5" s="51">
        <v>28080</v>
      </c>
      <c r="H5" s="21">
        <v>0</v>
      </c>
      <c r="I5" s="51">
        <f t="shared" si="1"/>
        <v>28080</v>
      </c>
      <c r="J5" s="62">
        <f t="shared" si="2"/>
        <v>-83160</v>
      </c>
      <c r="K5" s="49">
        <v>70410</v>
      </c>
      <c r="L5" s="141">
        <v>1462862</v>
      </c>
    </row>
    <row r="6" s="133" customFormat="1" spans="1:12">
      <c r="A6" s="14">
        <v>35</v>
      </c>
      <c r="B6" s="47">
        <v>43620</v>
      </c>
      <c r="C6" s="48">
        <v>43622</v>
      </c>
      <c r="D6" s="17" t="s">
        <v>15</v>
      </c>
      <c r="E6" s="49">
        <f t="shared" si="0"/>
        <v>2</v>
      </c>
      <c r="F6" s="50" t="s">
        <v>1115</v>
      </c>
      <c r="G6" s="51">
        <v>15750</v>
      </c>
      <c r="H6" s="21">
        <v>0</v>
      </c>
      <c r="I6" s="51">
        <f t="shared" si="1"/>
        <v>15750</v>
      </c>
      <c r="J6" s="62">
        <f t="shared" si="2"/>
        <v>-98910</v>
      </c>
      <c r="K6" s="49">
        <v>70955</v>
      </c>
      <c r="L6" s="141">
        <v>1464163</v>
      </c>
    </row>
    <row r="7" s="133" customFormat="1" spans="1:12">
      <c r="A7" s="14">
        <v>71</v>
      </c>
      <c r="B7" s="47">
        <v>43622</v>
      </c>
      <c r="C7" s="48">
        <v>43627</v>
      </c>
      <c r="D7" s="17" t="s">
        <v>15</v>
      </c>
      <c r="E7" s="49">
        <f t="shared" si="0"/>
        <v>5</v>
      </c>
      <c r="F7" s="50" t="s">
        <v>1116</v>
      </c>
      <c r="G7" s="51">
        <v>35100</v>
      </c>
      <c r="H7" s="21">
        <v>0</v>
      </c>
      <c r="I7" s="51">
        <f t="shared" si="1"/>
        <v>35100</v>
      </c>
      <c r="J7" s="62">
        <f t="shared" si="2"/>
        <v>-134010</v>
      </c>
      <c r="K7" s="49">
        <v>71146</v>
      </c>
      <c r="L7" s="141">
        <v>1465867</v>
      </c>
    </row>
    <row r="8" s="133" customFormat="1" spans="1:12">
      <c r="A8" s="14">
        <v>34</v>
      </c>
      <c r="B8" s="47">
        <v>43620</v>
      </c>
      <c r="C8" s="48">
        <v>43622</v>
      </c>
      <c r="D8" s="17" t="s">
        <v>15</v>
      </c>
      <c r="E8" s="49">
        <f t="shared" si="0"/>
        <v>2</v>
      </c>
      <c r="F8" s="50" t="s">
        <v>1117</v>
      </c>
      <c r="G8" s="51">
        <v>15750</v>
      </c>
      <c r="H8" s="21">
        <v>0</v>
      </c>
      <c r="I8" s="51">
        <f t="shared" si="1"/>
        <v>15750</v>
      </c>
      <c r="J8" s="62">
        <f t="shared" si="2"/>
        <v>-149760</v>
      </c>
      <c r="K8" s="49">
        <v>71206</v>
      </c>
      <c r="L8" s="141">
        <v>1466454</v>
      </c>
    </row>
    <row r="9" s="133" customFormat="1" spans="1:12">
      <c r="A9" s="14">
        <v>51</v>
      </c>
      <c r="B9" s="47">
        <v>43622</v>
      </c>
      <c r="C9" s="48">
        <v>43624</v>
      </c>
      <c r="D9" s="17" t="s">
        <v>15</v>
      </c>
      <c r="E9" s="49">
        <f t="shared" si="0"/>
        <v>2</v>
      </c>
      <c r="F9" s="50" t="s">
        <v>1117</v>
      </c>
      <c r="G9" s="51">
        <v>9000</v>
      </c>
      <c r="H9" s="21">
        <v>0</v>
      </c>
      <c r="I9" s="51">
        <f t="shared" si="1"/>
        <v>9000</v>
      </c>
      <c r="J9" s="62">
        <f t="shared" si="2"/>
        <v>-158760</v>
      </c>
      <c r="K9" s="49">
        <v>71421</v>
      </c>
      <c r="L9" s="141">
        <v>1466457</v>
      </c>
    </row>
    <row r="10" s="133" customFormat="1" spans="1:12">
      <c r="A10" s="14">
        <v>147</v>
      </c>
      <c r="B10" s="47">
        <v>43635</v>
      </c>
      <c r="C10" s="48">
        <v>43639</v>
      </c>
      <c r="D10" s="17" t="s">
        <v>15</v>
      </c>
      <c r="E10" s="49">
        <f t="shared" si="0"/>
        <v>4</v>
      </c>
      <c r="F10" s="50" t="s">
        <v>1118</v>
      </c>
      <c r="G10" s="51">
        <v>18000</v>
      </c>
      <c r="H10" s="21">
        <v>0</v>
      </c>
      <c r="I10" s="51">
        <f t="shared" si="1"/>
        <v>18000</v>
      </c>
      <c r="J10" s="62">
        <f t="shared" si="2"/>
        <v>-176760</v>
      </c>
      <c r="K10" s="49">
        <v>71450</v>
      </c>
      <c r="L10" s="141">
        <v>1467397</v>
      </c>
    </row>
    <row r="11" s="133" customFormat="1" spans="1:12">
      <c r="A11" s="14">
        <v>182</v>
      </c>
      <c r="B11" s="47">
        <v>43643</v>
      </c>
      <c r="C11" s="48">
        <v>43645</v>
      </c>
      <c r="D11" s="17" t="s">
        <v>15</v>
      </c>
      <c r="E11" s="49">
        <f t="shared" si="0"/>
        <v>2</v>
      </c>
      <c r="F11" s="50" t="s">
        <v>1119</v>
      </c>
      <c r="G11" s="51">
        <v>18000</v>
      </c>
      <c r="H11" s="21">
        <v>0</v>
      </c>
      <c r="I11" s="51">
        <f t="shared" si="1"/>
        <v>18000</v>
      </c>
      <c r="J11" s="62">
        <f t="shared" si="2"/>
        <v>-194760</v>
      </c>
      <c r="K11" s="49">
        <v>71498</v>
      </c>
      <c r="L11" s="141">
        <v>1467618</v>
      </c>
    </row>
    <row r="12" s="133" customFormat="1" spans="1:12">
      <c r="A12" s="14">
        <v>125</v>
      </c>
      <c r="B12" s="47">
        <v>43630</v>
      </c>
      <c r="C12" s="48">
        <v>43635</v>
      </c>
      <c r="D12" s="17" t="s">
        <v>15</v>
      </c>
      <c r="E12" s="49">
        <f t="shared" si="0"/>
        <v>5</v>
      </c>
      <c r="F12" s="50" t="s">
        <v>1120</v>
      </c>
      <c r="G12" s="51">
        <v>39375</v>
      </c>
      <c r="H12" s="21">
        <v>0</v>
      </c>
      <c r="I12" s="51">
        <f t="shared" si="1"/>
        <v>39375</v>
      </c>
      <c r="J12" s="62">
        <f t="shared" si="2"/>
        <v>-234135</v>
      </c>
      <c r="K12" s="49">
        <v>71515</v>
      </c>
      <c r="L12" s="141">
        <v>1467821</v>
      </c>
    </row>
    <row r="13" s="133" customFormat="1" spans="1:12">
      <c r="A13" s="14">
        <v>151</v>
      </c>
      <c r="B13" s="47">
        <v>43635</v>
      </c>
      <c r="C13" s="48">
        <v>43640</v>
      </c>
      <c r="D13" s="17" t="s">
        <v>15</v>
      </c>
      <c r="E13" s="49">
        <f t="shared" si="0"/>
        <v>5</v>
      </c>
      <c r="F13" s="50" t="s">
        <v>1121</v>
      </c>
      <c r="G13" s="51">
        <v>22500</v>
      </c>
      <c r="H13" s="21">
        <v>0</v>
      </c>
      <c r="I13" s="51">
        <f t="shared" si="1"/>
        <v>22500</v>
      </c>
      <c r="J13" s="62">
        <f t="shared" si="2"/>
        <v>-256635</v>
      </c>
      <c r="K13" s="49">
        <v>71998</v>
      </c>
      <c r="L13" s="141">
        <v>1468500</v>
      </c>
    </row>
    <row r="14" s="133" customFormat="1" spans="1:12">
      <c r="A14" s="14">
        <v>102</v>
      </c>
      <c r="B14" s="47">
        <v>43626</v>
      </c>
      <c r="C14" s="48">
        <v>43631</v>
      </c>
      <c r="D14" s="17" t="s">
        <v>15</v>
      </c>
      <c r="E14" s="49">
        <f t="shared" si="0"/>
        <v>5</v>
      </c>
      <c r="F14" s="50" t="s">
        <v>1122</v>
      </c>
      <c r="G14" s="51">
        <v>22500</v>
      </c>
      <c r="H14" s="21">
        <v>0</v>
      </c>
      <c r="I14" s="51">
        <f t="shared" si="1"/>
        <v>22500</v>
      </c>
      <c r="J14" s="62">
        <f t="shared" si="2"/>
        <v>-279135</v>
      </c>
      <c r="K14" s="49">
        <v>72264</v>
      </c>
      <c r="L14" s="141">
        <v>1472922</v>
      </c>
    </row>
    <row r="15" s="133" customFormat="1" spans="1:12">
      <c r="A15" s="14">
        <v>103</v>
      </c>
      <c r="B15" s="47">
        <v>43626</v>
      </c>
      <c r="C15" s="48">
        <v>43631</v>
      </c>
      <c r="D15" s="17" t="s">
        <v>15</v>
      </c>
      <c r="E15" s="49">
        <f t="shared" si="0"/>
        <v>5</v>
      </c>
      <c r="F15" s="50" t="s">
        <v>1123</v>
      </c>
      <c r="G15" s="51">
        <v>22500</v>
      </c>
      <c r="H15" s="21">
        <v>0</v>
      </c>
      <c r="I15" s="51">
        <f t="shared" si="1"/>
        <v>22500</v>
      </c>
      <c r="J15" s="62">
        <f t="shared" si="2"/>
        <v>-301635</v>
      </c>
      <c r="K15" s="49">
        <v>72263</v>
      </c>
      <c r="L15" s="141">
        <v>1472922</v>
      </c>
    </row>
    <row r="16" s="133" customFormat="1" spans="1:12">
      <c r="A16" s="14">
        <v>104</v>
      </c>
      <c r="B16" s="47">
        <v>43626</v>
      </c>
      <c r="C16" s="48">
        <v>43631</v>
      </c>
      <c r="D16" s="17" t="s">
        <v>15</v>
      </c>
      <c r="E16" s="49">
        <f t="shared" si="0"/>
        <v>5</v>
      </c>
      <c r="F16" s="50" t="s">
        <v>1124</v>
      </c>
      <c r="G16" s="51">
        <v>22500</v>
      </c>
      <c r="H16" s="21">
        <v>0</v>
      </c>
      <c r="I16" s="51">
        <f t="shared" si="1"/>
        <v>22500</v>
      </c>
      <c r="J16" s="62">
        <f t="shared" si="2"/>
        <v>-324135</v>
      </c>
      <c r="K16" s="49">
        <v>72227</v>
      </c>
      <c r="L16" s="141">
        <v>1472922</v>
      </c>
    </row>
    <row r="17" s="133" customFormat="1" spans="1:12">
      <c r="A17" s="14">
        <v>1</v>
      </c>
      <c r="B17" s="47">
        <v>43644</v>
      </c>
      <c r="C17" s="48">
        <v>43647</v>
      </c>
      <c r="D17" s="17" t="s">
        <v>15</v>
      </c>
      <c r="E17" s="49">
        <f t="shared" si="0"/>
        <v>3</v>
      </c>
      <c r="F17" s="50" t="s">
        <v>1125</v>
      </c>
      <c r="G17" s="51">
        <v>27000</v>
      </c>
      <c r="H17" s="21">
        <v>0</v>
      </c>
      <c r="I17" s="51">
        <f t="shared" si="1"/>
        <v>27000</v>
      </c>
      <c r="J17" s="62" t="e">
        <f>#REF!-I17</f>
        <v>#REF!</v>
      </c>
      <c r="K17" s="49">
        <v>72418</v>
      </c>
      <c r="L17" s="141">
        <v>1473891</v>
      </c>
    </row>
    <row r="18" s="133" customFormat="1" spans="1:12">
      <c r="A18" s="14">
        <v>49</v>
      </c>
      <c r="B18" s="47">
        <v>43621</v>
      </c>
      <c r="C18" s="48">
        <v>43624</v>
      </c>
      <c r="D18" s="17" t="s">
        <v>15</v>
      </c>
      <c r="E18" s="49">
        <f t="shared" si="0"/>
        <v>3</v>
      </c>
      <c r="F18" s="50" t="s">
        <v>1126</v>
      </c>
      <c r="G18" s="51">
        <v>19305</v>
      </c>
      <c r="H18" s="21">
        <v>0</v>
      </c>
      <c r="I18" s="51">
        <f t="shared" si="1"/>
        <v>19305</v>
      </c>
      <c r="J18" s="62" t="e">
        <f t="shared" ref="J18:J81" si="3">J17-I18</f>
        <v>#REF!</v>
      </c>
      <c r="K18" s="49">
        <v>72525</v>
      </c>
      <c r="L18" s="141">
        <v>1474853</v>
      </c>
    </row>
    <row r="19" s="133" customFormat="1" spans="1:12">
      <c r="A19" s="14">
        <v>28</v>
      </c>
      <c r="B19" s="47">
        <v>43619</v>
      </c>
      <c r="C19" s="48">
        <v>43622</v>
      </c>
      <c r="D19" s="17" t="s">
        <v>15</v>
      </c>
      <c r="E19" s="49">
        <f t="shared" si="0"/>
        <v>3</v>
      </c>
      <c r="F19" s="50" t="s">
        <v>1127</v>
      </c>
      <c r="G19" s="51">
        <v>19305</v>
      </c>
      <c r="H19" s="21">
        <v>0</v>
      </c>
      <c r="I19" s="51">
        <f t="shared" si="1"/>
        <v>19305</v>
      </c>
      <c r="J19" s="62" t="e">
        <f t="shared" si="3"/>
        <v>#REF!</v>
      </c>
      <c r="K19" s="49">
        <v>72532</v>
      </c>
      <c r="L19" s="141">
        <v>1474941</v>
      </c>
    </row>
    <row r="20" s="133" customFormat="1" spans="1:12">
      <c r="A20" s="14">
        <v>178</v>
      </c>
      <c r="B20" s="47">
        <v>43640</v>
      </c>
      <c r="C20" s="48">
        <v>43644</v>
      </c>
      <c r="D20" s="17" t="s">
        <v>15</v>
      </c>
      <c r="E20" s="49">
        <f t="shared" si="0"/>
        <v>4</v>
      </c>
      <c r="F20" s="50" t="s">
        <v>1128</v>
      </c>
      <c r="G20" s="51">
        <v>29600</v>
      </c>
      <c r="H20" s="21">
        <v>0</v>
      </c>
      <c r="I20" s="51">
        <f t="shared" si="1"/>
        <v>29600</v>
      </c>
      <c r="J20" s="62" t="e">
        <f t="shared" si="3"/>
        <v>#REF!</v>
      </c>
      <c r="K20" s="49">
        <v>72593</v>
      </c>
      <c r="L20" s="141">
        <v>1475030</v>
      </c>
    </row>
    <row r="21" s="133" customFormat="1" spans="1:12">
      <c r="A21" s="14">
        <v>45</v>
      </c>
      <c r="B21" s="47">
        <v>43622</v>
      </c>
      <c r="C21" s="48">
        <v>43624</v>
      </c>
      <c r="D21" s="17" t="s">
        <v>15</v>
      </c>
      <c r="E21" s="49">
        <f t="shared" si="0"/>
        <v>2</v>
      </c>
      <c r="F21" s="50" t="s">
        <v>1129</v>
      </c>
      <c r="G21" s="51">
        <v>9000</v>
      </c>
      <c r="H21" s="21">
        <v>0</v>
      </c>
      <c r="I21" s="51">
        <f t="shared" si="1"/>
        <v>9000</v>
      </c>
      <c r="J21" s="62" t="e">
        <f t="shared" si="3"/>
        <v>#REF!</v>
      </c>
      <c r="K21" s="49">
        <v>72591</v>
      </c>
      <c r="L21" s="141">
        <v>1475252</v>
      </c>
    </row>
    <row r="22" s="133" customFormat="1" spans="1:12">
      <c r="A22" s="14">
        <v>90</v>
      </c>
      <c r="B22" s="47">
        <v>43626</v>
      </c>
      <c r="C22" s="48">
        <v>43629</v>
      </c>
      <c r="D22" s="17" t="s">
        <v>15</v>
      </c>
      <c r="E22" s="49">
        <f t="shared" si="0"/>
        <v>3</v>
      </c>
      <c r="F22" s="50" t="s">
        <v>1130</v>
      </c>
      <c r="G22" s="51">
        <v>22200</v>
      </c>
      <c r="H22" s="21">
        <v>0</v>
      </c>
      <c r="I22" s="51">
        <f t="shared" si="1"/>
        <v>22200</v>
      </c>
      <c r="J22" s="62" t="e">
        <f t="shared" si="3"/>
        <v>#REF!</v>
      </c>
      <c r="K22" s="49">
        <v>72608</v>
      </c>
      <c r="L22" s="141">
        <v>1475460</v>
      </c>
    </row>
    <row r="23" s="133" customFormat="1" spans="1:12">
      <c r="A23" s="14">
        <v>85</v>
      </c>
      <c r="B23" s="47">
        <v>43627</v>
      </c>
      <c r="C23" s="48">
        <v>43629</v>
      </c>
      <c r="D23" s="17" t="s">
        <v>15</v>
      </c>
      <c r="E23" s="49">
        <f t="shared" si="0"/>
        <v>2</v>
      </c>
      <c r="F23" s="50" t="s">
        <v>1131</v>
      </c>
      <c r="G23" s="51">
        <v>29880</v>
      </c>
      <c r="H23" s="21">
        <v>0</v>
      </c>
      <c r="I23" s="51">
        <f t="shared" si="1"/>
        <v>29880</v>
      </c>
      <c r="J23" s="62" t="e">
        <f t="shared" si="3"/>
        <v>#REF!</v>
      </c>
      <c r="K23" s="49">
        <v>72740</v>
      </c>
      <c r="L23" s="141">
        <v>1475686</v>
      </c>
    </row>
    <row r="24" s="133" customFormat="1" spans="1:12">
      <c r="A24" s="14">
        <v>86</v>
      </c>
      <c r="B24" s="47">
        <v>43626</v>
      </c>
      <c r="C24" s="48">
        <v>43629</v>
      </c>
      <c r="D24" s="17" t="s">
        <v>15</v>
      </c>
      <c r="E24" s="49">
        <f t="shared" si="0"/>
        <v>3</v>
      </c>
      <c r="F24" s="50" t="s">
        <v>1132</v>
      </c>
      <c r="G24" s="51">
        <v>29880</v>
      </c>
      <c r="H24" s="21">
        <v>0</v>
      </c>
      <c r="I24" s="51">
        <f t="shared" si="1"/>
        <v>29880</v>
      </c>
      <c r="J24" s="62" t="e">
        <f t="shared" si="3"/>
        <v>#REF!</v>
      </c>
      <c r="K24" s="49">
        <v>72739</v>
      </c>
      <c r="L24" s="141">
        <v>1475686</v>
      </c>
    </row>
    <row r="25" s="133" customFormat="1" spans="1:12">
      <c r="A25" s="14">
        <v>50</v>
      </c>
      <c r="B25" s="47">
        <v>43621</v>
      </c>
      <c r="C25" s="48">
        <v>43624</v>
      </c>
      <c r="D25" s="17" t="s">
        <v>15</v>
      </c>
      <c r="E25" s="49">
        <f t="shared" si="0"/>
        <v>3</v>
      </c>
      <c r="F25" s="50" t="s">
        <v>1133</v>
      </c>
      <c r="G25" s="51">
        <v>13500</v>
      </c>
      <c r="H25" s="21">
        <v>0</v>
      </c>
      <c r="I25" s="51">
        <f t="shared" si="1"/>
        <v>13500</v>
      </c>
      <c r="J25" s="62" t="e">
        <f t="shared" si="3"/>
        <v>#REF!</v>
      </c>
      <c r="K25" s="49">
        <v>73263</v>
      </c>
      <c r="L25" s="141">
        <v>1477395</v>
      </c>
    </row>
    <row r="26" s="133" customFormat="1" spans="1:12">
      <c r="A26" s="14">
        <v>44</v>
      </c>
      <c r="B26" s="47">
        <v>43622</v>
      </c>
      <c r="C26" s="48">
        <v>43624</v>
      </c>
      <c r="D26" s="17" t="s">
        <v>15</v>
      </c>
      <c r="E26" s="49">
        <f t="shared" si="0"/>
        <v>2</v>
      </c>
      <c r="F26" s="50" t="s">
        <v>1134</v>
      </c>
      <c r="G26" s="51">
        <v>12870</v>
      </c>
      <c r="H26" s="21">
        <v>0</v>
      </c>
      <c r="I26" s="51">
        <f t="shared" si="1"/>
        <v>12870</v>
      </c>
      <c r="J26" s="62" t="e">
        <f t="shared" si="3"/>
        <v>#REF!</v>
      </c>
      <c r="K26" s="49">
        <v>72842</v>
      </c>
      <c r="L26" s="141">
        <v>1477440</v>
      </c>
    </row>
    <row r="27" s="133" customFormat="1" spans="1:12">
      <c r="A27" s="14">
        <v>47</v>
      </c>
      <c r="B27" s="47">
        <v>43622</v>
      </c>
      <c r="C27" s="48">
        <v>43624</v>
      </c>
      <c r="D27" s="17" t="s">
        <v>15</v>
      </c>
      <c r="E27" s="49">
        <f t="shared" si="0"/>
        <v>2</v>
      </c>
      <c r="F27" s="50" t="s">
        <v>1135</v>
      </c>
      <c r="G27" s="51">
        <v>12870</v>
      </c>
      <c r="H27" s="21">
        <v>0</v>
      </c>
      <c r="I27" s="51">
        <f t="shared" si="1"/>
        <v>12870</v>
      </c>
      <c r="J27" s="62" t="e">
        <f t="shared" si="3"/>
        <v>#REF!</v>
      </c>
      <c r="K27" s="49">
        <v>72841</v>
      </c>
      <c r="L27" s="141">
        <v>1477440</v>
      </c>
    </row>
    <row r="28" s="133" customFormat="1" spans="1:12">
      <c r="A28" s="14">
        <v>59</v>
      </c>
      <c r="B28" s="47">
        <v>43623</v>
      </c>
      <c r="C28" s="48">
        <v>43625</v>
      </c>
      <c r="D28" s="17" t="s">
        <v>15</v>
      </c>
      <c r="E28" s="49">
        <f t="shared" si="0"/>
        <v>2</v>
      </c>
      <c r="F28" s="50" t="s">
        <v>1136</v>
      </c>
      <c r="G28" s="51">
        <v>12870</v>
      </c>
      <c r="H28" s="21">
        <v>0</v>
      </c>
      <c r="I28" s="51">
        <f t="shared" si="1"/>
        <v>12870</v>
      </c>
      <c r="J28" s="62" t="e">
        <f t="shared" si="3"/>
        <v>#REF!</v>
      </c>
      <c r="K28" s="49">
        <v>73256</v>
      </c>
      <c r="L28" s="141">
        <v>1478930</v>
      </c>
    </row>
    <row r="29" s="133" customFormat="1" spans="1:12">
      <c r="A29" s="14">
        <v>58</v>
      </c>
      <c r="B29" s="47">
        <v>43623</v>
      </c>
      <c r="C29" s="48">
        <v>43625</v>
      </c>
      <c r="D29" s="17" t="s">
        <v>15</v>
      </c>
      <c r="E29" s="49">
        <f t="shared" si="0"/>
        <v>2</v>
      </c>
      <c r="F29" s="50" t="s">
        <v>1137</v>
      </c>
      <c r="G29" s="51">
        <v>17928</v>
      </c>
      <c r="H29" s="21">
        <v>0</v>
      </c>
      <c r="I29" s="51">
        <f t="shared" si="1"/>
        <v>17928</v>
      </c>
      <c r="J29" s="62" t="e">
        <f t="shared" si="3"/>
        <v>#REF!</v>
      </c>
      <c r="K29" s="49">
        <v>73260</v>
      </c>
      <c r="L29" s="141">
        <v>1478959</v>
      </c>
    </row>
    <row r="30" s="133" customFormat="1" spans="1:12">
      <c r="A30" s="14">
        <v>177</v>
      </c>
      <c r="B30" s="47">
        <v>43643</v>
      </c>
      <c r="C30" s="48">
        <v>43644</v>
      </c>
      <c r="D30" s="17" t="s">
        <v>15</v>
      </c>
      <c r="E30" s="49">
        <f t="shared" si="0"/>
        <v>1</v>
      </c>
      <c r="F30" s="50" t="s">
        <v>1138</v>
      </c>
      <c r="G30" s="51">
        <v>7150</v>
      </c>
      <c r="H30" s="21">
        <v>0</v>
      </c>
      <c r="I30" s="51">
        <f t="shared" si="1"/>
        <v>7150</v>
      </c>
      <c r="J30" s="62" t="e">
        <f t="shared" si="3"/>
        <v>#REF!</v>
      </c>
      <c r="K30" s="49">
        <v>73295</v>
      </c>
      <c r="L30" s="141">
        <v>1479377</v>
      </c>
    </row>
    <row r="31" s="133" customFormat="1" spans="1:12">
      <c r="A31" s="14">
        <v>48</v>
      </c>
      <c r="B31" s="134">
        <v>43618</v>
      </c>
      <c r="C31" s="135">
        <v>43624</v>
      </c>
      <c r="D31" s="136" t="s">
        <v>15</v>
      </c>
      <c r="E31" s="137">
        <f t="shared" si="0"/>
        <v>6</v>
      </c>
      <c r="F31" s="138" t="s">
        <v>1139</v>
      </c>
      <c r="G31" s="139">
        <v>27000</v>
      </c>
      <c r="H31" s="140">
        <v>0</v>
      </c>
      <c r="I31" s="139">
        <f t="shared" si="1"/>
        <v>27000</v>
      </c>
      <c r="J31" s="142" t="e">
        <f t="shared" si="3"/>
        <v>#REF!</v>
      </c>
      <c r="K31" s="143">
        <v>73313</v>
      </c>
      <c r="L31" s="141">
        <v>1479704</v>
      </c>
    </row>
    <row r="32" s="133" customFormat="1" spans="1:12">
      <c r="A32" s="14">
        <v>38</v>
      </c>
      <c r="B32" s="47">
        <v>43621</v>
      </c>
      <c r="C32" s="48">
        <v>43623</v>
      </c>
      <c r="D32" s="17" t="s">
        <v>15</v>
      </c>
      <c r="E32" s="49">
        <f t="shared" si="0"/>
        <v>2</v>
      </c>
      <c r="F32" s="50" t="s">
        <v>1140</v>
      </c>
      <c r="G32" s="51">
        <v>9000</v>
      </c>
      <c r="H32" s="21">
        <v>0</v>
      </c>
      <c r="I32" s="51">
        <f t="shared" si="1"/>
        <v>9000</v>
      </c>
      <c r="J32" s="62" t="e">
        <f t="shared" si="3"/>
        <v>#REF!</v>
      </c>
      <c r="K32" s="49">
        <v>73316</v>
      </c>
      <c r="L32" s="141">
        <v>1479880</v>
      </c>
    </row>
    <row r="33" s="133" customFormat="1" spans="1:12">
      <c r="A33" s="14">
        <v>74</v>
      </c>
      <c r="B33" s="47">
        <v>43625</v>
      </c>
      <c r="C33" s="48">
        <v>43627</v>
      </c>
      <c r="D33" s="17" t="s">
        <v>15</v>
      </c>
      <c r="E33" s="49">
        <f t="shared" si="0"/>
        <v>2</v>
      </c>
      <c r="F33" s="50" t="s">
        <v>1141</v>
      </c>
      <c r="G33" s="51">
        <v>9000</v>
      </c>
      <c r="H33" s="21">
        <v>0</v>
      </c>
      <c r="I33" s="51">
        <f t="shared" si="1"/>
        <v>9000</v>
      </c>
      <c r="J33" s="62" t="e">
        <f t="shared" si="3"/>
        <v>#REF!</v>
      </c>
      <c r="K33" s="49">
        <v>73404</v>
      </c>
      <c r="L33" s="141">
        <v>1480158</v>
      </c>
    </row>
    <row r="34" s="133" customFormat="1" spans="1:12">
      <c r="A34" s="14">
        <v>62</v>
      </c>
      <c r="B34" s="47">
        <v>43624</v>
      </c>
      <c r="C34" s="48">
        <v>43626</v>
      </c>
      <c r="D34" s="17" t="s">
        <v>15</v>
      </c>
      <c r="E34" s="49">
        <f t="shared" si="0"/>
        <v>2</v>
      </c>
      <c r="F34" s="50" t="s">
        <v>1142</v>
      </c>
      <c r="G34" s="51">
        <v>9000</v>
      </c>
      <c r="H34" s="21">
        <v>0</v>
      </c>
      <c r="I34" s="51">
        <f t="shared" si="1"/>
        <v>9000</v>
      </c>
      <c r="J34" s="62" t="e">
        <f t="shared" si="3"/>
        <v>#REF!</v>
      </c>
      <c r="K34" s="49">
        <v>73407</v>
      </c>
      <c r="L34" s="141">
        <v>1480198</v>
      </c>
    </row>
    <row r="35" s="133" customFormat="1" spans="1:12">
      <c r="A35" s="14">
        <v>27</v>
      </c>
      <c r="B35" s="47">
        <v>43618</v>
      </c>
      <c r="C35" s="48">
        <v>43622</v>
      </c>
      <c r="D35" s="17" t="s">
        <v>15</v>
      </c>
      <c r="E35" s="49">
        <f t="shared" si="0"/>
        <v>4</v>
      </c>
      <c r="F35" s="50" t="s">
        <v>1143</v>
      </c>
      <c r="G35" s="51">
        <v>25740</v>
      </c>
      <c r="H35" s="21">
        <v>0</v>
      </c>
      <c r="I35" s="51">
        <f t="shared" si="1"/>
        <v>25740</v>
      </c>
      <c r="J35" s="62" t="e">
        <f t="shared" si="3"/>
        <v>#REF!</v>
      </c>
      <c r="K35" s="49">
        <v>73410</v>
      </c>
      <c r="L35" s="141">
        <v>1480317</v>
      </c>
    </row>
    <row r="36" s="133" customFormat="1" spans="1:12">
      <c r="A36" s="14">
        <v>42</v>
      </c>
      <c r="B36" s="47">
        <v>43621</v>
      </c>
      <c r="C36" s="48">
        <v>43624</v>
      </c>
      <c r="D36" s="17" t="s">
        <v>15</v>
      </c>
      <c r="E36" s="49">
        <f t="shared" si="0"/>
        <v>3</v>
      </c>
      <c r="F36" s="50" t="s">
        <v>1144</v>
      </c>
      <c r="G36" s="51">
        <v>19305</v>
      </c>
      <c r="H36" s="21">
        <v>0</v>
      </c>
      <c r="I36" s="51">
        <f t="shared" si="1"/>
        <v>19305</v>
      </c>
      <c r="J36" s="62" t="e">
        <f t="shared" si="3"/>
        <v>#REF!</v>
      </c>
      <c r="K36" s="49">
        <v>73452</v>
      </c>
      <c r="L36" s="141">
        <v>1480912</v>
      </c>
    </row>
    <row r="37" s="133" customFormat="1" spans="1:12">
      <c r="A37" s="14">
        <v>32</v>
      </c>
      <c r="B37" s="47">
        <v>43620</v>
      </c>
      <c r="C37" s="48">
        <v>43622</v>
      </c>
      <c r="D37" s="17" t="s">
        <v>15</v>
      </c>
      <c r="E37" s="49">
        <f t="shared" si="0"/>
        <v>2</v>
      </c>
      <c r="F37" s="50" t="s">
        <v>1145</v>
      </c>
      <c r="G37" s="51">
        <v>12870</v>
      </c>
      <c r="H37" s="21">
        <v>0</v>
      </c>
      <c r="I37" s="51">
        <f t="shared" si="1"/>
        <v>12870</v>
      </c>
      <c r="J37" s="62" t="e">
        <f t="shared" si="3"/>
        <v>#REF!</v>
      </c>
      <c r="K37" s="49">
        <v>73547</v>
      </c>
      <c r="L37" s="141">
        <v>1481847</v>
      </c>
    </row>
    <row r="38" s="133" customFormat="1" spans="1:12">
      <c r="A38" s="14">
        <v>30</v>
      </c>
      <c r="B38" s="47">
        <v>43620</v>
      </c>
      <c r="C38" s="48">
        <v>43622</v>
      </c>
      <c r="D38" s="17" t="s">
        <v>15</v>
      </c>
      <c r="E38" s="49">
        <f t="shared" si="0"/>
        <v>2</v>
      </c>
      <c r="F38" s="50" t="s">
        <v>1146</v>
      </c>
      <c r="G38" s="51">
        <v>9000</v>
      </c>
      <c r="H38" s="21">
        <v>0</v>
      </c>
      <c r="I38" s="51">
        <f t="shared" si="1"/>
        <v>9000</v>
      </c>
      <c r="J38" s="62" t="e">
        <f t="shared" si="3"/>
        <v>#REF!</v>
      </c>
      <c r="K38" s="49">
        <v>73552</v>
      </c>
      <c r="L38" s="141">
        <v>1482275</v>
      </c>
    </row>
    <row r="39" s="133" customFormat="1" spans="1:12">
      <c r="A39" s="14">
        <v>53</v>
      </c>
      <c r="B39" s="47">
        <v>43621</v>
      </c>
      <c r="C39" s="48">
        <v>43624</v>
      </c>
      <c r="D39" s="17" t="s">
        <v>15</v>
      </c>
      <c r="E39" s="49">
        <f t="shared" si="0"/>
        <v>3</v>
      </c>
      <c r="F39" s="50" t="s">
        <v>1147</v>
      </c>
      <c r="G39" s="51">
        <v>13500</v>
      </c>
      <c r="H39" s="21">
        <v>0</v>
      </c>
      <c r="I39" s="51">
        <f t="shared" si="1"/>
        <v>13500</v>
      </c>
      <c r="J39" s="62" t="e">
        <f t="shared" si="3"/>
        <v>#REF!</v>
      </c>
      <c r="K39" s="49">
        <v>73617</v>
      </c>
      <c r="L39" s="141">
        <v>1482906</v>
      </c>
    </row>
    <row r="40" s="133" customFormat="1" spans="1:12">
      <c r="A40" s="14">
        <v>36</v>
      </c>
      <c r="B40" s="47">
        <v>43617</v>
      </c>
      <c r="C40" s="48">
        <v>43622</v>
      </c>
      <c r="D40" s="17" t="s">
        <v>15</v>
      </c>
      <c r="E40" s="49">
        <f t="shared" si="0"/>
        <v>5</v>
      </c>
      <c r="F40" s="50" t="s">
        <v>1148</v>
      </c>
      <c r="G40" s="51">
        <v>22500</v>
      </c>
      <c r="H40" s="21">
        <v>0</v>
      </c>
      <c r="I40" s="51">
        <f t="shared" si="1"/>
        <v>22500</v>
      </c>
      <c r="J40" s="62" t="e">
        <f t="shared" si="3"/>
        <v>#REF!</v>
      </c>
      <c r="K40" s="49">
        <v>73864</v>
      </c>
      <c r="L40" s="141">
        <v>1485240</v>
      </c>
    </row>
    <row r="41" s="133" customFormat="1" spans="1:12">
      <c r="A41" s="14">
        <v>75</v>
      </c>
      <c r="B41" s="47">
        <v>43624</v>
      </c>
      <c r="C41" s="48">
        <v>43627</v>
      </c>
      <c r="D41" s="17" t="s">
        <v>15</v>
      </c>
      <c r="E41" s="49">
        <f t="shared" si="0"/>
        <v>3</v>
      </c>
      <c r="F41" s="50" t="s">
        <v>1149</v>
      </c>
      <c r="G41" s="51">
        <v>19305</v>
      </c>
      <c r="H41" s="21">
        <v>0</v>
      </c>
      <c r="I41" s="51">
        <f t="shared" si="1"/>
        <v>19305</v>
      </c>
      <c r="J41" s="62" t="e">
        <f t="shared" si="3"/>
        <v>#REF!</v>
      </c>
      <c r="K41" s="49">
        <v>74030</v>
      </c>
      <c r="L41" s="141">
        <v>1487126</v>
      </c>
    </row>
    <row r="42" s="133" customFormat="1" spans="1:12">
      <c r="A42" s="14">
        <v>84</v>
      </c>
      <c r="B42" s="47">
        <v>43627</v>
      </c>
      <c r="C42" s="48">
        <v>43629</v>
      </c>
      <c r="D42" s="17" t="s">
        <v>15</v>
      </c>
      <c r="E42" s="49">
        <f t="shared" si="0"/>
        <v>2</v>
      </c>
      <c r="F42" s="50" t="s">
        <v>1150</v>
      </c>
      <c r="G42" s="51">
        <v>20070</v>
      </c>
      <c r="H42" s="21">
        <v>0</v>
      </c>
      <c r="I42" s="51">
        <f t="shared" si="1"/>
        <v>20070</v>
      </c>
      <c r="J42" s="62" t="e">
        <f t="shared" si="3"/>
        <v>#REF!</v>
      </c>
      <c r="K42" s="49">
        <v>74198</v>
      </c>
      <c r="L42" s="141">
        <v>1488709</v>
      </c>
    </row>
    <row r="43" s="133" customFormat="1" spans="1:12">
      <c r="A43" s="14">
        <v>137</v>
      </c>
      <c r="B43" s="47">
        <v>43635</v>
      </c>
      <c r="C43" s="48">
        <v>43637</v>
      </c>
      <c r="D43" s="17" t="s">
        <v>15</v>
      </c>
      <c r="E43" s="49">
        <f t="shared" si="0"/>
        <v>2</v>
      </c>
      <c r="F43" s="50" t="s">
        <v>1151</v>
      </c>
      <c r="G43" s="51">
        <v>9000</v>
      </c>
      <c r="H43" s="21">
        <v>0</v>
      </c>
      <c r="I43" s="51">
        <f t="shared" si="1"/>
        <v>9000</v>
      </c>
      <c r="J43" s="62" t="e">
        <f t="shared" si="3"/>
        <v>#REF!</v>
      </c>
      <c r="K43" s="49">
        <v>74415</v>
      </c>
      <c r="L43" s="141">
        <v>1491569</v>
      </c>
    </row>
    <row r="44" s="133" customFormat="1" spans="1:12">
      <c r="A44" s="14">
        <v>138</v>
      </c>
      <c r="B44" s="47">
        <v>43635</v>
      </c>
      <c r="C44" s="48">
        <v>43637</v>
      </c>
      <c r="D44" s="17" t="s">
        <v>15</v>
      </c>
      <c r="E44" s="49">
        <f t="shared" si="0"/>
        <v>2</v>
      </c>
      <c r="F44" s="50" t="s">
        <v>1152</v>
      </c>
      <c r="G44" s="51">
        <v>9000</v>
      </c>
      <c r="H44" s="21">
        <v>0</v>
      </c>
      <c r="I44" s="51">
        <f t="shared" si="1"/>
        <v>9000</v>
      </c>
      <c r="J44" s="62" t="e">
        <f t="shared" si="3"/>
        <v>#REF!</v>
      </c>
      <c r="K44" s="49">
        <v>74416</v>
      </c>
      <c r="L44" s="141">
        <v>1491569</v>
      </c>
    </row>
    <row r="45" s="133" customFormat="1" spans="1:12">
      <c r="A45" s="14">
        <v>118</v>
      </c>
      <c r="B45" s="47">
        <v>43632</v>
      </c>
      <c r="C45" s="48">
        <v>43634</v>
      </c>
      <c r="D45" s="17" t="s">
        <v>15</v>
      </c>
      <c r="E45" s="49">
        <f t="shared" si="0"/>
        <v>2</v>
      </c>
      <c r="F45" s="50" t="s">
        <v>1153</v>
      </c>
      <c r="G45" s="51">
        <v>36000</v>
      </c>
      <c r="H45" s="21">
        <v>0</v>
      </c>
      <c r="I45" s="51">
        <f t="shared" si="1"/>
        <v>36000</v>
      </c>
      <c r="J45" s="62" t="e">
        <f t="shared" si="3"/>
        <v>#REF!</v>
      </c>
      <c r="K45" s="49">
        <v>74388</v>
      </c>
      <c r="L45" s="141">
        <v>1491849</v>
      </c>
    </row>
    <row r="46" s="133" customFormat="1" spans="1:12">
      <c r="A46" s="14">
        <v>40</v>
      </c>
      <c r="B46" s="47">
        <v>43619</v>
      </c>
      <c r="C46" s="48">
        <v>43623</v>
      </c>
      <c r="D46" s="17" t="s">
        <v>15</v>
      </c>
      <c r="E46" s="49">
        <f t="shared" si="0"/>
        <v>4</v>
      </c>
      <c r="F46" s="50" t="s">
        <v>1154</v>
      </c>
      <c r="G46" s="51">
        <v>18000</v>
      </c>
      <c r="H46" s="21">
        <v>0</v>
      </c>
      <c r="I46" s="51">
        <f t="shared" si="1"/>
        <v>18000</v>
      </c>
      <c r="J46" s="62" t="e">
        <f t="shared" si="3"/>
        <v>#REF!</v>
      </c>
      <c r="K46" s="49">
        <v>74504</v>
      </c>
      <c r="L46" s="141">
        <v>1492421</v>
      </c>
    </row>
    <row r="47" s="133" customFormat="1" spans="1:12">
      <c r="A47" s="14">
        <v>41</v>
      </c>
      <c r="B47" s="47">
        <v>43619</v>
      </c>
      <c r="C47" s="48">
        <v>43623</v>
      </c>
      <c r="D47" s="17" t="s">
        <v>15</v>
      </c>
      <c r="E47" s="49">
        <f t="shared" si="0"/>
        <v>4</v>
      </c>
      <c r="F47" s="50" t="s">
        <v>1155</v>
      </c>
      <c r="G47" s="51">
        <v>18000</v>
      </c>
      <c r="H47" s="21">
        <v>0</v>
      </c>
      <c r="I47" s="51">
        <f t="shared" si="1"/>
        <v>18000</v>
      </c>
      <c r="J47" s="62" t="e">
        <f t="shared" si="3"/>
        <v>#REF!</v>
      </c>
      <c r="K47" s="49">
        <v>74505</v>
      </c>
      <c r="L47" s="141">
        <v>1492421</v>
      </c>
    </row>
    <row r="48" s="133" customFormat="1" spans="1:12">
      <c r="A48" s="14">
        <v>157</v>
      </c>
      <c r="B48" s="47">
        <v>43638</v>
      </c>
      <c r="C48" s="48">
        <v>43641</v>
      </c>
      <c r="D48" s="17" t="s">
        <v>15</v>
      </c>
      <c r="E48" s="49">
        <f t="shared" si="0"/>
        <v>3</v>
      </c>
      <c r="F48" s="50" t="s">
        <v>1156</v>
      </c>
      <c r="G48" s="51">
        <v>13500</v>
      </c>
      <c r="H48" s="21">
        <v>0</v>
      </c>
      <c r="I48" s="51">
        <f t="shared" si="1"/>
        <v>13500</v>
      </c>
      <c r="J48" s="62" t="e">
        <f t="shared" si="3"/>
        <v>#REF!</v>
      </c>
      <c r="K48" s="49">
        <v>74525</v>
      </c>
      <c r="L48" s="141">
        <v>1492469</v>
      </c>
    </row>
    <row r="49" s="133" customFormat="1" spans="1:12">
      <c r="A49" s="14">
        <v>83</v>
      </c>
      <c r="B49" s="47">
        <v>43624</v>
      </c>
      <c r="C49" s="48">
        <v>43628</v>
      </c>
      <c r="D49" s="17" t="s">
        <v>15</v>
      </c>
      <c r="E49" s="49">
        <f t="shared" si="0"/>
        <v>4</v>
      </c>
      <c r="F49" s="50" t="s">
        <v>1157</v>
      </c>
      <c r="G49" s="51">
        <v>18000</v>
      </c>
      <c r="H49" s="21">
        <v>0</v>
      </c>
      <c r="I49" s="51">
        <f t="shared" si="1"/>
        <v>18000</v>
      </c>
      <c r="J49" s="62" t="e">
        <f t="shared" si="3"/>
        <v>#REF!</v>
      </c>
      <c r="K49" s="49">
        <v>74528</v>
      </c>
      <c r="L49" s="141">
        <v>1492515</v>
      </c>
    </row>
    <row r="50" s="133" customFormat="1" spans="1:12">
      <c r="A50" s="14">
        <v>64</v>
      </c>
      <c r="B50" s="47">
        <v>43622</v>
      </c>
      <c r="C50" s="48">
        <v>43626</v>
      </c>
      <c r="D50" s="17" t="s">
        <v>15</v>
      </c>
      <c r="E50" s="49">
        <f t="shared" si="0"/>
        <v>4</v>
      </c>
      <c r="F50" s="50" t="s">
        <v>1158</v>
      </c>
      <c r="G50" s="51">
        <v>18000</v>
      </c>
      <c r="H50" s="21">
        <v>0</v>
      </c>
      <c r="I50" s="51">
        <f t="shared" si="1"/>
        <v>18000</v>
      </c>
      <c r="J50" s="62" t="e">
        <f t="shared" si="3"/>
        <v>#REF!</v>
      </c>
      <c r="K50" s="49">
        <v>74533</v>
      </c>
      <c r="L50" s="141">
        <v>1492542</v>
      </c>
    </row>
    <row r="51" s="133" customFormat="1" spans="1:12">
      <c r="A51" s="14">
        <v>65</v>
      </c>
      <c r="B51" s="47">
        <v>43622</v>
      </c>
      <c r="C51" s="48">
        <v>43626</v>
      </c>
      <c r="D51" s="17" t="s">
        <v>15</v>
      </c>
      <c r="E51" s="49">
        <f t="shared" si="0"/>
        <v>4</v>
      </c>
      <c r="F51" s="50" t="s">
        <v>1159</v>
      </c>
      <c r="G51" s="51">
        <v>18000</v>
      </c>
      <c r="H51" s="21">
        <v>0</v>
      </c>
      <c r="I51" s="51">
        <f t="shared" si="1"/>
        <v>18000</v>
      </c>
      <c r="J51" s="62" t="e">
        <f t="shared" si="3"/>
        <v>#REF!</v>
      </c>
      <c r="K51" s="49">
        <v>74534</v>
      </c>
      <c r="L51" s="141">
        <v>1492542</v>
      </c>
    </row>
    <row r="52" s="133" customFormat="1" spans="1:12">
      <c r="A52" s="14">
        <v>73</v>
      </c>
      <c r="B52" s="47">
        <v>43622</v>
      </c>
      <c r="C52" s="48">
        <v>43627</v>
      </c>
      <c r="D52" s="17" t="s">
        <v>15</v>
      </c>
      <c r="E52" s="49">
        <f t="shared" si="0"/>
        <v>5</v>
      </c>
      <c r="F52" s="50" t="s">
        <v>1160</v>
      </c>
      <c r="G52" s="51">
        <v>32175</v>
      </c>
      <c r="H52" s="21">
        <v>0</v>
      </c>
      <c r="I52" s="51">
        <f t="shared" si="1"/>
        <v>32175</v>
      </c>
      <c r="J52" s="62" t="e">
        <f t="shared" si="3"/>
        <v>#REF!</v>
      </c>
      <c r="K52" s="49">
        <v>74551</v>
      </c>
      <c r="L52" s="141">
        <v>1492733</v>
      </c>
    </row>
    <row r="53" s="133" customFormat="1" spans="1:12">
      <c r="A53" s="14">
        <v>37</v>
      </c>
      <c r="B53" s="47">
        <v>43621</v>
      </c>
      <c r="C53" s="48">
        <v>43623</v>
      </c>
      <c r="D53" s="17" t="s">
        <v>15</v>
      </c>
      <c r="E53" s="49">
        <f t="shared" si="0"/>
        <v>2</v>
      </c>
      <c r="F53" s="50" t="s">
        <v>1161</v>
      </c>
      <c r="G53" s="51">
        <v>12870</v>
      </c>
      <c r="H53" s="21">
        <v>0</v>
      </c>
      <c r="I53" s="51">
        <f t="shared" si="1"/>
        <v>12870</v>
      </c>
      <c r="J53" s="62" t="e">
        <f t="shared" si="3"/>
        <v>#REF!</v>
      </c>
      <c r="K53" s="49">
        <v>74616</v>
      </c>
      <c r="L53" s="141">
        <v>1493144</v>
      </c>
    </row>
    <row r="54" s="133" customFormat="1" spans="1:12">
      <c r="A54" s="14">
        <v>2</v>
      </c>
      <c r="B54" s="47">
        <v>43644</v>
      </c>
      <c r="C54" s="48">
        <v>43647</v>
      </c>
      <c r="D54" s="17" t="s">
        <v>15</v>
      </c>
      <c r="E54" s="49">
        <f t="shared" si="0"/>
        <v>3</v>
      </c>
      <c r="F54" s="50" t="s">
        <v>1162</v>
      </c>
      <c r="G54" s="51">
        <v>26892</v>
      </c>
      <c r="H54" s="21">
        <v>0</v>
      </c>
      <c r="I54" s="51">
        <f t="shared" si="1"/>
        <v>26892</v>
      </c>
      <c r="J54" s="62" t="e">
        <f t="shared" si="3"/>
        <v>#REF!</v>
      </c>
      <c r="K54" s="49">
        <v>74621</v>
      </c>
      <c r="L54" s="141">
        <v>1493488</v>
      </c>
    </row>
    <row r="55" s="133" customFormat="1" spans="1:12">
      <c r="A55" s="14">
        <v>15</v>
      </c>
      <c r="B55" s="47">
        <v>43616</v>
      </c>
      <c r="C55" s="48">
        <v>43619</v>
      </c>
      <c r="D55" s="17" t="s">
        <v>15</v>
      </c>
      <c r="E55" s="49">
        <f t="shared" si="0"/>
        <v>3</v>
      </c>
      <c r="F55" s="50" t="s">
        <v>1163</v>
      </c>
      <c r="G55" s="51">
        <v>13500</v>
      </c>
      <c r="H55" s="21">
        <v>0</v>
      </c>
      <c r="I55" s="51">
        <f t="shared" si="1"/>
        <v>13500</v>
      </c>
      <c r="J55" s="62" t="e">
        <f t="shared" si="3"/>
        <v>#REF!</v>
      </c>
      <c r="K55" s="49">
        <v>74743</v>
      </c>
      <c r="L55" s="141">
        <v>1493799</v>
      </c>
    </row>
    <row r="56" s="133" customFormat="1" spans="1:12">
      <c r="A56" s="14">
        <v>16</v>
      </c>
      <c r="B56" s="47">
        <v>43616</v>
      </c>
      <c r="C56" s="48">
        <v>43619</v>
      </c>
      <c r="D56" s="17" t="s">
        <v>15</v>
      </c>
      <c r="E56" s="49">
        <f t="shared" si="0"/>
        <v>3</v>
      </c>
      <c r="F56" s="50" t="s">
        <v>1164</v>
      </c>
      <c r="G56" s="51">
        <v>13500</v>
      </c>
      <c r="H56" s="21">
        <v>0</v>
      </c>
      <c r="I56" s="51">
        <f t="shared" si="1"/>
        <v>13500</v>
      </c>
      <c r="J56" s="62" t="e">
        <f t="shared" si="3"/>
        <v>#REF!</v>
      </c>
      <c r="K56" s="49">
        <v>74744</v>
      </c>
      <c r="L56" s="141">
        <v>1493799</v>
      </c>
    </row>
    <row r="57" s="133" customFormat="1" spans="1:12">
      <c r="A57" s="14">
        <v>18</v>
      </c>
      <c r="B57" s="47">
        <v>43616</v>
      </c>
      <c r="C57" s="48">
        <v>43619</v>
      </c>
      <c r="D57" s="17" t="s">
        <v>15</v>
      </c>
      <c r="E57" s="49">
        <f t="shared" si="0"/>
        <v>3</v>
      </c>
      <c r="F57" s="50" t="s">
        <v>1165</v>
      </c>
      <c r="G57" s="51">
        <v>19305</v>
      </c>
      <c r="H57" s="21">
        <v>0</v>
      </c>
      <c r="I57" s="51">
        <f t="shared" si="1"/>
        <v>19305</v>
      </c>
      <c r="J57" s="62" t="e">
        <f t="shared" si="3"/>
        <v>#REF!</v>
      </c>
      <c r="K57" s="49">
        <v>74759</v>
      </c>
      <c r="L57" s="141">
        <v>1493818</v>
      </c>
    </row>
    <row r="58" s="133" customFormat="1" spans="1:12">
      <c r="A58" s="14">
        <v>99</v>
      </c>
      <c r="B58" s="47">
        <v>43629</v>
      </c>
      <c r="C58" s="48">
        <v>43631</v>
      </c>
      <c r="D58" s="17" t="s">
        <v>15</v>
      </c>
      <c r="E58" s="49">
        <f t="shared" si="0"/>
        <v>2</v>
      </c>
      <c r="F58" s="50" t="s">
        <v>1166</v>
      </c>
      <c r="G58" s="51">
        <v>22410</v>
      </c>
      <c r="H58" s="21">
        <v>0</v>
      </c>
      <c r="I58" s="51">
        <f t="shared" si="1"/>
        <v>22410</v>
      </c>
      <c r="J58" s="62" t="e">
        <f t="shared" si="3"/>
        <v>#REF!</v>
      </c>
      <c r="K58" s="49">
        <v>75011</v>
      </c>
      <c r="L58" s="141">
        <v>1496067</v>
      </c>
    </row>
    <row r="59" s="133" customFormat="1" spans="1:12">
      <c r="A59" s="14">
        <v>81</v>
      </c>
      <c r="B59" s="47">
        <v>43626</v>
      </c>
      <c r="C59" s="48">
        <v>43628</v>
      </c>
      <c r="D59" s="17" t="s">
        <v>15</v>
      </c>
      <c r="E59" s="49">
        <f t="shared" si="0"/>
        <v>2</v>
      </c>
      <c r="F59" s="50" t="s">
        <v>1167</v>
      </c>
      <c r="G59" s="51">
        <v>9000</v>
      </c>
      <c r="H59" s="21">
        <v>0</v>
      </c>
      <c r="I59" s="51">
        <f t="shared" si="1"/>
        <v>9000</v>
      </c>
      <c r="J59" s="62" t="e">
        <f t="shared" si="3"/>
        <v>#REF!</v>
      </c>
      <c r="K59" s="49">
        <v>75152</v>
      </c>
      <c r="L59" s="141">
        <v>1496623</v>
      </c>
    </row>
    <row r="60" s="133" customFormat="1" spans="1:12">
      <c r="A60" s="14">
        <v>87</v>
      </c>
      <c r="B60" s="47">
        <v>43624</v>
      </c>
      <c r="C60" s="48">
        <v>43629</v>
      </c>
      <c r="D60" s="17" t="s">
        <v>15</v>
      </c>
      <c r="E60" s="49">
        <f t="shared" si="0"/>
        <v>5</v>
      </c>
      <c r="F60" s="50" t="s">
        <v>1168</v>
      </c>
      <c r="G60" s="51">
        <v>22500</v>
      </c>
      <c r="H60" s="21">
        <v>0</v>
      </c>
      <c r="I60" s="51">
        <f t="shared" si="1"/>
        <v>22500</v>
      </c>
      <c r="J60" s="62" t="e">
        <f t="shared" si="3"/>
        <v>#REF!</v>
      </c>
      <c r="K60" s="49">
        <v>75166</v>
      </c>
      <c r="L60" s="141">
        <v>1497207</v>
      </c>
    </row>
    <row r="61" s="133" customFormat="1" spans="1:12">
      <c r="A61" s="14">
        <v>88</v>
      </c>
      <c r="B61" s="47">
        <v>43624</v>
      </c>
      <c r="C61" s="48">
        <v>43629</v>
      </c>
      <c r="D61" s="17" t="s">
        <v>15</v>
      </c>
      <c r="E61" s="49">
        <f t="shared" si="0"/>
        <v>5</v>
      </c>
      <c r="F61" s="50" t="s">
        <v>1169</v>
      </c>
      <c r="G61" s="51">
        <v>22500</v>
      </c>
      <c r="H61" s="21">
        <v>0</v>
      </c>
      <c r="I61" s="51">
        <f t="shared" si="1"/>
        <v>22500</v>
      </c>
      <c r="J61" s="62" t="e">
        <f t="shared" si="3"/>
        <v>#REF!</v>
      </c>
      <c r="K61" s="49">
        <v>75167</v>
      </c>
      <c r="L61" s="141">
        <v>1497207</v>
      </c>
    </row>
    <row r="62" s="133" customFormat="1" spans="1:12">
      <c r="A62" s="14">
        <v>128</v>
      </c>
      <c r="B62" s="47">
        <v>43633</v>
      </c>
      <c r="C62" s="48">
        <v>43635</v>
      </c>
      <c r="D62" s="17" t="s">
        <v>15</v>
      </c>
      <c r="E62" s="49">
        <f t="shared" si="0"/>
        <v>2</v>
      </c>
      <c r="F62" s="50" t="s">
        <v>1170</v>
      </c>
      <c r="G62" s="51">
        <v>9000</v>
      </c>
      <c r="H62" s="21">
        <v>0</v>
      </c>
      <c r="I62" s="51">
        <f t="shared" si="1"/>
        <v>9000</v>
      </c>
      <c r="J62" s="62" t="e">
        <f t="shared" si="3"/>
        <v>#REF!</v>
      </c>
      <c r="K62" s="49">
        <v>75230</v>
      </c>
      <c r="L62" s="141">
        <v>1497406</v>
      </c>
    </row>
    <row r="63" s="133" customFormat="1" spans="1:12">
      <c r="A63" s="14">
        <v>76</v>
      </c>
      <c r="B63" s="47">
        <v>43623</v>
      </c>
      <c r="C63" s="48">
        <v>43627</v>
      </c>
      <c r="D63" s="17" t="s">
        <v>15</v>
      </c>
      <c r="E63" s="49">
        <f t="shared" si="0"/>
        <v>4</v>
      </c>
      <c r="F63" s="50" t="s">
        <v>1171</v>
      </c>
      <c r="G63" s="51">
        <v>18000</v>
      </c>
      <c r="H63" s="21">
        <v>0</v>
      </c>
      <c r="I63" s="51">
        <f t="shared" si="1"/>
        <v>18000</v>
      </c>
      <c r="J63" s="62" t="e">
        <f t="shared" si="3"/>
        <v>#REF!</v>
      </c>
      <c r="K63" s="49">
        <v>75252</v>
      </c>
      <c r="L63" s="141">
        <v>1497711</v>
      </c>
    </row>
    <row r="64" s="133" customFormat="1" spans="1:12">
      <c r="A64" s="14">
        <v>133</v>
      </c>
      <c r="B64" s="47">
        <v>43634</v>
      </c>
      <c r="C64" s="48">
        <v>43636</v>
      </c>
      <c r="D64" s="17" t="s">
        <v>15</v>
      </c>
      <c r="E64" s="49">
        <f t="shared" si="0"/>
        <v>2</v>
      </c>
      <c r="F64" s="50" t="s">
        <v>1172</v>
      </c>
      <c r="G64" s="51">
        <v>9000</v>
      </c>
      <c r="H64" s="21">
        <v>0</v>
      </c>
      <c r="I64" s="51">
        <f t="shared" si="1"/>
        <v>9000</v>
      </c>
      <c r="J64" s="62" t="e">
        <f t="shared" si="3"/>
        <v>#REF!</v>
      </c>
      <c r="K64" s="49">
        <v>75263</v>
      </c>
      <c r="L64" s="141">
        <v>1497774</v>
      </c>
    </row>
    <row r="65" s="133" customFormat="1" spans="1:12">
      <c r="A65" s="14">
        <v>134</v>
      </c>
      <c r="B65" s="47">
        <v>43634</v>
      </c>
      <c r="C65" s="48">
        <v>43636</v>
      </c>
      <c r="D65" s="17" t="s">
        <v>15</v>
      </c>
      <c r="E65" s="49">
        <f t="shared" si="0"/>
        <v>2</v>
      </c>
      <c r="F65" s="50" t="s">
        <v>1173</v>
      </c>
      <c r="G65" s="51">
        <v>9000</v>
      </c>
      <c r="H65" s="21">
        <v>0</v>
      </c>
      <c r="I65" s="51">
        <f t="shared" si="1"/>
        <v>9000</v>
      </c>
      <c r="J65" s="62" t="e">
        <f t="shared" si="3"/>
        <v>#REF!</v>
      </c>
      <c r="K65" s="49">
        <v>75264</v>
      </c>
      <c r="L65" s="141">
        <v>1497774</v>
      </c>
    </row>
    <row r="66" s="133" customFormat="1" spans="1:12">
      <c r="A66" s="14">
        <v>185</v>
      </c>
      <c r="B66" s="47">
        <v>43643</v>
      </c>
      <c r="C66" s="48">
        <v>43646</v>
      </c>
      <c r="D66" s="17" t="s">
        <v>15</v>
      </c>
      <c r="E66" s="49">
        <f t="shared" ref="E66:E129" si="4">C66-B66</f>
        <v>3</v>
      </c>
      <c r="F66" s="50" t="s">
        <v>1174</v>
      </c>
      <c r="G66" s="51">
        <v>19305</v>
      </c>
      <c r="H66" s="21">
        <v>0</v>
      </c>
      <c r="I66" s="51">
        <f t="shared" ref="I66:I129" si="5">+G66+H66</f>
        <v>19305</v>
      </c>
      <c r="J66" s="62" t="e">
        <f t="shared" si="3"/>
        <v>#REF!</v>
      </c>
      <c r="K66" s="49">
        <v>75266</v>
      </c>
      <c r="L66" s="141">
        <v>1497791</v>
      </c>
    </row>
    <row r="67" s="133" customFormat="1" spans="1:12">
      <c r="A67" s="14">
        <v>110</v>
      </c>
      <c r="B67" s="47">
        <v>43630</v>
      </c>
      <c r="C67" s="48">
        <v>43632</v>
      </c>
      <c r="D67" s="17" t="s">
        <v>15</v>
      </c>
      <c r="E67" s="49">
        <f t="shared" si="4"/>
        <v>2</v>
      </c>
      <c r="F67" s="50" t="s">
        <v>964</v>
      </c>
      <c r="G67" s="51">
        <v>22410</v>
      </c>
      <c r="H67" s="21">
        <v>0</v>
      </c>
      <c r="I67" s="51">
        <f t="shared" si="5"/>
        <v>22410</v>
      </c>
      <c r="J67" s="62" t="e">
        <f t="shared" si="3"/>
        <v>#REF!</v>
      </c>
      <c r="K67" s="49">
        <v>75411</v>
      </c>
      <c r="L67" s="141">
        <v>1498075</v>
      </c>
    </row>
    <row r="68" s="133" customFormat="1" spans="1:12">
      <c r="A68" s="14">
        <v>113</v>
      </c>
      <c r="B68" s="47">
        <v>43630</v>
      </c>
      <c r="C68" s="48">
        <v>43632</v>
      </c>
      <c r="D68" s="17" t="s">
        <v>15</v>
      </c>
      <c r="E68" s="49">
        <f t="shared" si="4"/>
        <v>2</v>
      </c>
      <c r="F68" s="50" t="s">
        <v>858</v>
      </c>
      <c r="G68" s="51">
        <v>12870</v>
      </c>
      <c r="H68" s="21">
        <v>0</v>
      </c>
      <c r="I68" s="51">
        <f t="shared" si="5"/>
        <v>12870</v>
      </c>
      <c r="J68" s="62" t="e">
        <f t="shared" si="3"/>
        <v>#REF!</v>
      </c>
      <c r="K68" s="49">
        <v>75413</v>
      </c>
      <c r="L68" s="141">
        <v>1498084</v>
      </c>
    </row>
    <row r="69" s="133" customFormat="1" spans="1:12">
      <c r="A69" s="14">
        <v>55</v>
      </c>
      <c r="B69" s="47">
        <v>43623</v>
      </c>
      <c r="C69" s="48">
        <v>43625</v>
      </c>
      <c r="D69" s="17" t="s">
        <v>15</v>
      </c>
      <c r="E69" s="49">
        <f t="shared" si="4"/>
        <v>2</v>
      </c>
      <c r="F69" s="50" t="s">
        <v>1175</v>
      </c>
      <c r="G69" s="51">
        <v>12870</v>
      </c>
      <c r="H69" s="21">
        <v>0</v>
      </c>
      <c r="I69" s="51">
        <f t="shared" si="5"/>
        <v>12870</v>
      </c>
      <c r="J69" s="62" t="e">
        <f t="shared" si="3"/>
        <v>#REF!</v>
      </c>
      <c r="K69" s="49">
        <v>75420</v>
      </c>
      <c r="L69" s="141">
        <v>1498484</v>
      </c>
    </row>
    <row r="70" s="133" customFormat="1" spans="1:12">
      <c r="A70" s="14">
        <v>56</v>
      </c>
      <c r="B70" s="47">
        <v>43623</v>
      </c>
      <c r="C70" s="48">
        <v>43625</v>
      </c>
      <c r="D70" s="17" t="s">
        <v>15</v>
      </c>
      <c r="E70" s="49">
        <f t="shared" si="4"/>
        <v>2</v>
      </c>
      <c r="F70" s="50" t="s">
        <v>1176</v>
      </c>
      <c r="G70" s="51">
        <v>12870</v>
      </c>
      <c r="H70" s="21">
        <v>0</v>
      </c>
      <c r="I70" s="51">
        <f t="shared" si="5"/>
        <v>12870</v>
      </c>
      <c r="J70" s="62" t="e">
        <f t="shared" si="3"/>
        <v>#REF!</v>
      </c>
      <c r="K70" s="49">
        <v>75419</v>
      </c>
      <c r="L70" s="141">
        <v>1498484</v>
      </c>
    </row>
    <row r="71" s="133" customFormat="1" spans="1:12">
      <c r="A71" s="14">
        <v>145</v>
      </c>
      <c r="B71" s="47">
        <v>43637</v>
      </c>
      <c r="C71" s="48">
        <v>43639</v>
      </c>
      <c r="D71" s="17" t="s">
        <v>15</v>
      </c>
      <c r="E71" s="49">
        <f t="shared" si="4"/>
        <v>2</v>
      </c>
      <c r="F71" s="50" t="s">
        <v>1177</v>
      </c>
      <c r="G71" s="51">
        <v>22410</v>
      </c>
      <c r="H71" s="21">
        <v>0</v>
      </c>
      <c r="I71" s="51">
        <f t="shared" si="5"/>
        <v>22410</v>
      </c>
      <c r="J71" s="62" t="e">
        <f t="shared" si="3"/>
        <v>#REF!</v>
      </c>
      <c r="K71" s="49">
        <v>75422</v>
      </c>
      <c r="L71" s="141">
        <v>1498838</v>
      </c>
    </row>
    <row r="72" s="133" customFormat="1" spans="1:12">
      <c r="A72" s="14">
        <v>183</v>
      </c>
      <c r="B72" s="47">
        <v>43641</v>
      </c>
      <c r="C72" s="48">
        <v>43645</v>
      </c>
      <c r="D72" s="17" t="s">
        <v>15</v>
      </c>
      <c r="E72" s="49">
        <f t="shared" si="4"/>
        <v>4</v>
      </c>
      <c r="F72" s="50" t="s">
        <v>1178</v>
      </c>
      <c r="G72" s="51">
        <v>22708.56</v>
      </c>
      <c r="H72" s="21">
        <v>0</v>
      </c>
      <c r="I72" s="51">
        <f t="shared" si="5"/>
        <v>22708.56</v>
      </c>
      <c r="J72" s="62" t="e">
        <f t="shared" si="3"/>
        <v>#REF!</v>
      </c>
      <c r="K72" s="49">
        <v>75686</v>
      </c>
      <c r="L72" s="141">
        <v>1499852</v>
      </c>
    </row>
    <row r="73" s="133" customFormat="1" spans="1:12">
      <c r="A73" s="14">
        <v>130</v>
      </c>
      <c r="B73" s="47">
        <v>43634</v>
      </c>
      <c r="C73" s="48">
        <v>43636</v>
      </c>
      <c r="D73" s="17" t="s">
        <v>15</v>
      </c>
      <c r="E73" s="49">
        <f t="shared" si="4"/>
        <v>2</v>
      </c>
      <c r="F73" s="50" t="s">
        <v>1179</v>
      </c>
      <c r="G73" s="51">
        <v>22410</v>
      </c>
      <c r="H73" s="21">
        <v>0</v>
      </c>
      <c r="I73" s="51">
        <f t="shared" si="5"/>
        <v>22410</v>
      </c>
      <c r="J73" s="62" t="e">
        <f t="shared" si="3"/>
        <v>#REF!</v>
      </c>
      <c r="K73" s="49">
        <v>75718</v>
      </c>
      <c r="L73" s="141">
        <v>1500072</v>
      </c>
    </row>
    <row r="74" s="133" customFormat="1" spans="1:12">
      <c r="A74" s="14">
        <v>93</v>
      </c>
      <c r="B74" s="47">
        <v>43626</v>
      </c>
      <c r="C74" s="48">
        <v>43630</v>
      </c>
      <c r="D74" s="17" t="s">
        <v>15</v>
      </c>
      <c r="E74" s="49">
        <f t="shared" si="4"/>
        <v>4</v>
      </c>
      <c r="F74" s="50" t="s">
        <v>1180</v>
      </c>
      <c r="G74" s="51">
        <v>25740</v>
      </c>
      <c r="H74" s="21">
        <v>0</v>
      </c>
      <c r="I74" s="51">
        <f t="shared" si="5"/>
        <v>25740</v>
      </c>
      <c r="J74" s="62" t="e">
        <f t="shared" si="3"/>
        <v>#REF!</v>
      </c>
      <c r="K74" s="49">
        <v>75914</v>
      </c>
      <c r="L74" s="141">
        <v>1500321</v>
      </c>
    </row>
    <row r="75" s="133" customFormat="1" spans="1:12">
      <c r="A75" s="14">
        <v>150</v>
      </c>
      <c r="B75" s="47">
        <v>43638</v>
      </c>
      <c r="C75" s="48">
        <v>43640</v>
      </c>
      <c r="D75" s="17" t="s">
        <v>15</v>
      </c>
      <c r="E75" s="49">
        <f t="shared" si="4"/>
        <v>2</v>
      </c>
      <c r="F75" s="50" t="s">
        <v>1181</v>
      </c>
      <c r="G75" s="51">
        <v>9000</v>
      </c>
      <c r="H75" s="21">
        <v>0</v>
      </c>
      <c r="I75" s="51">
        <f t="shared" si="5"/>
        <v>9000</v>
      </c>
      <c r="J75" s="62" t="e">
        <f t="shared" si="3"/>
        <v>#REF!</v>
      </c>
      <c r="K75" s="49">
        <v>76152</v>
      </c>
      <c r="L75" s="141">
        <v>1500673</v>
      </c>
    </row>
    <row r="76" s="133" customFormat="1" spans="1:12">
      <c r="A76" s="14">
        <v>79</v>
      </c>
      <c r="B76" s="47">
        <v>43624</v>
      </c>
      <c r="C76" s="48">
        <v>43627</v>
      </c>
      <c r="D76" s="17" t="s">
        <v>15</v>
      </c>
      <c r="E76" s="49">
        <f t="shared" si="4"/>
        <v>3</v>
      </c>
      <c r="F76" s="50" t="s">
        <v>1182</v>
      </c>
      <c r="G76" s="51">
        <v>13500</v>
      </c>
      <c r="H76" s="21">
        <v>0</v>
      </c>
      <c r="I76" s="51">
        <f t="shared" si="5"/>
        <v>13500</v>
      </c>
      <c r="J76" s="62" t="e">
        <f t="shared" si="3"/>
        <v>#REF!</v>
      </c>
      <c r="K76" s="49">
        <v>76155</v>
      </c>
      <c r="L76" s="141">
        <v>1500833</v>
      </c>
    </row>
    <row r="77" s="133" customFormat="1" spans="1:12">
      <c r="A77" s="14">
        <v>23</v>
      </c>
      <c r="B77" s="47">
        <v>43617</v>
      </c>
      <c r="C77" s="48">
        <v>43620</v>
      </c>
      <c r="D77" s="17" t="s">
        <v>15</v>
      </c>
      <c r="E77" s="49">
        <f t="shared" si="4"/>
        <v>3</v>
      </c>
      <c r="F77" s="50" t="s">
        <v>1183</v>
      </c>
      <c r="G77" s="51">
        <v>13500</v>
      </c>
      <c r="H77" s="21">
        <v>0</v>
      </c>
      <c r="I77" s="51">
        <f t="shared" si="5"/>
        <v>13500</v>
      </c>
      <c r="J77" s="62" t="e">
        <f t="shared" si="3"/>
        <v>#REF!</v>
      </c>
      <c r="K77" s="49">
        <v>76161</v>
      </c>
      <c r="L77" s="141">
        <v>1500954</v>
      </c>
    </row>
    <row r="78" s="133" customFormat="1" spans="1:12">
      <c r="A78" s="14">
        <v>89</v>
      </c>
      <c r="B78" s="47">
        <v>43625</v>
      </c>
      <c r="C78" s="48">
        <v>43629</v>
      </c>
      <c r="D78" s="17" t="s">
        <v>15</v>
      </c>
      <c r="E78" s="49">
        <f t="shared" si="4"/>
        <v>4</v>
      </c>
      <c r="F78" s="50" t="s">
        <v>1184</v>
      </c>
      <c r="G78" s="51">
        <v>18000</v>
      </c>
      <c r="H78" s="21">
        <v>0</v>
      </c>
      <c r="I78" s="51">
        <f t="shared" si="5"/>
        <v>18000</v>
      </c>
      <c r="J78" s="62" t="e">
        <f t="shared" si="3"/>
        <v>#REF!</v>
      </c>
      <c r="K78" s="49">
        <v>76167</v>
      </c>
      <c r="L78" s="141">
        <v>1501062</v>
      </c>
    </row>
    <row r="79" s="133" customFormat="1" spans="1:12">
      <c r="A79" s="14">
        <v>161</v>
      </c>
      <c r="B79" s="47">
        <v>43639</v>
      </c>
      <c r="C79" s="48">
        <v>43641</v>
      </c>
      <c r="D79" s="17" t="s">
        <v>15</v>
      </c>
      <c r="E79" s="49">
        <f t="shared" si="4"/>
        <v>2</v>
      </c>
      <c r="F79" s="50" t="s">
        <v>1185</v>
      </c>
      <c r="G79" s="51">
        <v>13500</v>
      </c>
      <c r="H79" s="21">
        <v>0</v>
      </c>
      <c r="I79" s="51">
        <f t="shared" si="5"/>
        <v>13500</v>
      </c>
      <c r="J79" s="62" t="e">
        <f t="shared" si="3"/>
        <v>#REF!</v>
      </c>
      <c r="K79" s="49">
        <v>76200</v>
      </c>
      <c r="L79" s="141">
        <v>1501326</v>
      </c>
    </row>
    <row r="80" s="133" customFormat="1" spans="1:12">
      <c r="A80" s="14">
        <v>61</v>
      </c>
      <c r="B80" s="47">
        <v>43624</v>
      </c>
      <c r="C80" s="48">
        <v>43626</v>
      </c>
      <c r="D80" s="17" t="s">
        <v>15</v>
      </c>
      <c r="E80" s="49">
        <f t="shared" si="4"/>
        <v>2</v>
      </c>
      <c r="F80" s="50" t="s">
        <v>1186</v>
      </c>
      <c r="G80" s="51">
        <v>12870</v>
      </c>
      <c r="H80" s="21">
        <v>0</v>
      </c>
      <c r="I80" s="51">
        <f t="shared" si="5"/>
        <v>12870</v>
      </c>
      <c r="J80" s="62" t="e">
        <f t="shared" si="3"/>
        <v>#REF!</v>
      </c>
      <c r="K80" s="49">
        <v>76207</v>
      </c>
      <c r="L80" s="141">
        <v>1501491</v>
      </c>
    </row>
    <row r="81" s="133" customFormat="1" spans="1:12">
      <c r="A81" s="14">
        <v>152</v>
      </c>
      <c r="B81" s="47">
        <v>43639</v>
      </c>
      <c r="C81" s="48">
        <v>43641</v>
      </c>
      <c r="D81" s="17" t="s">
        <v>15</v>
      </c>
      <c r="E81" s="49">
        <f t="shared" si="4"/>
        <v>2</v>
      </c>
      <c r="F81" s="50" t="s">
        <v>1187</v>
      </c>
      <c r="G81" s="51">
        <v>12870</v>
      </c>
      <c r="H81" s="21">
        <v>0</v>
      </c>
      <c r="I81" s="51">
        <f t="shared" si="5"/>
        <v>12870</v>
      </c>
      <c r="J81" s="62" t="e">
        <f t="shared" si="3"/>
        <v>#REF!</v>
      </c>
      <c r="K81" s="49">
        <v>76213</v>
      </c>
      <c r="L81" s="141">
        <v>1501495</v>
      </c>
    </row>
    <row r="82" s="133" customFormat="1" spans="1:12">
      <c r="A82" s="14">
        <v>13</v>
      </c>
      <c r="B82" s="47">
        <v>43618</v>
      </c>
      <c r="C82" s="48">
        <v>43619</v>
      </c>
      <c r="D82" s="17" t="s">
        <v>15</v>
      </c>
      <c r="E82" s="49">
        <f t="shared" si="4"/>
        <v>1</v>
      </c>
      <c r="F82" s="50" t="s">
        <v>1188</v>
      </c>
      <c r="G82" s="51">
        <v>7150</v>
      </c>
      <c r="H82" s="21">
        <v>0</v>
      </c>
      <c r="I82" s="51">
        <f t="shared" si="5"/>
        <v>7150</v>
      </c>
      <c r="J82" s="62" t="e">
        <f t="shared" ref="J82:J130" si="6">J81-I82</f>
        <v>#REF!</v>
      </c>
      <c r="K82" s="49">
        <v>76281</v>
      </c>
      <c r="L82" s="141">
        <v>1501979</v>
      </c>
    </row>
    <row r="83" s="133" customFormat="1" spans="1:12">
      <c r="A83" s="14">
        <v>14</v>
      </c>
      <c r="B83" s="47">
        <v>43618</v>
      </c>
      <c r="C83" s="48">
        <v>43619</v>
      </c>
      <c r="D83" s="17" t="s">
        <v>15</v>
      </c>
      <c r="E83" s="49">
        <f t="shared" si="4"/>
        <v>1</v>
      </c>
      <c r="F83" s="50" t="s">
        <v>1189</v>
      </c>
      <c r="G83" s="51">
        <v>7150</v>
      </c>
      <c r="H83" s="21">
        <v>0</v>
      </c>
      <c r="I83" s="51">
        <f t="shared" si="5"/>
        <v>7150</v>
      </c>
      <c r="J83" s="62" t="e">
        <f t="shared" si="6"/>
        <v>#REF!</v>
      </c>
      <c r="K83" s="49">
        <v>76282</v>
      </c>
      <c r="L83" s="141">
        <v>1501979</v>
      </c>
    </row>
    <row r="84" s="133" customFormat="1" spans="1:12">
      <c r="A84" s="14">
        <v>52</v>
      </c>
      <c r="B84" s="47">
        <v>43622</v>
      </c>
      <c r="C84" s="48">
        <v>43624</v>
      </c>
      <c r="D84" s="17" t="s">
        <v>15</v>
      </c>
      <c r="E84" s="49">
        <f t="shared" si="4"/>
        <v>2</v>
      </c>
      <c r="F84" s="50" t="s">
        <v>1190</v>
      </c>
      <c r="G84" s="51">
        <v>12870</v>
      </c>
      <c r="H84" s="21">
        <v>0</v>
      </c>
      <c r="I84" s="51">
        <f t="shared" si="5"/>
        <v>12870</v>
      </c>
      <c r="J84" s="62" t="e">
        <f t="shared" si="6"/>
        <v>#REF!</v>
      </c>
      <c r="K84" s="49">
        <v>76280</v>
      </c>
      <c r="L84" s="141">
        <v>1502032</v>
      </c>
    </row>
    <row r="85" s="133" customFormat="1" spans="1:12">
      <c r="A85" s="14">
        <v>54</v>
      </c>
      <c r="B85" s="47">
        <v>43624</v>
      </c>
      <c r="C85" s="48">
        <v>43625</v>
      </c>
      <c r="D85" s="17" t="s">
        <v>15</v>
      </c>
      <c r="E85" s="49">
        <f t="shared" si="4"/>
        <v>1</v>
      </c>
      <c r="F85" s="50" t="s">
        <v>1191</v>
      </c>
      <c r="G85" s="51">
        <v>7150</v>
      </c>
      <c r="H85" s="21">
        <v>0</v>
      </c>
      <c r="I85" s="51">
        <f t="shared" si="5"/>
        <v>7150</v>
      </c>
      <c r="J85" s="62" t="e">
        <f t="shared" si="6"/>
        <v>#REF!</v>
      </c>
      <c r="K85" s="49">
        <v>76327</v>
      </c>
      <c r="L85" s="141">
        <v>1502221</v>
      </c>
    </row>
    <row r="86" s="133" customFormat="1" spans="1:12">
      <c r="A86" s="14">
        <v>166</v>
      </c>
      <c r="B86" s="47">
        <v>43640</v>
      </c>
      <c r="C86" s="48">
        <v>43642</v>
      </c>
      <c r="D86" s="17" t="s">
        <v>15</v>
      </c>
      <c r="E86" s="49">
        <f t="shared" si="4"/>
        <v>2</v>
      </c>
      <c r="F86" s="50" t="s">
        <v>1192</v>
      </c>
      <c r="G86" s="51">
        <v>9000</v>
      </c>
      <c r="H86" s="21">
        <v>0</v>
      </c>
      <c r="I86" s="51">
        <f t="shared" si="5"/>
        <v>9000</v>
      </c>
      <c r="J86" s="62" t="e">
        <f t="shared" si="6"/>
        <v>#REF!</v>
      </c>
      <c r="K86" s="49">
        <v>76336</v>
      </c>
      <c r="L86" s="141">
        <v>1502589</v>
      </c>
    </row>
    <row r="87" s="133" customFormat="1" spans="1:12">
      <c r="A87" s="14">
        <v>144</v>
      </c>
      <c r="B87" s="47">
        <v>43637</v>
      </c>
      <c r="C87" s="48">
        <v>43639</v>
      </c>
      <c r="D87" s="17" t="s">
        <v>15</v>
      </c>
      <c r="E87" s="49">
        <f t="shared" si="4"/>
        <v>2</v>
      </c>
      <c r="F87" s="50" t="s">
        <v>1193</v>
      </c>
      <c r="G87" s="51">
        <v>25740</v>
      </c>
      <c r="H87" s="21">
        <v>0</v>
      </c>
      <c r="I87" s="51">
        <f t="shared" si="5"/>
        <v>25740</v>
      </c>
      <c r="J87" s="62" t="e">
        <f t="shared" si="6"/>
        <v>#REF!</v>
      </c>
      <c r="K87" s="49">
        <v>76342</v>
      </c>
      <c r="L87" s="141">
        <v>1502591</v>
      </c>
    </row>
    <row r="88" s="133" customFormat="1" spans="1:12">
      <c r="A88" s="14">
        <v>97</v>
      </c>
      <c r="B88" s="47">
        <v>43628</v>
      </c>
      <c r="C88" s="48">
        <v>43630</v>
      </c>
      <c r="D88" s="17" t="s">
        <v>15</v>
      </c>
      <c r="E88" s="49">
        <f t="shared" si="4"/>
        <v>2</v>
      </c>
      <c r="F88" s="50" t="s">
        <v>1194</v>
      </c>
      <c r="G88" s="51">
        <v>12870</v>
      </c>
      <c r="H88" s="21">
        <v>0</v>
      </c>
      <c r="I88" s="51">
        <f t="shared" si="5"/>
        <v>12870</v>
      </c>
      <c r="J88" s="62" t="e">
        <f t="shared" si="6"/>
        <v>#REF!</v>
      </c>
      <c r="K88" s="49">
        <v>76406</v>
      </c>
      <c r="L88" s="141">
        <v>1503211</v>
      </c>
    </row>
    <row r="89" s="133" customFormat="1" spans="1:12">
      <c r="A89" s="14">
        <v>129</v>
      </c>
      <c r="B89" s="47">
        <v>43634</v>
      </c>
      <c r="C89" s="48">
        <v>43636</v>
      </c>
      <c r="D89" s="17" t="s">
        <v>15</v>
      </c>
      <c r="E89" s="49">
        <f t="shared" si="4"/>
        <v>2</v>
      </c>
      <c r="F89" s="50" t="s">
        <v>1195</v>
      </c>
      <c r="G89" s="51">
        <v>22410</v>
      </c>
      <c r="H89" s="21">
        <v>0</v>
      </c>
      <c r="I89" s="51">
        <f t="shared" si="5"/>
        <v>22410</v>
      </c>
      <c r="J89" s="62" t="e">
        <f t="shared" si="6"/>
        <v>#REF!</v>
      </c>
      <c r="K89" s="49">
        <v>76477</v>
      </c>
      <c r="L89" s="141">
        <v>1503469</v>
      </c>
    </row>
    <row r="90" s="133" customFormat="1" spans="1:12">
      <c r="A90" s="14">
        <v>21</v>
      </c>
      <c r="B90" s="47">
        <v>43618</v>
      </c>
      <c r="C90" s="48">
        <v>43620</v>
      </c>
      <c r="D90" s="17" t="s">
        <v>15</v>
      </c>
      <c r="E90" s="49">
        <f t="shared" si="4"/>
        <v>2</v>
      </c>
      <c r="F90" s="50" t="s">
        <v>1196</v>
      </c>
      <c r="G90" s="51">
        <v>12870</v>
      </c>
      <c r="H90" s="21">
        <v>0</v>
      </c>
      <c r="I90" s="51">
        <f t="shared" si="5"/>
        <v>12870</v>
      </c>
      <c r="J90" s="62" t="e">
        <f t="shared" si="6"/>
        <v>#REF!</v>
      </c>
      <c r="K90" s="49">
        <v>76478</v>
      </c>
      <c r="L90" s="141">
        <v>1503597</v>
      </c>
    </row>
    <row r="91" s="133" customFormat="1" spans="1:12">
      <c r="A91" s="14">
        <v>22</v>
      </c>
      <c r="B91" s="47">
        <v>43618</v>
      </c>
      <c r="C91" s="48">
        <v>43620</v>
      </c>
      <c r="D91" s="17" t="s">
        <v>15</v>
      </c>
      <c r="E91" s="49">
        <f t="shared" si="4"/>
        <v>2</v>
      </c>
      <c r="F91" s="50" t="s">
        <v>1197</v>
      </c>
      <c r="G91" s="51">
        <v>9000</v>
      </c>
      <c r="H91" s="21">
        <v>0</v>
      </c>
      <c r="I91" s="51">
        <f t="shared" si="5"/>
        <v>9000</v>
      </c>
      <c r="J91" s="62" t="e">
        <f t="shared" si="6"/>
        <v>#REF!</v>
      </c>
      <c r="K91" s="49">
        <v>76664</v>
      </c>
      <c r="L91" s="141">
        <v>1504620</v>
      </c>
    </row>
    <row r="92" s="133" customFormat="1" spans="1:12">
      <c r="A92" s="14">
        <v>122</v>
      </c>
      <c r="B92" s="47">
        <v>43632</v>
      </c>
      <c r="C92" s="48">
        <v>43634</v>
      </c>
      <c r="D92" s="17" t="s">
        <v>15</v>
      </c>
      <c r="E92" s="49">
        <f t="shared" si="4"/>
        <v>2</v>
      </c>
      <c r="F92" s="50" t="s">
        <v>1198</v>
      </c>
      <c r="G92" s="51">
        <v>12870</v>
      </c>
      <c r="H92" s="21">
        <v>0</v>
      </c>
      <c r="I92" s="51">
        <f t="shared" si="5"/>
        <v>12870</v>
      </c>
      <c r="J92" s="62" t="e">
        <f t="shared" si="6"/>
        <v>#REF!</v>
      </c>
      <c r="K92" s="49">
        <v>76665</v>
      </c>
      <c r="L92" s="141">
        <v>1504777</v>
      </c>
    </row>
    <row r="93" s="133" customFormat="1" spans="1:12">
      <c r="A93" s="14">
        <v>123</v>
      </c>
      <c r="B93" s="47">
        <v>43632</v>
      </c>
      <c r="C93" s="48">
        <v>43634</v>
      </c>
      <c r="D93" s="17" t="s">
        <v>15</v>
      </c>
      <c r="E93" s="49">
        <f t="shared" si="4"/>
        <v>2</v>
      </c>
      <c r="F93" s="50" t="s">
        <v>1199</v>
      </c>
      <c r="G93" s="51">
        <v>12870</v>
      </c>
      <c r="H93" s="21">
        <v>0</v>
      </c>
      <c r="I93" s="51">
        <f t="shared" si="5"/>
        <v>12870</v>
      </c>
      <c r="J93" s="62" t="e">
        <f t="shared" si="6"/>
        <v>#REF!</v>
      </c>
      <c r="K93" s="49">
        <v>76666</v>
      </c>
      <c r="L93" s="141">
        <v>1504777</v>
      </c>
    </row>
    <row r="94" s="133" customFormat="1" spans="1:12">
      <c r="A94" s="14">
        <v>25</v>
      </c>
      <c r="B94" s="47">
        <v>43620</v>
      </c>
      <c r="C94" s="48">
        <v>43622</v>
      </c>
      <c r="D94" s="17" t="s">
        <v>15</v>
      </c>
      <c r="E94" s="49">
        <f t="shared" si="4"/>
        <v>2</v>
      </c>
      <c r="F94" s="50" t="s">
        <v>1200</v>
      </c>
      <c r="G94" s="51">
        <v>9000</v>
      </c>
      <c r="H94" s="21">
        <v>0</v>
      </c>
      <c r="I94" s="51">
        <f t="shared" si="5"/>
        <v>9000</v>
      </c>
      <c r="J94" s="62" t="e">
        <f t="shared" si="6"/>
        <v>#REF!</v>
      </c>
      <c r="K94" s="49">
        <v>76667</v>
      </c>
      <c r="L94" s="141">
        <v>1504938</v>
      </c>
    </row>
    <row r="95" s="133" customFormat="1" spans="1:12">
      <c r="A95" s="14">
        <v>148</v>
      </c>
      <c r="B95" s="47">
        <v>43637</v>
      </c>
      <c r="C95" s="48">
        <v>43640</v>
      </c>
      <c r="D95" s="17" t="s">
        <v>15</v>
      </c>
      <c r="E95" s="49">
        <f t="shared" si="4"/>
        <v>3</v>
      </c>
      <c r="F95" s="50" t="s">
        <v>1201</v>
      </c>
      <c r="G95" s="51">
        <v>28005</v>
      </c>
      <c r="H95" s="21">
        <v>0</v>
      </c>
      <c r="I95" s="51">
        <f t="shared" si="5"/>
        <v>28005</v>
      </c>
      <c r="J95" s="62" t="e">
        <f t="shared" si="6"/>
        <v>#REF!</v>
      </c>
      <c r="K95" s="49">
        <v>76676</v>
      </c>
      <c r="L95" s="141">
        <v>1505167</v>
      </c>
    </row>
    <row r="96" s="133" customFormat="1" spans="1:12">
      <c r="A96" s="14">
        <v>43</v>
      </c>
      <c r="B96" s="47">
        <v>43621</v>
      </c>
      <c r="C96" s="48">
        <v>43624</v>
      </c>
      <c r="D96" s="17" t="s">
        <v>15</v>
      </c>
      <c r="E96" s="49">
        <f t="shared" si="4"/>
        <v>3</v>
      </c>
      <c r="F96" s="50" t="s">
        <v>1202</v>
      </c>
      <c r="G96" s="51">
        <v>19305</v>
      </c>
      <c r="H96" s="21">
        <v>0</v>
      </c>
      <c r="I96" s="51">
        <f t="shared" si="5"/>
        <v>19305</v>
      </c>
      <c r="J96" s="62" t="e">
        <f t="shared" si="6"/>
        <v>#REF!</v>
      </c>
      <c r="K96" s="49">
        <v>76683</v>
      </c>
      <c r="L96" s="141">
        <v>1505238</v>
      </c>
    </row>
    <row r="97" s="133" customFormat="1" spans="1:12">
      <c r="A97" s="14">
        <v>46</v>
      </c>
      <c r="B97" s="47">
        <v>43621</v>
      </c>
      <c r="C97" s="48">
        <v>43624</v>
      </c>
      <c r="D97" s="17" t="s">
        <v>15</v>
      </c>
      <c r="E97" s="49">
        <f t="shared" si="4"/>
        <v>3</v>
      </c>
      <c r="F97" s="50" t="s">
        <v>1203</v>
      </c>
      <c r="G97" s="51">
        <v>19305</v>
      </c>
      <c r="H97" s="21">
        <v>0</v>
      </c>
      <c r="I97" s="51">
        <f t="shared" si="5"/>
        <v>19305</v>
      </c>
      <c r="J97" s="62" t="e">
        <f t="shared" si="6"/>
        <v>#REF!</v>
      </c>
      <c r="K97" s="49">
        <v>76681</v>
      </c>
      <c r="L97" s="141">
        <v>1505238</v>
      </c>
    </row>
    <row r="98" s="133" customFormat="1" spans="1:12">
      <c r="A98" s="14">
        <v>105</v>
      </c>
      <c r="B98" s="47">
        <v>43629</v>
      </c>
      <c r="C98" s="48">
        <v>43632</v>
      </c>
      <c r="D98" s="17" t="s">
        <v>15</v>
      </c>
      <c r="E98" s="49">
        <f t="shared" si="4"/>
        <v>3</v>
      </c>
      <c r="F98" s="50" t="s">
        <v>1204</v>
      </c>
      <c r="G98" s="51">
        <v>19305</v>
      </c>
      <c r="H98" s="21">
        <v>0</v>
      </c>
      <c r="I98" s="51">
        <f t="shared" si="5"/>
        <v>19305</v>
      </c>
      <c r="J98" s="62" t="e">
        <f t="shared" si="6"/>
        <v>#REF!</v>
      </c>
      <c r="K98" s="49">
        <v>76932</v>
      </c>
      <c r="L98" s="141">
        <v>1505701</v>
      </c>
    </row>
    <row r="99" s="133" customFormat="1" spans="1:12">
      <c r="A99" s="14">
        <v>136</v>
      </c>
      <c r="B99" s="47">
        <v>43635</v>
      </c>
      <c r="C99" s="48">
        <v>43637</v>
      </c>
      <c r="D99" s="17" t="s">
        <v>15</v>
      </c>
      <c r="E99" s="49">
        <f t="shared" si="4"/>
        <v>2</v>
      </c>
      <c r="F99" s="50" t="s">
        <v>1205</v>
      </c>
      <c r="G99" s="51">
        <v>12870</v>
      </c>
      <c r="H99" s="21">
        <v>0</v>
      </c>
      <c r="I99" s="51">
        <f t="shared" si="5"/>
        <v>12870</v>
      </c>
      <c r="J99" s="62" t="e">
        <f t="shared" si="6"/>
        <v>#REF!</v>
      </c>
      <c r="K99" s="49">
        <v>77162</v>
      </c>
      <c r="L99" s="141">
        <v>1506385</v>
      </c>
    </row>
    <row r="100" s="133" customFormat="1" spans="1:12">
      <c r="A100" s="14">
        <v>31</v>
      </c>
      <c r="B100" s="47">
        <v>43620</v>
      </c>
      <c r="C100" s="48">
        <v>43622</v>
      </c>
      <c r="D100" s="17" t="s">
        <v>15</v>
      </c>
      <c r="E100" s="49">
        <f t="shared" si="4"/>
        <v>2</v>
      </c>
      <c r="F100" s="50" t="s">
        <v>1206</v>
      </c>
      <c r="G100" s="51">
        <v>12870</v>
      </c>
      <c r="H100" s="21">
        <v>0</v>
      </c>
      <c r="I100" s="51">
        <f t="shared" si="5"/>
        <v>12870</v>
      </c>
      <c r="J100" s="62" t="e">
        <f t="shared" si="6"/>
        <v>#REF!</v>
      </c>
      <c r="K100" s="49">
        <v>77174</v>
      </c>
      <c r="L100" s="141">
        <v>1506900</v>
      </c>
    </row>
    <row r="101" s="133" customFormat="1" spans="1:12">
      <c r="A101" s="14">
        <v>24</v>
      </c>
      <c r="B101" s="47">
        <v>43618</v>
      </c>
      <c r="C101" s="48">
        <v>43620</v>
      </c>
      <c r="D101" s="17" t="s">
        <v>15</v>
      </c>
      <c r="E101" s="49">
        <f t="shared" si="4"/>
        <v>2</v>
      </c>
      <c r="F101" s="50" t="s">
        <v>1207</v>
      </c>
      <c r="G101" s="51">
        <v>22300</v>
      </c>
      <c r="H101" s="21">
        <v>0</v>
      </c>
      <c r="I101" s="51">
        <f t="shared" si="5"/>
        <v>22300</v>
      </c>
      <c r="J101" s="62" t="e">
        <f t="shared" si="6"/>
        <v>#REF!</v>
      </c>
      <c r="K101" s="49">
        <v>77431</v>
      </c>
      <c r="L101" s="141">
        <v>1507553</v>
      </c>
    </row>
    <row r="102" s="133" customFormat="1" spans="1:12">
      <c r="A102" s="14">
        <v>116</v>
      </c>
      <c r="B102" s="47">
        <v>43629</v>
      </c>
      <c r="C102" s="48">
        <v>43634</v>
      </c>
      <c r="D102" s="17" t="s">
        <v>15</v>
      </c>
      <c r="E102" s="49">
        <f t="shared" si="4"/>
        <v>5</v>
      </c>
      <c r="F102" s="50" t="s">
        <v>1208</v>
      </c>
      <c r="G102" s="51">
        <v>32175</v>
      </c>
      <c r="H102" s="21">
        <v>0</v>
      </c>
      <c r="I102" s="51">
        <f t="shared" si="5"/>
        <v>32175</v>
      </c>
      <c r="J102" s="62" t="e">
        <f t="shared" si="6"/>
        <v>#REF!</v>
      </c>
      <c r="K102" s="49">
        <v>77459</v>
      </c>
      <c r="L102" s="141">
        <v>1507788</v>
      </c>
    </row>
    <row r="103" s="133" customFormat="1" spans="1:12">
      <c r="A103" s="14">
        <v>26</v>
      </c>
      <c r="B103" s="47">
        <v>43620</v>
      </c>
      <c r="C103" s="48">
        <v>43622</v>
      </c>
      <c r="D103" s="17" t="s">
        <v>15</v>
      </c>
      <c r="E103" s="49">
        <f t="shared" si="4"/>
        <v>2</v>
      </c>
      <c r="F103" s="50" t="s">
        <v>1209</v>
      </c>
      <c r="G103" s="51">
        <v>12870</v>
      </c>
      <c r="H103" s="21">
        <v>0</v>
      </c>
      <c r="I103" s="51">
        <f t="shared" si="5"/>
        <v>12870</v>
      </c>
      <c r="J103" s="62" t="e">
        <f t="shared" si="6"/>
        <v>#REF!</v>
      </c>
      <c r="K103" s="49">
        <v>77467</v>
      </c>
      <c r="L103" s="141">
        <v>1507921</v>
      </c>
    </row>
    <row r="104" s="133" customFormat="1" spans="1:12">
      <c r="A104" s="14">
        <v>92</v>
      </c>
      <c r="B104" s="47">
        <v>43628</v>
      </c>
      <c r="C104" s="48">
        <v>43630</v>
      </c>
      <c r="D104" s="17" t="s">
        <v>15</v>
      </c>
      <c r="E104" s="49">
        <f t="shared" si="4"/>
        <v>2</v>
      </c>
      <c r="F104" s="50" t="s">
        <v>1210</v>
      </c>
      <c r="G104" s="51">
        <v>12870</v>
      </c>
      <c r="H104" s="21">
        <v>0</v>
      </c>
      <c r="I104" s="51">
        <f t="shared" si="5"/>
        <v>12870</v>
      </c>
      <c r="J104" s="62" t="e">
        <f t="shared" si="6"/>
        <v>#REF!</v>
      </c>
      <c r="K104" s="49">
        <v>77713</v>
      </c>
      <c r="L104" s="141">
        <v>1508563</v>
      </c>
    </row>
    <row r="105" s="133" customFormat="1" spans="1:12">
      <c r="A105" s="14">
        <v>63</v>
      </c>
      <c r="B105" s="47">
        <v>43623</v>
      </c>
      <c r="C105" s="48">
        <v>43626</v>
      </c>
      <c r="D105" s="17" t="s">
        <v>15</v>
      </c>
      <c r="E105" s="49">
        <f t="shared" si="4"/>
        <v>3</v>
      </c>
      <c r="F105" s="50" t="s">
        <v>843</v>
      </c>
      <c r="G105" s="51">
        <v>19305</v>
      </c>
      <c r="H105" s="21">
        <v>0</v>
      </c>
      <c r="I105" s="51">
        <f t="shared" si="5"/>
        <v>19305</v>
      </c>
      <c r="J105" s="62" t="e">
        <f t="shared" si="6"/>
        <v>#REF!</v>
      </c>
      <c r="K105" s="49">
        <v>77716</v>
      </c>
      <c r="L105" s="141">
        <v>1508602</v>
      </c>
    </row>
    <row r="106" s="133" customFormat="1" spans="1:12">
      <c r="A106" s="14">
        <v>82</v>
      </c>
      <c r="B106" s="47">
        <v>43626</v>
      </c>
      <c r="C106" s="48">
        <v>43628</v>
      </c>
      <c r="D106" s="17" t="s">
        <v>15</v>
      </c>
      <c r="E106" s="49">
        <f t="shared" si="4"/>
        <v>2</v>
      </c>
      <c r="F106" s="50" t="s">
        <v>843</v>
      </c>
      <c r="G106" s="51">
        <v>22410</v>
      </c>
      <c r="H106" s="21">
        <v>0</v>
      </c>
      <c r="I106" s="51">
        <f t="shared" si="5"/>
        <v>22410</v>
      </c>
      <c r="J106" s="62" t="e">
        <f t="shared" si="6"/>
        <v>#REF!</v>
      </c>
      <c r="K106" s="49">
        <v>77747</v>
      </c>
      <c r="L106" s="141">
        <v>1508604</v>
      </c>
    </row>
    <row r="107" s="133" customFormat="1" spans="1:12">
      <c r="A107" s="14">
        <v>156</v>
      </c>
      <c r="B107" s="47">
        <v>43638</v>
      </c>
      <c r="C107" s="48">
        <v>43641</v>
      </c>
      <c r="D107" s="17" t="s">
        <v>15</v>
      </c>
      <c r="E107" s="49">
        <f t="shared" si="4"/>
        <v>3</v>
      </c>
      <c r="F107" s="50" t="s">
        <v>1211</v>
      </c>
      <c r="G107" s="51">
        <v>19305</v>
      </c>
      <c r="H107" s="21">
        <v>0</v>
      </c>
      <c r="I107" s="51">
        <f t="shared" si="5"/>
        <v>19305</v>
      </c>
      <c r="J107" s="62" t="e">
        <f t="shared" si="6"/>
        <v>#REF!</v>
      </c>
      <c r="K107" s="49">
        <v>77729</v>
      </c>
      <c r="L107" s="141">
        <v>1508743</v>
      </c>
    </row>
    <row r="108" s="133" customFormat="1" spans="1:12">
      <c r="A108" s="14">
        <v>119</v>
      </c>
      <c r="B108" s="47">
        <v>43631</v>
      </c>
      <c r="C108" s="48">
        <v>43634</v>
      </c>
      <c r="D108" s="17" t="s">
        <v>15</v>
      </c>
      <c r="E108" s="49">
        <f t="shared" si="4"/>
        <v>3</v>
      </c>
      <c r="F108" s="50" t="s">
        <v>1212</v>
      </c>
      <c r="G108" s="51">
        <v>27000</v>
      </c>
      <c r="H108" s="21">
        <v>0</v>
      </c>
      <c r="I108" s="51">
        <f t="shared" si="5"/>
        <v>27000</v>
      </c>
      <c r="J108" s="62" t="e">
        <f t="shared" si="6"/>
        <v>#REF!</v>
      </c>
      <c r="K108" s="49">
        <v>77736</v>
      </c>
      <c r="L108" s="141">
        <v>1508794</v>
      </c>
    </row>
    <row r="109" s="133" customFormat="1" spans="1:12">
      <c r="A109" s="14">
        <v>60</v>
      </c>
      <c r="B109" s="47">
        <v>43624</v>
      </c>
      <c r="C109" s="48">
        <v>43626</v>
      </c>
      <c r="D109" s="17" t="s">
        <v>15</v>
      </c>
      <c r="E109" s="49">
        <f t="shared" si="4"/>
        <v>2</v>
      </c>
      <c r="F109" s="50" t="s">
        <v>831</v>
      </c>
      <c r="G109" s="51">
        <v>12870</v>
      </c>
      <c r="H109" s="21">
        <v>0</v>
      </c>
      <c r="I109" s="51">
        <f t="shared" si="5"/>
        <v>12870</v>
      </c>
      <c r="J109" s="62" t="e">
        <f t="shared" si="6"/>
        <v>#REF!</v>
      </c>
      <c r="K109" s="49">
        <v>77744</v>
      </c>
      <c r="L109" s="141">
        <v>1509005</v>
      </c>
    </row>
    <row r="110" s="133" customFormat="1" spans="1:12">
      <c r="A110" s="14">
        <v>115</v>
      </c>
      <c r="B110" s="47">
        <v>43631</v>
      </c>
      <c r="C110" s="48">
        <v>43633</v>
      </c>
      <c r="D110" s="17" t="s">
        <v>15</v>
      </c>
      <c r="E110" s="49">
        <f t="shared" si="4"/>
        <v>2</v>
      </c>
      <c r="F110" s="50" t="s">
        <v>860</v>
      </c>
      <c r="G110" s="51">
        <v>9000</v>
      </c>
      <c r="H110" s="21">
        <v>0</v>
      </c>
      <c r="I110" s="51">
        <f t="shared" si="5"/>
        <v>9000</v>
      </c>
      <c r="J110" s="62" t="e">
        <f t="shared" si="6"/>
        <v>#REF!</v>
      </c>
      <c r="K110" s="49">
        <v>77824</v>
      </c>
      <c r="L110" s="141">
        <v>1509544</v>
      </c>
    </row>
    <row r="111" s="133" customFormat="1" spans="1:12">
      <c r="A111" s="14">
        <v>139</v>
      </c>
      <c r="B111" s="47">
        <v>43633</v>
      </c>
      <c r="C111" s="48">
        <v>43637</v>
      </c>
      <c r="D111" s="17" t="s">
        <v>15</v>
      </c>
      <c r="E111" s="49">
        <f t="shared" si="4"/>
        <v>4</v>
      </c>
      <c r="F111" s="50" t="s">
        <v>866</v>
      </c>
      <c r="G111" s="51">
        <v>25740</v>
      </c>
      <c r="H111" s="21">
        <v>0</v>
      </c>
      <c r="I111" s="51">
        <f t="shared" si="5"/>
        <v>25740</v>
      </c>
      <c r="J111" s="62" t="e">
        <f t="shared" si="6"/>
        <v>#REF!</v>
      </c>
      <c r="K111" s="49">
        <v>77842</v>
      </c>
      <c r="L111" s="141">
        <v>1509748</v>
      </c>
    </row>
    <row r="112" s="133" customFormat="1" spans="1:12">
      <c r="A112" s="14">
        <v>109</v>
      </c>
      <c r="B112" s="47">
        <v>43629</v>
      </c>
      <c r="C112" s="48">
        <v>43632</v>
      </c>
      <c r="D112" s="17" t="s">
        <v>15</v>
      </c>
      <c r="E112" s="49">
        <f t="shared" si="4"/>
        <v>3</v>
      </c>
      <c r="F112" s="50" t="s">
        <v>854</v>
      </c>
      <c r="G112" s="51">
        <v>19305</v>
      </c>
      <c r="H112" s="21">
        <v>0</v>
      </c>
      <c r="I112" s="51">
        <f t="shared" si="5"/>
        <v>19305</v>
      </c>
      <c r="J112" s="62" t="e">
        <f t="shared" si="6"/>
        <v>#REF!</v>
      </c>
      <c r="K112" s="49">
        <v>77857</v>
      </c>
      <c r="L112" s="141">
        <v>1510039</v>
      </c>
    </row>
    <row r="113" s="133" customFormat="1" spans="1:12">
      <c r="A113" s="14">
        <v>66</v>
      </c>
      <c r="B113" s="47">
        <v>43624</v>
      </c>
      <c r="C113" s="48">
        <v>43626</v>
      </c>
      <c r="D113" s="17" t="s">
        <v>15</v>
      </c>
      <c r="E113" s="49">
        <f t="shared" si="4"/>
        <v>2</v>
      </c>
      <c r="F113" s="50" t="s">
        <v>1213</v>
      </c>
      <c r="G113" s="51">
        <v>12870</v>
      </c>
      <c r="H113" s="21">
        <v>0</v>
      </c>
      <c r="I113" s="51">
        <f t="shared" si="5"/>
        <v>12870</v>
      </c>
      <c r="J113" s="62" t="e">
        <f t="shared" si="6"/>
        <v>#REF!</v>
      </c>
      <c r="K113" s="49">
        <v>77867</v>
      </c>
      <c r="L113" s="141">
        <v>1510393</v>
      </c>
    </row>
    <row r="114" s="133" customFormat="1" spans="1:12">
      <c r="A114" s="14">
        <v>67</v>
      </c>
      <c r="B114" s="47">
        <v>43624</v>
      </c>
      <c r="C114" s="48">
        <v>43626</v>
      </c>
      <c r="D114" s="17" t="s">
        <v>15</v>
      </c>
      <c r="E114" s="49">
        <f t="shared" si="4"/>
        <v>2</v>
      </c>
      <c r="F114" s="50" t="s">
        <v>830</v>
      </c>
      <c r="G114" s="51">
        <v>12870</v>
      </c>
      <c r="H114" s="21">
        <v>0</v>
      </c>
      <c r="I114" s="51">
        <f t="shared" si="5"/>
        <v>12870</v>
      </c>
      <c r="J114" s="62" t="e">
        <f t="shared" si="6"/>
        <v>#REF!</v>
      </c>
      <c r="K114" s="49">
        <v>77865</v>
      </c>
      <c r="L114" s="141">
        <v>1510393</v>
      </c>
    </row>
    <row r="115" s="133" customFormat="1" spans="1:12">
      <c r="A115" s="14">
        <v>94</v>
      </c>
      <c r="B115" s="47">
        <v>43627</v>
      </c>
      <c r="C115" s="48">
        <v>43630</v>
      </c>
      <c r="D115" s="17" t="s">
        <v>15</v>
      </c>
      <c r="E115" s="49">
        <f t="shared" si="4"/>
        <v>3</v>
      </c>
      <c r="F115" s="50" t="s">
        <v>1214</v>
      </c>
      <c r="G115" s="51">
        <v>13500</v>
      </c>
      <c r="H115" s="21">
        <v>0</v>
      </c>
      <c r="I115" s="51">
        <f t="shared" si="5"/>
        <v>13500</v>
      </c>
      <c r="J115" s="62" t="e">
        <f t="shared" si="6"/>
        <v>#REF!</v>
      </c>
      <c r="K115" s="49">
        <v>77874</v>
      </c>
      <c r="L115" s="141">
        <v>1510450</v>
      </c>
    </row>
    <row r="116" s="133" customFormat="1" spans="1:12">
      <c r="A116" s="14">
        <v>162</v>
      </c>
      <c r="B116" s="47">
        <v>43639</v>
      </c>
      <c r="C116" s="48">
        <v>43641</v>
      </c>
      <c r="D116" s="17" t="s">
        <v>15</v>
      </c>
      <c r="E116" s="49">
        <f t="shared" si="4"/>
        <v>2</v>
      </c>
      <c r="F116" s="50" t="s">
        <v>1215</v>
      </c>
      <c r="G116" s="51">
        <v>19305</v>
      </c>
      <c r="H116" s="21">
        <v>0</v>
      </c>
      <c r="I116" s="51">
        <f t="shared" si="5"/>
        <v>19305</v>
      </c>
      <c r="J116" s="62" t="e">
        <f t="shared" si="6"/>
        <v>#REF!</v>
      </c>
      <c r="K116" s="49">
        <v>77877</v>
      </c>
      <c r="L116" s="141">
        <v>1510686</v>
      </c>
    </row>
    <row r="117" s="133" customFormat="1" spans="1:12">
      <c r="A117" s="14">
        <v>164</v>
      </c>
      <c r="B117" s="47">
        <v>43639</v>
      </c>
      <c r="C117" s="48">
        <v>43642</v>
      </c>
      <c r="D117" s="17" t="s">
        <v>15</v>
      </c>
      <c r="E117" s="49">
        <f t="shared" si="4"/>
        <v>3</v>
      </c>
      <c r="F117" s="50" t="s">
        <v>1216</v>
      </c>
      <c r="G117" s="51">
        <v>19305</v>
      </c>
      <c r="H117" s="21">
        <v>0</v>
      </c>
      <c r="I117" s="51">
        <f t="shared" si="5"/>
        <v>19305</v>
      </c>
      <c r="J117" s="62" t="e">
        <f t="shared" si="6"/>
        <v>#REF!</v>
      </c>
      <c r="K117" s="49">
        <v>77879</v>
      </c>
      <c r="L117" s="141">
        <v>1510690</v>
      </c>
    </row>
    <row r="118" s="133" customFormat="1" spans="1:12">
      <c r="A118" s="14">
        <v>106</v>
      </c>
      <c r="B118" s="47">
        <v>43628</v>
      </c>
      <c r="C118" s="48">
        <v>43632</v>
      </c>
      <c r="D118" s="17" t="s">
        <v>15</v>
      </c>
      <c r="E118" s="49">
        <f t="shared" si="4"/>
        <v>4</v>
      </c>
      <c r="F118" s="50" t="s">
        <v>1217</v>
      </c>
      <c r="G118" s="51">
        <v>18000</v>
      </c>
      <c r="H118" s="21">
        <v>0</v>
      </c>
      <c r="I118" s="51">
        <f t="shared" si="5"/>
        <v>18000</v>
      </c>
      <c r="J118" s="62" t="e">
        <f t="shared" si="6"/>
        <v>#REF!</v>
      </c>
      <c r="K118" s="49">
        <v>77915</v>
      </c>
      <c r="L118" s="141">
        <v>1510829</v>
      </c>
    </row>
    <row r="119" s="133" customFormat="1" spans="1:12">
      <c r="A119" s="14">
        <v>107</v>
      </c>
      <c r="B119" s="47">
        <v>43630</v>
      </c>
      <c r="C119" s="48">
        <v>43632</v>
      </c>
      <c r="D119" s="17" t="s">
        <v>15</v>
      </c>
      <c r="E119" s="49">
        <f t="shared" si="4"/>
        <v>2</v>
      </c>
      <c r="F119" s="50" t="s">
        <v>857</v>
      </c>
      <c r="G119" s="51">
        <v>9000</v>
      </c>
      <c r="H119" s="21">
        <v>0</v>
      </c>
      <c r="I119" s="51">
        <f t="shared" si="5"/>
        <v>9000</v>
      </c>
      <c r="J119" s="62" t="e">
        <f t="shared" si="6"/>
        <v>#REF!</v>
      </c>
      <c r="K119" s="49">
        <v>77917</v>
      </c>
      <c r="L119" s="141">
        <v>1510917</v>
      </c>
    </row>
    <row r="120" s="133" customFormat="1" spans="1:12">
      <c r="A120" s="14">
        <v>100</v>
      </c>
      <c r="B120" s="47">
        <v>43629</v>
      </c>
      <c r="C120" s="48">
        <v>43631</v>
      </c>
      <c r="D120" s="17" t="s">
        <v>15</v>
      </c>
      <c r="E120" s="49">
        <f t="shared" si="4"/>
        <v>2</v>
      </c>
      <c r="F120" s="50" t="s">
        <v>852</v>
      </c>
      <c r="G120" s="51">
        <v>9000</v>
      </c>
      <c r="H120" s="21">
        <v>0</v>
      </c>
      <c r="I120" s="51">
        <f t="shared" si="5"/>
        <v>9000</v>
      </c>
      <c r="J120" s="62" t="e">
        <f t="shared" si="6"/>
        <v>#REF!</v>
      </c>
      <c r="K120" s="49">
        <v>77919</v>
      </c>
      <c r="L120" s="141">
        <v>1511098</v>
      </c>
    </row>
    <row r="121" s="133" customFormat="1" spans="1:12">
      <c r="A121" s="14">
        <v>101</v>
      </c>
      <c r="B121" s="47">
        <v>43629</v>
      </c>
      <c r="C121" s="48">
        <v>43631</v>
      </c>
      <c r="D121" s="17" t="s">
        <v>15</v>
      </c>
      <c r="E121" s="49">
        <f t="shared" si="4"/>
        <v>2</v>
      </c>
      <c r="F121" s="50" t="s">
        <v>853</v>
      </c>
      <c r="G121" s="51">
        <v>9000</v>
      </c>
      <c r="H121" s="21">
        <v>0</v>
      </c>
      <c r="I121" s="51">
        <f t="shared" si="5"/>
        <v>9000</v>
      </c>
      <c r="J121" s="62" t="e">
        <f t="shared" si="6"/>
        <v>#REF!</v>
      </c>
      <c r="K121" s="49">
        <v>77921</v>
      </c>
      <c r="L121" s="141">
        <v>1511165</v>
      </c>
    </row>
    <row r="122" s="133" customFormat="1" spans="1:12">
      <c r="A122" s="14">
        <v>29</v>
      </c>
      <c r="B122" s="47">
        <v>43620</v>
      </c>
      <c r="C122" s="48">
        <v>43622</v>
      </c>
      <c r="D122" s="17" t="s">
        <v>15</v>
      </c>
      <c r="E122" s="49">
        <f t="shared" si="4"/>
        <v>2</v>
      </c>
      <c r="F122" s="50" t="s">
        <v>939</v>
      </c>
      <c r="G122" s="51">
        <v>12870</v>
      </c>
      <c r="H122" s="21">
        <v>0</v>
      </c>
      <c r="I122" s="51">
        <f t="shared" si="5"/>
        <v>12870</v>
      </c>
      <c r="J122" s="62" t="e">
        <f t="shared" si="6"/>
        <v>#REF!</v>
      </c>
      <c r="K122" s="49">
        <v>77930</v>
      </c>
      <c r="L122" s="141">
        <v>1511371</v>
      </c>
    </row>
    <row r="123" s="133" customFormat="1" spans="1:12">
      <c r="A123" s="14">
        <v>174</v>
      </c>
      <c r="B123" s="47">
        <v>43641</v>
      </c>
      <c r="C123" s="48">
        <v>43644</v>
      </c>
      <c r="D123" s="17" t="s">
        <v>15</v>
      </c>
      <c r="E123" s="49">
        <f t="shared" si="4"/>
        <v>3</v>
      </c>
      <c r="F123" s="50" t="s">
        <v>1218</v>
      </c>
      <c r="G123" s="51">
        <v>33615</v>
      </c>
      <c r="H123" s="21">
        <v>0</v>
      </c>
      <c r="I123" s="51">
        <f t="shared" si="5"/>
        <v>33615</v>
      </c>
      <c r="J123" s="62" t="e">
        <f t="shared" si="6"/>
        <v>#REF!</v>
      </c>
      <c r="K123" s="49">
        <v>77935</v>
      </c>
      <c r="L123" s="141">
        <v>1511586</v>
      </c>
    </row>
    <row r="124" s="133" customFormat="1" spans="1:12">
      <c r="A124" s="14">
        <v>158</v>
      </c>
      <c r="B124" s="47">
        <v>43639</v>
      </c>
      <c r="C124" s="48">
        <v>43641</v>
      </c>
      <c r="D124" s="17" t="s">
        <v>15</v>
      </c>
      <c r="E124" s="49">
        <f t="shared" si="4"/>
        <v>2</v>
      </c>
      <c r="F124" s="50" t="s">
        <v>1219</v>
      </c>
      <c r="G124" s="51">
        <v>12870</v>
      </c>
      <c r="H124" s="21">
        <v>0</v>
      </c>
      <c r="I124" s="51">
        <f t="shared" si="5"/>
        <v>12870</v>
      </c>
      <c r="J124" s="62" t="e">
        <f t="shared" si="6"/>
        <v>#REF!</v>
      </c>
      <c r="K124" s="49">
        <v>77934</v>
      </c>
      <c r="L124" s="141">
        <v>1511661</v>
      </c>
    </row>
    <row r="125" s="133" customFormat="1" spans="1:12">
      <c r="A125" s="14">
        <v>19</v>
      </c>
      <c r="B125" s="47">
        <v>43618</v>
      </c>
      <c r="C125" s="48">
        <v>43619</v>
      </c>
      <c r="D125" s="17" t="s">
        <v>15</v>
      </c>
      <c r="E125" s="49">
        <f t="shared" si="4"/>
        <v>1</v>
      </c>
      <c r="F125" s="50" t="s">
        <v>936</v>
      </c>
      <c r="G125" s="51">
        <v>12450</v>
      </c>
      <c r="H125" s="21">
        <v>0</v>
      </c>
      <c r="I125" s="51">
        <f t="shared" si="5"/>
        <v>12450</v>
      </c>
      <c r="J125" s="62" t="e">
        <f t="shared" si="6"/>
        <v>#REF!</v>
      </c>
      <c r="K125" s="49">
        <v>77918</v>
      </c>
      <c r="L125" s="141">
        <v>1511711</v>
      </c>
    </row>
    <row r="126" s="133" customFormat="1" spans="1:12">
      <c r="A126" s="14">
        <v>121</v>
      </c>
      <c r="B126" s="47">
        <v>43632</v>
      </c>
      <c r="C126" s="48">
        <v>43634</v>
      </c>
      <c r="D126" s="17" t="s">
        <v>15</v>
      </c>
      <c r="E126" s="49">
        <f t="shared" si="4"/>
        <v>2</v>
      </c>
      <c r="F126" s="50" t="s">
        <v>863</v>
      </c>
      <c r="G126" s="51">
        <v>9000</v>
      </c>
      <c r="H126" s="21">
        <v>0</v>
      </c>
      <c r="I126" s="51">
        <f t="shared" si="5"/>
        <v>9000</v>
      </c>
      <c r="J126" s="62" t="e">
        <f t="shared" si="6"/>
        <v>#REF!</v>
      </c>
      <c r="K126" s="49">
        <v>77938</v>
      </c>
      <c r="L126" s="141">
        <v>1511750</v>
      </c>
    </row>
    <row r="127" s="133" customFormat="1" spans="1:12">
      <c r="A127" s="14">
        <v>17</v>
      </c>
      <c r="B127" s="47">
        <v>43617</v>
      </c>
      <c r="C127" s="48">
        <v>43619</v>
      </c>
      <c r="D127" s="17" t="s">
        <v>15</v>
      </c>
      <c r="E127" s="49">
        <f t="shared" si="4"/>
        <v>2</v>
      </c>
      <c r="F127" s="50" t="s">
        <v>931</v>
      </c>
      <c r="G127" s="51">
        <v>12870</v>
      </c>
      <c r="H127" s="21">
        <v>0</v>
      </c>
      <c r="I127" s="51">
        <f t="shared" si="5"/>
        <v>12870</v>
      </c>
      <c r="J127" s="62" t="e">
        <f t="shared" si="6"/>
        <v>#REF!</v>
      </c>
      <c r="K127" s="49">
        <v>78035</v>
      </c>
      <c r="L127" s="141">
        <v>1512147</v>
      </c>
    </row>
    <row r="128" s="133" customFormat="1" spans="1:12">
      <c r="A128" s="14">
        <v>20</v>
      </c>
      <c r="B128" s="47">
        <v>43617</v>
      </c>
      <c r="C128" s="48">
        <v>43619</v>
      </c>
      <c r="D128" s="17" t="s">
        <v>15</v>
      </c>
      <c r="E128" s="49">
        <f t="shared" si="4"/>
        <v>2</v>
      </c>
      <c r="F128" s="50" t="s">
        <v>1220</v>
      </c>
      <c r="G128" s="51">
        <v>12870</v>
      </c>
      <c r="H128" s="21">
        <v>0</v>
      </c>
      <c r="I128" s="51">
        <f t="shared" si="5"/>
        <v>12870</v>
      </c>
      <c r="J128" s="62" t="e">
        <f t="shared" si="6"/>
        <v>#REF!</v>
      </c>
      <c r="K128" s="49">
        <v>78038</v>
      </c>
      <c r="L128" s="141">
        <v>1512665</v>
      </c>
    </row>
    <row r="129" s="133" customFormat="1" spans="1:12">
      <c r="A129" s="14">
        <v>77</v>
      </c>
      <c r="B129" s="47">
        <v>43625</v>
      </c>
      <c r="C129" s="48">
        <v>43627</v>
      </c>
      <c r="D129" s="17" t="s">
        <v>15</v>
      </c>
      <c r="E129" s="49">
        <f t="shared" si="4"/>
        <v>2</v>
      </c>
      <c r="F129" s="50" t="s">
        <v>1221</v>
      </c>
      <c r="G129" s="51">
        <v>12870</v>
      </c>
      <c r="H129" s="21">
        <v>0</v>
      </c>
      <c r="I129" s="51">
        <f t="shared" si="5"/>
        <v>12870</v>
      </c>
      <c r="J129" s="62" t="e">
        <f t="shared" si="6"/>
        <v>#REF!</v>
      </c>
      <c r="K129" s="49">
        <v>78102</v>
      </c>
      <c r="L129" s="141">
        <v>1512991</v>
      </c>
    </row>
    <row r="130" s="133" customFormat="1" spans="1:12">
      <c r="A130" s="14">
        <v>78</v>
      </c>
      <c r="B130" s="47">
        <v>43625</v>
      </c>
      <c r="C130" s="48">
        <v>43627</v>
      </c>
      <c r="D130" s="17" t="s">
        <v>15</v>
      </c>
      <c r="E130" s="49">
        <f t="shared" ref="E130:E150" si="7">C130-B130</f>
        <v>2</v>
      </c>
      <c r="F130" s="50" t="s">
        <v>1222</v>
      </c>
      <c r="G130" s="51">
        <v>12870</v>
      </c>
      <c r="H130" s="21">
        <v>0</v>
      </c>
      <c r="I130" s="51">
        <f t="shared" ref="I130:I150" si="8">+G130+H130</f>
        <v>12870</v>
      </c>
      <c r="J130" s="62" t="e">
        <f t="shared" si="6"/>
        <v>#REF!</v>
      </c>
      <c r="K130" s="49">
        <v>78101</v>
      </c>
      <c r="L130" s="141">
        <v>1512991</v>
      </c>
    </row>
    <row r="131" s="133" customFormat="1" spans="1:15">
      <c r="A131" s="14">
        <v>12</v>
      </c>
      <c r="B131" s="47">
        <v>43618</v>
      </c>
      <c r="C131" s="48">
        <v>43619</v>
      </c>
      <c r="D131" s="17" t="s">
        <v>15</v>
      </c>
      <c r="E131" s="49">
        <f t="shared" si="7"/>
        <v>1</v>
      </c>
      <c r="F131" s="50" t="s">
        <v>947</v>
      </c>
      <c r="G131" s="51">
        <v>5000</v>
      </c>
      <c r="H131" s="21">
        <v>0</v>
      </c>
      <c r="I131" s="51">
        <f t="shared" si="8"/>
        <v>5000</v>
      </c>
      <c r="J131" s="62" t="e">
        <f>#REF!-I131</f>
        <v>#REF!</v>
      </c>
      <c r="K131" s="49">
        <v>78180</v>
      </c>
      <c r="L131" s="133">
        <v>1514642</v>
      </c>
      <c r="N131" s="133">
        <f>VLOOKUP(L131,R:S,2,0)</f>
        <v>5000</v>
      </c>
      <c r="O131" s="133">
        <f t="shared" ref="O131:O150" si="9">I131-N131</f>
        <v>0</v>
      </c>
    </row>
    <row r="132" s="133" customFormat="1" spans="1:19">
      <c r="A132" s="14">
        <v>33</v>
      </c>
      <c r="B132" s="47">
        <v>43620</v>
      </c>
      <c r="C132" s="48">
        <v>43622</v>
      </c>
      <c r="D132" s="17" t="s">
        <v>15</v>
      </c>
      <c r="E132" s="49">
        <f t="shared" si="7"/>
        <v>2</v>
      </c>
      <c r="F132" s="50" t="s">
        <v>948</v>
      </c>
      <c r="G132" s="51">
        <v>9000</v>
      </c>
      <c r="H132" s="21">
        <v>0</v>
      </c>
      <c r="I132" s="51">
        <f t="shared" si="8"/>
        <v>9000</v>
      </c>
      <c r="J132" s="62" t="e">
        <f t="shared" ref="J132:J150" si="10">J131-I132</f>
        <v>#REF!</v>
      </c>
      <c r="K132" s="49">
        <v>78412</v>
      </c>
      <c r="L132" s="133">
        <v>1514914</v>
      </c>
      <c r="N132" s="133">
        <f>VLOOKUP(L132,R:S,2,0)</f>
        <v>9000</v>
      </c>
      <c r="O132" s="133">
        <f t="shared" si="9"/>
        <v>0</v>
      </c>
      <c r="Q132" s="43">
        <v>1505617</v>
      </c>
      <c r="R132" s="43">
        <v>1505617</v>
      </c>
      <c r="S132" s="43">
        <v>22708.56</v>
      </c>
    </row>
    <row r="133" s="133" customFormat="1" spans="1:19">
      <c r="A133" s="14">
        <v>39</v>
      </c>
      <c r="B133" s="47">
        <v>43622</v>
      </c>
      <c r="C133" s="48">
        <v>43623</v>
      </c>
      <c r="D133" s="17" t="s">
        <v>15</v>
      </c>
      <c r="E133" s="49">
        <f t="shared" si="7"/>
        <v>1</v>
      </c>
      <c r="F133" s="50" t="s">
        <v>949</v>
      </c>
      <c r="G133" s="51">
        <v>7150</v>
      </c>
      <c r="H133" s="21">
        <v>0</v>
      </c>
      <c r="I133" s="51">
        <f t="shared" si="8"/>
        <v>7150</v>
      </c>
      <c r="J133" s="62" t="e">
        <f t="shared" si="10"/>
        <v>#REF!</v>
      </c>
      <c r="K133" s="49">
        <v>78969</v>
      </c>
      <c r="L133" s="133">
        <v>1519097</v>
      </c>
      <c r="N133" s="133">
        <f>VLOOKUP(L133,R:S,2,0)</f>
        <v>7150</v>
      </c>
      <c r="O133" s="133">
        <f t="shared" si="9"/>
        <v>0</v>
      </c>
      <c r="Q133" s="43">
        <v>79968</v>
      </c>
      <c r="R133" s="43">
        <v>1523608</v>
      </c>
      <c r="S133" s="43">
        <v>12870</v>
      </c>
    </row>
    <row r="134" s="133" customFormat="1" spans="1:19">
      <c r="A134" s="14">
        <v>57</v>
      </c>
      <c r="B134" s="47">
        <v>43622</v>
      </c>
      <c r="C134" s="48">
        <v>43625</v>
      </c>
      <c r="D134" s="17" t="s">
        <v>15</v>
      </c>
      <c r="E134" s="49">
        <f t="shared" si="7"/>
        <v>3</v>
      </c>
      <c r="F134" s="50" t="s">
        <v>950</v>
      </c>
      <c r="G134" s="51">
        <v>33615</v>
      </c>
      <c r="H134" s="21">
        <v>0</v>
      </c>
      <c r="I134" s="51">
        <f t="shared" si="8"/>
        <v>33615</v>
      </c>
      <c r="J134" s="62" t="e">
        <f t="shared" si="10"/>
        <v>#REF!</v>
      </c>
      <c r="K134" s="49">
        <v>78414</v>
      </c>
      <c r="L134" s="133">
        <v>1516522</v>
      </c>
      <c r="N134" s="133">
        <f>VLOOKUP(L134,R:S,2,0)</f>
        <v>33615</v>
      </c>
      <c r="O134" s="133">
        <f t="shared" si="9"/>
        <v>0</v>
      </c>
      <c r="Q134" s="43">
        <v>78233</v>
      </c>
      <c r="R134" s="43">
        <v>1515625</v>
      </c>
      <c r="S134" s="43">
        <v>12870</v>
      </c>
    </row>
    <row r="135" s="133" customFormat="1" spans="1:19">
      <c r="A135" s="14">
        <v>68</v>
      </c>
      <c r="B135" s="47">
        <v>43625</v>
      </c>
      <c r="C135" s="48">
        <v>43626</v>
      </c>
      <c r="D135" s="17" t="s">
        <v>15</v>
      </c>
      <c r="E135" s="49">
        <f t="shared" si="7"/>
        <v>1</v>
      </c>
      <c r="F135" s="50" t="s">
        <v>370</v>
      </c>
      <c r="G135" s="51">
        <v>12450</v>
      </c>
      <c r="H135" s="21">
        <v>0</v>
      </c>
      <c r="I135" s="51">
        <f t="shared" si="8"/>
        <v>12450</v>
      </c>
      <c r="J135" s="62" t="e">
        <f t="shared" si="10"/>
        <v>#REF!</v>
      </c>
      <c r="K135" s="49">
        <v>79031</v>
      </c>
      <c r="L135" s="133">
        <v>1519267</v>
      </c>
      <c r="N135" s="133">
        <f>VLOOKUP(L135,R:S,2,0)</f>
        <v>12450</v>
      </c>
      <c r="O135" s="133">
        <f t="shared" si="9"/>
        <v>0</v>
      </c>
      <c r="Q135" s="43">
        <v>80175</v>
      </c>
      <c r="R135" s="43">
        <v>1524458</v>
      </c>
      <c r="S135" s="43">
        <v>12870</v>
      </c>
    </row>
    <row r="136" s="133" customFormat="1" spans="1:19">
      <c r="A136" s="14">
        <v>69</v>
      </c>
      <c r="B136" s="47">
        <v>43625</v>
      </c>
      <c r="C136" s="48">
        <v>43626</v>
      </c>
      <c r="D136" s="17" t="s">
        <v>15</v>
      </c>
      <c r="E136" s="49">
        <f t="shared" si="7"/>
        <v>1</v>
      </c>
      <c r="F136" s="50" t="s">
        <v>951</v>
      </c>
      <c r="G136" s="51">
        <v>12450</v>
      </c>
      <c r="H136" s="21">
        <v>0</v>
      </c>
      <c r="I136" s="51">
        <f t="shared" si="8"/>
        <v>12450</v>
      </c>
      <c r="J136" s="62" t="e">
        <f t="shared" si="10"/>
        <v>#REF!</v>
      </c>
      <c r="K136" s="49">
        <v>78248</v>
      </c>
      <c r="L136" s="133">
        <v>1515946</v>
      </c>
      <c r="N136" s="133">
        <f>VLOOKUP(L136,R:S,2,0)</f>
        <v>12450</v>
      </c>
      <c r="O136" s="133">
        <f t="shared" si="9"/>
        <v>0</v>
      </c>
      <c r="Q136" s="5" t="s">
        <v>1223</v>
      </c>
      <c r="R136" s="43">
        <v>1528092</v>
      </c>
      <c r="S136" s="43">
        <v>25740</v>
      </c>
    </row>
    <row r="137" s="133" customFormat="1" spans="1:19">
      <c r="A137" s="14">
        <v>70</v>
      </c>
      <c r="B137" s="47">
        <v>43624</v>
      </c>
      <c r="C137" s="48">
        <v>43626</v>
      </c>
      <c r="D137" s="17" t="s">
        <v>15</v>
      </c>
      <c r="E137" s="49">
        <f t="shared" si="7"/>
        <v>2</v>
      </c>
      <c r="F137" s="50" t="s">
        <v>952</v>
      </c>
      <c r="G137" s="51">
        <v>22410</v>
      </c>
      <c r="H137" s="21">
        <v>0</v>
      </c>
      <c r="I137" s="51">
        <f t="shared" si="8"/>
        <v>22410</v>
      </c>
      <c r="J137" s="62" t="e">
        <f t="shared" si="10"/>
        <v>#REF!</v>
      </c>
      <c r="K137" s="49">
        <v>78410</v>
      </c>
      <c r="L137" s="133">
        <v>1516403</v>
      </c>
      <c r="N137" s="133">
        <f>VLOOKUP(L137,R:S,2,0)</f>
        <v>22410</v>
      </c>
      <c r="O137" s="133">
        <f t="shared" si="9"/>
        <v>0</v>
      </c>
      <c r="Q137" s="43">
        <v>69049</v>
      </c>
      <c r="R137" s="43">
        <v>1454291</v>
      </c>
      <c r="S137" s="43">
        <v>25650</v>
      </c>
    </row>
    <row r="138" s="133" customFormat="1" spans="1:19">
      <c r="A138" s="14">
        <v>91</v>
      </c>
      <c r="B138" s="47">
        <v>43627</v>
      </c>
      <c r="C138" s="48">
        <v>43629</v>
      </c>
      <c r="D138" s="17" t="s">
        <v>15</v>
      </c>
      <c r="E138" s="49">
        <f t="shared" si="7"/>
        <v>2</v>
      </c>
      <c r="F138" s="50" t="s">
        <v>953</v>
      </c>
      <c r="G138" s="51">
        <v>12870</v>
      </c>
      <c r="H138" s="21">
        <v>0</v>
      </c>
      <c r="I138" s="51">
        <f t="shared" si="8"/>
        <v>12870</v>
      </c>
      <c r="J138" s="62" t="e">
        <f t="shared" si="10"/>
        <v>#REF!</v>
      </c>
      <c r="K138" s="49">
        <v>79032</v>
      </c>
      <c r="L138" s="133">
        <v>1519582</v>
      </c>
      <c r="N138" s="133">
        <f>VLOOKUP(L138,R:S,2,0)</f>
        <v>12870</v>
      </c>
      <c r="O138" s="133">
        <f t="shared" si="9"/>
        <v>0</v>
      </c>
      <c r="Q138" s="43">
        <v>74373</v>
      </c>
      <c r="R138" s="43">
        <v>1491252</v>
      </c>
      <c r="S138" s="43">
        <v>9000</v>
      </c>
    </row>
    <row r="139" s="133" customFormat="1" spans="1:19">
      <c r="A139" s="14">
        <v>95</v>
      </c>
      <c r="B139" s="47">
        <v>43628</v>
      </c>
      <c r="C139" s="48">
        <v>43630</v>
      </c>
      <c r="D139" s="17" t="s">
        <v>15</v>
      </c>
      <c r="E139" s="49">
        <f t="shared" si="7"/>
        <v>2</v>
      </c>
      <c r="F139" s="50" t="s">
        <v>954</v>
      </c>
      <c r="G139" s="51">
        <v>12870</v>
      </c>
      <c r="H139" s="21">
        <v>0</v>
      </c>
      <c r="I139" s="51">
        <f t="shared" si="8"/>
        <v>12870</v>
      </c>
      <c r="J139" s="62" t="e">
        <f t="shared" si="10"/>
        <v>#REF!</v>
      </c>
      <c r="K139" s="49">
        <v>78657</v>
      </c>
      <c r="L139" s="133">
        <v>1517363</v>
      </c>
      <c r="N139" s="133">
        <f>VLOOKUP(L139,R:S,2,0)</f>
        <v>12870</v>
      </c>
      <c r="O139" s="133">
        <f t="shared" si="9"/>
        <v>0</v>
      </c>
      <c r="Q139" s="43">
        <v>81241</v>
      </c>
      <c r="R139" s="43">
        <v>1531979</v>
      </c>
      <c r="S139" s="43">
        <v>9000</v>
      </c>
    </row>
    <row r="140" s="133" customFormat="1" spans="1:19">
      <c r="A140" s="14">
        <v>96</v>
      </c>
      <c r="B140" s="47">
        <v>43628</v>
      </c>
      <c r="C140" s="48">
        <v>43630</v>
      </c>
      <c r="D140" s="17" t="s">
        <v>15</v>
      </c>
      <c r="E140" s="49">
        <f t="shared" si="7"/>
        <v>2</v>
      </c>
      <c r="F140" s="50" t="s">
        <v>955</v>
      </c>
      <c r="G140" s="51">
        <v>12870</v>
      </c>
      <c r="H140" s="21">
        <v>0</v>
      </c>
      <c r="I140" s="51">
        <f t="shared" si="8"/>
        <v>12870</v>
      </c>
      <c r="J140" s="62" t="e">
        <f t="shared" si="10"/>
        <v>#REF!</v>
      </c>
      <c r="K140" s="49">
        <v>78233</v>
      </c>
      <c r="L140" s="133">
        <v>1515625</v>
      </c>
      <c r="N140" s="133">
        <f>VLOOKUP(L140,R:S,2,0)</f>
        <v>12870</v>
      </c>
      <c r="O140" s="133">
        <f t="shared" si="9"/>
        <v>0</v>
      </c>
      <c r="Q140" s="43">
        <v>78414</v>
      </c>
      <c r="R140" s="43">
        <v>1516522</v>
      </c>
      <c r="S140" s="43">
        <v>33615</v>
      </c>
    </row>
    <row r="141" s="133" customFormat="1" spans="1:19">
      <c r="A141" s="14">
        <v>98</v>
      </c>
      <c r="B141" s="47">
        <v>43629</v>
      </c>
      <c r="C141" s="48">
        <v>43631</v>
      </c>
      <c r="D141" s="17" t="s">
        <v>15</v>
      </c>
      <c r="E141" s="49">
        <f t="shared" si="7"/>
        <v>2</v>
      </c>
      <c r="F141" s="50" t="s">
        <v>956</v>
      </c>
      <c r="G141" s="51">
        <v>20070</v>
      </c>
      <c r="H141" s="21">
        <v>0</v>
      </c>
      <c r="I141" s="51">
        <f t="shared" si="8"/>
        <v>20070</v>
      </c>
      <c r="J141" s="62" t="e">
        <f t="shared" si="10"/>
        <v>#REF!</v>
      </c>
      <c r="K141" s="49">
        <v>79650</v>
      </c>
      <c r="L141" s="133">
        <v>1521901</v>
      </c>
      <c r="N141" s="133">
        <f>VLOOKUP(L141,R:S,2,0)</f>
        <v>20070</v>
      </c>
      <c r="O141" s="133">
        <f t="shared" si="9"/>
        <v>0</v>
      </c>
      <c r="Q141" s="43">
        <v>78663</v>
      </c>
      <c r="R141" s="43">
        <v>1518033</v>
      </c>
      <c r="S141" s="43">
        <v>22410</v>
      </c>
    </row>
    <row r="142" s="133" customFormat="1" spans="1:19">
      <c r="A142" s="14">
        <v>108</v>
      </c>
      <c r="B142" s="47">
        <v>43630</v>
      </c>
      <c r="C142" s="48">
        <v>43632</v>
      </c>
      <c r="D142" s="17" t="s">
        <v>15</v>
      </c>
      <c r="E142" s="49">
        <f t="shared" si="7"/>
        <v>2</v>
      </c>
      <c r="F142" s="50" t="s">
        <v>432</v>
      </c>
      <c r="G142" s="51">
        <v>12870</v>
      </c>
      <c r="H142" s="21">
        <v>0</v>
      </c>
      <c r="I142" s="51">
        <f t="shared" si="8"/>
        <v>12870</v>
      </c>
      <c r="J142" s="62" t="e">
        <f t="shared" si="10"/>
        <v>#REF!</v>
      </c>
      <c r="K142" s="49">
        <v>79968</v>
      </c>
      <c r="L142" s="133">
        <v>1523608</v>
      </c>
      <c r="N142" s="133">
        <f>VLOOKUP(L142,R:S,2,0)</f>
        <v>12870</v>
      </c>
      <c r="O142" s="133">
        <f t="shared" si="9"/>
        <v>0</v>
      </c>
      <c r="Q142" s="43">
        <v>78118</v>
      </c>
      <c r="R142" s="43">
        <v>1513170</v>
      </c>
      <c r="S142" s="43">
        <v>12870</v>
      </c>
    </row>
    <row r="143" s="133" customFormat="1" spans="1:19">
      <c r="A143" s="14">
        <v>111</v>
      </c>
      <c r="B143" s="47">
        <v>43630</v>
      </c>
      <c r="C143" s="48">
        <v>43632</v>
      </c>
      <c r="D143" s="17" t="s">
        <v>15</v>
      </c>
      <c r="E143" s="49">
        <f t="shared" si="7"/>
        <v>2</v>
      </c>
      <c r="F143" s="50" t="s">
        <v>957</v>
      </c>
      <c r="G143" s="51">
        <v>28210</v>
      </c>
      <c r="H143" s="21">
        <v>0</v>
      </c>
      <c r="I143" s="51">
        <f t="shared" si="8"/>
        <v>28210</v>
      </c>
      <c r="J143" s="62" t="e">
        <f t="shared" si="10"/>
        <v>#REF!</v>
      </c>
      <c r="K143" s="49">
        <v>79403</v>
      </c>
      <c r="L143" s="133">
        <v>1521428</v>
      </c>
      <c r="N143" s="133">
        <f>VLOOKUP(L143,R:S,2,0)</f>
        <v>28210</v>
      </c>
      <c r="O143" s="133">
        <f t="shared" si="9"/>
        <v>0</v>
      </c>
      <c r="Q143" s="43">
        <v>69407</v>
      </c>
      <c r="R143" s="43">
        <v>1456940</v>
      </c>
      <c r="S143" s="43">
        <v>17100</v>
      </c>
    </row>
    <row r="144" s="133" customFormat="1" spans="1:19">
      <c r="A144" s="14">
        <v>112</v>
      </c>
      <c r="B144" s="47">
        <v>43630</v>
      </c>
      <c r="C144" s="48">
        <v>43632</v>
      </c>
      <c r="D144" s="17" t="s">
        <v>15</v>
      </c>
      <c r="E144" s="49">
        <f t="shared" si="7"/>
        <v>2</v>
      </c>
      <c r="F144" s="50" t="s">
        <v>954</v>
      </c>
      <c r="G144" s="51">
        <v>22410</v>
      </c>
      <c r="H144" s="21">
        <v>0</v>
      </c>
      <c r="I144" s="51">
        <f t="shared" si="8"/>
        <v>22410</v>
      </c>
      <c r="J144" s="62" t="e">
        <f t="shared" si="10"/>
        <v>#REF!</v>
      </c>
      <c r="K144" s="49">
        <v>78656</v>
      </c>
      <c r="L144" s="133">
        <v>1517336</v>
      </c>
      <c r="N144" s="133">
        <f>VLOOKUP(L144,R:S,2,0)</f>
        <v>22410</v>
      </c>
      <c r="O144" s="133">
        <f t="shared" si="9"/>
        <v>0</v>
      </c>
      <c r="Q144" s="43">
        <v>80400</v>
      </c>
      <c r="R144" s="43">
        <v>1525069</v>
      </c>
      <c r="S144" s="43">
        <v>25740</v>
      </c>
    </row>
    <row r="145" s="133" customFormat="1" spans="1:19">
      <c r="A145" s="14">
        <v>114</v>
      </c>
      <c r="B145" s="47">
        <v>43631</v>
      </c>
      <c r="C145" s="48">
        <v>43633</v>
      </c>
      <c r="D145" s="17" t="s">
        <v>15</v>
      </c>
      <c r="E145" s="49">
        <f t="shared" si="7"/>
        <v>2</v>
      </c>
      <c r="F145" s="50" t="s">
        <v>958</v>
      </c>
      <c r="G145" s="51">
        <v>12870</v>
      </c>
      <c r="H145" s="21">
        <v>0</v>
      </c>
      <c r="I145" s="51">
        <f t="shared" si="8"/>
        <v>12870</v>
      </c>
      <c r="J145" s="62" t="e">
        <f t="shared" si="10"/>
        <v>#REF!</v>
      </c>
      <c r="K145" s="49">
        <v>78968</v>
      </c>
      <c r="L145" s="133">
        <v>1518967</v>
      </c>
      <c r="N145" s="133">
        <f>VLOOKUP(L145,R:S,2,0)</f>
        <v>12870</v>
      </c>
      <c r="O145" s="133">
        <f t="shared" si="9"/>
        <v>0</v>
      </c>
      <c r="Q145" s="43">
        <v>72198</v>
      </c>
      <c r="R145" s="43">
        <v>1471999</v>
      </c>
      <c r="S145" s="43">
        <v>10000</v>
      </c>
    </row>
    <row r="146" s="133" customFormat="1" spans="1:19">
      <c r="A146" s="14">
        <v>117</v>
      </c>
      <c r="B146" s="47">
        <v>43627</v>
      </c>
      <c r="C146" s="48">
        <v>43634</v>
      </c>
      <c r="D146" s="17" t="s">
        <v>15</v>
      </c>
      <c r="E146" s="49">
        <f t="shared" si="7"/>
        <v>7</v>
      </c>
      <c r="F146" s="50" t="s">
        <v>959</v>
      </c>
      <c r="G146" s="51">
        <v>45045</v>
      </c>
      <c r="H146" s="21">
        <v>0</v>
      </c>
      <c r="I146" s="51">
        <f t="shared" si="8"/>
        <v>45045</v>
      </c>
      <c r="J146" s="62" t="e">
        <f t="shared" si="10"/>
        <v>#REF!</v>
      </c>
      <c r="K146" s="49">
        <v>79106</v>
      </c>
      <c r="L146" s="133">
        <v>1519195</v>
      </c>
      <c r="N146" s="133">
        <f>VLOOKUP(L146,R:S,2,0)</f>
        <v>45045</v>
      </c>
      <c r="O146" s="133">
        <f t="shared" si="9"/>
        <v>0</v>
      </c>
      <c r="Q146" s="43">
        <v>78904</v>
      </c>
      <c r="R146" s="43">
        <v>1518368</v>
      </c>
      <c r="S146" s="43">
        <v>9000</v>
      </c>
    </row>
    <row r="147" s="133" customFormat="1" spans="1:19">
      <c r="A147" s="14">
        <v>120</v>
      </c>
      <c r="B147" s="47">
        <v>43632</v>
      </c>
      <c r="C147" s="48">
        <v>43634</v>
      </c>
      <c r="D147" s="17" t="s">
        <v>15</v>
      </c>
      <c r="E147" s="49">
        <f t="shared" si="7"/>
        <v>2</v>
      </c>
      <c r="F147" s="50" t="s">
        <v>960</v>
      </c>
      <c r="G147" s="51">
        <v>12870</v>
      </c>
      <c r="H147" s="21">
        <v>0</v>
      </c>
      <c r="I147" s="51">
        <f t="shared" si="8"/>
        <v>12870</v>
      </c>
      <c r="J147" s="62" t="e">
        <f t="shared" si="10"/>
        <v>#REF!</v>
      </c>
      <c r="K147" s="49">
        <v>79401</v>
      </c>
      <c r="L147" s="133">
        <v>1521100</v>
      </c>
      <c r="N147" s="133">
        <f>VLOOKUP(L147,R:S,2,0)</f>
        <v>12870</v>
      </c>
      <c r="O147" s="133">
        <f t="shared" si="9"/>
        <v>0</v>
      </c>
      <c r="Q147" s="43">
        <v>70407</v>
      </c>
      <c r="R147" s="43">
        <v>1462997</v>
      </c>
      <c r="S147" s="43">
        <v>20790</v>
      </c>
    </row>
    <row r="148" s="133" customFormat="1" spans="1:19">
      <c r="A148" s="14">
        <v>124</v>
      </c>
      <c r="B148" s="47">
        <v>43633</v>
      </c>
      <c r="C148" s="48">
        <v>43635</v>
      </c>
      <c r="D148" s="17" t="s">
        <v>15</v>
      </c>
      <c r="E148" s="49">
        <f t="shared" si="7"/>
        <v>2</v>
      </c>
      <c r="F148" s="50" t="s">
        <v>961</v>
      </c>
      <c r="G148" s="51">
        <v>25740</v>
      </c>
      <c r="H148" s="21">
        <v>0</v>
      </c>
      <c r="I148" s="51">
        <f t="shared" si="8"/>
        <v>25740</v>
      </c>
      <c r="J148" s="62" t="e">
        <f t="shared" si="10"/>
        <v>#REF!</v>
      </c>
      <c r="K148" s="49">
        <v>78659</v>
      </c>
      <c r="L148" s="133">
        <v>1517155</v>
      </c>
      <c r="N148" s="133">
        <f>VLOOKUP(L148,R:S,2,0)</f>
        <v>25740</v>
      </c>
      <c r="O148" s="133">
        <f t="shared" si="9"/>
        <v>0</v>
      </c>
      <c r="Q148" s="43">
        <v>81458</v>
      </c>
      <c r="R148" s="43">
        <v>1533382</v>
      </c>
      <c r="S148" s="43">
        <v>12870</v>
      </c>
    </row>
    <row r="149" s="133" customFormat="1" spans="1:19">
      <c r="A149" s="14">
        <v>126</v>
      </c>
      <c r="B149" s="47">
        <v>43633</v>
      </c>
      <c r="C149" s="48">
        <v>43635</v>
      </c>
      <c r="D149" s="17" t="s">
        <v>15</v>
      </c>
      <c r="E149" s="49">
        <f t="shared" si="7"/>
        <v>2</v>
      </c>
      <c r="F149" s="50" t="s">
        <v>962</v>
      </c>
      <c r="G149" s="51">
        <v>13585</v>
      </c>
      <c r="H149" s="21">
        <v>0</v>
      </c>
      <c r="I149" s="51">
        <f t="shared" si="8"/>
        <v>13585</v>
      </c>
      <c r="J149" s="62" t="e">
        <f t="shared" si="10"/>
        <v>#REF!</v>
      </c>
      <c r="K149" s="49">
        <v>80176</v>
      </c>
      <c r="L149" s="133">
        <v>1524721</v>
      </c>
      <c r="N149" s="133">
        <f>VLOOKUP(L149,R:S,2,0)</f>
        <v>13585</v>
      </c>
      <c r="O149" s="133">
        <f t="shared" si="9"/>
        <v>0</v>
      </c>
      <c r="Q149" s="43">
        <v>74393</v>
      </c>
      <c r="R149" s="43">
        <v>1491713</v>
      </c>
      <c r="S149" s="43">
        <v>9000</v>
      </c>
    </row>
    <row r="150" s="133" customFormat="1" spans="1:19">
      <c r="A150" s="14">
        <v>127</v>
      </c>
      <c r="B150" s="47">
        <v>43663</v>
      </c>
      <c r="C150" s="48">
        <v>43665</v>
      </c>
      <c r="D150" s="17" t="s">
        <v>15</v>
      </c>
      <c r="E150" s="49">
        <f t="shared" si="7"/>
        <v>2</v>
      </c>
      <c r="F150" s="50" t="s">
        <v>963</v>
      </c>
      <c r="G150" s="51">
        <v>12870</v>
      </c>
      <c r="H150" s="21">
        <v>0</v>
      </c>
      <c r="I150" s="51">
        <f t="shared" si="8"/>
        <v>12870</v>
      </c>
      <c r="J150" s="62" t="e">
        <f t="shared" si="10"/>
        <v>#REF!</v>
      </c>
      <c r="K150" s="49">
        <v>79407</v>
      </c>
      <c r="L150" s="133">
        <v>1521702</v>
      </c>
      <c r="N150" s="133">
        <f>VLOOKUP(L150,R:S,2,0)</f>
        <v>12870</v>
      </c>
      <c r="O150" s="133">
        <f t="shared" si="9"/>
        <v>0</v>
      </c>
      <c r="Q150" s="43">
        <v>71029</v>
      </c>
      <c r="R150" s="43">
        <v>1465061</v>
      </c>
      <c r="S150" s="43">
        <v>27810</v>
      </c>
    </row>
    <row r="151" s="133" customFormat="1" spans="1:19">
      <c r="A151" s="14">
        <v>132</v>
      </c>
      <c r="B151" s="47">
        <v>43631</v>
      </c>
      <c r="C151" s="48">
        <v>43636</v>
      </c>
      <c r="D151" s="17" t="s">
        <v>15</v>
      </c>
      <c r="E151" s="49">
        <f t="shared" ref="E151:E182" si="11">C151-B151</f>
        <v>5</v>
      </c>
      <c r="F151" s="50" t="s">
        <v>964</v>
      </c>
      <c r="G151" s="51">
        <v>32175</v>
      </c>
      <c r="H151" s="21">
        <v>0</v>
      </c>
      <c r="I151" s="51">
        <f t="shared" ref="I151:I182" si="12">+G151+H151</f>
        <v>32175</v>
      </c>
      <c r="J151" s="62" t="e">
        <f>#REF!-I151</f>
        <v>#REF!</v>
      </c>
      <c r="K151" s="49">
        <v>78465</v>
      </c>
      <c r="L151" s="133">
        <v>1517193</v>
      </c>
      <c r="N151" s="133">
        <f>VLOOKUP(L151,R:S,2,0)</f>
        <v>32175</v>
      </c>
      <c r="O151" s="133">
        <f t="shared" ref="O151:O181" si="13">I151-N151</f>
        <v>0</v>
      </c>
      <c r="Q151" s="43">
        <v>81234</v>
      </c>
      <c r="R151" s="43">
        <v>1531261</v>
      </c>
      <c r="S151" s="43">
        <v>9000</v>
      </c>
    </row>
    <row r="152" s="133" customFormat="1" spans="1:19">
      <c r="A152" s="14">
        <v>135</v>
      </c>
      <c r="B152" s="47">
        <v>43635</v>
      </c>
      <c r="C152" s="48">
        <v>43637</v>
      </c>
      <c r="D152" s="17" t="s">
        <v>15</v>
      </c>
      <c r="E152" s="49">
        <f t="shared" si="11"/>
        <v>2</v>
      </c>
      <c r="F152" s="50" t="s">
        <v>965</v>
      </c>
      <c r="G152" s="51">
        <v>9000</v>
      </c>
      <c r="H152" s="21">
        <v>0</v>
      </c>
      <c r="I152" s="51">
        <f t="shared" si="12"/>
        <v>9000</v>
      </c>
      <c r="J152" s="62" t="e">
        <f t="shared" ref="J151:J182" si="14">J151-I152</f>
        <v>#REF!</v>
      </c>
      <c r="K152" s="49">
        <v>78904</v>
      </c>
      <c r="L152" s="133">
        <v>1518368</v>
      </c>
      <c r="N152" s="133">
        <f>VLOOKUP(L152,R:S,2,0)</f>
        <v>9000</v>
      </c>
      <c r="O152" s="133">
        <f t="shared" si="13"/>
        <v>0</v>
      </c>
      <c r="Q152" s="43">
        <v>70951</v>
      </c>
      <c r="R152" s="43">
        <v>1464051</v>
      </c>
      <c r="S152" s="43">
        <v>20790</v>
      </c>
    </row>
    <row r="153" s="133" customFormat="1" spans="1:19">
      <c r="A153" s="14">
        <v>140</v>
      </c>
      <c r="B153" s="47">
        <v>43635</v>
      </c>
      <c r="C153" s="48">
        <v>43637</v>
      </c>
      <c r="D153" s="17" t="s">
        <v>15</v>
      </c>
      <c r="E153" s="49">
        <f t="shared" si="11"/>
        <v>2</v>
      </c>
      <c r="F153" s="50" t="s">
        <v>966</v>
      </c>
      <c r="G153" s="51">
        <v>20070</v>
      </c>
      <c r="H153" s="21">
        <v>0</v>
      </c>
      <c r="I153" s="51">
        <f t="shared" si="12"/>
        <v>20070</v>
      </c>
      <c r="J153" s="62" t="e">
        <f t="shared" si="14"/>
        <v>#REF!</v>
      </c>
      <c r="K153" s="49">
        <v>79162</v>
      </c>
      <c r="L153" s="133">
        <v>1520771</v>
      </c>
      <c r="N153" s="133">
        <f>VLOOKUP(L153,R:S,2,0)</f>
        <v>20070</v>
      </c>
      <c r="O153" s="133">
        <f t="shared" si="13"/>
        <v>0</v>
      </c>
      <c r="Q153" s="43">
        <v>74370</v>
      </c>
      <c r="R153" s="43">
        <v>1491250</v>
      </c>
      <c r="S153" s="43">
        <v>9000</v>
      </c>
    </row>
    <row r="154" s="133" customFormat="1" spans="1:19">
      <c r="A154" s="14">
        <v>141</v>
      </c>
      <c r="B154" s="47">
        <v>43636</v>
      </c>
      <c r="C154" s="48">
        <v>43638</v>
      </c>
      <c r="D154" s="17" t="s">
        <v>15</v>
      </c>
      <c r="E154" s="49">
        <f t="shared" si="11"/>
        <v>2</v>
      </c>
      <c r="F154" s="50" t="s">
        <v>967</v>
      </c>
      <c r="G154" s="51">
        <v>12870</v>
      </c>
      <c r="H154" s="21">
        <v>0</v>
      </c>
      <c r="I154" s="51">
        <f t="shared" si="12"/>
        <v>12870</v>
      </c>
      <c r="J154" s="62" t="e">
        <f t="shared" si="14"/>
        <v>#REF!</v>
      </c>
      <c r="K154" s="49">
        <v>80685</v>
      </c>
      <c r="L154" s="43">
        <v>1526495</v>
      </c>
      <c r="N154" s="133">
        <f>VLOOKUP(L154,R:S,2,0)</f>
        <v>25740</v>
      </c>
      <c r="O154" s="133">
        <f t="shared" si="13"/>
        <v>-12870</v>
      </c>
      <c r="Q154" s="5" t="s">
        <v>1224</v>
      </c>
      <c r="R154" s="43">
        <v>1518443</v>
      </c>
      <c r="S154" s="43">
        <v>44820</v>
      </c>
    </row>
    <row r="155" s="133" customFormat="1" spans="1:19">
      <c r="A155" s="14">
        <v>142</v>
      </c>
      <c r="B155" s="47">
        <v>43636</v>
      </c>
      <c r="C155" s="48">
        <v>43638</v>
      </c>
      <c r="D155" s="17" t="s">
        <v>15</v>
      </c>
      <c r="E155" s="49">
        <f t="shared" si="11"/>
        <v>2</v>
      </c>
      <c r="F155" s="50" t="s">
        <v>968</v>
      </c>
      <c r="G155" s="51">
        <v>12870</v>
      </c>
      <c r="H155" s="21">
        <v>0</v>
      </c>
      <c r="I155" s="51">
        <f t="shared" si="12"/>
        <v>12870</v>
      </c>
      <c r="J155" s="62" t="e">
        <f t="shared" si="14"/>
        <v>#REF!</v>
      </c>
      <c r="K155" s="49">
        <v>80686</v>
      </c>
      <c r="L155" s="43">
        <v>1526495</v>
      </c>
      <c r="O155" s="133">
        <f t="shared" si="13"/>
        <v>12870</v>
      </c>
      <c r="Q155" s="43">
        <v>73508</v>
      </c>
      <c r="R155" s="43">
        <v>1481306</v>
      </c>
      <c r="S155" s="43">
        <v>32175</v>
      </c>
    </row>
    <row r="156" s="133" customFormat="1" spans="1:19">
      <c r="A156" s="14">
        <v>143</v>
      </c>
      <c r="B156" s="47">
        <v>43633</v>
      </c>
      <c r="C156" s="48">
        <v>43638</v>
      </c>
      <c r="D156" s="17" t="s">
        <v>15</v>
      </c>
      <c r="E156" s="49">
        <f t="shared" si="11"/>
        <v>5</v>
      </c>
      <c r="F156" s="50" t="s">
        <v>969</v>
      </c>
      <c r="G156" s="51">
        <v>22500</v>
      </c>
      <c r="H156" s="21">
        <v>0</v>
      </c>
      <c r="I156" s="51">
        <f t="shared" si="12"/>
        <v>22500</v>
      </c>
      <c r="J156" s="62" t="e">
        <f t="shared" si="14"/>
        <v>#REF!</v>
      </c>
      <c r="K156" s="49">
        <v>78661</v>
      </c>
      <c r="L156" s="133">
        <v>1517645</v>
      </c>
      <c r="N156" s="133">
        <f>VLOOKUP(L156,R:S,2,0)</f>
        <v>22500</v>
      </c>
      <c r="O156" s="133">
        <f t="shared" si="13"/>
        <v>0</v>
      </c>
      <c r="Q156" s="43">
        <v>78180</v>
      </c>
      <c r="R156" s="43">
        <v>1514642</v>
      </c>
      <c r="S156" s="43">
        <v>5000</v>
      </c>
    </row>
    <row r="157" s="133" customFormat="1" spans="1:19">
      <c r="A157" s="14">
        <v>146</v>
      </c>
      <c r="B157" s="47">
        <v>43636</v>
      </c>
      <c r="C157" s="48">
        <v>43639</v>
      </c>
      <c r="D157" s="17" t="s">
        <v>15</v>
      </c>
      <c r="E157" s="49">
        <f t="shared" si="11"/>
        <v>3</v>
      </c>
      <c r="F157" s="50" t="s">
        <v>970</v>
      </c>
      <c r="G157" s="51">
        <v>19305</v>
      </c>
      <c r="H157" s="21">
        <v>0</v>
      </c>
      <c r="I157" s="51">
        <f t="shared" si="12"/>
        <v>19305</v>
      </c>
      <c r="J157" s="62" t="e">
        <f t="shared" si="14"/>
        <v>#REF!</v>
      </c>
      <c r="K157" s="49">
        <v>79656</v>
      </c>
      <c r="L157" s="133">
        <v>1522032</v>
      </c>
      <c r="N157" s="133">
        <f>VLOOKUP(L157,R:S,2,0)</f>
        <v>19305</v>
      </c>
      <c r="O157" s="133">
        <f t="shared" si="13"/>
        <v>0</v>
      </c>
      <c r="Q157" s="43">
        <v>80415</v>
      </c>
      <c r="R157" s="43">
        <v>1525176</v>
      </c>
      <c r="S157" s="43">
        <v>12870</v>
      </c>
    </row>
    <row r="158" s="133" customFormat="1" spans="1:19">
      <c r="A158" s="14">
        <v>149</v>
      </c>
      <c r="B158" s="47">
        <v>43638</v>
      </c>
      <c r="C158" s="48">
        <v>43640</v>
      </c>
      <c r="D158" s="17" t="s">
        <v>15</v>
      </c>
      <c r="E158" s="49">
        <f t="shared" si="11"/>
        <v>2</v>
      </c>
      <c r="F158" s="50" t="s">
        <v>971</v>
      </c>
      <c r="G158" s="51">
        <v>25740</v>
      </c>
      <c r="H158" s="21">
        <v>0</v>
      </c>
      <c r="I158" s="51">
        <f t="shared" si="12"/>
        <v>25740</v>
      </c>
      <c r="J158" s="62" t="e">
        <f t="shared" si="14"/>
        <v>#REF!</v>
      </c>
      <c r="K158" s="49">
        <v>80912</v>
      </c>
      <c r="L158" s="43">
        <v>1528092</v>
      </c>
      <c r="N158" s="133">
        <f>VLOOKUP(L158,R:S,2,0)</f>
        <v>25740</v>
      </c>
      <c r="O158" s="133">
        <f t="shared" si="13"/>
        <v>0</v>
      </c>
      <c r="Q158" s="43">
        <v>69484</v>
      </c>
      <c r="R158" s="43">
        <v>1457894</v>
      </c>
      <c r="S158" s="43">
        <v>18540</v>
      </c>
    </row>
    <row r="159" s="133" customFormat="1" spans="1:19">
      <c r="A159" s="14">
        <v>153</v>
      </c>
      <c r="B159" s="47">
        <v>43639</v>
      </c>
      <c r="C159" s="48">
        <v>43641</v>
      </c>
      <c r="D159" s="17" t="s">
        <v>15</v>
      </c>
      <c r="E159" s="49">
        <f t="shared" si="11"/>
        <v>2</v>
      </c>
      <c r="F159" s="50" t="s">
        <v>972</v>
      </c>
      <c r="G159" s="51">
        <v>12870</v>
      </c>
      <c r="H159" s="21">
        <v>0</v>
      </c>
      <c r="I159" s="51">
        <f t="shared" si="12"/>
        <v>12870</v>
      </c>
      <c r="J159" s="62" t="e">
        <f t="shared" si="14"/>
        <v>#REF!</v>
      </c>
      <c r="K159" s="49">
        <v>78662</v>
      </c>
      <c r="L159" s="133">
        <v>1518029</v>
      </c>
      <c r="N159" s="133">
        <f>VLOOKUP(L159,R:S,2,0)</f>
        <v>12870</v>
      </c>
      <c r="O159" s="133">
        <f t="shared" si="13"/>
        <v>0</v>
      </c>
      <c r="Q159" s="43">
        <v>78659</v>
      </c>
      <c r="R159" s="43">
        <v>1517155</v>
      </c>
      <c r="S159" s="43">
        <v>25740</v>
      </c>
    </row>
    <row r="160" s="133" customFormat="1" spans="1:19">
      <c r="A160" s="14">
        <v>154</v>
      </c>
      <c r="B160" s="47">
        <v>43639</v>
      </c>
      <c r="C160" s="48">
        <v>43641</v>
      </c>
      <c r="D160" s="17" t="s">
        <v>15</v>
      </c>
      <c r="E160" s="49">
        <f t="shared" si="11"/>
        <v>2</v>
      </c>
      <c r="F160" s="50" t="s">
        <v>973</v>
      </c>
      <c r="G160" s="51">
        <v>22410</v>
      </c>
      <c r="H160" s="21">
        <v>0</v>
      </c>
      <c r="I160" s="51">
        <f t="shared" si="12"/>
        <v>22410</v>
      </c>
      <c r="J160" s="62" t="e">
        <f t="shared" si="14"/>
        <v>#REF!</v>
      </c>
      <c r="K160" s="49">
        <v>78663</v>
      </c>
      <c r="L160" s="133">
        <v>1518033</v>
      </c>
      <c r="N160" s="133">
        <f>VLOOKUP(L160,R:S,2,0)</f>
        <v>22410</v>
      </c>
      <c r="O160" s="133">
        <f t="shared" si="13"/>
        <v>0</v>
      </c>
      <c r="Q160" s="43">
        <v>78438</v>
      </c>
      <c r="R160" s="43">
        <v>1516763</v>
      </c>
      <c r="S160" s="43">
        <v>33615</v>
      </c>
    </row>
    <row r="161" s="133" customFormat="1" spans="1:19">
      <c r="A161" s="14">
        <v>155</v>
      </c>
      <c r="B161" s="47">
        <v>43640</v>
      </c>
      <c r="C161" s="48">
        <v>43641</v>
      </c>
      <c r="D161" s="17" t="s">
        <v>15</v>
      </c>
      <c r="E161" s="49">
        <f t="shared" si="11"/>
        <v>1</v>
      </c>
      <c r="F161" s="50" t="s">
        <v>974</v>
      </c>
      <c r="G161" s="51">
        <v>7150</v>
      </c>
      <c r="H161" s="21">
        <v>0</v>
      </c>
      <c r="I161" s="51">
        <f t="shared" si="12"/>
        <v>7150</v>
      </c>
      <c r="J161" s="62" t="e">
        <f t="shared" si="14"/>
        <v>#REF!</v>
      </c>
      <c r="K161" s="49">
        <v>81172</v>
      </c>
      <c r="L161" s="133">
        <v>1531593</v>
      </c>
      <c r="N161" s="133">
        <f>VLOOKUP(L161,R:S,2,0)</f>
        <v>7150</v>
      </c>
      <c r="O161" s="133">
        <f t="shared" si="13"/>
        <v>0</v>
      </c>
      <c r="Q161" s="43">
        <v>75414</v>
      </c>
      <c r="R161" s="43">
        <v>1498054</v>
      </c>
      <c r="S161" s="43">
        <v>12870</v>
      </c>
    </row>
    <row r="162" s="133" customFormat="1" spans="1:19">
      <c r="A162" s="14">
        <v>163</v>
      </c>
      <c r="B162" s="47">
        <v>43639</v>
      </c>
      <c r="C162" s="48">
        <v>43642</v>
      </c>
      <c r="D162" s="17" t="s">
        <v>15</v>
      </c>
      <c r="E162" s="49">
        <f t="shared" si="11"/>
        <v>3</v>
      </c>
      <c r="F162" s="50" t="s">
        <v>975</v>
      </c>
      <c r="G162" s="51">
        <v>19305</v>
      </c>
      <c r="H162" s="21">
        <v>0</v>
      </c>
      <c r="I162" s="51">
        <f t="shared" si="12"/>
        <v>19305</v>
      </c>
      <c r="J162" s="62" t="e">
        <f t="shared" si="14"/>
        <v>#REF!</v>
      </c>
      <c r="K162" s="49">
        <v>80739</v>
      </c>
      <c r="L162" s="133">
        <v>1526577</v>
      </c>
      <c r="N162" s="133">
        <f>VLOOKUP(L162,R:S,2,0)</f>
        <v>19305</v>
      </c>
      <c r="O162" s="133">
        <f t="shared" si="13"/>
        <v>0</v>
      </c>
      <c r="Q162" s="43">
        <v>79650</v>
      </c>
      <c r="R162" s="43">
        <v>1521901</v>
      </c>
      <c r="S162" s="43">
        <v>20070</v>
      </c>
    </row>
    <row r="163" s="133" customFormat="1" spans="1:19">
      <c r="A163" s="14">
        <v>165</v>
      </c>
      <c r="B163" s="47">
        <v>43640</v>
      </c>
      <c r="C163" s="48">
        <v>43642</v>
      </c>
      <c r="D163" s="17" t="s">
        <v>15</v>
      </c>
      <c r="E163" s="49">
        <f t="shared" si="11"/>
        <v>2</v>
      </c>
      <c r="F163" s="50" t="s">
        <v>976</v>
      </c>
      <c r="G163" s="51">
        <v>12870</v>
      </c>
      <c r="H163" s="21">
        <v>0</v>
      </c>
      <c r="I163" s="51">
        <f t="shared" si="12"/>
        <v>12870</v>
      </c>
      <c r="J163" s="62" t="e">
        <f t="shared" si="14"/>
        <v>#REF!</v>
      </c>
      <c r="K163" s="49">
        <v>79970</v>
      </c>
      <c r="L163" s="133">
        <v>1524004</v>
      </c>
      <c r="N163" s="133">
        <f>VLOOKUP(L163,R:S,2,0)</f>
        <v>12870</v>
      </c>
      <c r="O163" s="133">
        <f t="shared" si="13"/>
        <v>0</v>
      </c>
      <c r="Q163" s="43">
        <v>78407</v>
      </c>
      <c r="R163" s="43">
        <v>1516096</v>
      </c>
      <c r="S163" s="43">
        <v>12870</v>
      </c>
    </row>
    <row r="164" s="133" customFormat="1" spans="1:19">
      <c r="A164" s="14">
        <v>167</v>
      </c>
      <c r="B164" s="47">
        <v>43638</v>
      </c>
      <c r="C164" s="48">
        <v>43643</v>
      </c>
      <c r="D164" s="17" t="s">
        <v>15</v>
      </c>
      <c r="E164" s="49">
        <f t="shared" si="11"/>
        <v>5</v>
      </c>
      <c r="F164" s="50" t="s">
        <v>977</v>
      </c>
      <c r="G164" s="51">
        <v>32175</v>
      </c>
      <c r="H164" s="21">
        <v>0</v>
      </c>
      <c r="I164" s="51">
        <f t="shared" si="12"/>
        <v>32175</v>
      </c>
      <c r="J164" s="62" t="e">
        <f t="shared" si="14"/>
        <v>#REF!</v>
      </c>
      <c r="K164" s="49">
        <v>79660</v>
      </c>
      <c r="L164" s="133">
        <v>1522651</v>
      </c>
      <c r="N164" s="133">
        <f>VLOOKUP(L164,R:S,2,0)</f>
        <v>32175</v>
      </c>
      <c r="O164" s="133">
        <f t="shared" si="13"/>
        <v>0</v>
      </c>
      <c r="Q164" s="43">
        <v>78968</v>
      </c>
      <c r="R164" s="43">
        <v>1518967</v>
      </c>
      <c r="S164" s="43">
        <v>12870</v>
      </c>
    </row>
    <row r="165" s="133" customFormat="1" spans="1:19">
      <c r="A165" s="14">
        <v>168</v>
      </c>
      <c r="B165" s="47">
        <v>43641</v>
      </c>
      <c r="C165" s="48">
        <v>43643</v>
      </c>
      <c r="D165" s="17" t="s">
        <v>15</v>
      </c>
      <c r="E165" s="49">
        <f t="shared" si="11"/>
        <v>2</v>
      </c>
      <c r="F165" s="50" t="s">
        <v>978</v>
      </c>
      <c r="G165" s="51">
        <v>12870</v>
      </c>
      <c r="H165" s="21">
        <v>0</v>
      </c>
      <c r="I165" s="51">
        <f t="shared" si="12"/>
        <v>12870</v>
      </c>
      <c r="J165" s="62" t="e">
        <f t="shared" si="14"/>
        <v>#REF!</v>
      </c>
      <c r="K165" s="49">
        <v>80175</v>
      </c>
      <c r="L165" s="133">
        <v>1524458</v>
      </c>
      <c r="N165" s="133">
        <f>VLOOKUP(L165,R:S,2,0)</f>
        <v>12870</v>
      </c>
      <c r="O165" s="133">
        <f t="shared" si="13"/>
        <v>0</v>
      </c>
      <c r="Q165" s="43">
        <v>1503427</v>
      </c>
      <c r="R165" s="43">
        <v>1503427</v>
      </c>
      <c r="S165" s="43">
        <v>35856</v>
      </c>
    </row>
    <row r="166" s="133" customFormat="1" spans="1:19">
      <c r="A166" s="14">
        <v>169</v>
      </c>
      <c r="B166" s="47">
        <v>43641</v>
      </c>
      <c r="C166" s="48">
        <v>43643</v>
      </c>
      <c r="D166" s="17" t="s">
        <v>15</v>
      </c>
      <c r="E166" s="49">
        <f t="shared" si="11"/>
        <v>2</v>
      </c>
      <c r="F166" s="50" t="s">
        <v>979</v>
      </c>
      <c r="G166" s="51">
        <v>12870</v>
      </c>
      <c r="H166" s="21">
        <v>0</v>
      </c>
      <c r="I166" s="51">
        <f t="shared" si="12"/>
        <v>12870</v>
      </c>
      <c r="J166" s="62" t="e">
        <f t="shared" si="14"/>
        <v>#REF!</v>
      </c>
      <c r="K166" s="49">
        <v>78232</v>
      </c>
      <c r="L166" s="133">
        <v>1515396</v>
      </c>
      <c r="N166" s="133">
        <f>VLOOKUP(L166,R:S,2,0)</f>
        <v>12870</v>
      </c>
      <c r="O166" s="133">
        <f t="shared" si="13"/>
        <v>0</v>
      </c>
      <c r="Q166" s="43">
        <v>79902</v>
      </c>
      <c r="R166" s="43">
        <v>1522746</v>
      </c>
      <c r="S166" s="43">
        <v>19305</v>
      </c>
    </row>
    <row r="167" s="133" customFormat="1" spans="1:19">
      <c r="A167" s="14">
        <v>170</v>
      </c>
      <c r="B167" s="47">
        <v>43641</v>
      </c>
      <c r="C167" s="48">
        <v>43643</v>
      </c>
      <c r="D167" s="17" t="s">
        <v>15</v>
      </c>
      <c r="E167" s="49">
        <f t="shared" si="11"/>
        <v>2</v>
      </c>
      <c r="F167" s="50" t="s">
        <v>980</v>
      </c>
      <c r="G167" s="51">
        <v>12870</v>
      </c>
      <c r="H167" s="21">
        <v>0</v>
      </c>
      <c r="I167" s="51">
        <f t="shared" si="12"/>
        <v>12870</v>
      </c>
      <c r="J167" s="62" t="e">
        <f t="shared" si="14"/>
        <v>#REF!</v>
      </c>
      <c r="K167" s="49">
        <v>79157</v>
      </c>
      <c r="L167" s="144">
        <v>1520640</v>
      </c>
      <c r="N167" s="133">
        <f>VLOOKUP(L167,R:S,2,0)</f>
        <v>12870</v>
      </c>
      <c r="O167" s="133">
        <f t="shared" si="13"/>
        <v>0</v>
      </c>
      <c r="Q167" s="43">
        <v>76198</v>
      </c>
      <c r="R167" s="43">
        <v>1501312</v>
      </c>
      <c r="S167" s="43">
        <v>22500</v>
      </c>
    </row>
    <row r="168" s="133" customFormat="1" spans="1:19">
      <c r="A168" s="14">
        <v>171</v>
      </c>
      <c r="B168" s="47">
        <v>43640</v>
      </c>
      <c r="C168" s="48">
        <v>43643</v>
      </c>
      <c r="D168" s="17" t="s">
        <v>15</v>
      </c>
      <c r="E168" s="49">
        <f t="shared" si="11"/>
        <v>3</v>
      </c>
      <c r="F168" s="50" t="s">
        <v>981</v>
      </c>
      <c r="G168" s="51">
        <v>33615</v>
      </c>
      <c r="H168" s="21">
        <v>0</v>
      </c>
      <c r="I168" s="51">
        <f t="shared" si="12"/>
        <v>33615</v>
      </c>
      <c r="J168" s="62" t="e">
        <f t="shared" si="14"/>
        <v>#REF!</v>
      </c>
      <c r="K168" s="49">
        <v>80800</v>
      </c>
      <c r="L168" s="133">
        <v>1527897</v>
      </c>
      <c r="N168" s="133">
        <f>VLOOKUP(L168,R:S,2,0)</f>
        <v>33615</v>
      </c>
      <c r="O168" s="133">
        <f t="shared" si="13"/>
        <v>0</v>
      </c>
      <c r="Q168" s="43">
        <v>70179</v>
      </c>
      <c r="R168" s="43">
        <v>1461470</v>
      </c>
      <c r="S168" s="43">
        <v>22900</v>
      </c>
    </row>
    <row r="169" s="133" customFormat="1" spans="1:19">
      <c r="A169" s="14">
        <v>172</v>
      </c>
      <c r="B169" s="47">
        <v>43641</v>
      </c>
      <c r="C169" s="48">
        <v>43643</v>
      </c>
      <c r="D169" s="17" t="s">
        <v>15</v>
      </c>
      <c r="E169" s="49">
        <f t="shared" si="11"/>
        <v>2</v>
      </c>
      <c r="F169" s="50" t="s">
        <v>982</v>
      </c>
      <c r="G169" s="51">
        <v>13585</v>
      </c>
      <c r="H169" s="21">
        <v>0</v>
      </c>
      <c r="I169" s="51">
        <f t="shared" si="12"/>
        <v>13585</v>
      </c>
      <c r="J169" s="62" t="e">
        <f t="shared" si="14"/>
        <v>#REF!</v>
      </c>
      <c r="K169" s="49">
        <v>81287</v>
      </c>
      <c r="L169" s="133">
        <v>1532887</v>
      </c>
      <c r="N169" s="133">
        <f>VLOOKUP(L169,R:S,2,0)</f>
        <v>13585</v>
      </c>
      <c r="O169" s="133">
        <f t="shared" si="13"/>
        <v>0</v>
      </c>
      <c r="Q169" s="43">
        <v>74872</v>
      </c>
      <c r="R169" s="43">
        <v>1494511</v>
      </c>
      <c r="S169" s="43">
        <v>26892</v>
      </c>
    </row>
    <row r="170" s="133" customFormat="1" spans="1:19">
      <c r="A170" s="14">
        <v>173</v>
      </c>
      <c r="B170" s="47">
        <v>43642</v>
      </c>
      <c r="C170" s="48">
        <v>43644</v>
      </c>
      <c r="D170" s="17" t="s">
        <v>15</v>
      </c>
      <c r="E170" s="49">
        <f t="shared" si="11"/>
        <v>2</v>
      </c>
      <c r="F170" s="50" t="s">
        <v>983</v>
      </c>
      <c r="G170" s="51">
        <v>22410</v>
      </c>
      <c r="H170" s="21">
        <v>0</v>
      </c>
      <c r="I170" s="51">
        <f t="shared" si="12"/>
        <v>22410</v>
      </c>
      <c r="J170" s="62" t="e">
        <f t="shared" si="14"/>
        <v>#REF!</v>
      </c>
      <c r="K170" s="49">
        <v>81525</v>
      </c>
      <c r="L170" s="133">
        <v>1535134</v>
      </c>
      <c r="N170" s="133">
        <f>VLOOKUP(L170,R:S,2,0)</f>
        <v>22410</v>
      </c>
      <c r="O170" s="133">
        <f t="shared" si="13"/>
        <v>0</v>
      </c>
      <c r="Q170" s="43">
        <v>80661</v>
      </c>
      <c r="R170" s="43">
        <v>1525460</v>
      </c>
      <c r="S170" s="43">
        <v>19305</v>
      </c>
    </row>
    <row r="171" s="133" customFormat="1" spans="1:19">
      <c r="A171" s="14">
        <v>175</v>
      </c>
      <c r="B171" s="47">
        <v>43642</v>
      </c>
      <c r="C171" s="48">
        <v>43644</v>
      </c>
      <c r="D171" s="17" t="s">
        <v>15</v>
      </c>
      <c r="E171" s="49">
        <f t="shared" si="11"/>
        <v>2</v>
      </c>
      <c r="F171" s="50" t="s">
        <v>314</v>
      </c>
      <c r="G171" s="51">
        <v>22410</v>
      </c>
      <c r="H171" s="21">
        <v>0</v>
      </c>
      <c r="I171" s="51">
        <f t="shared" si="12"/>
        <v>22410</v>
      </c>
      <c r="J171" s="62" t="e">
        <f t="shared" si="14"/>
        <v>#REF!</v>
      </c>
      <c r="K171" s="49">
        <v>81294</v>
      </c>
      <c r="L171" s="133">
        <v>1533005</v>
      </c>
      <c r="N171" s="133">
        <f>VLOOKUP(L171,R:S,2,0)</f>
        <v>22410</v>
      </c>
      <c r="O171" s="133">
        <f t="shared" si="13"/>
        <v>0</v>
      </c>
      <c r="Q171" s="5" t="s">
        <v>1225</v>
      </c>
      <c r="R171" s="43">
        <v>1525846</v>
      </c>
      <c r="S171" s="43">
        <v>38610</v>
      </c>
    </row>
    <row r="172" s="133" customFormat="1" spans="1:19">
      <c r="A172" s="14">
        <v>176</v>
      </c>
      <c r="B172" s="47">
        <v>43642</v>
      </c>
      <c r="C172" s="48">
        <v>43644</v>
      </c>
      <c r="D172" s="17" t="s">
        <v>15</v>
      </c>
      <c r="E172" s="49">
        <f t="shared" si="11"/>
        <v>2</v>
      </c>
      <c r="F172" s="50" t="s">
        <v>984</v>
      </c>
      <c r="G172" s="51">
        <v>20070</v>
      </c>
      <c r="H172" s="21">
        <v>0</v>
      </c>
      <c r="I172" s="51">
        <f t="shared" si="12"/>
        <v>20070</v>
      </c>
      <c r="J172" s="62" t="e">
        <f t="shared" si="14"/>
        <v>#REF!</v>
      </c>
      <c r="K172" s="49">
        <v>78123</v>
      </c>
      <c r="L172" s="133">
        <v>1513306</v>
      </c>
      <c r="N172" s="133">
        <f>VLOOKUP(L172,R:S,2,0)</f>
        <v>20070</v>
      </c>
      <c r="O172" s="133">
        <f t="shared" si="13"/>
        <v>0</v>
      </c>
      <c r="Q172" s="43">
        <v>70413</v>
      </c>
      <c r="R172" s="43">
        <v>1463067</v>
      </c>
      <c r="S172" s="43">
        <v>20790</v>
      </c>
    </row>
    <row r="173" s="133" customFormat="1" spans="1:19">
      <c r="A173" s="14">
        <v>179</v>
      </c>
      <c r="B173" s="47">
        <v>43641</v>
      </c>
      <c r="C173" s="48">
        <v>43644</v>
      </c>
      <c r="D173" s="17" t="s">
        <v>15</v>
      </c>
      <c r="E173" s="49">
        <f t="shared" si="11"/>
        <v>3</v>
      </c>
      <c r="F173" s="50" t="s">
        <v>985</v>
      </c>
      <c r="G173" s="51">
        <v>19305</v>
      </c>
      <c r="H173" s="21">
        <v>0</v>
      </c>
      <c r="I173" s="51">
        <f t="shared" si="12"/>
        <v>19305</v>
      </c>
      <c r="J173" s="62" t="e">
        <f t="shared" si="14"/>
        <v>#REF!</v>
      </c>
      <c r="K173" s="49">
        <v>80416</v>
      </c>
      <c r="L173" s="133">
        <v>1525198</v>
      </c>
      <c r="N173" s="133">
        <f>VLOOKUP(L173,R:S,2,0)</f>
        <v>19305</v>
      </c>
      <c r="O173" s="133">
        <f t="shared" si="13"/>
        <v>0</v>
      </c>
      <c r="Q173" s="43">
        <v>82161</v>
      </c>
      <c r="R173" s="43">
        <v>1536735</v>
      </c>
      <c r="S173" s="43">
        <v>12870</v>
      </c>
    </row>
    <row r="174" s="133" customFormat="1" spans="1:19">
      <c r="A174" s="14">
        <v>180</v>
      </c>
      <c r="B174" s="47">
        <v>43641</v>
      </c>
      <c r="C174" s="48">
        <v>43644</v>
      </c>
      <c r="D174" s="17" t="s">
        <v>15</v>
      </c>
      <c r="E174" s="49">
        <f t="shared" si="11"/>
        <v>3</v>
      </c>
      <c r="F174" s="50" t="s">
        <v>986</v>
      </c>
      <c r="G174" s="51">
        <v>19305</v>
      </c>
      <c r="H174" s="21">
        <v>0</v>
      </c>
      <c r="I174" s="51">
        <f t="shared" si="12"/>
        <v>19305</v>
      </c>
      <c r="J174" s="62" t="e">
        <f t="shared" si="14"/>
        <v>#REF!</v>
      </c>
      <c r="K174" s="49">
        <v>80665</v>
      </c>
      <c r="L174" s="43">
        <v>1525846</v>
      </c>
      <c r="N174" s="133">
        <f>VLOOKUP(L174,R:S,2,0)</f>
        <v>38610</v>
      </c>
      <c r="O174" s="133">
        <f t="shared" si="13"/>
        <v>-19305</v>
      </c>
      <c r="Q174" s="43">
        <v>73480</v>
      </c>
      <c r="R174" s="43">
        <v>1481690</v>
      </c>
      <c r="S174" s="43">
        <v>12870</v>
      </c>
    </row>
    <row r="175" s="133" customFormat="1" spans="1:19">
      <c r="A175" s="14">
        <v>181</v>
      </c>
      <c r="B175" s="47">
        <v>43641</v>
      </c>
      <c r="C175" s="48">
        <v>43644</v>
      </c>
      <c r="D175" s="17" t="s">
        <v>15</v>
      </c>
      <c r="E175" s="49">
        <f t="shared" si="11"/>
        <v>3</v>
      </c>
      <c r="F175" s="50" t="s">
        <v>987</v>
      </c>
      <c r="G175" s="51">
        <v>19305</v>
      </c>
      <c r="H175" s="21">
        <v>0</v>
      </c>
      <c r="I175" s="51">
        <f t="shared" si="12"/>
        <v>19305</v>
      </c>
      <c r="J175" s="62" t="e">
        <f t="shared" si="14"/>
        <v>#REF!</v>
      </c>
      <c r="K175" s="49">
        <v>80666</v>
      </c>
      <c r="L175" s="43">
        <v>1525846</v>
      </c>
      <c r="O175" s="133">
        <f t="shared" si="13"/>
        <v>19305</v>
      </c>
      <c r="Q175" s="43">
        <v>80435</v>
      </c>
      <c r="R175" s="43">
        <v>1525288</v>
      </c>
      <c r="S175" s="43">
        <v>25740</v>
      </c>
    </row>
    <row r="176" s="133" customFormat="1" spans="1:19">
      <c r="A176" s="14">
        <v>184</v>
      </c>
      <c r="B176" s="47">
        <v>43642</v>
      </c>
      <c r="C176" s="48">
        <v>43645</v>
      </c>
      <c r="D176" s="17" t="s">
        <v>15</v>
      </c>
      <c r="E176" s="49">
        <f t="shared" si="11"/>
        <v>3</v>
      </c>
      <c r="F176" s="50" t="s">
        <v>988</v>
      </c>
      <c r="G176" s="51">
        <v>19305</v>
      </c>
      <c r="H176" s="21">
        <v>0</v>
      </c>
      <c r="I176" s="51">
        <f t="shared" si="12"/>
        <v>19305</v>
      </c>
      <c r="J176" s="62" t="e">
        <f t="shared" si="14"/>
        <v>#REF!</v>
      </c>
      <c r="K176" s="49">
        <v>80661</v>
      </c>
      <c r="L176" s="133">
        <v>1525460</v>
      </c>
      <c r="N176" s="133">
        <f>VLOOKUP(L176,R:S,2,0)</f>
        <v>19305</v>
      </c>
      <c r="O176" s="133">
        <f t="shared" si="13"/>
        <v>0</v>
      </c>
      <c r="Q176" s="43">
        <v>81903</v>
      </c>
      <c r="R176" s="43">
        <v>1536357</v>
      </c>
      <c r="S176" s="43">
        <v>12870</v>
      </c>
    </row>
    <row r="177" s="133" customFormat="1" spans="1:19">
      <c r="A177" s="14">
        <v>3</v>
      </c>
      <c r="B177" s="47">
        <v>43645</v>
      </c>
      <c r="C177" s="48">
        <v>43647</v>
      </c>
      <c r="D177" s="17" t="s">
        <v>15</v>
      </c>
      <c r="E177" s="49">
        <f t="shared" si="11"/>
        <v>2</v>
      </c>
      <c r="F177" s="50" t="s">
        <v>989</v>
      </c>
      <c r="G177" s="51">
        <v>20070</v>
      </c>
      <c r="H177" s="21">
        <v>0</v>
      </c>
      <c r="I177" s="51">
        <f t="shared" si="12"/>
        <v>20070</v>
      </c>
      <c r="J177" s="62" t="e">
        <f t="shared" si="14"/>
        <v>#REF!</v>
      </c>
      <c r="K177" s="49">
        <v>80957</v>
      </c>
      <c r="L177" s="133">
        <v>1528309</v>
      </c>
      <c r="N177" s="133">
        <f>VLOOKUP(L177,R:S,2,0)</f>
        <v>20070</v>
      </c>
      <c r="O177" s="133">
        <f t="shared" si="13"/>
        <v>0</v>
      </c>
      <c r="Q177" s="43">
        <v>69268</v>
      </c>
      <c r="R177" s="43">
        <v>1455410</v>
      </c>
      <c r="S177" s="43">
        <v>51975</v>
      </c>
    </row>
    <row r="178" s="133" customFormat="1" spans="1:19">
      <c r="A178" s="14">
        <v>4</v>
      </c>
      <c r="B178" s="47">
        <v>43645</v>
      </c>
      <c r="C178" s="48">
        <v>43647</v>
      </c>
      <c r="D178" s="17" t="s">
        <v>15</v>
      </c>
      <c r="E178" s="49">
        <f t="shared" si="11"/>
        <v>2</v>
      </c>
      <c r="F178" s="50" t="s">
        <v>990</v>
      </c>
      <c r="G178" s="51">
        <v>12870</v>
      </c>
      <c r="H178" s="21">
        <v>0</v>
      </c>
      <c r="I178" s="51">
        <f t="shared" si="12"/>
        <v>12870</v>
      </c>
      <c r="J178" s="62" t="e">
        <f t="shared" si="14"/>
        <v>#REF!</v>
      </c>
      <c r="K178" s="49">
        <v>78407</v>
      </c>
      <c r="L178" s="133">
        <v>1516096</v>
      </c>
      <c r="N178" s="133">
        <f>VLOOKUP(L178,R:S,2,0)</f>
        <v>12870</v>
      </c>
      <c r="O178" s="133">
        <f t="shared" si="13"/>
        <v>0</v>
      </c>
      <c r="Q178" s="43">
        <v>81194</v>
      </c>
      <c r="R178" s="43">
        <v>1531202</v>
      </c>
      <c r="S178" s="43">
        <v>19305</v>
      </c>
    </row>
    <row r="179" s="133" customFormat="1" spans="1:19">
      <c r="A179" s="14">
        <v>5</v>
      </c>
      <c r="B179" s="47">
        <v>43644</v>
      </c>
      <c r="C179" s="48">
        <v>43647</v>
      </c>
      <c r="D179" s="17" t="s">
        <v>15</v>
      </c>
      <c r="E179" s="49">
        <f t="shared" si="11"/>
        <v>3</v>
      </c>
      <c r="F179" s="50" t="s">
        <v>991</v>
      </c>
      <c r="G179" s="51">
        <v>38610</v>
      </c>
      <c r="H179" s="21">
        <v>0</v>
      </c>
      <c r="I179" s="51">
        <f t="shared" si="12"/>
        <v>38610</v>
      </c>
      <c r="J179" s="62" t="e">
        <f t="shared" si="14"/>
        <v>#REF!</v>
      </c>
      <c r="K179" s="49">
        <v>80915</v>
      </c>
      <c r="L179" s="145">
        <v>1528473</v>
      </c>
      <c r="N179" s="133">
        <f>VLOOKUP(L179,R:S,2,0)</f>
        <v>38610</v>
      </c>
      <c r="O179" s="133">
        <f t="shared" si="13"/>
        <v>0</v>
      </c>
      <c r="Q179" s="43">
        <v>78410</v>
      </c>
      <c r="R179" s="43">
        <v>1516403</v>
      </c>
      <c r="S179" s="43">
        <v>22410</v>
      </c>
    </row>
    <row r="180" s="133" customFormat="1" spans="1:19">
      <c r="A180" s="14">
        <v>6</v>
      </c>
      <c r="B180" s="47">
        <v>43644</v>
      </c>
      <c r="C180" s="48">
        <v>43647</v>
      </c>
      <c r="D180" s="17" t="s">
        <v>15</v>
      </c>
      <c r="E180" s="49">
        <f t="shared" si="11"/>
        <v>3</v>
      </c>
      <c r="F180" s="50" t="s">
        <v>992</v>
      </c>
      <c r="G180" s="51">
        <v>19305</v>
      </c>
      <c r="H180" s="21">
        <v>0</v>
      </c>
      <c r="I180" s="51">
        <f t="shared" si="12"/>
        <v>19305</v>
      </c>
      <c r="J180" s="62" t="e">
        <f t="shared" si="14"/>
        <v>#REF!</v>
      </c>
      <c r="K180" s="49">
        <v>79902</v>
      </c>
      <c r="L180" s="133">
        <v>1522746</v>
      </c>
      <c r="N180" s="133">
        <f>VLOOKUP(L180,R:S,2,0)</f>
        <v>19305</v>
      </c>
      <c r="O180" s="133">
        <f t="shared" si="13"/>
        <v>0</v>
      </c>
      <c r="Q180" s="43">
        <v>79401</v>
      </c>
      <c r="R180" s="43">
        <v>1521100</v>
      </c>
      <c r="S180" s="43">
        <v>12870</v>
      </c>
    </row>
    <row r="181" s="133" customFormat="1" spans="1:19">
      <c r="A181" s="14">
        <v>7</v>
      </c>
      <c r="B181" s="47">
        <v>43645</v>
      </c>
      <c r="C181" s="48">
        <v>43647</v>
      </c>
      <c r="D181" s="17" t="s">
        <v>15</v>
      </c>
      <c r="E181" s="49">
        <f t="shared" si="11"/>
        <v>2</v>
      </c>
      <c r="F181" s="50" t="s">
        <v>993</v>
      </c>
      <c r="G181" s="51">
        <v>12870</v>
      </c>
      <c r="H181" s="21">
        <v>0</v>
      </c>
      <c r="I181" s="51">
        <f t="shared" si="12"/>
        <v>12870</v>
      </c>
      <c r="J181" s="62" t="e">
        <f t="shared" si="14"/>
        <v>#REF!</v>
      </c>
      <c r="K181" s="49">
        <v>77759</v>
      </c>
      <c r="L181" s="133">
        <v>1508928</v>
      </c>
      <c r="N181" s="133">
        <f>VLOOKUP(L181,R:S,2,0)</f>
        <v>12870</v>
      </c>
      <c r="O181" s="133">
        <f t="shared" si="13"/>
        <v>0</v>
      </c>
      <c r="Q181" s="43">
        <v>70106</v>
      </c>
      <c r="R181" s="43">
        <v>1457591</v>
      </c>
      <c r="S181" s="43">
        <v>23400</v>
      </c>
    </row>
    <row r="182" s="133" customFormat="1" spans="1:19">
      <c r="A182" s="128">
        <v>190</v>
      </c>
      <c r="B182" s="69">
        <v>43608</v>
      </c>
      <c r="C182" s="70">
        <v>43612</v>
      </c>
      <c r="D182" s="71" t="s">
        <v>15</v>
      </c>
      <c r="E182" s="72">
        <f t="shared" si="11"/>
        <v>4</v>
      </c>
      <c r="F182" s="73" t="s">
        <v>182</v>
      </c>
      <c r="G182" s="74">
        <v>22708.56</v>
      </c>
      <c r="H182" s="75">
        <v>0</v>
      </c>
      <c r="I182" s="74">
        <f t="shared" si="12"/>
        <v>22708.56</v>
      </c>
      <c r="J182" s="66" t="e">
        <f t="shared" si="14"/>
        <v>#REF!</v>
      </c>
      <c r="K182" s="72">
        <v>76934</v>
      </c>
      <c r="Q182" s="43">
        <v>72037</v>
      </c>
      <c r="R182" s="43">
        <v>1471471</v>
      </c>
      <c r="S182" s="43">
        <v>35595</v>
      </c>
    </row>
    <row r="183" s="133" customFormat="1" spans="17:19">
      <c r="Q183" s="43">
        <v>69379</v>
      </c>
      <c r="R183" s="43">
        <v>1456423</v>
      </c>
      <c r="S183" s="43">
        <v>11700</v>
      </c>
    </row>
    <row r="184" s="133" customFormat="1" spans="17:19">
      <c r="Q184" s="43">
        <v>78657</v>
      </c>
      <c r="R184" s="43">
        <v>1517363</v>
      </c>
      <c r="S184" s="43">
        <v>12870</v>
      </c>
    </row>
    <row r="185" s="133" customFormat="1" spans="17:19">
      <c r="Q185" s="43">
        <v>79407</v>
      </c>
      <c r="R185" s="43">
        <v>1521702</v>
      </c>
      <c r="S185" s="43">
        <v>12870</v>
      </c>
    </row>
    <row r="186" s="133" customFormat="1" spans="17:19">
      <c r="Q186" s="43">
        <v>79966</v>
      </c>
      <c r="R186" s="43">
        <v>1523580</v>
      </c>
      <c r="S186" s="43">
        <v>44820</v>
      </c>
    </row>
    <row r="187" s="133" customFormat="1" spans="17:19">
      <c r="Q187" s="43">
        <v>79151</v>
      </c>
      <c r="R187" s="43">
        <v>1520640</v>
      </c>
      <c r="S187" s="43">
        <v>12870</v>
      </c>
    </row>
    <row r="188" s="133" customFormat="1" spans="17:19">
      <c r="Q188" s="43">
        <v>78248</v>
      </c>
      <c r="R188" s="43">
        <v>1515946</v>
      </c>
      <c r="S188" s="43">
        <v>12450</v>
      </c>
    </row>
    <row r="189" s="133" customFormat="1" spans="17:19">
      <c r="Q189" s="43">
        <v>79106</v>
      </c>
      <c r="R189" s="43">
        <v>1519195</v>
      </c>
      <c r="S189" s="43">
        <v>45045</v>
      </c>
    </row>
    <row r="190" s="133" customFormat="1" spans="17:19">
      <c r="Q190" s="43">
        <v>80662</v>
      </c>
      <c r="R190" s="43">
        <v>1525704</v>
      </c>
      <c r="S190" s="43">
        <v>9000</v>
      </c>
    </row>
    <row r="191" s="133" customFormat="1" spans="17:19">
      <c r="Q191" s="43">
        <v>79032</v>
      </c>
      <c r="R191" s="43">
        <v>1519582</v>
      </c>
      <c r="S191" s="43">
        <v>12870</v>
      </c>
    </row>
    <row r="192" s="133" customFormat="1" spans="17:19">
      <c r="Q192" s="43">
        <v>69327</v>
      </c>
      <c r="R192" s="43">
        <v>1456117</v>
      </c>
      <c r="S192" s="43">
        <v>23400</v>
      </c>
    </row>
    <row r="193" s="133" customFormat="1" spans="17:19">
      <c r="Q193" s="43">
        <v>78412</v>
      </c>
      <c r="R193" s="43">
        <v>1514914</v>
      </c>
      <c r="S193" s="43">
        <v>9000</v>
      </c>
    </row>
    <row r="194" s="133" customFormat="1" spans="17:19">
      <c r="Q194" s="43">
        <v>80176</v>
      </c>
      <c r="R194" s="43">
        <v>1524721</v>
      </c>
      <c r="S194" s="43">
        <v>13585</v>
      </c>
    </row>
    <row r="195" s="133" customFormat="1" spans="17:19">
      <c r="Q195" s="43">
        <v>80739</v>
      </c>
      <c r="R195" s="43">
        <v>1526577</v>
      </c>
      <c r="S195" s="43">
        <v>19305</v>
      </c>
    </row>
    <row r="196" s="133" customFormat="1" spans="17:19">
      <c r="Q196" s="43">
        <v>81172</v>
      </c>
      <c r="R196" s="43">
        <v>1531593</v>
      </c>
      <c r="S196" s="43">
        <v>7150</v>
      </c>
    </row>
    <row r="197" s="133" customFormat="1" spans="17:19">
      <c r="Q197" s="43">
        <v>81232</v>
      </c>
      <c r="R197" s="43">
        <v>1531238</v>
      </c>
      <c r="S197" s="43">
        <v>12870</v>
      </c>
    </row>
    <row r="198" s="133" customFormat="1" spans="17:19">
      <c r="Q198" s="43">
        <v>77973</v>
      </c>
      <c r="R198" s="43">
        <v>1524030</v>
      </c>
      <c r="S198" s="43">
        <v>19305</v>
      </c>
    </row>
    <row r="199" s="133" customFormat="1" spans="17:19">
      <c r="Q199" s="43">
        <v>80800</v>
      </c>
      <c r="R199" s="43">
        <v>1527897</v>
      </c>
      <c r="S199" s="43">
        <v>33615</v>
      </c>
    </row>
    <row r="200" s="133" customFormat="1" spans="17:19">
      <c r="Q200" s="43">
        <v>79403</v>
      </c>
      <c r="R200" s="43">
        <v>1521428</v>
      </c>
      <c r="S200" s="43">
        <v>28210</v>
      </c>
    </row>
    <row r="201" s="133" customFormat="1" spans="17:19">
      <c r="Q201" s="43">
        <v>71505</v>
      </c>
      <c r="R201" s="43">
        <v>1467734</v>
      </c>
      <c r="S201" s="43">
        <v>15750</v>
      </c>
    </row>
    <row r="202" s="133" customFormat="1" spans="17:19">
      <c r="Q202" s="43">
        <v>79656</v>
      </c>
      <c r="R202" s="43">
        <v>1522032</v>
      </c>
      <c r="S202" s="43">
        <v>19305</v>
      </c>
    </row>
    <row r="203" s="133" customFormat="1" spans="17:19">
      <c r="Q203" s="43">
        <v>69260</v>
      </c>
      <c r="R203" s="43">
        <v>1455091</v>
      </c>
      <c r="S203" s="43">
        <v>20790</v>
      </c>
    </row>
    <row r="204" s="133" customFormat="1" spans="17:19">
      <c r="Q204" s="43">
        <v>79970</v>
      </c>
      <c r="R204" s="43">
        <v>1524004</v>
      </c>
      <c r="S204" s="43">
        <v>12870</v>
      </c>
    </row>
    <row r="205" s="133" customFormat="1" spans="17:19">
      <c r="Q205" s="43">
        <v>74375</v>
      </c>
      <c r="R205" s="43">
        <v>1491255</v>
      </c>
      <c r="S205" s="43">
        <v>9000</v>
      </c>
    </row>
    <row r="206" s="133" customFormat="1" spans="17:19">
      <c r="Q206" s="43">
        <v>69468</v>
      </c>
      <c r="R206" s="43">
        <v>1457581</v>
      </c>
      <c r="S206" s="43">
        <v>25650</v>
      </c>
    </row>
    <row r="207" s="133" customFormat="1" spans="17:19">
      <c r="Q207" s="5" t="s">
        <v>1226</v>
      </c>
      <c r="R207" s="43">
        <v>1500054</v>
      </c>
      <c r="S207" s="43">
        <v>35856</v>
      </c>
    </row>
    <row r="208" s="133" customFormat="1" spans="17:19">
      <c r="Q208" s="43">
        <v>77759</v>
      </c>
      <c r="R208" s="43">
        <v>1508928</v>
      </c>
      <c r="S208" s="43">
        <v>12870</v>
      </c>
    </row>
    <row r="209" s="133" customFormat="1" spans="17:19">
      <c r="Q209" s="43">
        <v>80832</v>
      </c>
      <c r="R209" s="43">
        <v>1527614</v>
      </c>
      <c r="S209" s="43">
        <v>19305</v>
      </c>
    </row>
    <row r="210" s="133" customFormat="1" spans="17:19">
      <c r="Q210" s="43">
        <v>80416</v>
      </c>
      <c r="R210" s="43">
        <v>1525198</v>
      </c>
      <c r="S210" s="43">
        <v>19305</v>
      </c>
    </row>
    <row r="211" s="133" customFormat="1" spans="17:19">
      <c r="Q211" s="43">
        <v>79031</v>
      </c>
      <c r="R211" s="43">
        <v>1519267</v>
      </c>
      <c r="S211" s="43">
        <v>12450</v>
      </c>
    </row>
    <row r="212" s="133" customFormat="1" spans="17:19">
      <c r="Q212" s="43">
        <v>78405</v>
      </c>
      <c r="R212" s="43">
        <v>1515824</v>
      </c>
      <c r="S212" s="43">
        <v>22410</v>
      </c>
    </row>
    <row r="213" s="133" customFormat="1" spans="17:19">
      <c r="Q213" s="43">
        <v>76204</v>
      </c>
      <c r="R213" s="43">
        <v>1501306</v>
      </c>
      <c r="S213" s="43">
        <v>22500</v>
      </c>
    </row>
    <row r="214" s="133" customFormat="1" spans="17:19">
      <c r="Q214" s="43">
        <v>69267</v>
      </c>
      <c r="R214" s="43">
        <v>1455375</v>
      </c>
      <c r="S214" s="43">
        <v>34200</v>
      </c>
    </row>
    <row r="215" s="133" customFormat="1" spans="17:19">
      <c r="Q215" s="43">
        <v>68525</v>
      </c>
      <c r="R215" s="43">
        <v>1451170</v>
      </c>
      <c r="S215" s="43">
        <v>25650</v>
      </c>
    </row>
    <row r="216" s="133" customFormat="1" spans="17:19">
      <c r="Q216" s="43">
        <v>81525</v>
      </c>
      <c r="R216" s="43">
        <v>1535134</v>
      </c>
      <c r="S216" s="43">
        <v>22410</v>
      </c>
    </row>
    <row r="217" s="133" customFormat="1" spans="17:19">
      <c r="Q217" s="5" t="s">
        <v>1227</v>
      </c>
      <c r="R217" s="43">
        <v>1526152</v>
      </c>
      <c r="S217" s="43">
        <v>140490</v>
      </c>
    </row>
    <row r="218" s="133" customFormat="1" spans="17:19">
      <c r="Q218" s="5" t="s">
        <v>1228</v>
      </c>
      <c r="R218" s="43">
        <v>1528473</v>
      </c>
      <c r="S218" s="43">
        <v>38610</v>
      </c>
    </row>
    <row r="219" s="133" customFormat="1" spans="17:19">
      <c r="Q219" s="43">
        <v>81287</v>
      </c>
      <c r="R219" s="43">
        <v>1532887</v>
      </c>
      <c r="S219" s="43">
        <v>13585</v>
      </c>
    </row>
    <row r="220" s="133" customFormat="1" spans="17:19">
      <c r="Q220" s="43">
        <v>70206</v>
      </c>
      <c r="R220" s="43">
        <v>1461575</v>
      </c>
      <c r="S220" s="43">
        <v>18540</v>
      </c>
    </row>
    <row r="221" s="133" customFormat="1" spans="17:19">
      <c r="Q221" s="5" t="s">
        <v>1229</v>
      </c>
      <c r="R221" s="43">
        <v>1449189</v>
      </c>
      <c r="S221" s="43">
        <v>52650</v>
      </c>
    </row>
    <row r="222" s="133" customFormat="1" spans="17:19">
      <c r="Q222" s="43">
        <v>40415</v>
      </c>
      <c r="R222" s="43">
        <v>1463504</v>
      </c>
      <c r="S222" s="43">
        <v>19048.5</v>
      </c>
    </row>
    <row r="223" s="133" customFormat="1" spans="17:19">
      <c r="Q223" s="43">
        <v>78661</v>
      </c>
      <c r="R223" s="43">
        <v>1517645</v>
      </c>
      <c r="S223" s="43">
        <v>22500</v>
      </c>
    </row>
    <row r="224" s="133" customFormat="1" spans="17:19">
      <c r="Q224" s="43">
        <v>78909</v>
      </c>
      <c r="R224" s="43">
        <v>1518621</v>
      </c>
      <c r="S224" s="43">
        <v>33615</v>
      </c>
    </row>
    <row r="225" s="133" customFormat="1" spans="17:19">
      <c r="Q225" s="43">
        <v>68180</v>
      </c>
      <c r="R225" s="43">
        <v>1450300</v>
      </c>
      <c r="S225" s="43">
        <v>20790</v>
      </c>
    </row>
    <row r="226" s="133" customFormat="1" spans="17:19">
      <c r="Q226" s="5" t="s">
        <v>1230</v>
      </c>
      <c r="R226" s="43">
        <v>1526495</v>
      </c>
      <c r="S226" s="43">
        <v>25740</v>
      </c>
    </row>
    <row r="227" s="133" customFormat="1" spans="17:19">
      <c r="Q227" s="43">
        <v>79660</v>
      </c>
      <c r="R227" s="43">
        <v>1522651</v>
      </c>
      <c r="S227" s="43">
        <v>32175</v>
      </c>
    </row>
    <row r="228" s="133" customFormat="1" spans="17:19">
      <c r="Q228" s="43">
        <v>70185</v>
      </c>
      <c r="R228" s="43">
        <v>1461841</v>
      </c>
      <c r="S228" s="43">
        <v>41580</v>
      </c>
    </row>
    <row r="229" s="133" customFormat="1" spans="17:19">
      <c r="Q229" s="43">
        <v>73192</v>
      </c>
      <c r="R229" s="43">
        <v>1477685</v>
      </c>
      <c r="S229" s="43">
        <v>22500</v>
      </c>
    </row>
    <row r="230" s="133" customFormat="1" spans="17:19">
      <c r="Q230" s="43">
        <v>70403</v>
      </c>
      <c r="R230" s="43">
        <v>1462737</v>
      </c>
      <c r="S230" s="43">
        <v>31185</v>
      </c>
    </row>
    <row r="231" s="133" customFormat="1" spans="17:19">
      <c r="Q231" s="43">
        <v>80403</v>
      </c>
      <c r="R231" s="43">
        <v>1525081</v>
      </c>
      <c r="S231" s="43">
        <v>18000</v>
      </c>
    </row>
    <row r="232" s="133" customFormat="1" spans="17:19">
      <c r="Q232" s="43">
        <v>77840</v>
      </c>
      <c r="R232" s="43">
        <v>1509790</v>
      </c>
      <c r="S232" s="43">
        <v>19305</v>
      </c>
    </row>
    <row r="233" s="133" customFormat="1" spans="17:19">
      <c r="Q233" s="43">
        <v>68178</v>
      </c>
      <c r="R233" s="43">
        <v>1450268</v>
      </c>
      <c r="S233" s="43">
        <v>25650</v>
      </c>
    </row>
    <row r="234" s="133" customFormat="1" spans="17:19">
      <c r="Q234" s="43">
        <v>71655</v>
      </c>
      <c r="R234" s="43">
        <v>1469252</v>
      </c>
      <c r="S234" s="43">
        <v>29610</v>
      </c>
    </row>
    <row r="235" s="133" customFormat="1" spans="17:19">
      <c r="Q235" s="43">
        <v>69388</v>
      </c>
      <c r="R235" s="43">
        <v>1456411</v>
      </c>
      <c r="S235" s="43">
        <v>20790</v>
      </c>
    </row>
    <row r="236" s="133" customFormat="1" spans="17:19">
      <c r="Q236" s="43">
        <v>78433</v>
      </c>
      <c r="R236" s="43">
        <v>1516724</v>
      </c>
      <c r="S236" s="43">
        <v>32175</v>
      </c>
    </row>
    <row r="237" s="133" customFormat="1" spans="17:19">
      <c r="Q237" s="43">
        <v>78123</v>
      </c>
      <c r="R237" s="43">
        <v>1513306</v>
      </c>
      <c r="S237" s="43">
        <v>20070</v>
      </c>
    </row>
    <row r="238" s="133" customFormat="1" spans="17:19">
      <c r="Q238" s="43">
        <v>80812</v>
      </c>
      <c r="R238" s="43">
        <v>1527323</v>
      </c>
      <c r="S238" s="43">
        <v>12870</v>
      </c>
    </row>
    <row r="239" s="133" customFormat="1" spans="17:19">
      <c r="Q239" s="43">
        <v>78662</v>
      </c>
      <c r="R239" s="43">
        <v>1518029</v>
      </c>
      <c r="S239" s="43">
        <v>12870</v>
      </c>
    </row>
    <row r="240" s="133" customFormat="1" spans="17:19">
      <c r="Q240" s="43">
        <v>78656</v>
      </c>
      <c r="R240" s="43">
        <v>1517336</v>
      </c>
      <c r="S240" s="43">
        <v>22410</v>
      </c>
    </row>
    <row r="241" s="133" customFormat="1" spans="17:19">
      <c r="Q241" s="43">
        <v>81238</v>
      </c>
      <c r="R241" s="43">
        <v>1531491</v>
      </c>
      <c r="S241" s="43">
        <v>12450</v>
      </c>
    </row>
    <row r="242" s="133" customFormat="1" spans="17:19">
      <c r="Q242" s="43">
        <v>79162</v>
      </c>
      <c r="R242" s="43">
        <v>1520771</v>
      </c>
      <c r="S242" s="43">
        <v>20070</v>
      </c>
    </row>
    <row r="243" s="133" customFormat="1" spans="17:19">
      <c r="Q243" s="43">
        <v>81529</v>
      </c>
      <c r="R243" s="43">
        <v>1535118</v>
      </c>
      <c r="S243" s="43">
        <v>9000</v>
      </c>
    </row>
    <row r="244" s="133" customFormat="1" spans="17:19">
      <c r="Q244" s="43">
        <v>81294</v>
      </c>
      <c r="R244" s="43">
        <v>1533005</v>
      </c>
      <c r="S244" s="43">
        <v>22410</v>
      </c>
    </row>
    <row r="245" s="133" customFormat="1" spans="17:19">
      <c r="Q245" s="43">
        <v>78465</v>
      </c>
      <c r="R245" s="43">
        <v>1517193</v>
      </c>
      <c r="S245" s="43">
        <v>32175</v>
      </c>
    </row>
    <row r="246" s="133" customFormat="1" spans="17:19">
      <c r="Q246" s="43">
        <v>76196</v>
      </c>
      <c r="R246" s="43">
        <v>1501298</v>
      </c>
      <c r="S246" s="43">
        <v>32175</v>
      </c>
    </row>
    <row r="247" s="133" customFormat="1" spans="17:19">
      <c r="Q247" s="43">
        <v>68710</v>
      </c>
      <c r="R247" s="43">
        <v>1452877</v>
      </c>
      <c r="S247" s="43">
        <v>11700</v>
      </c>
    </row>
    <row r="248" s="133" customFormat="1" spans="17:19">
      <c r="Q248" s="43">
        <v>68933</v>
      </c>
      <c r="R248" s="43">
        <v>1453320</v>
      </c>
      <c r="S248" s="43">
        <v>20790</v>
      </c>
    </row>
    <row r="249" s="133" customFormat="1" spans="17:19">
      <c r="Q249" s="43">
        <v>78232</v>
      </c>
      <c r="R249" s="43">
        <v>1515396</v>
      </c>
      <c r="S249" s="43">
        <v>12870</v>
      </c>
    </row>
    <row r="250" s="133" customFormat="1" spans="17:19">
      <c r="Q250" s="43">
        <v>68407</v>
      </c>
      <c r="R250" s="43">
        <v>1450370</v>
      </c>
      <c r="S250" s="43">
        <v>11700</v>
      </c>
    </row>
    <row r="251" s="133" customFormat="1" spans="17:19">
      <c r="Q251" s="43">
        <v>82150</v>
      </c>
      <c r="R251" s="43">
        <v>1536696</v>
      </c>
      <c r="S251" s="43">
        <v>38610</v>
      </c>
    </row>
    <row r="252" s="133" customFormat="1" spans="17:19">
      <c r="Q252" s="43">
        <v>70402</v>
      </c>
      <c r="R252" s="43">
        <v>1462687</v>
      </c>
      <c r="S252" s="43">
        <v>29610</v>
      </c>
    </row>
    <row r="253" s="133" customFormat="1" spans="17:19">
      <c r="Q253" s="43">
        <v>74369</v>
      </c>
      <c r="R253" s="43">
        <v>1491240</v>
      </c>
      <c r="S253" s="43">
        <v>9000</v>
      </c>
    </row>
    <row r="254" s="133" customFormat="1" spans="17:19">
      <c r="Q254" s="5" t="s">
        <v>1231</v>
      </c>
      <c r="R254" s="43">
        <v>1529402</v>
      </c>
      <c r="S254" s="43">
        <v>25740</v>
      </c>
    </row>
    <row r="255" s="133" customFormat="1" spans="17:19">
      <c r="Q255" s="43">
        <v>68706</v>
      </c>
      <c r="R255" s="43">
        <v>1452743</v>
      </c>
      <c r="S255" s="43">
        <v>51975</v>
      </c>
    </row>
    <row r="256" s="133" customFormat="1" spans="17:19">
      <c r="Q256" s="43">
        <v>69406</v>
      </c>
      <c r="R256" s="43">
        <v>1456936</v>
      </c>
      <c r="S256" s="43">
        <v>17100</v>
      </c>
    </row>
    <row r="257" s="133" customFormat="1" spans="17:19">
      <c r="Q257" s="43">
        <v>72801</v>
      </c>
      <c r="R257" s="43">
        <v>1476407</v>
      </c>
      <c r="S257" s="43">
        <v>12870</v>
      </c>
    </row>
    <row r="258" s="133" customFormat="1" spans="17:19">
      <c r="Q258" s="43">
        <v>78969</v>
      </c>
      <c r="R258" s="43">
        <v>1519097</v>
      </c>
      <c r="S258" s="43">
        <v>7150</v>
      </c>
    </row>
    <row r="259" s="133" customFormat="1" spans="17:19">
      <c r="Q259" s="43">
        <v>80957</v>
      </c>
      <c r="R259" s="43">
        <v>1528309</v>
      </c>
      <c r="S259" s="43">
        <v>20070</v>
      </c>
    </row>
    <row r="260" s="133" customFormat="1" spans="17:19">
      <c r="Q260" s="43">
        <v>70414</v>
      </c>
      <c r="R260" s="43">
        <v>1463503</v>
      </c>
      <c r="S260" s="43">
        <v>19048.5</v>
      </c>
    </row>
    <row r="261" s="133" customFormat="1" spans="17:19">
      <c r="Q261" s="43">
        <v>67841</v>
      </c>
      <c r="R261" s="43">
        <v>1449133</v>
      </c>
      <c r="S261" s="43">
        <v>17100</v>
      </c>
    </row>
  </sheetData>
  <sortState ref="A1:B233">
    <sortCondition ref="A103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02"/>
  <sheetViews>
    <sheetView topLeftCell="A780" workbookViewId="0">
      <selection activeCell="K812" sqref="K812"/>
    </sheetView>
  </sheetViews>
  <sheetFormatPr defaultColWidth="9" defaultRowHeight="13.5"/>
  <cols>
    <col min="1" max="1" width="9.14166666666667" style="1"/>
    <col min="2" max="2" width="10.2833333333333" style="4" customWidth="1"/>
    <col min="3" max="3" width="10.1416666666667" style="4" customWidth="1"/>
    <col min="4" max="4" width="9.25" style="1"/>
    <col min="5" max="5" width="9.14166666666667" style="1"/>
    <col min="6" max="6" width="16.5" style="1" customWidth="1"/>
    <col min="7" max="7" width="11.125" style="1" customWidth="1"/>
    <col min="8" max="8" width="6.5" style="1" customWidth="1"/>
    <col min="9" max="9" width="13.125" style="1" customWidth="1"/>
    <col min="10" max="10" width="21.375" style="1" customWidth="1"/>
    <col min="11" max="11" width="9.75" style="4" customWidth="1"/>
    <col min="12" max="12" width="10" style="1" customWidth="1"/>
    <col min="13" max="13" width="14.75" style="1" customWidth="1"/>
    <col min="14" max="14" width="30.25" style="3" customWidth="1"/>
    <col min="15" max="15" width="15.875" style="1" customWidth="1"/>
    <col min="16" max="16" width="11.125" style="1" customWidth="1"/>
    <col min="17" max="17" width="11.875" style="1" customWidth="1"/>
    <col min="18" max="18" width="17.25" style="5"/>
    <col min="19" max="20" width="8.375" style="5"/>
    <col min="21" max="16374" width="9.14166666666667" style="1"/>
    <col min="16375" max="16384" width="9" style="1"/>
  </cols>
  <sheetData>
    <row r="1" s="1" customForma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25"/>
      <c r="N1" s="3"/>
      <c r="P1" s="1">
        <v>57827</v>
      </c>
      <c r="Q1" s="1">
        <v>29809.73</v>
      </c>
      <c r="R1" s="42"/>
      <c r="S1" s="42"/>
      <c r="T1" s="42"/>
    </row>
    <row r="2" s="1" customForma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26">
        <v>1000000</v>
      </c>
      <c r="K2" s="27"/>
      <c r="L2" s="25"/>
      <c r="N2" s="3"/>
      <c r="P2" s="1">
        <v>56394</v>
      </c>
      <c r="Q2" s="1">
        <v>32917.5</v>
      </c>
      <c r="R2" s="43"/>
      <c r="S2" s="43"/>
      <c r="T2" s="43"/>
    </row>
    <row r="3" s="1" customFormat="1" spans="1:20">
      <c r="A3" s="7" t="s">
        <v>2</v>
      </c>
      <c r="B3" s="7"/>
      <c r="C3" s="7"/>
      <c r="D3" s="7"/>
      <c r="E3" s="7"/>
      <c r="F3" s="7"/>
      <c r="G3" s="7"/>
      <c r="H3" s="7"/>
      <c r="I3" s="7"/>
      <c r="J3" s="28">
        <f>SUM(J2:J2)</f>
        <v>1000000</v>
      </c>
      <c r="K3" s="29"/>
      <c r="L3" s="25"/>
      <c r="N3" s="3"/>
      <c r="P3" s="1">
        <v>54657</v>
      </c>
      <c r="Q3" s="1">
        <v>29355</v>
      </c>
      <c r="R3" s="43"/>
      <c r="S3" s="43"/>
      <c r="T3" s="43"/>
    </row>
    <row r="4" s="1" customFormat="1" spans="1:20">
      <c r="A4" s="8" t="s">
        <v>3</v>
      </c>
      <c r="B4" s="9" t="s">
        <v>4</v>
      </c>
      <c r="C4" s="9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1" t="s">
        <v>10</v>
      </c>
      <c r="I4" s="30" t="s">
        <v>11</v>
      </c>
      <c r="J4" s="30" t="s">
        <v>12</v>
      </c>
      <c r="K4" s="10" t="s">
        <v>13</v>
      </c>
      <c r="L4" s="25" t="s">
        <v>14</v>
      </c>
      <c r="N4" s="3"/>
      <c r="P4" s="1">
        <v>54658</v>
      </c>
      <c r="Q4" s="1">
        <v>21070</v>
      </c>
      <c r="R4" s="43"/>
      <c r="S4" s="43"/>
      <c r="T4" s="43"/>
    </row>
    <row r="5" s="1" customFormat="1" spans="1:20">
      <c r="A5" s="12"/>
      <c r="B5" s="13"/>
      <c r="C5" s="13"/>
      <c r="D5" s="13"/>
      <c r="E5" s="13"/>
      <c r="F5" s="13"/>
      <c r="G5" s="13"/>
      <c r="H5" s="13"/>
      <c r="I5" s="13"/>
      <c r="J5" s="31">
        <v>1000000</v>
      </c>
      <c r="K5" s="13"/>
      <c r="L5" s="25"/>
      <c r="N5" s="3"/>
      <c r="P5" s="1">
        <v>56352</v>
      </c>
      <c r="Q5" s="1">
        <v>23100</v>
      </c>
      <c r="R5" s="43"/>
      <c r="S5" s="43"/>
      <c r="T5" s="43"/>
    </row>
    <row r="6" s="1" customFormat="1" spans="1:20">
      <c r="A6" s="14">
        <v>1</v>
      </c>
      <c r="B6" s="15">
        <v>43216</v>
      </c>
      <c r="C6" s="16">
        <v>43218</v>
      </c>
      <c r="D6" s="17" t="s">
        <v>15</v>
      </c>
      <c r="E6" s="18">
        <f>C6-B6</f>
        <v>2</v>
      </c>
      <c r="F6" s="19" t="s">
        <v>16</v>
      </c>
      <c r="G6" s="20">
        <v>14490</v>
      </c>
      <c r="H6" s="21">
        <v>0</v>
      </c>
      <c r="I6" s="20">
        <f>+G6+H6</f>
        <v>14490</v>
      </c>
      <c r="J6" s="32">
        <f>J5-I6</f>
        <v>985510</v>
      </c>
      <c r="K6" s="33">
        <v>27661</v>
      </c>
      <c r="L6" s="25">
        <v>1294701</v>
      </c>
      <c r="M6" s="1" t="e">
        <f>VLOOKUP(K6,P:Q,2,0)-I6</f>
        <v>#N/A</v>
      </c>
      <c r="N6" s="3"/>
      <c r="P6" s="1">
        <v>56168</v>
      </c>
      <c r="Q6" s="1">
        <v>21945</v>
      </c>
      <c r="R6" s="43"/>
      <c r="S6" s="43"/>
      <c r="T6" s="43"/>
    </row>
    <row r="7" s="1" customFormat="1" spans="1:20">
      <c r="A7" s="14">
        <v>2</v>
      </c>
      <c r="B7" s="15">
        <v>43217</v>
      </c>
      <c r="C7" s="16">
        <v>43219</v>
      </c>
      <c r="D7" s="17" t="s">
        <v>15</v>
      </c>
      <c r="E7" s="18">
        <f>C7-B7</f>
        <v>2</v>
      </c>
      <c r="F7" s="19" t="s">
        <v>17</v>
      </c>
      <c r="G7" s="20">
        <v>14490</v>
      </c>
      <c r="H7" s="21">
        <v>0</v>
      </c>
      <c r="I7" s="20">
        <f>+G7+H7</f>
        <v>14490</v>
      </c>
      <c r="J7" s="32">
        <f>J6-I7</f>
        <v>971020</v>
      </c>
      <c r="K7" s="33">
        <v>28031</v>
      </c>
      <c r="L7" s="25">
        <v>1296719</v>
      </c>
      <c r="M7" s="1" t="e">
        <f>VLOOKUP(K7,P:Q,2,0)-I7</f>
        <v>#N/A</v>
      </c>
      <c r="N7" s="3"/>
      <c r="P7" s="1">
        <v>56697</v>
      </c>
      <c r="Q7" s="1">
        <v>23100</v>
      </c>
      <c r="R7" s="43"/>
      <c r="S7" s="43"/>
      <c r="T7" s="43"/>
    </row>
    <row r="8" s="1" customFormat="1" ht="14.25" spans="1:20">
      <c r="A8" s="22" t="s">
        <v>18</v>
      </c>
      <c r="B8" s="22"/>
      <c r="C8" s="22"/>
      <c r="D8" s="22"/>
      <c r="E8" s="22"/>
      <c r="F8" s="22"/>
      <c r="G8" s="22"/>
      <c r="H8" s="22"/>
      <c r="I8" s="34">
        <f>SUM(I6:I7)</f>
        <v>28980</v>
      </c>
      <c r="J8" s="35"/>
      <c r="K8" s="36"/>
      <c r="L8" s="25"/>
      <c r="N8" s="3"/>
      <c r="P8" s="1">
        <v>54235</v>
      </c>
      <c r="Q8" s="1">
        <v>32917.5</v>
      </c>
      <c r="R8" s="43"/>
      <c r="S8" s="43"/>
      <c r="T8" s="43"/>
    </row>
    <row r="9" s="1" customFormat="1" spans="2:20">
      <c r="B9" s="4"/>
      <c r="C9" s="4"/>
      <c r="K9" s="4"/>
      <c r="N9" s="3"/>
      <c r="P9" s="1">
        <v>56286</v>
      </c>
      <c r="Q9" s="1">
        <v>21945</v>
      </c>
      <c r="R9" s="43"/>
      <c r="S9" s="43"/>
      <c r="T9" s="43"/>
    </row>
    <row r="10" s="1" customFormat="1" spans="2:20">
      <c r="B10" s="4"/>
      <c r="C10" s="4"/>
      <c r="K10" s="4"/>
      <c r="N10" s="3"/>
      <c r="P10" s="1">
        <v>60786</v>
      </c>
      <c r="Q10" s="1">
        <v>23100</v>
      </c>
      <c r="R10" s="43"/>
      <c r="S10" s="43"/>
      <c r="T10" s="43"/>
    </row>
    <row r="11" s="1" customFormat="1" spans="1:20">
      <c r="A11" s="23" t="s">
        <v>19</v>
      </c>
      <c r="B11" s="24"/>
      <c r="C11" s="24"/>
      <c r="D11" s="24"/>
      <c r="E11" s="24"/>
      <c r="F11" s="24"/>
      <c r="G11" s="24"/>
      <c r="H11" s="24"/>
      <c r="I11" s="37"/>
      <c r="J11" s="38">
        <f>+J7</f>
        <v>971020</v>
      </c>
      <c r="K11" s="39"/>
      <c r="L11" s="25"/>
      <c r="N11" s="3"/>
      <c r="P11" s="1">
        <v>52523</v>
      </c>
      <c r="Q11" s="1">
        <v>21945</v>
      </c>
      <c r="R11" s="43"/>
      <c r="S11" s="43"/>
      <c r="T11" s="43"/>
    </row>
    <row r="12" s="1" customFormat="1" spans="1:20">
      <c r="A12" s="23" t="s">
        <v>20</v>
      </c>
      <c r="B12" s="24"/>
      <c r="C12" s="24"/>
      <c r="D12" s="24"/>
      <c r="E12" s="24"/>
      <c r="F12" s="24"/>
      <c r="G12" s="24"/>
      <c r="H12" s="24"/>
      <c r="I12" s="37"/>
      <c r="J12" s="38">
        <v>0</v>
      </c>
      <c r="K12" s="39"/>
      <c r="L12" s="25"/>
      <c r="N12" s="3"/>
      <c r="P12" s="1">
        <v>59907</v>
      </c>
      <c r="Q12" s="1">
        <v>43890</v>
      </c>
      <c r="R12" s="43"/>
      <c r="S12" s="43"/>
      <c r="T12" s="43"/>
    </row>
    <row r="13" s="1" customFormat="1" spans="1:20">
      <c r="A13" s="23" t="s">
        <v>21</v>
      </c>
      <c r="B13" s="24"/>
      <c r="C13" s="24"/>
      <c r="D13" s="24"/>
      <c r="E13" s="24"/>
      <c r="F13" s="24"/>
      <c r="G13" s="24"/>
      <c r="H13" s="24"/>
      <c r="I13" s="37"/>
      <c r="J13" s="40">
        <f>SUM(J11:J12)</f>
        <v>971020</v>
      </c>
      <c r="K13" s="39"/>
      <c r="L13" s="25"/>
      <c r="N13" s="3"/>
      <c r="P13" s="1">
        <v>61406</v>
      </c>
      <c r="Q13" s="1">
        <v>11550</v>
      </c>
      <c r="R13" s="43"/>
      <c r="S13" s="43"/>
      <c r="T13" s="43"/>
    </row>
    <row r="14" s="1" customFormat="1" spans="1:20">
      <c r="A14" s="8" t="s">
        <v>3</v>
      </c>
      <c r="B14" s="9" t="s">
        <v>4</v>
      </c>
      <c r="C14" s="9" t="s">
        <v>5</v>
      </c>
      <c r="D14" s="10" t="s">
        <v>6</v>
      </c>
      <c r="E14" s="10" t="s">
        <v>7</v>
      </c>
      <c r="F14" s="10" t="s">
        <v>8</v>
      </c>
      <c r="G14" s="10" t="s">
        <v>9</v>
      </c>
      <c r="H14" s="11" t="s">
        <v>10</v>
      </c>
      <c r="I14" s="30" t="s">
        <v>11</v>
      </c>
      <c r="J14" s="30" t="s">
        <v>12</v>
      </c>
      <c r="K14" s="10" t="s">
        <v>13</v>
      </c>
      <c r="L14" s="25"/>
      <c r="N14" s="3"/>
      <c r="P14" s="1">
        <v>58947</v>
      </c>
      <c r="Q14" s="1">
        <v>21945</v>
      </c>
      <c r="R14" s="43"/>
      <c r="S14" s="43"/>
      <c r="T14" s="43"/>
    </row>
    <row r="15" s="1" customFormat="1" spans="1:20">
      <c r="A15" s="14">
        <v>1</v>
      </c>
      <c r="B15" s="15">
        <v>43219</v>
      </c>
      <c r="C15" s="16">
        <v>43221</v>
      </c>
      <c r="D15" s="17" t="s">
        <v>15</v>
      </c>
      <c r="E15" s="18">
        <f t="shared" ref="E15:E57" si="0">C15-B15</f>
        <v>2</v>
      </c>
      <c r="F15" s="19" t="s">
        <v>22</v>
      </c>
      <c r="G15" s="20">
        <v>17795</v>
      </c>
      <c r="H15" s="21">
        <v>0</v>
      </c>
      <c r="I15" s="20">
        <f t="shared" ref="I15:I57" si="1">+G15+H15</f>
        <v>17795</v>
      </c>
      <c r="J15" s="32">
        <f>J13-I15</f>
        <v>953225</v>
      </c>
      <c r="K15" s="18">
        <v>27686</v>
      </c>
      <c r="L15" s="25">
        <v>1294766</v>
      </c>
      <c r="M15" s="1" t="e">
        <f>VLOOKUP(K15,P:Q,2,0)-I15</f>
        <v>#N/A</v>
      </c>
      <c r="N15" s="3"/>
      <c r="P15" s="1">
        <v>60455</v>
      </c>
      <c r="Q15" s="1">
        <v>26900</v>
      </c>
      <c r="R15" s="43"/>
      <c r="S15" s="43"/>
      <c r="T15" s="43"/>
    </row>
    <row r="16" s="1" customFormat="1" spans="1:20">
      <c r="A16" s="14">
        <v>2</v>
      </c>
      <c r="B16" s="15">
        <v>43226</v>
      </c>
      <c r="C16" s="16">
        <v>43228</v>
      </c>
      <c r="D16" s="17" t="s">
        <v>15</v>
      </c>
      <c r="E16" s="18">
        <f t="shared" si="0"/>
        <v>2</v>
      </c>
      <c r="F16" s="19" t="s">
        <v>23</v>
      </c>
      <c r="G16" s="20">
        <v>13140</v>
      </c>
      <c r="H16" s="21">
        <v>0</v>
      </c>
      <c r="I16" s="20">
        <f t="shared" si="1"/>
        <v>13140</v>
      </c>
      <c r="J16" s="32">
        <f t="shared" ref="J16:J57" si="2">J15-I16</f>
        <v>940085</v>
      </c>
      <c r="K16" s="18">
        <v>28156</v>
      </c>
      <c r="L16" s="25">
        <v>1296672</v>
      </c>
      <c r="M16" s="1" t="e">
        <f>VLOOKUP(K16,P:Q,2,0)-I16</f>
        <v>#N/A</v>
      </c>
      <c r="N16" s="3"/>
      <c r="P16" s="1">
        <v>60456</v>
      </c>
      <c r="Q16" s="1">
        <v>26900</v>
      </c>
      <c r="R16" s="5"/>
      <c r="S16" s="43"/>
      <c r="T16" s="43"/>
    </row>
    <row r="17" s="1" customFormat="1" spans="1:20">
      <c r="A17" s="14">
        <v>3</v>
      </c>
      <c r="B17" s="15">
        <v>43228</v>
      </c>
      <c r="C17" s="16">
        <v>43230</v>
      </c>
      <c r="D17" s="17" t="s">
        <v>15</v>
      </c>
      <c r="E17" s="18">
        <f t="shared" si="0"/>
        <v>2</v>
      </c>
      <c r="F17" s="19" t="s">
        <v>24</v>
      </c>
      <c r="G17" s="20">
        <v>14490</v>
      </c>
      <c r="H17" s="21">
        <v>0</v>
      </c>
      <c r="I17" s="20">
        <f t="shared" si="1"/>
        <v>14490</v>
      </c>
      <c r="J17" s="32">
        <f t="shared" si="2"/>
        <v>925595</v>
      </c>
      <c r="K17" s="18">
        <v>28002</v>
      </c>
      <c r="L17" s="25">
        <v>1296295</v>
      </c>
      <c r="M17" s="1" t="e">
        <f>VLOOKUP(K17,P:Q,2,0)-I17</f>
        <v>#N/A</v>
      </c>
      <c r="N17" s="3"/>
      <c r="P17" s="1">
        <v>57789</v>
      </c>
      <c r="Q17" s="1">
        <v>27455</v>
      </c>
      <c r="R17" s="5"/>
      <c r="S17" s="43"/>
      <c r="T17" s="43"/>
    </row>
    <row r="18" s="1" customFormat="1" spans="1:20">
      <c r="A18" s="14">
        <v>4</v>
      </c>
      <c r="B18" s="15">
        <v>43228</v>
      </c>
      <c r="C18" s="16">
        <v>43230</v>
      </c>
      <c r="D18" s="17" t="s">
        <v>15</v>
      </c>
      <c r="E18" s="18">
        <f t="shared" si="0"/>
        <v>2</v>
      </c>
      <c r="F18" s="19" t="s">
        <v>25</v>
      </c>
      <c r="G18" s="20">
        <v>14490</v>
      </c>
      <c r="H18" s="21">
        <v>0</v>
      </c>
      <c r="I18" s="20">
        <f t="shared" si="1"/>
        <v>14490</v>
      </c>
      <c r="J18" s="32">
        <f t="shared" si="2"/>
        <v>911105</v>
      </c>
      <c r="K18" s="18">
        <v>30655</v>
      </c>
      <c r="L18" s="25"/>
      <c r="M18" s="1" t="e">
        <f>VLOOKUP(K18,P:Q,2,0)-I18</f>
        <v>#N/A</v>
      </c>
      <c r="N18" s="3"/>
      <c r="P18" s="1">
        <v>58903</v>
      </c>
      <c r="Q18" s="1">
        <v>32917.5</v>
      </c>
      <c r="R18" s="5"/>
      <c r="S18" s="43"/>
      <c r="T18" s="43"/>
    </row>
    <row r="19" s="1" customFormat="1" spans="1:20">
      <c r="A19" s="14">
        <v>5</v>
      </c>
      <c r="B19" s="15">
        <v>43229</v>
      </c>
      <c r="C19" s="16">
        <v>43231</v>
      </c>
      <c r="D19" s="17" t="s">
        <v>15</v>
      </c>
      <c r="E19" s="18">
        <f t="shared" si="0"/>
        <v>2</v>
      </c>
      <c r="F19" s="19" t="s">
        <v>26</v>
      </c>
      <c r="G19" s="20">
        <v>14490</v>
      </c>
      <c r="H19" s="21">
        <v>0</v>
      </c>
      <c r="I19" s="20">
        <f t="shared" si="1"/>
        <v>14490</v>
      </c>
      <c r="J19" s="32">
        <f t="shared" si="2"/>
        <v>896615</v>
      </c>
      <c r="K19" s="18">
        <v>30203</v>
      </c>
      <c r="L19" s="25">
        <v>1302084</v>
      </c>
      <c r="M19" s="1" t="e">
        <f>VLOOKUP(K19,P:Q,2,0)-I19</f>
        <v>#N/A</v>
      </c>
      <c r="N19" s="3"/>
      <c r="P19" s="1">
        <v>51925</v>
      </c>
      <c r="Q19" s="1">
        <v>19570</v>
      </c>
      <c r="R19" s="43"/>
      <c r="S19" s="43"/>
      <c r="T19" s="43"/>
    </row>
    <row r="20" s="1" customFormat="1" spans="1:20">
      <c r="A20" s="14">
        <v>6</v>
      </c>
      <c r="B20" s="15">
        <v>43229</v>
      </c>
      <c r="C20" s="16">
        <v>43231</v>
      </c>
      <c r="D20" s="17" t="s">
        <v>15</v>
      </c>
      <c r="E20" s="18">
        <f t="shared" si="0"/>
        <v>2</v>
      </c>
      <c r="F20" s="19" t="s">
        <v>27</v>
      </c>
      <c r="G20" s="20">
        <v>14490</v>
      </c>
      <c r="H20" s="21">
        <v>0</v>
      </c>
      <c r="I20" s="20">
        <f t="shared" si="1"/>
        <v>14490</v>
      </c>
      <c r="J20" s="32">
        <f t="shared" si="2"/>
        <v>882125</v>
      </c>
      <c r="K20" s="18">
        <v>30226</v>
      </c>
      <c r="L20" s="25">
        <v>1302267</v>
      </c>
      <c r="M20" s="1" t="e">
        <f>VLOOKUP(K20,P:Q,2,0)-I20</f>
        <v>#N/A</v>
      </c>
      <c r="N20" s="3"/>
      <c r="P20" s="1">
        <v>57763</v>
      </c>
      <c r="Q20" s="1">
        <v>21945</v>
      </c>
      <c r="R20" s="43"/>
      <c r="S20" s="43"/>
      <c r="T20" s="43"/>
    </row>
    <row r="21" s="1" customFormat="1" spans="1:20">
      <c r="A21" s="14">
        <v>7</v>
      </c>
      <c r="B21" s="15">
        <v>43228</v>
      </c>
      <c r="C21" s="16">
        <v>43232</v>
      </c>
      <c r="D21" s="17" t="s">
        <v>15</v>
      </c>
      <c r="E21" s="18">
        <f t="shared" si="0"/>
        <v>4</v>
      </c>
      <c r="F21" s="19" t="s">
        <v>28</v>
      </c>
      <c r="G21" s="20">
        <v>28980</v>
      </c>
      <c r="H21" s="21">
        <v>0</v>
      </c>
      <c r="I21" s="20">
        <f t="shared" si="1"/>
        <v>28980</v>
      </c>
      <c r="J21" s="32">
        <f t="shared" si="2"/>
        <v>853145</v>
      </c>
      <c r="K21" s="18">
        <v>30509</v>
      </c>
      <c r="L21" s="25">
        <v>1303550</v>
      </c>
      <c r="M21" s="1" t="e">
        <f>VLOOKUP(K21,P:Q,2,0)-I21</f>
        <v>#N/A</v>
      </c>
      <c r="N21" s="3"/>
      <c r="P21" s="1">
        <v>56702</v>
      </c>
      <c r="Q21" s="1">
        <v>21945</v>
      </c>
      <c r="R21" s="43"/>
      <c r="S21" s="43"/>
      <c r="T21" s="43"/>
    </row>
    <row r="22" s="1" customFormat="1" spans="1:20">
      <c r="A22" s="14">
        <v>8</v>
      </c>
      <c r="B22" s="15">
        <v>43231</v>
      </c>
      <c r="C22" s="16">
        <v>43233</v>
      </c>
      <c r="D22" s="17" t="s">
        <v>15</v>
      </c>
      <c r="E22" s="18">
        <f t="shared" si="0"/>
        <v>2</v>
      </c>
      <c r="F22" s="19" t="s">
        <v>29</v>
      </c>
      <c r="G22" s="20">
        <v>13140</v>
      </c>
      <c r="H22" s="21">
        <v>0</v>
      </c>
      <c r="I22" s="20">
        <f t="shared" si="1"/>
        <v>13140</v>
      </c>
      <c r="J22" s="32">
        <f t="shared" si="2"/>
        <v>840005</v>
      </c>
      <c r="K22" s="18">
        <v>29939</v>
      </c>
      <c r="L22" s="25">
        <v>1301156</v>
      </c>
      <c r="M22" s="1" t="e">
        <f>VLOOKUP(K22,P:Q,2,0)-I22</f>
        <v>#N/A</v>
      </c>
      <c r="N22" s="3"/>
      <c r="P22" s="1">
        <v>58652</v>
      </c>
      <c r="Q22" s="1">
        <v>11550</v>
      </c>
      <c r="R22" s="43"/>
      <c r="S22" s="43"/>
      <c r="T22" s="43"/>
    </row>
    <row r="23" s="1" customFormat="1" spans="1:20">
      <c r="A23" s="14">
        <v>9</v>
      </c>
      <c r="B23" s="15">
        <v>43230</v>
      </c>
      <c r="C23" s="16">
        <v>43233</v>
      </c>
      <c r="D23" s="17" t="s">
        <v>15</v>
      </c>
      <c r="E23" s="18">
        <f t="shared" si="0"/>
        <v>3</v>
      </c>
      <c r="F23" s="19" t="s">
        <v>30</v>
      </c>
      <c r="G23" s="20">
        <v>21735</v>
      </c>
      <c r="H23" s="21">
        <v>0</v>
      </c>
      <c r="I23" s="20">
        <f t="shared" si="1"/>
        <v>21735</v>
      </c>
      <c r="J23" s="32">
        <f t="shared" si="2"/>
        <v>818270</v>
      </c>
      <c r="K23" s="18">
        <v>28902</v>
      </c>
      <c r="L23" s="25">
        <v>1298852</v>
      </c>
      <c r="M23" s="1" t="e">
        <f>VLOOKUP(K23,P:Q,2,0)-I23</f>
        <v>#N/A</v>
      </c>
      <c r="N23" s="3"/>
      <c r="P23" s="1">
        <v>58652</v>
      </c>
      <c r="Q23" s="1">
        <v>10972.5</v>
      </c>
      <c r="R23" s="5"/>
      <c r="S23" s="43"/>
      <c r="T23" s="43"/>
    </row>
    <row r="24" s="1" customFormat="1" spans="1:20">
      <c r="A24" s="14">
        <v>10</v>
      </c>
      <c r="B24" s="15">
        <v>43228</v>
      </c>
      <c r="C24" s="16">
        <v>43233</v>
      </c>
      <c r="D24" s="17" t="s">
        <v>15</v>
      </c>
      <c r="E24" s="18">
        <f t="shared" si="0"/>
        <v>5</v>
      </c>
      <c r="F24" s="19" t="s">
        <v>31</v>
      </c>
      <c r="G24" s="20">
        <v>36225</v>
      </c>
      <c r="H24" s="21">
        <v>0</v>
      </c>
      <c r="I24" s="20">
        <f t="shared" si="1"/>
        <v>36225</v>
      </c>
      <c r="J24" s="32">
        <f t="shared" si="2"/>
        <v>782045</v>
      </c>
      <c r="K24" s="18">
        <v>30198</v>
      </c>
      <c r="L24" s="25">
        <v>1302066</v>
      </c>
      <c r="M24" s="1" t="e">
        <f>VLOOKUP(K24,P:Q,2,0)-I24</f>
        <v>#N/A</v>
      </c>
      <c r="N24" s="3"/>
      <c r="P24" s="1">
        <v>57785</v>
      </c>
      <c r="Q24" s="1">
        <v>54862.5</v>
      </c>
      <c r="R24" s="44"/>
      <c r="S24" s="43"/>
      <c r="T24" s="43"/>
    </row>
    <row r="25" s="1" customFormat="1" spans="1:20">
      <c r="A25" s="14">
        <v>11</v>
      </c>
      <c r="B25" s="15">
        <v>43231</v>
      </c>
      <c r="C25" s="16">
        <v>43234</v>
      </c>
      <c r="D25" s="17" t="s">
        <v>15</v>
      </c>
      <c r="E25" s="18">
        <f t="shared" si="0"/>
        <v>3</v>
      </c>
      <c r="F25" s="19" t="s">
        <v>32</v>
      </c>
      <c r="G25" s="20">
        <v>21735</v>
      </c>
      <c r="H25" s="21">
        <v>0</v>
      </c>
      <c r="I25" s="20">
        <f t="shared" si="1"/>
        <v>21735</v>
      </c>
      <c r="J25" s="32">
        <f t="shared" si="2"/>
        <v>760310</v>
      </c>
      <c r="K25" s="18">
        <v>29435</v>
      </c>
      <c r="L25" s="25">
        <v>1299741</v>
      </c>
      <c r="M25" s="1" t="e">
        <f>VLOOKUP(K25,P:Q,2,0)-I25</f>
        <v>#N/A</v>
      </c>
      <c r="N25" s="3"/>
      <c r="P25" s="1">
        <v>58165</v>
      </c>
      <c r="Q25" s="1">
        <v>20600</v>
      </c>
      <c r="R25" s="5"/>
      <c r="S25" s="43"/>
      <c r="T25" s="43"/>
    </row>
    <row r="26" s="1" customFormat="1" spans="1:20">
      <c r="A26" s="14">
        <v>12</v>
      </c>
      <c r="B26" s="15">
        <v>43232</v>
      </c>
      <c r="C26" s="16">
        <v>43234</v>
      </c>
      <c r="D26" s="17" t="s">
        <v>15</v>
      </c>
      <c r="E26" s="18">
        <f t="shared" si="0"/>
        <v>2</v>
      </c>
      <c r="F26" s="19" t="s">
        <v>33</v>
      </c>
      <c r="G26" s="20">
        <v>19890</v>
      </c>
      <c r="H26" s="21">
        <v>0</v>
      </c>
      <c r="I26" s="20">
        <f t="shared" si="1"/>
        <v>19890</v>
      </c>
      <c r="J26" s="32">
        <f t="shared" si="2"/>
        <v>740420</v>
      </c>
      <c r="K26" s="18">
        <v>30215</v>
      </c>
      <c r="L26" s="25">
        <v>1302145</v>
      </c>
      <c r="M26" s="1" t="e">
        <f>VLOOKUP(K26,P:Q,2,0)-I26</f>
        <v>#N/A</v>
      </c>
      <c r="N26" s="3"/>
      <c r="P26" s="1">
        <v>56247</v>
      </c>
      <c r="Q26" s="1">
        <v>29355</v>
      </c>
      <c r="R26" s="43"/>
      <c r="S26" s="43"/>
      <c r="T26" s="43"/>
    </row>
    <row r="27" s="1" customFormat="1" spans="1:20">
      <c r="A27" s="14">
        <v>13</v>
      </c>
      <c r="B27" s="15">
        <v>43232</v>
      </c>
      <c r="C27" s="16">
        <v>43235</v>
      </c>
      <c r="D27" s="17" t="s">
        <v>15</v>
      </c>
      <c r="E27" s="18">
        <f t="shared" si="0"/>
        <v>3</v>
      </c>
      <c r="F27" s="19" t="s">
        <v>34</v>
      </c>
      <c r="G27" s="20">
        <v>21735</v>
      </c>
      <c r="H27" s="21">
        <v>0</v>
      </c>
      <c r="I27" s="20">
        <f t="shared" si="1"/>
        <v>21735</v>
      </c>
      <c r="J27" s="32">
        <f t="shared" si="2"/>
        <v>718685</v>
      </c>
      <c r="K27" s="18">
        <v>30530</v>
      </c>
      <c r="L27" s="25">
        <v>1303634</v>
      </c>
      <c r="M27" s="1" t="e">
        <f>VLOOKUP(K27,P:Q,2,0)-I27</f>
        <v>#N/A</v>
      </c>
      <c r="N27" s="3"/>
      <c r="P27" s="1">
        <v>57903</v>
      </c>
      <c r="Q27" s="1">
        <v>20600</v>
      </c>
      <c r="R27" s="5"/>
      <c r="S27" s="43"/>
      <c r="T27" s="43"/>
    </row>
    <row r="28" s="1" customFormat="1" spans="1:20">
      <c r="A28" s="14">
        <v>14</v>
      </c>
      <c r="B28" s="15">
        <v>43233</v>
      </c>
      <c r="C28" s="16">
        <v>43236</v>
      </c>
      <c r="D28" s="17" t="s">
        <v>15</v>
      </c>
      <c r="E28" s="18">
        <f t="shared" si="0"/>
        <v>3</v>
      </c>
      <c r="F28" s="19" t="s">
        <v>35</v>
      </c>
      <c r="G28" s="20">
        <v>19710</v>
      </c>
      <c r="H28" s="21">
        <v>0</v>
      </c>
      <c r="I28" s="20">
        <f t="shared" si="1"/>
        <v>19710</v>
      </c>
      <c r="J28" s="32">
        <f t="shared" si="2"/>
        <v>698975</v>
      </c>
      <c r="K28" s="18">
        <v>29436</v>
      </c>
      <c r="L28" s="25">
        <v>1299787</v>
      </c>
      <c r="M28" s="1" t="e">
        <f>VLOOKUP(K28,P:Q,2,0)-I28</f>
        <v>#N/A</v>
      </c>
      <c r="N28" s="3"/>
      <c r="P28" s="1">
        <v>54258</v>
      </c>
      <c r="Q28" s="1">
        <v>21945</v>
      </c>
      <c r="R28" s="5"/>
      <c r="S28" s="43"/>
      <c r="T28" s="43"/>
    </row>
    <row r="29" s="1" customFormat="1" spans="1:20">
      <c r="A29" s="14">
        <v>15</v>
      </c>
      <c r="B29" s="15">
        <v>43234</v>
      </c>
      <c r="C29" s="16">
        <v>43236</v>
      </c>
      <c r="D29" s="17" t="s">
        <v>15</v>
      </c>
      <c r="E29" s="18">
        <f t="shared" si="0"/>
        <v>2</v>
      </c>
      <c r="F29" s="19" t="s">
        <v>36</v>
      </c>
      <c r="G29" s="20">
        <v>13140</v>
      </c>
      <c r="H29" s="21">
        <v>0</v>
      </c>
      <c r="I29" s="20">
        <f t="shared" si="1"/>
        <v>13140</v>
      </c>
      <c r="J29" s="32">
        <f t="shared" si="2"/>
        <v>685835</v>
      </c>
      <c r="K29" s="18">
        <v>29657</v>
      </c>
      <c r="L29" s="25">
        <v>1299865</v>
      </c>
      <c r="M29" s="1" t="e">
        <f>VLOOKUP(K29,P:Q,2,0)-I29</f>
        <v>#N/A</v>
      </c>
      <c r="N29" s="3"/>
      <c r="P29" s="1">
        <v>54241</v>
      </c>
      <c r="Q29" s="1">
        <v>32917.5</v>
      </c>
      <c r="R29" s="5"/>
      <c r="S29" s="43"/>
      <c r="T29" s="43"/>
    </row>
    <row r="30" s="1" customFormat="1" spans="1:20">
      <c r="A30" s="14">
        <v>16</v>
      </c>
      <c r="B30" s="15">
        <v>43233</v>
      </c>
      <c r="C30" s="16">
        <v>43237</v>
      </c>
      <c r="D30" s="17" t="s">
        <v>15</v>
      </c>
      <c r="E30" s="18">
        <f t="shared" si="0"/>
        <v>4</v>
      </c>
      <c r="F30" s="19" t="s">
        <v>37</v>
      </c>
      <c r="G30" s="20">
        <v>28980</v>
      </c>
      <c r="H30" s="21">
        <v>0</v>
      </c>
      <c r="I30" s="20">
        <f t="shared" si="1"/>
        <v>28980</v>
      </c>
      <c r="J30" s="32">
        <f t="shared" si="2"/>
        <v>656855</v>
      </c>
      <c r="K30" s="18">
        <v>28518</v>
      </c>
      <c r="L30" s="25">
        <v>1298267</v>
      </c>
      <c r="M30" s="1" t="e">
        <f>VLOOKUP(K30,P:Q,2,0)-I30</f>
        <v>#N/A</v>
      </c>
      <c r="N30" s="3"/>
      <c r="P30" s="1">
        <v>55680</v>
      </c>
      <c r="Q30" s="1">
        <v>26400</v>
      </c>
      <c r="R30" s="43"/>
      <c r="S30" s="43"/>
      <c r="T30" s="43"/>
    </row>
    <row r="31" s="1" customFormat="1" spans="1:20">
      <c r="A31" s="14">
        <v>17</v>
      </c>
      <c r="B31" s="15">
        <v>43234</v>
      </c>
      <c r="C31" s="16">
        <v>43237</v>
      </c>
      <c r="D31" s="17" t="s">
        <v>15</v>
      </c>
      <c r="E31" s="18">
        <f t="shared" si="0"/>
        <v>3</v>
      </c>
      <c r="F31" s="19" t="s">
        <v>38</v>
      </c>
      <c r="G31" s="20">
        <v>21735</v>
      </c>
      <c r="H31" s="21">
        <v>0</v>
      </c>
      <c r="I31" s="20">
        <f t="shared" si="1"/>
        <v>21735</v>
      </c>
      <c r="J31" s="32">
        <f t="shared" si="2"/>
        <v>635120</v>
      </c>
      <c r="K31" s="18">
        <v>27670</v>
      </c>
      <c r="L31" s="25">
        <v>1295039</v>
      </c>
      <c r="M31" s="1" t="e">
        <f>VLOOKUP(K31,P:Q,2,0)-I31</f>
        <v>#N/A</v>
      </c>
      <c r="N31" s="3"/>
      <c r="P31" s="1">
        <v>54240</v>
      </c>
      <c r="Q31" s="1">
        <v>29355</v>
      </c>
      <c r="R31" s="43"/>
      <c r="S31" s="43"/>
      <c r="T31" s="43"/>
    </row>
    <row r="32" s="1" customFormat="1" spans="1:20">
      <c r="A32" s="14">
        <v>18</v>
      </c>
      <c r="B32" s="15">
        <v>43235</v>
      </c>
      <c r="C32" s="16">
        <v>43238</v>
      </c>
      <c r="D32" s="17" t="s">
        <v>15</v>
      </c>
      <c r="E32" s="18">
        <f t="shared" si="0"/>
        <v>3</v>
      </c>
      <c r="F32" s="19" t="s">
        <v>39</v>
      </c>
      <c r="G32" s="20">
        <v>21735</v>
      </c>
      <c r="H32" s="21">
        <v>0</v>
      </c>
      <c r="I32" s="20">
        <f t="shared" si="1"/>
        <v>21735</v>
      </c>
      <c r="J32" s="32">
        <f t="shared" si="2"/>
        <v>613385</v>
      </c>
      <c r="K32" s="18">
        <v>27509</v>
      </c>
      <c r="L32" s="25">
        <v>1294649</v>
      </c>
      <c r="M32" s="1" t="e">
        <f>VLOOKUP(K32,P:Q,2,0)-I32</f>
        <v>#N/A</v>
      </c>
      <c r="N32" s="3"/>
      <c r="P32" s="1">
        <v>57905</v>
      </c>
      <c r="Q32" s="1">
        <v>27465</v>
      </c>
      <c r="R32" s="5"/>
      <c r="S32" s="43"/>
      <c r="T32" s="43"/>
    </row>
    <row r="33" s="1" customFormat="1" spans="1:20">
      <c r="A33" s="14">
        <v>19</v>
      </c>
      <c r="B33" s="15">
        <v>43236</v>
      </c>
      <c r="C33" s="16">
        <v>43238</v>
      </c>
      <c r="D33" s="17" t="s">
        <v>15</v>
      </c>
      <c r="E33" s="18">
        <f t="shared" si="0"/>
        <v>2</v>
      </c>
      <c r="F33" s="19" t="s">
        <v>40</v>
      </c>
      <c r="G33" s="20">
        <v>14490</v>
      </c>
      <c r="H33" s="21">
        <v>0</v>
      </c>
      <c r="I33" s="20">
        <f t="shared" si="1"/>
        <v>14490</v>
      </c>
      <c r="J33" s="32">
        <f t="shared" si="2"/>
        <v>598895</v>
      </c>
      <c r="K33" s="18">
        <v>28685</v>
      </c>
      <c r="L33" s="25">
        <v>1298721</v>
      </c>
      <c r="M33" s="1" t="e">
        <f>VLOOKUP(K33,P:Q,2,0)-I33</f>
        <v>#N/A</v>
      </c>
      <c r="N33" s="3"/>
      <c r="P33" s="1">
        <v>53910</v>
      </c>
      <c r="Q33" s="1">
        <v>21945</v>
      </c>
      <c r="R33" s="5"/>
      <c r="S33" s="43"/>
      <c r="T33" s="43"/>
    </row>
    <row r="34" s="1" customFormat="1" spans="1:20">
      <c r="A34" s="14">
        <v>20</v>
      </c>
      <c r="B34" s="15">
        <v>43235</v>
      </c>
      <c r="C34" s="16">
        <v>43238</v>
      </c>
      <c r="D34" s="17" t="s">
        <v>15</v>
      </c>
      <c r="E34" s="18">
        <f t="shared" si="0"/>
        <v>3</v>
      </c>
      <c r="F34" s="19" t="s">
        <v>41</v>
      </c>
      <c r="G34" s="20">
        <v>19710</v>
      </c>
      <c r="H34" s="21">
        <v>0</v>
      </c>
      <c r="I34" s="20">
        <f t="shared" si="1"/>
        <v>19710</v>
      </c>
      <c r="J34" s="32">
        <f t="shared" si="2"/>
        <v>579185</v>
      </c>
      <c r="K34" s="18">
        <v>29721</v>
      </c>
      <c r="L34" s="25">
        <v>1300809</v>
      </c>
      <c r="M34" s="1" t="e">
        <f>VLOOKUP(K34,P:Q,2,0)-I34</f>
        <v>#N/A</v>
      </c>
      <c r="N34" s="3"/>
      <c r="P34" s="1">
        <v>56248</v>
      </c>
      <c r="Q34" s="1">
        <v>54845</v>
      </c>
      <c r="R34" s="43"/>
      <c r="S34" s="43"/>
      <c r="T34" s="43"/>
    </row>
    <row r="35" s="1" customFormat="1" spans="1:20">
      <c r="A35" s="14">
        <v>21</v>
      </c>
      <c r="B35" s="15">
        <v>43239</v>
      </c>
      <c r="C35" s="16">
        <v>43241</v>
      </c>
      <c r="D35" s="17" t="s">
        <v>15</v>
      </c>
      <c r="E35" s="18">
        <f t="shared" si="0"/>
        <v>2</v>
      </c>
      <c r="F35" s="19" t="s">
        <v>42</v>
      </c>
      <c r="G35" s="20">
        <v>18540</v>
      </c>
      <c r="H35" s="21">
        <v>0</v>
      </c>
      <c r="I35" s="20">
        <f t="shared" si="1"/>
        <v>18540</v>
      </c>
      <c r="J35" s="32">
        <f t="shared" si="2"/>
        <v>560645</v>
      </c>
      <c r="K35" s="18">
        <v>30543</v>
      </c>
      <c r="L35" s="25">
        <v>1303767</v>
      </c>
      <c r="M35" s="1" t="e">
        <f>VLOOKUP(K35,P:Q,2,0)-I35</f>
        <v>#N/A</v>
      </c>
      <c r="N35" s="3"/>
      <c r="P35" s="1">
        <v>60708</v>
      </c>
      <c r="Q35" s="1">
        <v>32900</v>
      </c>
      <c r="R35" s="43"/>
      <c r="S35" s="43"/>
      <c r="T35" s="43"/>
    </row>
    <row r="36" s="1" customFormat="1" spans="1:20">
      <c r="A36" s="14">
        <v>22</v>
      </c>
      <c r="B36" s="15">
        <v>43239</v>
      </c>
      <c r="C36" s="16">
        <v>43241</v>
      </c>
      <c r="D36" s="17" t="s">
        <v>15</v>
      </c>
      <c r="E36" s="18">
        <f t="shared" si="0"/>
        <v>2</v>
      </c>
      <c r="F36" s="19" t="s">
        <v>43</v>
      </c>
      <c r="G36" s="20">
        <v>14490</v>
      </c>
      <c r="H36" s="21">
        <v>0</v>
      </c>
      <c r="I36" s="20">
        <f t="shared" si="1"/>
        <v>14490</v>
      </c>
      <c r="J36" s="32">
        <f t="shared" si="2"/>
        <v>546155</v>
      </c>
      <c r="K36" s="18">
        <v>28668</v>
      </c>
      <c r="L36" s="25">
        <v>1298633</v>
      </c>
      <c r="M36" s="1" t="e">
        <f>VLOOKUP(K36,P:Q,2,0)-I36</f>
        <v>#N/A</v>
      </c>
      <c r="N36" s="3"/>
      <c r="P36" s="1">
        <v>60334</v>
      </c>
      <c r="Q36" s="1">
        <v>16450</v>
      </c>
      <c r="R36" s="43"/>
      <c r="S36" s="43"/>
      <c r="T36" s="43"/>
    </row>
    <row r="37" s="1" customFormat="1" spans="1:20">
      <c r="A37" s="14">
        <v>23</v>
      </c>
      <c r="B37" s="15">
        <v>43239</v>
      </c>
      <c r="C37" s="16">
        <v>43241</v>
      </c>
      <c r="D37" s="17" t="s">
        <v>15</v>
      </c>
      <c r="E37" s="18">
        <f t="shared" si="0"/>
        <v>2</v>
      </c>
      <c r="F37" s="19" t="s">
        <v>44</v>
      </c>
      <c r="G37" s="20">
        <v>14490</v>
      </c>
      <c r="H37" s="21">
        <v>0</v>
      </c>
      <c r="I37" s="20">
        <f t="shared" si="1"/>
        <v>14490</v>
      </c>
      <c r="J37" s="32">
        <f t="shared" si="2"/>
        <v>531665</v>
      </c>
      <c r="K37" s="18">
        <v>28167</v>
      </c>
      <c r="L37" s="25">
        <v>1297128</v>
      </c>
      <c r="M37" s="1" t="e">
        <f>VLOOKUP(K37,P:Q,2,0)-I37</f>
        <v>#N/A</v>
      </c>
      <c r="N37" s="3"/>
      <c r="P37" s="1">
        <v>47931</v>
      </c>
      <c r="Q37" s="1">
        <v>14700</v>
      </c>
      <c r="R37" s="43"/>
      <c r="S37" s="43"/>
      <c r="T37" s="43"/>
    </row>
    <row r="38" s="1" customFormat="1" spans="1:20">
      <c r="A38" s="14">
        <v>24</v>
      </c>
      <c r="B38" s="15">
        <v>43240</v>
      </c>
      <c r="C38" s="16">
        <v>43242</v>
      </c>
      <c r="D38" s="17" t="s">
        <v>15</v>
      </c>
      <c r="E38" s="18">
        <f t="shared" si="0"/>
        <v>2</v>
      </c>
      <c r="F38" s="19" t="s">
        <v>45</v>
      </c>
      <c r="G38" s="20">
        <v>13140</v>
      </c>
      <c r="H38" s="21">
        <v>0</v>
      </c>
      <c r="I38" s="20">
        <f t="shared" si="1"/>
        <v>13140</v>
      </c>
      <c r="J38" s="32">
        <f t="shared" si="2"/>
        <v>518525</v>
      </c>
      <c r="K38" s="18">
        <v>30468</v>
      </c>
      <c r="L38" s="25">
        <v>1303245</v>
      </c>
      <c r="M38" s="1" t="e">
        <f>VLOOKUP(K38,P:Q,2,0)-I38</f>
        <v>#N/A</v>
      </c>
      <c r="N38" s="3"/>
      <c r="P38" s="1">
        <v>47930</v>
      </c>
      <c r="Q38" s="1">
        <v>16450</v>
      </c>
      <c r="R38" s="5"/>
      <c r="S38" s="43"/>
      <c r="T38" s="43"/>
    </row>
    <row r="39" s="1" customFormat="1" spans="1:20">
      <c r="A39" s="14">
        <v>25</v>
      </c>
      <c r="B39" s="15">
        <v>43241</v>
      </c>
      <c r="C39" s="16">
        <v>43243</v>
      </c>
      <c r="D39" s="17" t="s">
        <v>15</v>
      </c>
      <c r="E39" s="18">
        <f t="shared" si="0"/>
        <v>2</v>
      </c>
      <c r="F39" s="19" t="s">
        <v>46</v>
      </c>
      <c r="G39" s="20">
        <v>14490</v>
      </c>
      <c r="H39" s="21">
        <v>0</v>
      </c>
      <c r="I39" s="20">
        <f t="shared" si="1"/>
        <v>14490</v>
      </c>
      <c r="J39" s="32">
        <f t="shared" si="2"/>
        <v>504035</v>
      </c>
      <c r="K39" s="18">
        <v>28437</v>
      </c>
      <c r="L39" s="25">
        <v>1297446</v>
      </c>
      <c r="M39" s="1" t="e">
        <f>VLOOKUP(K39,P:Q,2,0)-I39</f>
        <v>#N/A</v>
      </c>
      <c r="N39" s="3"/>
      <c r="P39" s="1">
        <v>47530</v>
      </c>
      <c r="Q39" s="1">
        <v>16450</v>
      </c>
      <c r="R39" s="43"/>
      <c r="S39" s="43"/>
      <c r="T39" s="43"/>
    </row>
    <row r="40" s="1" customFormat="1" spans="1:20">
      <c r="A40" s="14">
        <v>26</v>
      </c>
      <c r="B40" s="15">
        <v>43240</v>
      </c>
      <c r="C40" s="16">
        <v>43244</v>
      </c>
      <c r="D40" s="17" t="s">
        <v>15</v>
      </c>
      <c r="E40" s="18">
        <f t="shared" si="0"/>
        <v>4</v>
      </c>
      <c r="F40" s="19" t="s">
        <v>47</v>
      </c>
      <c r="G40" s="20">
        <v>28980</v>
      </c>
      <c r="H40" s="21">
        <v>0</v>
      </c>
      <c r="I40" s="20">
        <f t="shared" si="1"/>
        <v>28980</v>
      </c>
      <c r="J40" s="32">
        <f t="shared" si="2"/>
        <v>475055</v>
      </c>
      <c r="K40" s="18">
        <v>29720</v>
      </c>
      <c r="L40" s="25">
        <v>1300607</v>
      </c>
      <c r="M40" s="1" t="e">
        <f>VLOOKUP(K40,P:Q,2,0)-I40</f>
        <v>#N/A</v>
      </c>
      <c r="N40" s="3"/>
      <c r="P40" s="1">
        <v>56288</v>
      </c>
      <c r="Q40" s="1">
        <v>16450</v>
      </c>
      <c r="R40" s="43"/>
      <c r="S40" s="43"/>
      <c r="T40" s="43"/>
    </row>
    <row r="41" s="1" customFormat="1" spans="1:20">
      <c r="A41" s="14">
        <v>27</v>
      </c>
      <c r="B41" s="15">
        <v>43242</v>
      </c>
      <c r="C41" s="16">
        <v>43244</v>
      </c>
      <c r="D41" s="17" t="s">
        <v>15</v>
      </c>
      <c r="E41" s="18">
        <f t="shared" si="0"/>
        <v>2</v>
      </c>
      <c r="F41" s="19" t="s">
        <v>48</v>
      </c>
      <c r="G41" s="20">
        <v>13140</v>
      </c>
      <c r="H41" s="21">
        <v>0</v>
      </c>
      <c r="I41" s="20">
        <f t="shared" si="1"/>
        <v>13140</v>
      </c>
      <c r="J41" s="32">
        <f t="shared" si="2"/>
        <v>461915</v>
      </c>
      <c r="K41" s="18">
        <v>29973</v>
      </c>
      <c r="L41" s="25">
        <v>1301327</v>
      </c>
      <c r="M41" s="1" t="e">
        <f>VLOOKUP(K41,P:Q,2,0)-I41</f>
        <v>#N/A</v>
      </c>
      <c r="N41" s="3"/>
      <c r="P41" s="1">
        <v>47454</v>
      </c>
      <c r="Q41" s="1">
        <v>14700</v>
      </c>
      <c r="R41" s="43"/>
      <c r="S41" s="43"/>
      <c r="T41" s="43"/>
    </row>
    <row r="42" s="1" customFormat="1" spans="1:20">
      <c r="A42" s="14">
        <v>28</v>
      </c>
      <c r="B42" s="15">
        <v>43243</v>
      </c>
      <c r="C42" s="16">
        <v>43245</v>
      </c>
      <c r="D42" s="17" t="s">
        <v>15</v>
      </c>
      <c r="E42" s="18">
        <f t="shared" si="0"/>
        <v>2</v>
      </c>
      <c r="F42" s="19" t="s">
        <v>49</v>
      </c>
      <c r="G42" s="20">
        <v>14490</v>
      </c>
      <c r="H42" s="21">
        <v>0</v>
      </c>
      <c r="I42" s="20">
        <f t="shared" si="1"/>
        <v>14490</v>
      </c>
      <c r="J42" s="32">
        <f t="shared" si="2"/>
        <v>447425</v>
      </c>
      <c r="K42" s="18">
        <v>29158</v>
      </c>
      <c r="L42" s="25">
        <v>1299300</v>
      </c>
      <c r="M42" s="1" t="e">
        <f>VLOOKUP(K42,P:Q,2,0)-I42</f>
        <v>#N/A</v>
      </c>
      <c r="N42" s="3"/>
      <c r="P42" s="1">
        <v>57836</v>
      </c>
      <c r="Q42" s="1">
        <v>32900</v>
      </c>
      <c r="R42" s="43"/>
      <c r="S42" s="43"/>
      <c r="T42" s="43"/>
    </row>
    <row r="43" s="1" customFormat="1" spans="1:20">
      <c r="A43" s="14">
        <v>29</v>
      </c>
      <c r="B43" s="15">
        <v>43243</v>
      </c>
      <c r="C43" s="16">
        <v>43246</v>
      </c>
      <c r="D43" s="17" t="s">
        <v>15</v>
      </c>
      <c r="E43" s="18">
        <f t="shared" si="0"/>
        <v>3</v>
      </c>
      <c r="F43" s="19" t="s">
        <v>50</v>
      </c>
      <c r="G43" s="20">
        <v>19710</v>
      </c>
      <c r="H43" s="21">
        <v>0</v>
      </c>
      <c r="I43" s="20">
        <f t="shared" si="1"/>
        <v>19710</v>
      </c>
      <c r="J43" s="32">
        <f t="shared" si="2"/>
        <v>427715</v>
      </c>
      <c r="K43" s="18">
        <v>29729</v>
      </c>
      <c r="L43" s="25">
        <v>1300830</v>
      </c>
      <c r="M43" s="1" t="e">
        <f>VLOOKUP(K43,P:Q,2,0)-I43</f>
        <v>#N/A</v>
      </c>
      <c r="N43" s="3"/>
      <c r="P43" s="1">
        <v>57174</v>
      </c>
      <c r="Q43" s="1">
        <v>38700</v>
      </c>
      <c r="R43" s="43"/>
      <c r="S43" s="43"/>
      <c r="T43" s="43"/>
    </row>
    <row r="44" s="1" customFormat="1" spans="1:20">
      <c r="A44" s="14">
        <v>30</v>
      </c>
      <c r="B44" s="15">
        <v>43244</v>
      </c>
      <c r="C44" s="16">
        <v>43246</v>
      </c>
      <c r="D44" s="17" t="s">
        <v>15</v>
      </c>
      <c r="E44" s="18">
        <f t="shared" si="0"/>
        <v>2</v>
      </c>
      <c r="F44" s="19" t="s">
        <v>51</v>
      </c>
      <c r="G44" s="20">
        <v>16020</v>
      </c>
      <c r="H44" s="21">
        <v>0</v>
      </c>
      <c r="I44" s="20">
        <f t="shared" si="1"/>
        <v>16020</v>
      </c>
      <c r="J44" s="32">
        <f t="shared" si="2"/>
        <v>411695</v>
      </c>
      <c r="K44" s="18">
        <v>31588</v>
      </c>
      <c r="L44" s="25">
        <v>1308723</v>
      </c>
      <c r="M44" s="1" t="e">
        <f>VLOOKUP(K44,P:Q,2,0)-I44</f>
        <v>#N/A</v>
      </c>
      <c r="N44" s="3"/>
      <c r="P44" s="1">
        <v>57175</v>
      </c>
      <c r="Q44" s="1">
        <v>38700</v>
      </c>
      <c r="R44" s="43"/>
      <c r="S44" s="43"/>
      <c r="T44" s="43"/>
    </row>
    <row r="45" s="1" customFormat="1" spans="1:20">
      <c r="A45" s="14">
        <v>31</v>
      </c>
      <c r="B45" s="15">
        <v>43244</v>
      </c>
      <c r="C45" s="16">
        <v>43246</v>
      </c>
      <c r="D45" s="17" t="s">
        <v>15</v>
      </c>
      <c r="E45" s="18">
        <f t="shared" si="0"/>
        <v>2</v>
      </c>
      <c r="F45" s="19" t="s">
        <v>52</v>
      </c>
      <c r="G45" s="20">
        <v>14490</v>
      </c>
      <c r="H45" s="21">
        <v>0</v>
      </c>
      <c r="I45" s="20">
        <f t="shared" si="1"/>
        <v>14490</v>
      </c>
      <c r="J45" s="32">
        <f t="shared" si="2"/>
        <v>397205</v>
      </c>
      <c r="K45" s="18">
        <v>27503</v>
      </c>
      <c r="L45" s="25">
        <v>1294063</v>
      </c>
      <c r="M45" s="1" t="e">
        <f>VLOOKUP(K45,P:Q,2,0)-I45</f>
        <v>#N/A</v>
      </c>
      <c r="N45" s="3"/>
      <c r="P45" s="1">
        <v>47659</v>
      </c>
      <c r="Q45" s="1">
        <v>14700</v>
      </c>
      <c r="R45" s="43"/>
      <c r="S45" s="43"/>
      <c r="T45" s="43"/>
    </row>
    <row r="46" s="1" customFormat="1" spans="1:20">
      <c r="A46" s="14">
        <v>32</v>
      </c>
      <c r="B46" s="15">
        <v>43242</v>
      </c>
      <c r="C46" s="16">
        <v>43246</v>
      </c>
      <c r="D46" s="17" t="s">
        <v>15</v>
      </c>
      <c r="E46" s="18">
        <f t="shared" si="0"/>
        <v>4</v>
      </c>
      <c r="F46" s="19" t="s">
        <v>53</v>
      </c>
      <c r="G46" s="20">
        <v>28980</v>
      </c>
      <c r="H46" s="21">
        <v>0</v>
      </c>
      <c r="I46" s="20">
        <f t="shared" si="1"/>
        <v>28980</v>
      </c>
      <c r="J46" s="32">
        <f t="shared" si="2"/>
        <v>368225</v>
      </c>
      <c r="K46" s="18">
        <v>27505</v>
      </c>
      <c r="L46" s="25">
        <v>1294262</v>
      </c>
      <c r="M46" s="1" t="e">
        <f>VLOOKUP(K46,P:Q,2,0)-I46</f>
        <v>#N/A</v>
      </c>
      <c r="N46" s="3"/>
      <c r="P46" s="1">
        <v>60765</v>
      </c>
      <c r="Q46" s="1">
        <v>19350</v>
      </c>
      <c r="R46" s="43"/>
      <c r="S46" s="43"/>
      <c r="T46" s="43"/>
    </row>
    <row r="47" s="1" customFormat="1" spans="1:20">
      <c r="A47" s="14">
        <v>33</v>
      </c>
      <c r="B47" s="15">
        <v>43245</v>
      </c>
      <c r="C47" s="16">
        <v>43247</v>
      </c>
      <c r="D47" s="17" t="s">
        <v>15</v>
      </c>
      <c r="E47" s="18">
        <f t="shared" si="0"/>
        <v>2</v>
      </c>
      <c r="F47" s="19" t="s">
        <v>54</v>
      </c>
      <c r="G47" s="20">
        <v>14490</v>
      </c>
      <c r="H47" s="21">
        <v>0</v>
      </c>
      <c r="I47" s="20">
        <f t="shared" si="1"/>
        <v>14490</v>
      </c>
      <c r="J47" s="32">
        <f t="shared" si="2"/>
        <v>353735</v>
      </c>
      <c r="K47" s="18">
        <v>32427</v>
      </c>
      <c r="L47" s="25">
        <v>1294830</v>
      </c>
      <c r="M47" s="1" t="e">
        <f>VLOOKUP(K47,P:Q,2,0)-I47</f>
        <v>#N/A</v>
      </c>
      <c r="N47" s="3"/>
      <c r="P47" s="1">
        <v>60288</v>
      </c>
      <c r="Q47" s="1">
        <v>16450</v>
      </c>
      <c r="R47" s="43"/>
      <c r="S47" s="43"/>
      <c r="T47" s="43"/>
    </row>
    <row r="48" s="1" customFormat="1" spans="1:20">
      <c r="A48" s="14">
        <v>34</v>
      </c>
      <c r="B48" s="15">
        <v>43245</v>
      </c>
      <c r="C48" s="16">
        <v>43247</v>
      </c>
      <c r="D48" s="17" t="s">
        <v>15</v>
      </c>
      <c r="E48" s="18">
        <f t="shared" si="0"/>
        <v>2</v>
      </c>
      <c r="F48" s="19" t="s">
        <v>55</v>
      </c>
      <c r="G48" s="20">
        <v>14490</v>
      </c>
      <c r="H48" s="21">
        <v>0</v>
      </c>
      <c r="I48" s="20">
        <f t="shared" si="1"/>
        <v>14490</v>
      </c>
      <c r="J48" s="32">
        <f t="shared" si="2"/>
        <v>339245</v>
      </c>
      <c r="K48" s="18">
        <v>27664</v>
      </c>
      <c r="L48" s="25"/>
      <c r="M48" s="1" t="e">
        <f>VLOOKUP(K48,P:Q,2,0)-I48</f>
        <v>#N/A</v>
      </c>
      <c r="N48" s="3"/>
      <c r="P48" s="1">
        <v>60804</v>
      </c>
      <c r="Q48" s="1">
        <v>16450</v>
      </c>
      <c r="R48" s="43"/>
      <c r="S48" s="43"/>
      <c r="T48" s="43"/>
    </row>
    <row r="49" s="1" customFormat="1" spans="1:20">
      <c r="A49" s="14">
        <v>35</v>
      </c>
      <c r="B49" s="15">
        <v>43245</v>
      </c>
      <c r="C49" s="16">
        <v>43247</v>
      </c>
      <c r="D49" s="17" t="s">
        <v>15</v>
      </c>
      <c r="E49" s="18">
        <f t="shared" si="0"/>
        <v>2</v>
      </c>
      <c r="F49" s="19" t="s">
        <v>56</v>
      </c>
      <c r="G49" s="20">
        <v>14490</v>
      </c>
      <c r="H49" s="21">
        <v>0</v>
      </c>
      <c r="I49" s="20">
        <f t="shared" si="1"/>
        <v>14490</v>
      </c>
      <c r="J49" s="32">
        <f t="shared" si="2"/>
        <v>324755</v>
      </c>
      <c r="K49" s="18">
        <v>30474</v>
      </c>
      <c r="L49" s="25">
        <v>1303139</v>
      </c>
      <c r="M49" s="1" t="e">
        <f>VLOOKUP(K49,P:Q,2,0)-I49</f>
        <v>#N/A</v>
      </c>
      <c r="N49" s="3"/>
      <c r="P49" s="1">
        <v>50679</v>
      </c>
      <c r="Q49" s="1">
        <v>16450</v>
      </c>
      <c r="R49" s="43"/>
      <c r="S49" s="43"/>
      <c r="T49" s="43"/>
    </row>
    <row r="50" s="1" customFormat="1" spans="1:20">
      <c r="A50" s="14">
        <v>36</v>
      </c>
      <c r="B50" s="15">
        <v>43246</v>
      </c>
      <c r="C50" s="16">
        <v>43248</v>
      </c>
      <c r="D50" s="17" t="s">
        <v>15</v>
      </c>
      <c r="E50" s="18">
        <f t="shared" si="0"/>
        <v>2</v>
      </c>
      <c r="F50" s="19" t="s">
        <v>57</v>
      </c>
      <c r="G50" s="20">
        <v>14490</v>
      </c>
      <c r="H50" s="21">
        <v>0</v>
      </c>
      <c r="I50" s="20">
        <f t="shared" si="1"/>
        <v>14490</v>
      </c>
      <c r="J50" s="32">
        <f t="shared" si="2"/>
        <v>310265</v>
      </c>
      <c r="K50" s="18">
        <v>27683</v>
      </c>
      <c r="L50" s="25">
        <v>1295341</v>
      </c>
      <c r="M50" s="1" t="e">
        <f>VLOOKUP(K50,P:Q,2,0)-I50</f>
        <v>#N/A</v>
      </c>
      <c r="N50" s="3"/>
      <c r="P50" s="1">
        <v>60214</v>
      </c>
      <c r="Q50" s="1">
        <v>16450</v>
      </c>
      <c r="R50" s="43"/>
      <c r="S50" s="43"/>
      <c r="T50" s="43"/>
    </row>
    <row r="51" s="1" customFormat="1" spans="1:20">
      <c r="A51" s="14">
        <v>37</v>
      </c>
      <c r="B51" s="15">
        <v>43246</v>
      </c>
      <c r="C51" s="16">
        <v>43249</v>
      </c>
      <c r="D51" s="17" t="s">
        <v>15</v>
      </c>
      <c r="E51" s="18">
        <f t="shared" si="0"/>
        <v>3</v>
      </c>
      <c r="F51" s="19" t="s">
        <v>58</v>
      </c>
      <c r="G51" s="20">
        <v>21735</v>
      </c>
      <c r="H51" s="21">
        <v>0</v>
      </c>
      <c r="I51" s="20">
        <f t="shared" si="1"/>
        <v>21735</v>
      </c>
      <c r="J51" s="32">
        <f t="shared" si="2"/>
        <v>288530</v>
      </c>
      <c r="K51" s="18">
        <v>30405</v>
      </c>
      <c r="L51" s="25">
        <v>1302486</v>
      </c>
      <c r="M51" s="1" t="e">
        <f>VLOOKUP(K51,P:Q,2,0)-I51</f>
        <v>#N/A</v>
      </c>
      <c r="N51" s="3"/>
      <c r="P51" s="1">
        <v>58919</v>
      </c>
      <c r="Q51" s="1">
        <v>32900</v>
      </c>
      <c r="R51" s="43"/>
      <c r="S51" s="43"/>
      <c r="T51" s="43"/>
    </row>
    <row r="52" s="1" customFormat="1" spans="1:20">
      <c r="A52" s="14">
        <v>38</v>
      </c>
      <c r="B52" s="15">
        <v>43247</v>
      </c>
      <c r="C52" s="16">
        <v>43249</v>
      </c>
      <c r="D52" s="17" t="s">
        <v>15</v>
      </c>
      <c r="E52" s="18">
        <f t="shared" si="0"/>
        <v>2</v>
      </c>
      <c r="F52" s="19" t="s">
        <v>59</v>
      </c>
      <c r="G52" s="20">
        <v>14600</v>
      </c>
      <c r="H52" s="21">
        <v>0</v>
      </c>
      <c r="I52" s="20">
        <f t="shared" si="1"/>
        <v>14600</v>
      </c>
      <c r="J52" s="32">
        <f t="shared" si="2"/>
        <v>273930</v>
      </c>
      <c r="K52" s="18">
        <v>30651</v>
      </c>
      <c r="L52" s="25">
        <v>1302800</v>
      </c>
      <c r="M52" s="1" t="e">
        <f>VLOOKUP(K52,P:Q,2,0)-I52</f>
        <v>#N/A</v>
      </c>
      <c r="N52" s="3"/>
      <c r="P52" s="1">
        <v>50908</v>
      </c>
      <c r="Q52" s="1">
        <v>16450</v>
      </c>
      <c r="R52" s="43"/>
      <c r="S52" s="43"/>
      <c r="T52" s="43"/>
    </row>
    <row r="53" s="1" customFormat="1" ht="14.25" spans="1:20">
      <c r="A53" s="14">
        <v>39</v>
      </c>
      <c r="B53" s="15">
        <v>43247</v>
      </c>
      <c r="C53" s="16">
        <v>43250</v>
      </c>
      <c r="D53" s="17" t="s">
        <v>15</v>
      </c>
      <c r="E53" s="18">
        <f t="shared" si="0"/>
        <v>3</v>
      </c>
      <c r="F53" s="19" t="s">
        <v>60</v>
      </c>
      <c r="G53" s="20">
        <v>21735</v>
      </c>
      <c r="H53" s="21">
        <v>0</v>
      </c>
      <c r="I53" s="20">
        <f t="shared" si="1"/>
        <v>21735</v>
      </c>
      <c r="J53" s="32">
        <f t="shared" si="2"/>
        <v>252195</v>
      </c>
      <c r="K53" s="18">
        <v>30221</v>
      </c>
      <c r="L53" s="41">
        <v>1302218</v>
      </c>
      <c r="M53" s="1" t="e">
        <f>VLOOKUP(K53,P:Q,2,0)-I53</f>
        <v>#N/A</v>
      </c>
      <c r="N53" s="3"/>
      <c r="P53" s="1">
        <v>47662</v>
      </c>
      <c r="Q53" s="1">
        <v>19350</v>
      </c>
      <c r="R53" s="43"/>
      <c r="S53" s="43"/>
      <c r="T53" s="43"/>
    </row>
    <row r="54" s="1" customFormat="1" spans="1:20">
      <c r="A54" s="14">
        <v>40</v>
      </c>
      <c r="B54" s="15">
        <v>43247</v>
      </c>
      <c r="C54" s="16">
        <v>43250</v>
      </c>
      <c r="D54" s="17" t="s">
        <v>15</v>
      </c>
      <c r="E54" s="18">
        <f t="shared" si="0"/>
        <v>3</v>
      </c>
      <c r="F54" s="19" t="s">
        <v>61</v>
      </c>
      <c r="G54" s="20">
        <v>21735</v>
      </c>
      <c r="H54" s="21">
        <v>0</v>
      </c>
      <c r="I54" s="20">
        <f t="shared" si="1"/>
        <v>21735</v>
      </c>
      <c r="J54" s="32">
        <f t="shared" si="2"/>
        <v>230460</v>
      </c>
      <c r="K54" s="18">
        <v>30222</v>
      </c>
      <c r="L54" s="25"/>
      <c r="M54" s="1" t="e">
        <f>VLOOKUP(K54,P:Q,2,0)-I54</f>
        <v>#N/A</v>
      </c>
      <c r="N54" s="3"/>
      <c r="P54" s="1">
        <v>50728</v>
      </c>
      <c r="Q54" s="1">
        <v>16450</v>
      </c>
      <c r="R54" s="44"/>
      <c r="S54" s="43"/>
      <c r="T54" s="43"/>
    </row>
    <row r="55" s="1" customFormat="1" spans="1:20">
      <c r="A55" s="14">
        <v>41</v>
      </c>
      <c r="B55" s="15">
        <v>43249</v>
      </c>
      <c r="C55" s="16">
        <v>43251</v>
      </c>
      <c r="D55" s="17" t="s">
        <v>15</v>
      </c>
      <c r="E55" s="18">
        <f t="shared" si="0"/>
        <v>2</v>
      </c>
      <c r="F55" s="19" t="s">
        <v>62</v>
      </c>
      <c r="G55" s="20">
        <v>13140</v>
      </c>
      <c r="H55" s="21">
        <v>0</v>
      </c>
      <c r="I55" s="20">
        <f t="shared" si="1"/>
        <v>13140</v>
      </c>
      <c r="J55" s="32">
        <f t="shared" si="2"/>
        <v>217320</v>
      </c>
      <c r="K55" s="18">
        <v>29691</v>
      </c>
      <c r="L55" s="25">
        <v>1300321</v>
      </c>
      <c r="M55" s="1" t="e">
        <f>VLOOKUP(K55,P:Q,2,0)-I55</f>
        <v>#N/A</v>
      </c>
      <c r="N55" s="3"/>
      <c r="P55" s="1">
        <v>47413</v>
      </c>
      <c r="Q55" s="1">
        <v>29400</v>
      </c>
      <c r="R55" s="43"/>
      <c r="S55" s="43"/>
      <c r="T55" s="43"/>
    </row>
    <row r="56" s="1" customFormat="1" spans="1:20">
      <c r="A56" s="14">
        <v>42</v>
      </c>
      <c r="B56" s="15">
        <v>43249</v>
      </c>
      <c r="C56" s="16">
        <v>43251</v>
      </c>
      <c r="D56" s="17" t="s">
        <v>15</v>
      </c>
      <c r="E56" s="18">
        <f t="shared" si="0"/>
        <v>2</v>
      </c>
      <c r="F56" s="19" t="s">
        <v>63</v>
      </c>
      <c r="G56" s="20">
        <v>13140</v>
      </c>
      <c r="H56" s="21">
        <v>0</v>
      </c>
      <c r="I56" s="20">
        <f t="shared" si="1"/>
        <v>13140</v>
      </c>
      <c r="J56" s="32">
        <f t="shared" si="2"/>
        <v>204180</v>
      </c>
      <c r="K56" s="18">
        <v>29714</v>
      </c>
      <c r="L56" s="25">
        <v>1300370</v>
      </c>
      <c r="M56" s="1" t="e">
        <f>VLOOKUP(K56,P:Q,2,0)-I56</f>
        <v>#N/A</v>
      </c>
      <c r="N56" s="3"/>
      <c r="P56" s="1">
        <v>47709</v>
      </c>
      <c r="Q56" s="1">
        <v>14700</v>
      </c>
      <c r="R56" s="43"/>
      <c r="S56" s="43"/>
      <c r="T56" s="43"/>
    </row>
    <row r="57" s="1" customFormat="1" spans="1:20">
      <c r="A57" s="14">
        <v>43</v>
      </c>
      <c r="B57" s="15">
        <v>43249</v>
      </c>
      <c r="C57" s="16">
        <v>43251</v>
      </c>
      <c r="D57" s="17" t="s">
        <v>15</v>
      </c>
      <c r="E57" s="18">
        <f t="shared" si="0"/>
        <v>2</v>
      </c>
      <c r="F57" s="19" t="s">
        <v>64</v>
      </c>
      <c r="G57" s="20">
        <v>13140</v>
      </c>
      <c r="H57" s="21">
        <v>0</v>
      </c>
      <c r="I57" s="20">
        <f t="shared" si="1"/>
        <v>13140</v>
      </c>
      <c r="J57" s="32">
        <f t="shared" si="2"/>
        <v>191040</v>
      </c>
      <c r="K57" s="18">
        <v>30527</v>
      </c>
      <c r="L57" s="25">
        <v>1303583</v>
      </c>
      <c r="M57" s="1" t="e">
        <f>VLOOKUP(K57,P:Q,2,0)-I57</f>
        <v>#N/A</v>
      </c>
      <c r="N57" s="3"/>
      <c r="P57" s="1">
        <v>47455</v>
      </c>
      <c r="Q57" s="1">
        <v>16450</v>
      </c>
      <c r="R57" s="43"/>
      <c r="S57" s="43"/>
      <c r="T57" s="43"/>
    </row>
    <row r="58" s="1" customFormat="1" ht="14.25" spans="1:20">
      <c r="A58" s="22" t="s">
        <v>18</v>
      </c>
      <c r="B58" s="22"/>
      <c r="C58" s="22"/>
      <c r="D58" s="22"/>
      <c r="E58" s="22"/>
      <c r="F58" s="22"/>
      <c r="G58" s="22"/>
      <c r="H58" s="22"/>
      <c r="I58" s="34">
        <f>SUM(I15:I57)</f>
        <v>779980</v>
      </c>
      <c r="J58" s="35"/>
      <c r="K58" s="36"/>
      <c r="L58" s="25"/>
      <c r="N58" s="3"/>
      <c r="P58" s="1">
        <v>61537</v>
      </c>
      <c r="Q58" s="1">
        <v>16450</v>
      </c>
      <c r="R58" s="43"/>
      <c r="S58" s="43"/>
      <c r="T58" s="43"/>
    </row>
    <row r="59" s="1" customFormat="1" spans="2:20">
      <c r="B59" s="4"/>
      <c r="C59" s="4"/>
      <c r="K59" s="4"/>
      <c r="N59" s="3"/>
      <c r="P59" s="1">
        <v>49657</v>
      </c>
      <c r="Q59" s="1">
        <v>16450</v>
      </c>
      <c r="R59" s="43"/>
      <c r="S59" s="43"/>
      <c r="T59" s="43"/>
    </row>
    <row r="60" s="1" customFormat="1" spans="2:20">
      <c r="B60" s="4"/>
      <c r="C60" s="4"/>
      <c r="K60" s="4"/>
      <c r="N60" s="3"/>
      <c r="P60" s="1">
        <v>56736</v>
      </c>
      <c r="Q60" s="1">
        <v>32900</v>
      </c>
      <c r="R60" s="43"/>
      <c r="S60" s="43"/>
      <c r="T60" s="43"/>
    </row>
    <row r="61" s="1" customFormat="1" spans="2:20">
      <c r="B61" s="4"/>
      <c r="C61" s="4"/>
      <c r="K61" s="4"/>
      <c r="N61" s="3"/>
      <c r="P61" s="1">
        <v>47528</v>
      </c>
      <c r="Q61" s="1">
        <v>29400</v>
      </c>
      <c r="R61" s="43"/>
      <c r="S61" s="43"/>
      <c r="T61" s="43"/>
    </row>
    <row r="62" s="1" customFormat="1" spans="2:20">
      <c r="B62" s="4"/>
      <c r="C62" s="4"/>
      <c r="K62" s="4"/>
      <c r="N62" s="3"/>
      <c r="P62" s="1">
        <v>51943</v>
      </c>
      <c r="Q62" s="1">
        <v>16450</v>
      </c>
      <c r="R62" s="44"/>
      <c r="S62" s="43"/>
      <c r="T62" s="43"/>
    </row>
    <row r="63" s="1" customFormat="1" spans="2:20">
      <c r="B63" s="4"/>
      <c r="C63" s="4"/>
      <c r="K63" s="4"/>
      <c r="N63" s="3"/>
      <c r="P63" s="1">
        <v>61538</v>
      </c>
      <c r="Q63" s="1">
        <v>16450</v>
      </c>
      <c r="R63" s="43"/>
      <c r="S63" s="43"/>
      <c r="T63" s="43"/>
    </row>
    <row r="64" s="1" customFormat="1" spans="1:20">
      <c r="A64" s="23" t="s">
        <v>65</v>
      </c>
      <c r="B64" s="24"/>
      <c r="C64" s="24"/>
      <c r="D64" s="24"/>
      <c r="E64" s="24"/>
      <c r="F64" s="24"/>
      <c r="G64" s="24"/>
      <c r="H64" s="24"/>
      <c r="I64" s="37"/>
      <c r="J64" s="38">
        <f>+J57</f>
        <v>191040</v>
      </c>
      <c r="K64" s="39"/>
      <c r="L64" s="25"/>
      <c r="N64" s="3"/>
      <c r="P64" s="1">
        <v>47932</v>
      </c>
      <c r="Q64" s="1">
        <v>32900</v>
      </c>
      <c r="R64" s="43"/>
      <c r="S64" s="43"/>
      <c r="T64" s="43"/>
    </row>
    <row r="65" s="1" customFormat="1" spans="1:20">
      <c r="A65" s="23" t="s">
        <v>66</v>
      </c>
      <c r="B65" s="24"/>
      <c r="C65" s="24"/>
      <c r="D65" s="24"/>
      <c r="E65" s="24"/>
      <c r="F65" s="24"/>
      <c r="G65" s="24"/>
      <c r="H65" s="24"/>
      <c r="I65" s="37"/>
      <c r="J65" s="38">
        <v>0</v>
      </c>
      <c r="K65" s="39"/>
      <c r="L65" s="25"/>
      <c r="N65" s="3"/>
      <c r="P65" s="1">
        <v>49442</v>
      </c>
      <c r="Q65" s="1">
        <v>16450</v>
      </c>
      <c r="R65" s="43"/>
      <c r="S65" s="43"/>
      <c r="T65" s="43"/>
    </row>
    <row r="66" s="1" customFormat="1" spans="1:20">
      <c r="A66" s="23" t="s">
        <v>21</v>
      </c>
      <c r="B66" s="24"/>
      <c r="C66" s="24"/>
      <c r="D66" s="24"/>
      <c r="E66" s="24"/>
      <c r="F66" s="24"/>
      <c r="G66" s="24"/>
      <c r="H66" s="24"/>
      <c r="I66" s="37"/>
      <c r="J66" s="40">
        <f>SUM(J64:J65)</f>
        <v>191040</v>
      </c>
      <c r="K66" s="39"/>
      <c r="L66" s="25"/>
      <c r="N66" s="3"/>
      <c r="P66" s="1">
        <v>56690</v>
      </c>
      <c r="Q66" s="1">
        <v>58050</v>
      </c>
      <c r="R66" s="43"/>
      <c r="S66" s="43"/>
      <c r="T66" s="43"/>
    </row>
    <row r="67" s="1" customFormat="1" spans="1:20">
      <c r="A67" s="8" t="s">
        <v>3</v>
      </c>
      <c r="B67" s="9" t="s">
        <v>4</v>
      </c>
      <c r="C67" s="9" t="s">
        <v>5</v>
      </c>
      <c r="D67" s="10" t="s">
        <v>6</v>
      </c>
      <c r="E67" s="10" t="s">
        <v>7</v>
      </c>
      <c r="F67" s="10" t="s">
        <v>8</v>
      </c>
      <c r="G67" s="10" t="s">
        <v>9</v>
      </c>
      <c r="H67" s="11" t="s">
        <v>10</v>
      </c>
      <c r="I67" s="30" t="s">
        <v>11</v>
      </c>
      <c r="J67" s="30" t="s">
        <v>12</v>
      </c>
      <c r="K67" s="10" t="s">
        <v>13</v>
      </c>
      <c r="L67" s="25"/>
      <c r="N67" s="3"/>
      <c r="P67" s="1">
        <v>59170</v>
      </c>
      <c r="Q67" s="1">
        <v>49350</v>
      </c>
      <c r="R67" s="43"/>
      <c r="S67" s="43"/>
      <c r="T67" s="43"/>
    </row>
    <row r="68" s="1" customFormat="1" spans="1:20">
      <c r="A68" s="14">
        <v>1</v>
      </c>
      <c r="B68" s="15">
        <v>43250</v>
      </c>
      <c r="C68" s="16">
        <v>43252</v>
      </c>
      <c r="D68" s="17" t="s">
        <v>15</v>
      </c>
      <c r="E68" s="18">
        <f t="shared" ref="E68:E76" si="3">C68-B68</f>
        <v>2</v>
      </c>
      <c r="F68" s="19" t="s">
        <v>67</v>
      </c>
      <c r="G68" s="20">
        <v>14490</v>
      </c>
      <c r="H68" s="21">
        <v>0</v>
      </c>
      <c r="I68" s="20">
        <f t="shared" ref="I68:I76" si="4">+G68+H68</f>
        <v>14490</v>
      </c>
      <c r="J68" s="32">
        <f>J66-I68</f>
        <v>176550</v>
      </c>
      <c r="K68" s="18">
        <v>30926</v>
      </c>
      <c r="L68" s="25">
        <v>1305075</v>
      </c>
      <c r="N68" s="3"/>
      <c r="P68" s="1">
        <v>59211</v>
      </c>
      <c r="Q68" s="1">
        <v>49350</v>
      </c>
      <c r="R68" s="43"/>
      <c r="S68" s="43"/>
      <c r="T68" s="43"/>
    </row>
    <row r="69" s="1" customFormat="1" spans="1:20">
      <c r="A69" s="14">
        <v>2</v>
      </c>
      <c r="B69" s="15">
        <v>43248</v>
      </c>
      <c r="C69" s="16">
        <v>43252</v>
      </c>
      <c r="D69" s="17" t="s">
        <v>15</v>
      </c>
      <c r="E69" s="18">
        <f t="shared" si="3"/>
        <v>4</v>
      </c>
      <c r="F69" s="19" t="s">
        <v>68</v>
      </c>
      <c r="G69" s="20">
        <v>26280</v>
      </c>
      <c r="H69" s="21">
        <v>0</v>
      </c>
      <c r="I69" s="20">
        <f t="shared" si="4"/>
        <v>26280</v>
      </c>
      <c r="J69" s="32">
        <f t="shared" ref="J69:J76" si="5">J68-I69</f>
        <v>150270</v>
      </c>
      <c r="K69" s="18">
        <v>30532</v>
      </c>
      <c r="L69" s="25">
        <v>1303699</v>
      </c>
      <c r="N69" s="3"/>
      <c r="P69" s="1">
        <v>57690</v>
      </c>
      <c r="Q69" s="1">
        <v>65800</v>
      </c>
      <c r="R69" s="43"/>
      <c r="S69" s="43"/>
      <c r="T69" s="43"/>
    </row>
    <row r="70" s="1" customFormat="1" spans="1:20">
      <c r="A70" s="14">
        <v>3</v>
      </c>
      <c r="B70" s="15">
        <v>43250</v>
      </c>
      <c r="C70" s="16">
        <v>43252</v>
      </c>
      <c r="D70" s="17" t="s">
        <v>15</v>
      </c>
      <c r="E70" s="18">
        <f t="shared" si="3"/>
        <v>2</v>
      </c>
      <c r="F70" s="19" t="s">
        <v>69</v>
      </c>
      <c r="G70" s="20">
        <v>13140</v>
      </c>
      <c r="H70" s="21">
        <v>0</v>
      </c>
      <c r="I70" s="20">
        <f t="shared" si="4"/>
        <v>13140</v>
      </c>
      <c r="J70" s="32">
        <f t="shared" si="5"/>
        <v>137130</v>
      </c>
      <c r="K70" s="18">
        <v>27517</v>
      </c>
      <c r="L70" s="25">
        <v>1294003</v>
      </c>
      <c r="N70" s="3"/>
      <c r="P70" s="1">
        <v>50913</v>
      </c>
      <c r="Q70" s="1">
        <v>16450</v>
      </c>
      <c r="R70" s="43"/>
      <c r="S70" s="43"/>
      <c r="T70" s="43"/>
    </row>
    <row r="71" s="1" customFormat="1" spans="1:20">
      <c r="A71" s="14">
        <v>4</v>
      </c>
      <c r="B71" s="15">
        <v>43249</v>
      </c>
      <c r="C71" s="16">
        <v>43253</v>
      </c>
      <c r="D71" s="17" t="s">
        <v>15</v>
      </c>
      <c r="E71" s="18">
        <f t="shared" si="3"/>
        <v>4</v>
      </c>
      <c r="F71" s="19" t="s">
        <v>70</v>
      </c>
      <c r="G71" s="20">
        <v>26280</v>
      </c>
      <c r="H71" s="21">
        <v>0</v>
      </c>
      <c r="I71" s="20">
        <f t="shared" si="4"/>
        <v>26280</v>
      </c>
      <c r="J71" s="32">
        <f t="shared" si="5"/>
        <v>110850</v>
      </c>
      <c r="K71" s="18">
        <v>27671</v>
      </c>
      <c r="L71" s="25">
        <v>1294997</v>
      </c>
      <c r="N71" s="3"/>
      <c r="P71" s="1">
        <v>60215</v>
      </c>
      <c r="Q71" s="1">
        <v>16450</v>
      </c>
      <c r="R71" s="43"/>
      <c r="S71" s="43"/>
      <c r="T71" s="43"/>
    </row>
    <row r="72" s="1" customFormat="1" spans="1:20">
      <c r="A72" s="14">
        <v>5</v>
      </c>
      <c r="B72" s="15">
        <v>43250</v>
      </c>
      <c r="C72" s="16">
        <v>43253</v>
      </c>
      <c r="D72" s="17" t="s">
        <v>15</v>
      </c>
      <c r="E72" s="18">
        <f t="shared" si="3"/>
        <v>3</v>
      </c>
      <c r="F72" s="19" t="s">
        <v>71</v>
      </c>
      <c r="G72" s="20">
        <v>19710</v>
      </c>
      <c r="H72" s="21">
        <v>0</v>
      </c>
      <c r="I72" s="20">
        <f t="shared" si="4"/>
        <v>19710</v>
      </c>
      <c r="J72" s="32">
        <f t="shared" si="5"/>
        <v>91140</v>
      </c>
      <c r="K72" s="18">
        <v>29929</v>
      </c>
      <c r="L72" s="25">
        <v>1301126</v>
      </c>
      <c r="N72" s="3"/>
      <c r="P72" s="1">
        <v>47708</v>
      </c>
      <c r="Q72" s="1">
        <v>32900</v>
      </c>
      <c r="R72" s="43"/>
      <c r="S72" s="43"/>
      <c r="T72" s="43"/>
    </row>
    <row r="73" s="1" customFormat="1" spans="1:20">
      <c r="A73" s="14">
        <v>6</v>
      </c>
      <c r="B73" s="15">
        <v>43250</v>
      </c>
      <c r="C73" s="16">
        <v>43253</v>
      </c>
      <c r="D73" s="17" t="s">
        <v>15</v>
      </c>
      <c r="E73" s="18">
        <f t="shared" si="3"/>
        <v>3</v>
      </c>
      <c r="F73" s="19" t="s">
        <v>72</v>
      </c>
      <c r="G73" s="20">
        <v>21735</v>
      </c>
      <c r="H73" s="21">
        <v>0</v>
      </c>
      <c r="I73" s="20">
        <f t="shared" si="4"/>
        <v>21735</v>
      </c>
      <c r="J73" s="32">
        <f t="shared" si="5"/>
        <v>69405</v>
      </c>
      <c r="K73" s="18">
        <v>30562</v>
      </c>
      <c r="L73" s="25">
        <v>1303824</v>
      </c>
      <c r="N73" s="3"/>
      <c r="P73" s="1">
        <v>60760</v>
      </c>
      <c r="Q73" s="1">
        <v>16450</v>
      </c>
      <c r="R73" s="43"/>
      <c r="S73" s="43"/>
      <c r="T73" s="43"/>
    </row>
    <row r="74" s="1" customFormat="1" spans="1:20">
      <c r="A74" s="14">
        <v>7</v>
      </c>
      <c r="B74" s="15">
        <v>43250</v>
      </c>
      <c r="C74" s="16">
        <v>43254</v>
      </c>
      <c r="D74" s="17" t="s">
        <v>15</v>
      </c>
      <c r="E74" s="18">
        <f t="shared" si="3"/>
        <v>4</v>
      </c>
      <c r="F74" s="19" t="s">
        <v>73</v>
      </c>
      <c r="G74" s="20">
        <v>28980</v>
      </c>
      <c r="H74" s="21">
        <v>0</v>
      </c>
      <c r="I74" s="20">
        <f t="shared" si="4"/>
        <v>28980</v>
      </c>
      <c r="J74" s="32">
        <f t="shared" si="5"/>
        <v>40425</v>
      </c>
      <c r="K74" s="18">
        <v>29157</v>
      </c>
      <c r="L74" s="25">
        <v>1299255</v>
      </c>
      <c r="N74" s="3"/>
      <c r="P74" s="1">
        <v>59154</v>
      </c>
      <c r="Q74" s="1">
        <v>32900</v>
      </c>
      <c r="R74" s="43"/>
      <c r="S74" s="43"/>
      <c r="T74" s="43"/>
    </row>
    <row r="75" s="1" customFormat="1" spans="1:20">
      <c r="A75" s="14">
        <v>8</v>
      </c>
      <c r="B75" s="15">
        <v>43252</v>
      </c>
      <c r="C75" s="16">
        <v>43254</v>
      </c>
      <c r="D75" s="17" t="s">
        <v>15</v>
      </c>
      <c r="E75" s="18">
        <f t="shared" si="3"/>
        <v>2</v>
      </c>
      <c r="F75" s="19" t="s">
        <v>74</v>
      </c>
      <c r="G75" s="20">
        <v>14490</v>
      </c>
      <c r="H75" s="21">
        <v>0</v>
      </c>
      <c r="I75" s="20">
        <f t="shared" si="4"/>
        <v>14490</v>
      </c>
      <c r="J75" s="32">
        <f t="shared" si="5"/>
        <v>25935</v>
      </c>
      <c r="K75" s="18">
        <v>31077</v>
      </c>
      <c r="L75" s="25">
        <v>1306052</v>
      </c>
      <c r="N75" s="3"/>
      <c r="P75" s="1">
        <v>63713</v>
      </c>
      <c r="Q75" s="1">
        <v>16450</v>
      </c>
      <c r="R75" s="43"/>
      <c r="S75" s="43"/>
      <c r="T75" s="43"/>
    </row>
    <row r="76" s="1" customFormat="1" spans="1:20">
      <c r="A76" s="14">
        <v>9</v>
      </c>
      <c r="B76" s="15">
        <v>43253</v>
      </c>
      <c r="C76" s="16">
        <v>43255</v>
      </c>
      <c r="D76" s="17" t="s">
        <v>15</v>
      </c>
      <c r="E76" s="18">
        <f t="shared" si="3"/>
        <v>2</v>
      </c>
      <c r="F76" s="19" t="s">
        <v>75</v>
      </c>
      <c r="G76" s="20">
        <v>14490</v>
      </c>
      <c r="H76" s="21">
        <v>0</v>
      </c>
      <c r="I76" s="20">
        <f t="shared" si="4"/>
        <v>14490</v>
      </c>
      <c r="J76" s="53">
        <f t="shared" si="5"/>
        <v>11445</v>
      </c>
      <c r="K76" s="18">
        <v>14490</v>
      </c>
      <c r="L76" s="25">
        <v>1309651</v>
      </c>
      <c r="N76" s="3"/>
      <c r="P76" s="1">
        <v>66336</v>
      </c>
      <c r="Q76" s="1">
        <v>16450</v>
      </c>
      <c r="R76" s="43"/>
      <c r="S76" s="43"/>
      <c r="T76" s="43"/>
    </row>
    <row r="77" s="1" customFormat="1" ht="24.75" spans="1:20">
      <c r="A77" s="22" t="s">
        <v>18</v>
      </c>
      <c r="B77" s="22"/>
      <c r="C77" s="22"/>
      <c r="D77" s="22"/>
      <c r="E77" s="22"/>
      <c r="F77" s="22"/>
      <c r="G77" s="22"/>
      <c r="H77" s="22"/>
      <c r="I77" s="34">
        <f>SUM(I68:I76)</f>
        <v>179595</v>
      </c>
      <c r="J77" s="35"/>
      <c r="K77" s="36" t="s">
        <v>76</v>
      </c>
      <c r="L77" s="25"/>
      <c r="N77" s="3"/>
      <c r="P77" s="1">
        <v>60405</v>
      </c>
      <c r="Q77" s="1">
        <v>32900</v>
      </c>
      <c r="R77" s="43"/>
      <c r="S77" s="43"/>
      <c r="T77" s="43"/>
    </row>
    <row r="78" s="1" customFormat="1" spans="2:20">
      <c r="B78" s="4"/>
      <c r="C78" s="4"/>
      <c r="K78" s="4"/>
      <c r="N78" s="3"/>
      <c r="P78" s="1">
        <v>59905</v>
      </c>
      <c r="Q78" s="1">
        <v>28000</v>
      </c>
      <c r="R78" s="43"/>
      <c r="S78" s="43"/>
      <c r="T78" s="43"/>
    </row>
    <row r="79" s="1" customFormat="1" spans="2:20">
      <c r="B79" s="4"/>
      <c r="C79" s="4"/>
      <c r="K79" s="4"/>
      <c r="N79" s="3"/>
      <c r="P79" s="1">
        <v>60703</v>
      </c>
      <c r="Q79" s="1">
        <v>27422.5</v>
      </c>
      <c r="R79" s="43"/>
      <c r="S79" s="43"/>
      <c r="T79" s="43"/>
    </row>
    <row r="80" s="1" customFormat="1" spans="1:20">
      <c r="A80" s="45" t="s">
        <v>65</v>
      </c>
      <c r="B80" s="46"/>
      <c r="C80" s="46"/>
      <c r="D80" s="46"/>
      <c r="E80" s="46"/>
      <c r="F80" s="46"/>
      <c r="G80" s="46"/>
      <c r="H80" s="46"/>
      <c r="I80" s="54"/>
      <c r="J80" s="55">
        <f>J76</f>
        <v>11445</v>
      </c>
      <c r="K80" s="56"/>
      <c r="L80" s="25"/>
      <c r="N80" s="3"/>
      <c r="P80" s="1">
        <v>51955</v>
      </c>
      <c r="Q80" s="1">
        <v>45390</v>
      </c>
      <c r="R80" s="43"/>
      <c r="S80" s="43"/>
      <c r="T80" s="43"/>
    </row>
    <row r="81" s="1" customFormat="1" spans="1:20">
      <c r="A81" s="45" t="s">
        <v>66</v>
      </c>
      <c r="B81" s="46"/>
      <c r="C81" s="46"/>
      <c r="D81" s="46"/>
      <c r="E81" s="46"/>
      <c r="F81" s="46"/>
      <c r="G81" s="46"/>
      <c r="H81" s="46"/>
      <c r="I81" s="54"/>
      <c r="J81" s="55">
        <f>500000+500000</f>
        <v>1000000</v>
      </c>
      <c r="K81" s="57">
        <v>43259</v>
      </c>
      <c r="L81" s="25"/>
      <c r="N81" s="3"/>
      <c r="P81" s="1">
        <v>54238</v>
      </c>
      <c r="Q81" s="1">
        <v>21945</v>
      </c>
      <c r="R81" s="43"/>
      <c r="S81" s="43"/>
      <c r="T81" s="43"/>
    </row>
    <row r="82" s="1" customFormat="1" spans="1:20">
      <c r="A82" s="45" t="s">
        <v>21</v>
      </c>
      <c r="B82" s="46"/>
      <c r="C82" s="46"/>
      <c r="D82" s="46"/>
      <c r="E82" s="46"/>
      <c r="F82" s="46"/>
      <c r="G82" s="46"/>
      <c r="H82" s="46"/>
      <c r="I82" s="54"/>
      <c r="J82" s="58">
        <f>SUM(J80:J81)</f>
        <v>1011445</v>
      </c>
      <c r="K82" s="56"/>
      <c r="L82" s="25"/>
      <c r="N82" s="3"/>
      <c r="P82" s="1">
        <v>59654</v>
      </c>
      <c r="Q82" s="1">
        <v>22522.5</v>
      </c>
      <c r="R82" s="43"/>
      <c r="S82" s="43"/>
      <c r="T82" s="43"/>
    </row>
    <row r="83" s="1" customFormat="1" spans="1:20">
      <c r="A83" s="8" t="s">
        <v>3</v>
      </c>
      <c r="B83" s="9" t="s">
        <v>4</v>
      </c>
      <c r="C83" s="9" t="s">
        <v>5</v>
      </c>
      <c r="D83" s="10" t="s">
        <v>6</v>
      </c>
      <c r="E83" s="10" t="s">
        <v>7</v>
      </c>
      <c r="F83" s="10" t="s">
        <v>8</v>
      </c>
      <c r="G83" s="10" t="s">
        <v>9</v>
      </c>
      <c r="H83" s="11" t="s">
        <v>10</v>
      </c>
      <c r="I83" s="30" t="s">
        <v>11</v>
      </c>
      <c r="J83" s="30" t="s">
        <v>12</v>
      </c>
      <c r="K83" s="10" t="s">
        <v>13</v>
      </c>
      <c r="L83" s="25"/>
      <c r="N83" s="3"/>
      <c r="P83" s="1">
        <v>55525</v>
      </c>
      <c r="Q83" s="1">
        <v>11550</v>
      </c>
      <c r="R83" s="43"/>
      <c r="S83" s="43"/>
      <c r="T83" s="43"/>
    </row>
    <row r="84" s="1" customFormat="1" spans="1:20">
      <c r="A84" s="14">
        <v>10</v>
      </c>
      <c r="B84" s="47">
        <v>43255</v>
      </c>
      <c r="C84" s="48">
        <v>43257</v>
      </c>
      <c r="D84" s="17" t="s">
        <v>15</v>
      </c>
      <c r="E84" s="49">
        <f t="shared" ref="E84:E100" si="6">C84-B84</f>
        <v>2</v>
      </c>
      <c r="F84" s="50" t="s">
        <v>77</v>
      </c>
      <c r="G84" s="51">
        <v>14490</v>
      </c>
      <c r="H84" s="21">
        <v>0</v>
      </c>
      <c r="I84" s="51">
        <f t="shared" ref="I84:I100" si="7">+G84+H84</f>
        <v>14490</v>
      </c>
      <c r="J84" s="32">
        <f>J82-I84</f>
        <v>996955</v>
      </c>
      <c r="K84" s="49">
        <v>32722</v>
      </c>
      <c r="L84" s="25">
        <v>1312293</v>
      </c>
      <c r="N84" s="3"/>
      <c r="P84" s="1">
        <v>50923</v>
      </c>
      <c r="Q84" s="1">
        <v>29355</v>
      </c>
      <c r="R84" s="43"/>
      <c r="S84" s="43"/>
      <c r="T84" s="43"/>
    </row>
    <row r="85" s="1" customFormat="1" spans="1:20">
      <c r="A85" s="14">
        <v>11</v>
      </c>
      <c r="B85" s="47">
        <v>43256</v>
      </c>
      <c r="C85" s="48">
        <v>43258</v>
      </c>
      <c r="D85" s="17" t="s">
        <v>15</v>
      </c>
      <c r="E85" s="49">
        <f t="shared" si="6"/>
        <v>2</v>
      </c>
      <c r="F85" s="50" t="s">
        <v>78</v>
      </c>
      <c r="G85" s="51">
        <v>13140</v>
      </c>
      <c r="H85" s="21">
        <v>0</v>
      </c>
      <c r="I85" s="51">
        <f t="shared" si="7"/>
        <v>13140</v>
      </c>
      <c r="J85" s="32">
        <f t="shared" ref="J85:J100" si="8">J84-I85</f>
        <v>983815</v>
      </c>
      <c r="K85" s="49">
        <v>30710</v>
      </c>
      <c r="L85" s="25">
        <v>1304903</v>
      </c>
      <c r="N85" s="3"/>
      <c r="P85" s="1">
        <v>50924</v>
      </c>
      <c r="Q85" s="1">
        <v>32025</v>
      </c>
      <c r="R85" s="43"/>
      <c r="S85" s="43"/>
      <c r="T85" s="43"/>
    </row>
    <row r="86" s="1" customFormat="1" spans="1:20">
      <c r="A86" s="14">
        <v>12</v>
      </c>
      <c r="B86" s="47">
        <v>43255</v>
      </c>
      <c r="C86" s="48">
        <v>43258</v>
      </c>
      <c r="D86" s="17" t="s">
        <v>15</v>
      </c>
      <c r="E86" s="49">
        <f t="shared" si="6"/>
        <v>3</v>
      </c>
      <c r="F86" s="50" t="s">
        <v>79</v>
      </c>
      <c r="G86" s="51">
        <v>19710</v>
      </c>
      <c r="H86" s="21">
        <v>0</v>
      </c>
      <c r="I86" s="51">
        <f t="shared" si="7"/>
        <v>19710</v>
      </c>
      <c r="J86" s="32">
        <f t="shared" si="8"/>
        <v>964105</v>
      </c>
      <c r="K86" s="49">
        <v>30469</v>
      </c>
      <c r="L86" s="25">
        <v>1303210</v>
      </c>
      <c r="N86" s="3"/>
      <c r="P86" s="1">
        <v>50921</v>
      </c>
      <c r="Q86" s="1">
        <v>32025</v>
      </c>
      <c r="R86" s="43"/>
      <c r="S86" s="43"/>
      <c r="T86" s="43"/>
    </row>
    <row r="87" s="1" customFormat="1" spans="1:20">
      <c r="A87" s="14">
        <v>13</v>
      </c>
      <c r="B87" s="47">
        <v>43258</v>
      </c>
      <c r="C87" s="48">
        <v>43259</v>
      </c>
      <c r="D87" s="17" t="s">
        <v>15</v>
      </c>
      <c r="E87" s="49">
        <f t="shared" si="6"/>
        <v>1</v>
      </c>
      <c r="F87" s="50" t="s">
        <v>80</v>
      </c>
      <c r="G87" s="51">
        <v>8050</v>
      </c>
      <c r="H87" s="21">
        <v>0</v>
      </c>
      <c r="I87" s="51">
        <f t="shared" si="7"/>
        <v>8050</v>
      </c>
      <c r="J87" s="32">
        <f t="shared" si="8"/>
        <v>956055</v>
      </c>
      <c r="K87" s="49">
        <v>30471</v>
      </c>
      <c r="L87" s="25">
        <v>1302982</v>
      </c>
      <c r="N87" s="3"/>
      <c r="P87" s="1">
        <v>53411</v>
      </c>
      <c r="Q87" s="1">
        <v>21945</v>
      </c>
      <c r="R87" s="43"/>
      <c r="S87" s="43"/>
      <c r="T87" s="43"/>
    </row>
    <row r="88" s="1" customFormat="1" spans="1:20">
      <c r="A88" s="14">
        <v>14</v>
      </c>
      <c r="B88" s="47">
        <v>43258</v>
      </c>
      <c r="C88" s="48">
        <v>43259</v>
      </c>
      <c r="D88" s="17" t="s">
        <v>15</v>
      </c>
      <c r="E88" s="49">
        <f t="shared" si="6"/>
        <v>1</v>
      </c>
      <c r="F88" s="50" t="s">
        <v>81</v>
      </c>
      <c r="G88" s="51">
        <v>8050</v>
      </c>
      <c r="H88" s="21">
        <v>0</v>
      </c>
      <c r="I88" s="51">
        <f t="shared" si="7"/>
        <v>8050</v>
      </c>
      <c r="J88" s="32">
        <f t="shared" si="8"/>
        <v>948005</v>
      </c>
      <c r="K88" s="49">
        <v>30473</v>
      </c>
      <c r="L88" s="25">
        <v>1302984</v>
      </c>
      <c r="N88" s="3"/>
      <c r="P88" s="1">
        <v>57782</v>
      </c>
      <c r="Q88" s="1">
        <v>28900</v>
      </c>
      <c r="R88" s="43"/>
      <c r="S88" s="43"/>
      <c r="T88" s="43"/>
    </row>
    <row r="89" s="1" customFormat="1" spans="1:20">
      <c r="A89" s="14">
        <v>15</v>
      </c>
      <c r="B89" s="47">
        <v>43258</v>
      </c>
      <c r="C89" s="48">
        <v>43259</v>
      </c>
      <c r="D89" s="17" t="s">
        <v>15</v>
      </c>
      <c r="E89" s="49">
        <f t="shared" si="6"/>
        <v>1</v>
      </c>
      <c r="F89" s="50" t="s">
        <v>82</v>
      </c>
      <c r="G89" s="51">
        <v>8050</v>
      </c>
      <c r="H89" s="21">
        <v>0</v>
      </c>
      <c r="I89" s="51">
        <f t="shared" si="7"/>
        <v>8050</v>
      </c>
      <c r="J89" s="32">
        <f t="shared" si="8"/>
        <v>939955</v>
      </c>
      <c r="K89" s="49">
        <v>30472</v>
      </c>
      <c r="L89" s="25">
        <v>1302983</v>
      </c>
      <c r="N89" s="3"/>
      <c r="P89" s="1">
        <v>52226</v>
      </c>
      <c r="Q89" s="1">
        <v>11550</v>
      </c>
      <c r="R89" s="43"/>
      <c r="S89" s="43"/>
      <c r="T89" s="43"/>
    </row>
    <row r="90" s="1" customFormat="1" spans="1:20">
      <c r="A90" s="14">
        <v>16</v>
      </c>
      <c r="B90" s="47">
        <v>43258</v>
      </c>
      <c r="C90" s="48">
        <v>43260</v>
      </c>
      <c r="D90" s="17" t="s">
        <v>15</v>
      </c>
      <c r="E90" s="49">
        <f t="shared" si="6"/>
        <v>2</v>
      </c>
      <c r="F90" s="50" t="s">
        <v>83</v>
      </c>
      <c r="G90" s="51">
        <v>13140</v>
      </c>
      <c r="H90" s="21">
        <v>0</v>
      </c>
      <c r="I90" s="51">
        <f t="shared" si="7"/>
        <v>13140</v>
      </c>
      <c r="J90" s="32">
        <f t="shared" si="8"/>
        <v>926815</v>
      </c>
      <c r="K90" s="49">
        <v>31169</v>
      </c>
      <c r="L90" s="25">
        <v>1306564</v>
      </c>
      <c r="N90" s="3"/>
      <c r="P90" s="1">
        <v>53201</v>
      </c>
      <c r="Q90" s="1">
        <v>19570</v>
      </c>
      <c r="R90" s="43"/>
      <c r="S90" s="43"/>
      <c r="T90" s="43"/>
    </row>
    <row r="91" s="1" customFormat="1" spans="1:20">
      <c r="A91" s="14">
        <v>17</v>
      </c>
      <c r="B91" s="47">
        <v>43258</v>
      </c>
      <c r="C91" s="48">
        <v>43260</v>
      </c>
      <c r="D91" s="17" t="s">
        <v>15</v>
      </c>
      <c r="E91" s="49">
        <f t="shared" si="6"/>
        <v>2</v>
      </c>
      <c r="F91" s="50" t="s">
        <v>84</v>
      </c>
      <c r="G91" s="51">
        <v>13140</v>
      </c>
      <c r="H91" s="21">
        <v>0</v>
      </c>
      <c r="I91" s="51">
        <f t="shared" si="7"/>
        <v>13140</v>
      </c>
      <c r="J91" s="32">
        <f t="shared" si="8"/>
        <v>913675</v>
      </c>
      <c r="K91" s="49">
        <v>30409</v>
      </c>
      <c r="L91" s="25">
        <v>1302496</v>
      </c>
      <c r="N91" s="3"/>
      <c r="P91" s="1">
        <v>56353</v>
      </c>
      <c r="Q91" s="1">
        <v>43890</v>
      </c>
      <c r="R91" s="5"/>
      <c r="S91" s="43"/>
      <c r="T91" s="43"/>
    </row>
    <row r="92" s="1" customFormat="1" spans="1:20">
      <c r="A92" s="14">
        <v>18</v>
      </c>
      <c r="B92" s="47">
        <v>43260</v>
      </c>
      <c r="C92" s="48">
        <v>43262</v>
      </c>
      <c r="D92" s="17" t="s">
        <v>15</v>
      </c>
      <c r="E92" s="49">
        <f t="shared" si="6"/>
        <v>2</v>
      </c>
      <c r="F92" s="50" t="s">
        <v>85</v>
      </c>
      <c r="G92" s="51">
        <v>14490</v>
      </c>
      <c r="H92" s="21">
        <v>0</v>
      </c>
      <c r="I92" s="51">
        <f t="shared" si="7"/>
        <v>14490</v>
      </c>
      <c r="J92" s="32">
        <f t="shared" si="8"/>
        <v>899185</v>
      </c>
      <c r="K92" s="49">
        <v>28919</v>
      </c>
      <c r="L92" s="25">
        <v>1299173</v>
      </c>
      <c r="N92" s="3"/>
      <c r="P92" s="1">
        <v>57889</v>
      </c>
      <c r="Q92" s="1">
        <v>32917.5</v>
      </c>
      <c r="R92" s="44"/>
      <c r="S92" s="43"/>
      <c r="T92" s="43"/>
    </row>
    <row r="93" s="1" customFormat="1" spans="1:20">
      <c r="A93" s="14">
        <v>19</v>
      </c>
      <c r="B93" s="47">
        <v>43260</v>
      </c>
      <c r="C93" s="48">
        <v>43262</v>
      </c>
      <c r="D93" s="17" t="s">
        <v>15</v>
      </c>
      <c r="E93" s="49">
        <f t="shared" si="6"/>
        <v>2</v>
      </c>
      <c r="F93" s="50" t="s">
        <v>86</v>
      </c>
      <c r="G93" s="51">
        <v>14490</v>
      </c>
      <c r="H93" s="21">
        <v>0</v>
      </c>
      <c r="I93" s="51">
        <f t="shared" si="7"/>
        <v>14490</v>
      </c>
      <c r="J93" s="32">
        <f t="shared" si="8"/>
        <v>884695</v>
      </c>
      <c r="K93" s="49">
        <v>29937</v>
      </c>
      <c r="L93" s="25">
        <v>1300984</v>
      </c>
      <c r="N93" s="3"/>
      <c r="P93" s="1">
        <v>61418</v>
      </c>
      <c r="Q93" s="1">
        <v>21945</v>
      </c>
      <c r="R93" s="43"/>
      <c r="S93" s="43"/>
      <c r="T93" s="43"/>
    </row>
    <row r="94" s="1" customFormat="1" spans="1:20">
      <c r="A94" s="14">
        <v>20</v>
      </c>
      <c r="B94" s="47">
        <v>43260</v>
      </c>
      <c r="C94" s="48">
        <v>43262</v>
      </c>
      <c r="D94" s="17" t="s">
        <v>15</v>
      </c>
      <c r="E94" s="49">
        <f t="shared" si="6"/>
        <v>2</v>
      </c>
      <c r="F94" s="50" t="s">
        <v>87</v>
      </c>
      <c r="G94" s="51">
        <v>14490</v>
      </c>
      <c r="H94" s="21">
        <v>0</v>
      </c>
      <c r="I94" s="51">
        <f t="shared" si="7"/>
        <v>14490</v>
      </c>
      <c r="J94" s="32">
        <f t="shared" si="8"/>
        <v>870205</v>
      </c>
      <c r="K94" s="49">
        <v>30403</v>
      </c>
      <c r="L94" s="25">
        <v>1302424</v>
      </c>
      <c r="N94" s="3"/>
      <c r="P94" s="1">
        <v>61403</v>
      </c>
      <c r="Q94" s="1">
        <v>13200</v>
      </c>
      <c r="R94" s="43"/>
      <c r="S94" s="43"/>
      <c r="T94" s="43"/>
    </row>
    <row r="95" s="1" customFormat="1" spans="1:20">
      <c r="A95" s="14">
        <v>21</v>
      </c>
      <c r="B95" s="47">
        <v>43260</v>
      </c>
      <c r="C95" s="48">
        <v>43262</v>
      </c>
      <c r="D95" s="17" t="s">
        <v>15</v>
      </c>
      <c r="E95" s="49">
        <f t="shared" si="6"/>
        <v>2</v>
      </c>
      <c r="F95" s="50" t="s">
        <v>88</v>
      </c>
      <c r="G95" s="51">
        <v>14490</v>
      </c>
      <c r="H95" s="21">
        <v>0</v>
      </c>
      <c r="I95" s="51">
        <f t="shared" si="7"/>
        <v>14490</v>
      </c>
      <c r="J95" s="32">
        <f t="shared" si="8"/>
        <v>855715</v>
      </c>
      <c r="K95" s="49">
        <v>29936</v>
      </c>
      <c r="L95" s="25">
        <v>1300984</v>
      </c>
      <c r="N95" s="3"/>
      <c r="P95" s="1">
        <v>62166</v>
      </c>
      <c r="Q95" s="1">
        <v>14450</v>
      </c>
      <c r="R95" s="43"/>
      <c r="S95" s="43"/>
      <c r="T95" s="43"/>
    </row>
    <row r="96" s="1" customFormat="1" spans="1:20">
      <c r="A96" s="14">
        <v>22</v>
      </c>
      <c r="B96" s="47">
        <v>43261</v>
      </c>
      <c r="C96" s="48">
        <v>43263</v>
      </c>
      <c r="D96" s="17" t="s">
        <v>15</v>
      </c>
      <c r="E96" s="49">
        <f t="shared" si="6"/>
        <v>2</v>
      </c>
      <c r="F96" s="50" t="s">
        <v>89</v>
      </c>
      <c r="G96" s="51">
        <v>14490</v>
      </c>
      <c r="H96" s="21">
        <v>0</v>
      </c>
      <c r="I96" s="51">
        <f t="shared" si="7"/>
        <v>14490</v>
      </c>
      <c r="J96" s="32">
        <f t="shared" si="8"/>
        <v>841225</v>
      </c>
      <c r="K96" s="49">
        <v>30470</v>
      </c>
      <c r="L96" s="25">
        <v>1302715</v>
      </c>
      <c r="N96" s="3"/>
      <c r="P96" s="1">
        <v>61665</v>
      </c>
      <c r="Q96" s="1">
        <v>19570</v>
      </c>
      <c r="R96" s="43"/>
      <c r="S96" s="43"/>
      <c r="T96" s="43"/>
    </row>
    <row r="97" s="1" customFormat="1" spans="1:20">
      <c r="A97" s="14">
        <v>23</v>
      </c>
      <c r="B97" s="47">
        <v>43261</v>
      </c>
      <c r="C97" s="48">
        <v>43264</v>
      </c>
      <c r="D97" s="17" t="s">
        <v>15</v>
      </c>
      <c r="E97" s="49">
        <f t="shared" si="6"/>
        <v>3</v>
      </c>
      <c r="F97" s="50" t="s">
        <v>90</v>
      </c>
      <c r="G97" s="51">
        <v>21735</v>
      </c>
      <c r="H97" s="21">
        <v>0</v>
      </c>
      <c r="I97" s="51">
        <f t="shared" si="7"/>
        <v>21735</v>
      </c>
      <c r="J97" s="32">
        <f t="shared" si="8"/>
        <v>819490</v>
      </c>
      <c r="K97" s="49">
        <v>30686</v>
      </c>
      <c r="L97" s="25">
        <v>1304624</v>
      </c>
      <c r="N97" s="3"/>
      <c r="P97" s="1">
        <v>62680</v>
      </c>
      <c r="Q97" s="1">
        <v>28785</v>
      </c>
      <c r="R97" s="43"/>
      <c r="S97" s="43"/>
      <c r="T97" s="43"/>
    </row>
    <row r="98" s="1" customFormat="1" spans="1:20">
      <c r="A98" s="14">
        <v>24</v>
      </c>
      <c r="B98" s="47">
        <v>43262</v>
      </c>
      <c r="C98" s="48">
        <v>43264</v>
      </c>
      <c r="D98" s="17" t="s">
        <v>15</v>
      </c>
      <c r="E98" s="49">
        <f t="shared" si="6"/>
        <v>2</v>
      </c>
      <c r="F98" s="50" t="s">
        <v>91</v>
      </c>
      <c r="G98" s="51">
        <v>14490</v>
      </c>
      <c r="H98" s="21">
        <v>0</v>
      </c>
      <c r="I98" s="51">
        <f t="shared" si="7"/>
        <v>14490</v>
      </c>
      <c r="J98" s="32">
        <f t="shared" si="8"/>
        <v>805000</v>
      </c>
      <c r="K98" s="49">
        <v>30681</v>
      </c>
      <c r="L98" s="25">
        <v>1304338</v>
      </c>
      <c r="N98" s="3"/>
      <c r="P98" s="1">
        <v>62681</v>
      </c>
      <c r="Q98" s="1">
        <v>28785</v>
      </c>
      <c r="R98" s="43"/>
      <c r="S98" s="43"/>
      <c r="T98" s="43"/>
    </row>
    <row r="99" s="1" customFormat="1" spans="1:20">
      <c r="A99" s="14">
        <v>25</v>
      </c>
      <c r="B99" s="47">
        <v>43266</v>
      </c>
      <c r="C99" s="48">
        <v>43268</v>
      </c>
      <c r="D99" s="17" t="s">
        <v>15</v>
      </c>
      <c r="E99" s="49">
        <f t="shared" si="6"/>
        <v>2</v>
      </c>
      <c r="F99" s="50" t="s">
        <v>92</v>
      </c>
      <c r="G99" s="51">
        <v>13140</v>
      </c>
      <c r="H99" s="21">
        <v>0</v>
      </c>
      <c r="I99" s="51">
        <f t="shared" si="7"/>
        <v>13140</v>
      </c>
      <c r="J99" s="32">
        <f t="shared" si="8"/>
        <v>791860</v>
      </c>
      <c r="K99" s="49">
        <v>30928</v>
      </c>
      <c r="L99" s="25">
        <v>1305111</v>
      </c>
      <c r="N99" s="3"/>
      <c r="P99" s="1">
        <v>58946</v>
      </c>
      <c r="Q99" s="1">
        <v>32917.5</v>
      </c>
      <c r="R99" s="43"/>
      <c r="S99" s="43"/>
      <c r="T99" s="43"/>
    </row>
    <row r="100" s="1" customFormat="1" spans="1:20">
      <c r="A100" s="14">
        <v>26</v>
      </c>
      <c r="B100" s="47">
        <v>43266</v>
      </c>
      <c r="C100" s="48">
        <v>43268</v>
      </c>
      <c r="D100" s="17" t="s">
        <v>15</v>
      </c>
      <c r="E100" s="49">
        <f t="shared" si="6"/>
        <v>2</v>
      </c>
      <c r="F100" s="50" t="s">
        <v>93</v>
      </c>
      <c r="G100" s="51">
        <v>13140</v>
      </c>
      <c r="H100" s="21">
        <v>0</v>
      </c>
      <c r="I100" s="51">
        <f t="shared" si="7"/>
        <v>13140</v>
      </c>
      <c r="J100" s="32">
        <f t="shared" si="8"/>
        <v>778720</v>
      </c>
      <c r="K100" s="49">
        <v>30927</v>
      </c>
      <c r="L100" s="25">
        <v>1305111</v>
      </c>
      <c r="N100" s="3"/>
      <c r="P100" s="1">
        <v>60704</v>
      </c>
      <c r="Q100" s="1">
        <v>43890</v>
      </c>
      <c r="R100" s="43"/>
      <c r="S100" s="43"/>
      <c r="T100" s="43"/>
    </row>
    <row r="101" s="1" customFormat="1" ht="24.75" spans="1:20">
      <c r="A101" s="52" t="s">
        <v>18</v>
      </c>
      <c r="B101" s="52"/>
      <c r="C101" s="52"/>
      <c r="D101" s="52"/>
      <c r="E101" s="52"/>
      <c r="F101" s="52"/>
      <c r="G101" s="52"/>
      <c r="H101" s="52"/>
      <c r="I101" s="34">
        <f>SUM(I84:I100)</f>
        <v>232725</v>
      </c>
      <c r="J101" s="35"/>
      <c r="K101" s="36" t="s">
        <v>94</v>
      </c>
      <c r="L101" s="25"/>
      <c r="N101" s="3"/>
      <c r="P101" s="1">
        <v>62406</v>
      </c>
      <c r="Q101" s="1">
        <v>56595</v>
      </c>
      <c r="R101" s="43"/>
      <c r="S101" s="43"/>
      <c r="T101" s="43"/>
    </row>
    <row r="102" s="1" customFormat="1" spans="2:20">
      <c r="B102" s="4"/>
      <c r="C102" s="4"/>
      <c r="K102" s="4"/>
      <c r="N102" s="3"/>
      <c r="P102" s="1">
        <v>66228</v>
      </c>
      <c r="Q102" s="1">
        <v>30706.5</v>
      </c>
      <c r="R102" s="43"/>
      <c r="S102" s="43"/>
      <c r="T102" s="43"/>
    </row>
    <row r="103" s="1" customFormat="1" spans="1:20">
      <c r="A103" s="45" t="s">
        <v>95</v>
      </c>
      <c r="B103" s="46"/>
      <c r="C103" s="46"/>
      <c r="D103" s="46"/>
      <c r="E103" s="46"/>
      <c r="F103" s="46"/>
      <c r="G103" s="46"/>
      <c r="H103" s="46"/>
      <c r="I103" s="54"/>
      <c r="J103" s="55">
        <f>J100</f>
        <v>778720</v>
      </c>
      <c r="K103" s="56"/>
      <c r="L103" s="25"/>
      <c r="N103" s="3"/>
      <c r="P103" s="1">
        <v>67256</v>
      </c>
      <c r="Q103" s="1">
        <v>28200</v>
      </c>
      <c r="R103" s="43"/>
      <c r="S103" s="43"/>
      <c r="T103" s="43"/>
    </row>
    <row r="104" s="1" customFormat="1" spans="1:20">
      <c r="A104" s="45" t="s">
        <v>96</v>
      </c>
      <c r="B104" s="46"/>
      <c r="C104" s="46"/>
      <c r="D104" s="46"/>
      <c r="E104" s="46"/>
      <c r="F104" s="46"/>
      <c r="G104" s="46"/>
      <c r="H104" s="46"/>
      <c r="I104" s="54"/>
      <c r="J104" s="55">
        <v>1000000</v>
      </c>
      <c r="K104" s="57"/>
      <c r="L104" s="25"/>
      <c r="N104" s="3"/>
      <c r="P104" s="1">
        <v>67252</v>
      </c>
      <c r="Q104" s="1">
        <v>10300</v>
      </c>
      <c r="R104" s="5"/>
      <c r="S104" s="5"/>
      <c r="T104" s="5"/>
    </row>
    <row r="105" s="1" customFormat="1" spans="1:20">
      <c r="A105" s="45" t="s">
        <v>21</v>
      </c>
      <c r="B105" s="46"/>
      <c r="C105" s="46"/>
      <c r="D105" s="46"/>
      <c r="E105" s="46"/>
      <c r="F105" s="46"/>
      <c r="G105" s="46"/>
      <c r="H105" s="46"/>
      <c r="I105" s="54"/>
      <c r="J105" s="58">
        <f>SUM(J103:J104)</f>
        <v>1778720</v>
      </c>
      <c r="K105" s="56"/>
      <c r="L105" s="25"/>
      <c r="N105" s="3"/>
      <c r="P105" s="1">
        <v>64157</v>
      </c>
      <c r="Q105" s="1">
        <v>21945</v>
      </c>
      <c r="R105" s="5"/>
      <c r="S105" s="5"/>
      <c r="T105" s="5"/>
    </row>
    <row r="106" s="1" customFormat="1" spans="1:20">
      <c r="A106" s="8" t="s">
        <v>3</v>
      </c>
      <c r="B106" s="9" t="s">
        <v>4</v>
      </c>
      <c r="C106" s="9" t="s">
        <v>5</v>
      </c>
      <c r="D106" s="10" t="s">
        <v>6</v>
      </c>
      <c r="E106" s="10" t="s">
        <v>7</v>
      </c>
      <c r="F106" s="10" t="s">
        <v>8</v>
      </c>
      <c r="G106" s="10" t="s">
        <v>9</v>
      </c>
      <c r="H106" s="11" t="s">
        <v>10</v>
      </c>
      <c r="I106" s="30" t="s">
        <v>11</v>
      </c>
      <c r="J106" s="30" t="s">
        <v>12</v>
      </c>
      <c r="K106" s="10" t="s">
        <v>13</v>
      </c>
      <c r="L106" s="25"/>
      <c r="M106" s="5"/>
      <c r="N106" s="59"/>
      <c r="O106" s="59"/>
      <c r="P106" s="1">
        <v>67721</v>
      </c>
      <c r="Q106" s="1">
        <v>14352</v>
      </c>
      <c r="R106" s="5"/>
      <c r="S106" s="5"/>
      <c r="T106" s="5"/>
    </row>
    <row r="107" s="1" customFormat="1" spans="1:20">
      <c r="A107" s="14">
        <v>27</v>
      </c>
      <c r="B107" s="47">
        <v>43268</v>
      </c>
      <c r="C107" s="48">
        <v>43270</v>
      </c>
      <c r="D107" s="17" t="s">
        <v>15</v>
      </c>
      <c r="E107" s="49">
        <f t="shared" ref="E107:E124" si="9">C107-B107</f>
        <v>2</v>
      </c>
      <c r="F107" s="50" t="s">
        <v>97</v>
      </c>
      <c r="G107" s="51">
        <v>14490</v>
      </c>
      <c r="H107" s="21">
        <v>0</v>
      </c>
      <c r="I107" s="51">
        <f t="shared" ref="I107:I124" si="10">+G107+H107</f>
        <v>14490</v>
      </c>
      <c r="J107" s="32">
        <f>J105-I107</f>
        <v>1764230</v>
      </c>
      <c r="K107" s="49">
        <v>33219</v>
      </c>
      <c r="L107" s="25">
        <v>1315103</v>
      </c>
      <c r="M107" s="5"/>
      <c r="N107" s="59"/>
      <c r="O107" s="59"/>
      <c r="P107" s="1">
        <v>67528</v>
      </c>
      <c r="Q107" s="1">
        <v>11550</v>
      </c>
      <c r="R107" s="5"/>
      <c r="S107" s="5"/>
      <c r="T107" s="5"/>
    </row>
    <row r="108" s="1" customFormat="1" spans="1:20">
      <c r="A108" s="14">
        <v>28</v>
      </c>
      <c r="B108" s="47">
        <v>43268</v>
      </c>
      <c r="C108" s="48">
        <v>43271</v>
      </c>
      <c r="D108" s="17" t="s">
        <v>15</v>
      </c>
      <c r="E108" s="49">
        <f t="shared" si="9"/>
        <v>3</v>
      </c>
      <c r="F108" s="50" t="s">
        <v>98</v>
      </c>
      <c r="G108" s="51">
        <v>21735</v>
      </c>
      <c r="H108" s="21">
        <v>0</v>
      </c>
      <c r="I108" s="51">
        <f t="shared" si="10"/>
        <v>21735</v>
      </c>
      <c r="J108" s="32">
        <f t="shared" ref="J108:J124" si="11">J107-I108</f>
        <v>1742495</v>
      </c>
      <c r="K108" s="49">
        <v>30404</v>
      </c>
      <c r="L108" s="25">
        <v>1302461</v>
      </c>
      <c r="M108" s="5"/>
      <c r="N108" s="59"/>
      <c r="O108" s="59"/>
      <c r="P108" s="1">
        <v>66171</v>
      </c>
      <c r="Q108" s="1">
        <v>22522.5</v>
      </c>
      <c r="R108" s="5"/>
      <c r="S108" s="5"/>
      <c r="T108" s="5"/>
    </row>
    <row r="109" s="1" customFormat="1" spans="1:20">
      <c r="A109" s="14">
        <v>29</v>
      </c>
      <c r="B109" s="47">
        <v>43272</v>
      </c>
      <c r="C109" s="48">
        <v>43274</v>
      </c>
      <c r="D109" s="17" t="s">
        <v>15</v>
      </c>
      <c r="E109" s="49">
        <f t="shared" si="9"/>
        <v>2</v>
      </c>
      <c r="F109" s="50" t="s">
        <v>99</v>
      </c>
      <c r="G109" s="51">
        <v>13140</v>
      </c>
      <c r="H109" s="21">
        <v>0</v>
      </c>
      <c r="I109" s="51">
        <f t="shared" si="10"/>
        <v>13140</v>
      </c>
      <c r="J109" s="32">
        <f t="shared" si="11"/>
        <v>1729355</v>
      </c>
      <c r="K109" s="49">
        <v>29666</v>
      </c>
      <c r="L109" s="25">
        <v>1299960</v>
      </c>
      <c r="M109" s="5"/>
      <c r="N109" s="59"/>
      <c r="O109" s="59"/>
      <c r="P109" s="1">
        <v>60905</v>
      </c>
      <c r="Q109" s="1">
        <v>11550</v>
      </c>
      <c r="R109" s="5"/>
      <c r="S109" s="5"/>
      <c r="T109" s="5"/>
    </row>
    <row r="110" s="1" customFormat="1" spans="1:20">
      <c r="A110" s="14">
        <v>30</v>
      </c>
      <c r="B110" s="47">
        <v>43272</v>
      </c>
      <c r="C110" s="48">
        <v>43274</v>
      </c>
      <c r="D110" s="17" t="s">
        <v>15</v>
      </c>
      <c r="E110" s="49">
        <f t="shared" si="9"/>
        <v>2</v>
      </c>
      <c r="F110" s="50" t="s">
        <v>100</v>
      </c>
      <c r="G110" s="51">
        <v>13140</v>
      </c>
      <c r="H110" s="21">
        <v>0</v>
      </c>
      <c r="I110" s="51">
        <f t="shared" si="10"/>
        <v>13140</v>
      </c>
      <c r="J110" s="32">
        <f t="shared" si="11"/>
        <v>1716215</v>
      </c>
      <c r="K110" s="49">
        <v>29664</v>
      </c>
      <c r="L110" s="25">
        <v>1299960</v>
      </c>
      <c r="M110" s="5"/>
      <c r="N110" s="59"/>
      <c r="O110" s="59"/>
      <c r="P110" s="1">
        <v>60803</v>
      </c>
      <c r="Q110" s="1">
        <v>21945</v>
      </c>
      <c r="R110" s="5"/>
      <c r="S110" s="5"/>
      <c r="T110" s="5"/>
    </row>
    <row r="111" s="1" customFormat="1" spans="1:20">
      <c r="A111" s="14">
        <v>31</v>
      </c>
      <c r="B111" s="47">
        <v>43272</v>
      </c>
      <c r="C111" s="48">
        <v>43274</v>
      </c>
      <c r="D111" s="17" t="s">
        <v>15</v>
      </c>
      <c r="E111" s="49">
        <f t="shared" si="9"/>
        <v>2</v>
      </c>
      <c r="F111" s="50" t="s">
        <v>101</v>
      </c>
      <c r="G111" s="51">
        <v>13140</v>
      </c>
      <c r="H111" s="21">
        <v>0</v>
      </c>
      <c r="I111" s="51">
        <f t="shared" si="10"/>
        <v>13140</v>
      </c>
      <c r="J111" s="32">
        <f t="shared" si="11"/>
        <v>1703075</v>
      </c>
      <c r="K111" s="49">
        <v>29665</v>
      </c>
      <c r="L111" s="25">
        <v>1299960</v>
      </c>
      <c r="M111" s="5"/>
      <c r="N111" s="59"/>
      <c r="O111" s="59"/>
      <c r="P111" s="1">
        <v>60742</v>
      </c>
      <c r="Q111" s="1">
        <v>41617.5</v>
      </c>
      <c r="R111" s="5"/>
      <c r="S111" s="5"/>
      <c r="T111" s="5"/>
    </row>
    <row r="112" s="1" customFormat="1" spans="1:20">
      <c r="A112" s="14">
        <v>32</v>
      </c>
      <c r="B112" s="47">
        <v>43269</v>
      </c>
      <c r="C112" s="48">
        <v>43274</v>
      </c>
      <c r="D112" s="17" t="s">
        <v>15</v>
      </c>
      <c r="E112" s="49">
        <f t="shared" si="9"/>
        <v>5</v>
      </c>
      <c r="F112" s="50" t="s">
        <v>102</v>
      </c>
      <c r="G112" s="51">
        <v>36225</v>
      </c>
      <c r="H112" s="21">
        <v>0</v>
      </c>
      <c r="I112" s="51">
        <f t="shared" si="10"/>
        <v>36225</v>
      </c>
      <c r="J112" s="32">
        <f t="shared" si="11"/>
        <v>1666850</v>
      </c>
      <c r="K112" s="49">
        <v>30534</v>
      </c>
      <c r="L112" s="25">
        <v>1303736</v>
      </c>
      <c r="M112" s="5"/>
      <c r="N112" s="59"/>
      <c r="O112" s="59"/>
      <c r="P112" s="1">
        <v>61912</v>
      </c>
      <c r="Q112" s="1">
        <v>39140</v>
      </c>
      <c r="R112" s="5"/>
      <c r="S112" s="5"/>
      <c r="T112" s="5"/>
    </row>
    <row r="113" s="1" customFormat="1" spans="1:20">
      <c r="A113" s="14">
        <v>33</v>
      </c>
      <c r="B113" s="47">
        <v>43270</v>
      </c>
      <c r="C113" s="48">
        <v>43274</v>
      </c>
      <c r="D113" s="17" t="s">
        <v>15</v>
      </c>
      <c r="E113" s="49">
        <f t="shared" si="9"/>
        <v>4</v>
      </c>
      <c r="F113" s="50" t="s">
        <v>103</v>
      </c>
      <c r="G113" s="51">
        <v>28980</v>
      </c>
      <c r="H113" s="21">
        <v>0</v>
      </c>
      <c r="I113" s="51">
        <f t="shared" si="10"/>
        <v>28980</v>
      </c>
      <c r="J113" s="32">
        <f t="shared" si="11"/>
        <v>1637870</v>
      </c>
      <c r="K113" s="49">
        <v>27663</v>
      </c>
      <c r="L113" s="25">
        <v>1294754</v>
      </c>
      <c r="M113" s="5"/>
      <c r="N113" s="59"/>
      <c r="O113" s="59"/>
      <c r="P113" s="1">
        <v>66295</v>
      </c>
      <c r="Q113" s="1">
        <v>21945</v>
      </c>
      <c r="R113" s="5"/>
      <c r="S113" s="5"/>
      <c r="T113" s="5"/>
    </row>
    <row r="114" s="1" customFormat="1" spans="1:20">
      <c r="A114" s="14">
        <v>34</v>
      </c>
      <c r="B114" s="47">
        <v>43271</v>
      </c>
      <c r="C114" s="48">
        <v>43275</v>
      </c>
      <c r="D114" s="17" t="s">
        <v>15</v>
      </c>
      <c r="E114" s="49">
        <f t="shared" si="9"/>
        <v>4</v>
      </c>
      <c r="F114" s="50" t="s">
        <v>104</v>
      </c>
      <c r="G114" s="51">
        <v>26280</v>
      </c>
      <c r="H114" s="21">
        <v>0</v>
      </c>
      <c r="I114" s="51">
        <f t="shared" si="10"/>
        <v>26280</v>
      </c>
      <c r="J114" s="32">
        <f t="shared" si="11"/>
        <v>1611590</v>
      </c>
      <c r="K114" s="49">
        <v>30477</v>
      </c>
      <c r="L114" s="25">
        <v>1303113</v>
      </c>
      <c r="M114" s="5"/>
      <c r="N114" s="59"/>
      <c r="O114" s="59"/>
      <c r="P114" s="1">
        <v>60907</v>
      </c>
      <c r="Q114" s="1">
        <v>21945</v>
      </c>
      <c r="R114" s="5"/>
      <c r="S114" s="5"/>
      <c r="T114" s="5"/>
    </row>
    <row r="115" s="1" customFormat="1" spans="1:20">
      <c r="A115" s="14">
        <v>35</v>
      </c>
      <c r="B115" s="47">
        <v>43274</v>
      </c>
      <c r="C115" s="48">
        <v>43276</v>
      </c>
      <c r="D115" s="17" t="s">
        <v>15</v>
      </c>
      <c r="E115" s="49">
        <f t="shared" si="9"/>
        <v>2</v>
      </c>
      <c r="F115" s="50" t="s">
        <v>105</v>
      </c>
      <c r="G115" s="51">
        <v>14490</v>
      </c>
      <c r="H115" s="21">
        <v>0</v>
      </c>
      <c r="I115" s="51">
        <f t="shared" si="10"/>
        <v>14490</v>
      </c>
      <c r="J115" s="32">
        <f t="shared" si="11"/>
        <v>1597100</v>
      </c>
      <c r="K115" s="49">
        <v>34496</v>
      </c>
      <c r="L115" s="25">
        <v>1319500</v>
      </c>
      <c r="M115" s="5"/>
      <c r="N115" s="59"/>
      <c r="O115" s="59"/>
      <c r="P115" s="1">
        <v>63430</v>
      </c>
      <c r="Q115" s="1">
        <v>29355</v>
      </c>
      <c r="R115" s="5"/>
      <c r="S115" s="5"/>
      <c r="T115" s="5"/>
    </row>
    <row r="116" s="1" customFormat="1" spans="1:20">
      <c r="A116" s="14">
        <v>36</v>
      </c>
      <c r="B116" s="47">
        <v>43275</v>
      </c>
      <c r="C116" s="48">
        <v>43277</v>
      </c>
      <c r="D116" s="17" t="s">
        <v>15</v>
      </c>
      <c r="E116" s="49">
        <f t="shared" si="9"/>
        <v>2</v>
      </c>
      <c r="F116" s="50" t="s">
        <v>106</v>
      </c>
      <c r="G116" s="51">
        <v>14490</v>
      </c>
      <c r="H116" s="21">
        <v>0</v>
      </c>
      <c r="I116" s="51">
        <f t="shared" si="10"/>
        <v>14490</v>
      </c>
      <c r="J116" s="32">
        <f t="shared" si="11"/>
        <v>1582610</v>
      </c>
      <c r="K116" s="49">
        <v>31670</v>
      </c>
      <c r="L116" s="25">
        <v>1309051</v>
      </c>
      <c r="M116" s="5"/>
      <c r="N116" s="59"/>
      <c r="O116" s="59"/>
      <c r="P116" s="1">
        <v>61467</v>
      </c>
      <c r="Q116" s="1">
        <v>23100</v>
      </c>
      <c r="R116" s="5"/>
      <c r="S116" s="5"/>
      <c r="T116" s="5"/>
    </row>
    <row r="117" s="1" customFormat="1" spans="1:20">
      <c r="A117" s="14">
        <v>37</v>
      </c>
      <c r="B117" s="47">
        <v>43271</v>
      </c>
      <c r="C117" s="48">
        <v>43277</v>
      </c>
      <c r="D117" s="17" t="s">
        <v>15</v>
      </c>
      <c r="E117" s="49">
        <f t="shared" si="9"/>
        <v>6</v>
      </c>
      <c r="F117" s="50" t="s">
        <v>107</v>
      </c>
      <c r="G117" s="51">
        <v>43470</v>
      </c>
      <c r="H117" s="21">
        <v>0</v>
      </c>
      <c r="I117" s="51">
        <f t="shared" si="10"/>
        <v>43470</v>
      </c>
      <c r="J117" s="32">
        <f t="shared" si="11"/>
        <v>1539140</v>
      </c>
      <c r="K117" s="49">
        <v>31027</v>
      </c>
      <c r="L117" s="25">
        <v>1305825</v>
      </c>
      <c r="M117" s="5"/>
      <c r="N117" s="59"/>
      <c r="O117" s="59"/>
      <c r="P117" s="1">
        <v>58161</v>
      </c>
      <c r="Q117" s="1">
        <v>19570</v>
      </c>
      <c r="R117" s="5"/>
      <c r="S117" s="5"/>
      <c r="T117" s="5"/>
    </row>
    <row r="118" s="1" customFormat="1" spans="1:20">
      <c r="A118" s="14">
        <v>38</v>
      </c>
      <c r="B118" s="47">
        <v>43275</v>
      </c>
      <c r="C118" s="48">
        <v>43277</v>
      </c>
      <c r="D118" s="17" t="s">
        <v>15</v>
      </c>
      <c r="E118" s="49">
        <f t="shared" si="9"/>
        <v>2</v>
      </c>
      <c r="F118" s="50" t="s">
        <v>108</v>
      </c>
      <c r="G118" s="51">
        <v>13140</v>
      </c>
      <c r="H118" s="21">
        <v>0</v>
      </c>
      <c r="I118" s="51">
        <f t="shared" si="10"/>
        <v>13140</v>
      </c>
      <c r="J118" s="32">
        <f t="shared" si="11"/>
        <v>1526000</v>
      </c>
      <c r="K118" s="49">
        <v>31421</v>
      </c>
      <c r="L118" s="25">
        <v>1306700</v>
      </c>
      <c r="M118" s="5"/>
      <c r="N118" s="59"/>
      <c r="O118" s="59"/>
      <c r="P118" s="1">
        <v>58160</v>
      </c>
      <c r="Q118" s="1">
        <v>21945</v>
      </c>
      <c r="R118" s="5"/>
      <c r="S118" s="5"/>
      <c r="T118" s="5"/>
    </row>
    <row r="119" s="1" customFormat="1" spans="1:20">
      <c r="A119" s="14">
        <v>39</v>
      </c>
      <c r="B119" s="47">
        <v>43275</v>
      </c>
      <c r="C119" s="48">
        <v>43278</v>
      </c>
      <c r="D119" s="17" t="s">
        <v>15</v>
      </c>
      <c r="E119" s="49">
        <f t="shared" si="9"/>
        <v>3</v>
      </c>
      <c r="F119" s="50" t="s">
        <v>109</v>
      </c>
      <c r="G119" s="51">
        <v>19710</v>
      </c>
      <c r="H119" s="21">
        <v>0</v>
      </c>
      <c r="I119" s="51">
        <f t="shared" si="10"/>
        <v>19710</v>
      </c>
      <c r="J119" s="32">
        <f t="shared" si="11"/>
        <v>1506290</v>
      </c>
      <c r="K119" s="49">
        <v>29938</v>
      </c>
      <c r="L119" s="25">
        <v>1301088</v>
      </c>
      <c r="M119" s="5"/>
      <c r="N119" s="59"/>
      <c r="O119" s="59"/>
      <c r="P119" s="1">
        <v>58159</v>
      </c>
      <c r="Q119" s="1">
        <v>21945</v>
      </c>
      <c r="R119" s="5"/>
      <c r="S119" s="5"/>
      <c r="T119" s="5"/>
    </row>
    <row r="120" s="1" customFormat="1" spans="1:20">
      <c r="A120" s="14">
        <v>40</v>
      </c>
      <c r="B120" s="47">
        <v>43277</v>
      </c>
      <c r="C120" s="48">
        <v>43280</v>
      </c>
      <c r="D120" s="17" t="s">
        <v>15</v>
      </c>
      <c r="E120" s="49">
        <f t="shared" si="9"/>
        <v>3</v>
      </c>
      <c r="F120" s="50" t="s">
        <v>110</v>
      </c>
      <c r="G120" s="51">
        <v>19710</v>
      </c>
      <c r="H120" s="21">
        <v>0</v>
      </c>
      <c r="I120" s="51">
        <f t="shared" si="10"/>
        <v>19710</v>
      </c>
      <c r="J120" s="32">
        <f t="shared" si="11"/>
        <v>1486580</v>
      </c>
      <c r="K120" s="49">
        <v>32217</v>
      </c>
      <c r="L120" s="25">
        <v>1310338</v>
      </c>
      <c r="M120" s="5"/>
      <c r="N120" s="59"/>
      <c r="O120" s="59"/>
      <c r="P120" s="1">
        <v>64152</v>
      </c>
      <c r="Q120" s="1">
        <v>43350</v>
      </c>
      <c r="R120" s="5"/>
      <c r="S120" s="5"/>
      <c r="T120" s="5"/>
    </row>
    <row r="121" s="1" customFormat="1" spans="1:20">
      <c r="A121" s="14">
        <v>41</v>
      </c>
      <c r="B121" s="47">
        <v>43278</v>
      </c>
      <c r="C121" s="48">
        <v>43281</v>
      </c>
      <c r="D121" s="17" t="s">
        <v>15</v>
      </c>
      <c r="E121" s="49">
        <f t="shared" si="9"/>
        <v>3</v>
      </c>
      <c r="F121" s="50" t="s">
        <v>111</v>
      </c>
      <c r="G121" s="51">
        <v>21735</v>
      </c>
      <c r="H121" s="21">
        <v>0</v>
      </c>
      <c r="I121" s="51">
        <f t="shared" si="10"/>
        <v>21735</v>
      </c>
      <c r="J121" s="32">
        <f t="shared" si="11"/>
        <v>1464845</v>
      </c>
      <c r="K121" s="49">
        <v>31030</v>
      </c>
      <c r="L121" s="25">
        <v>1305911</v>
      </c>
      <c r="M121" s="5"/>
      <c r="N121" s="59"/>
      <c r="O121" s="59"/>
      <c r="P121" s="1">
        <v>67087</v>
      </c>
      <c r="Q121" s="1">
        <v>27745</v>
      </c>
      <c r="R121" s="5"/>
      <c r="S121" s="5"/>
      <c r="T121" s="5"/>
    </row>
    <row r="122" s="1" customFormat="1" spans="1:20">
      <c r="A122" s="14">
        <v>42</v>
      </c>
      <c r="B122" s="47">
        <v>43278</v>
      </c>
      <c r="C122" s="48">
        <v>43281</v>
      </c>
      <c r="D122" s="17" t="s">
        <v>15</v>
      </c>
      <c r="E122" s="49">
        <f t="shared" si="9"/>
        <v>3</v>
      </c>
      <c r="F122" s="50" t="s">
        <v>112</v>
      </c>
      <c r="G122" s="51">
        <v>21735</v>
      </c>
      <c r="H122" s="21">
        <v>0</v>
      </c>
      <c r="I122" s="51">
        <f t="shared" si="10"/>
        <v>21735</v>
      </c>
      <c r="J122" s="32">
        <f t="shared" si="11"/>
        <v>1443110</v>
      </c>
      <c r="K122" s="49">
        <v>31031</v>
      </c>
      <c r="L122" s="25">
        <v>1305911</v>
      </c>
      <c r="M122" s="5"/>
      <c r="N122" s="59"/>
      <c r="O122" s="59"/>
      <c r="P122" s="1">
        <v>67085</v>
      </c>
      <c r="Q122" s="1">
        <v>21945</v>
      </c>
      <c r="R122" s="5"/>
      <c r="S122" s="5"/>
      <c r="T122" s="5"/>
    </row>
    <row r="123" s="1" customFormat="1" spans="1:20">
      <c r="A123" s="14">
        <v>43</v>
      </c>
      <c r="B123" s="47">
        <v>43278</v>
      </c>
      <c r="C123" s="48">
        <v>43281</v>
      </c>
      <c r="D123" s="17" t="s">
        <v>15</v>
      </c>
      <c r="E123" s="49">
        <f t="shared" si="9"/>
        <v>3</v>
      </c>
      <c r="F123" s="50" t="s">
        <v>113</v>
      </c>
      <c r="G123" s="51">
        <v>21735</v>
      </c>
      <c r="H123" s="21">
        <v>0</v>
      </c>
      <c r="I123" s="51">
        <f t="shared" si="10"/>
        <v>21735</v>
      </c>
      <c r="J123" s="32">
        <f t="shared" si="11"/>
        <v>1421375</v>
      </c>
      <c r="K123" s="49">
        <v>31029</v>
      </c>
      <c r="L123" s="25">
        <v>1305911</v>
      </c>
      <c r="M123" s="5"/>
      <c r="N123" s="59"/>
      <c r="O123" s="59"/>
      <c r="P123" s="1">
        <v>67318</v>
      </c>
      <c r="Q123" s="1">
        <v>21945</v>
      </c>
      <c r="R123" s="5"/>
      <c r="S123" s="5"/>
      <c r="T123" s="5"/>
    </row>
    <row r="124" s="1" customFormat="1" spans="1:20">
      <c r="A124" s="14">
        <v>44</v>
      </c>
      <c r="B124" s="47">
        <v>43280</v>
      </c>
      <c r="C124" s="48">
        <v>43282</v>
      </c>
      <c r="D124" s="17" t="s">
        <v>15</v>
      </c>
      <c r="E124" s="49">
        <f t="shared" si="9"/>
        <v>2</v>
      </c>
      <c r="F124" s="50" t="s">
        <v>114</v>
      </c>
      <c r="G124" s="51">
        <v>13140</v>
      </c>
      <c r="H124" s="21">
        <v>0</v>
      </c>
      <c r="I124" s="51">
        <f t="shared" si="10"/>
        <v>13140</v>
      </c>
      <c r="J124" s="53">
        <f t="shared" si="11"/>
        <v>1408235</v>
      </c>
      <c r="K124" s="49">
        <v>31651</v>
      </c>
      <c r="L124" s="25">
        <v>1309014</v>
      </c>
      <c r="M124" s="5"/>
      <c r="N124" s="59"/>
      <c r="O124" s="59"/>
      <c r="P124" s="1">
        <v>65915</v>
      </c>
      <c r="Q124" s="1">
        <v>21945</v>
      </c>
      <c r="R124" s="5"/>
      <c r="S124" s="5"/>
      <c r="T124" s="5"/>
    </row>
    <row r="125" s="1" customFormat="1" ht="24.75" spans="1:20">
      <c r="A125" s="52" t="s">
        <v>18</v>
      </c>
      <c r="B125" s="52"/>
      <c r="C125" s="52"/>
      <c r="D125" s="52"/>
      <c r="E125" s="52"/>
      <c r="F125" s="52"/>
      <c r="G125" s="52"/>
      <c r="H125" s="52"/>
      <c r="I125" s="34">
        <f>SUM(I107:I124)</f>
        <v>370485</v>
      </c>
      <c r="J125" s="35"/>
      <c r="K125" s="36" t="s">
        <v>115</v>
      </c>
      <c r="L125" s="25"/>
      <c r="M125" s="5"/>
      <c r="N125" s="59"/>
      <c r="O125" s="59"/>
      <c r="P125" s="1">
        <v>68720</v>
      </c>
      <c r="Q125" s="1">
        <v>14900</v>
      </c>
      <c r="R125" s="5"/>
      <c r="S125" s="5"/>
      <c r="T125" s="5"/>
    </row>
    <row r="126" s="1" customFormat="1" spans="2:20">
      <c r="B126" s="4"/>
      <c r="C126" s="4"/>
      <c r="K126" s="4"/>
      <c r="N126" s="3"/>
      <c r="P126" s="1">
        <v>66782</v>
      </c>
      <c r="Q126" s="1">
        <v>21945</v>
      </c>
      <c r="R126" s="5"/>
      <c r="S126" s="5"/>
      <c r="T126" s="5"/>
    </row>
    <row r="127" s="1" customFormat="1" spans="1:20">
      <c r="A127" s="6" t="s">
        <v>116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25"/>
      <c r="N127" s="3"/>
      <c r="P127" s="1">
        <v>63688</v>
      </c>
      <c r="Q127" s="1">
        <v>19570</v>
      </c>
      <c r="R127" s="5"/>
      <c r="S127" s="5"/>
      <c r="T127" s="5"/>
    </row>
    <row r="128" s="1" customFormat="1" spans="1:20">
      <c r="A128" s="45" t="s">
        <v>95</v>
      </c>
      <c r="B128" s="46"/>
      <c r="C128" s="46"/>
      <c r="D128" s="46"/>
      <c r="E128" s="46"/>
      <c r="F128" s="46"/>
      <c r="G128" s="46"/>
      <c r="H128" s="46"/>
      <c r="I128" s="54"/>
      <c r="J128" s="55">
        <f>J124</f>
        <v>1408235</v>
      </c>
      <c r="K128" s="56"/>
      <c r="L128" s="25"/>
      <c r="N128" s="3"/>
      <c r="P128" s="1">
        <v>61913</v>
      </c>
      <c r="Q128" s="1">
        <v>21945</v>
      </c>
      <c r="R128" s="5"/>
      <c r="S128" s="5"/>
      <c r="T128" s="5"/>
    </row>
    <row r="129" s="1" customFormat="1" spans="1:20">
      <c r="A129" s="45" t="s">
        <v>117</v>
      </c>
      <c r="B129" s="46"/>
      <c r="C129" s="46"/>
      <c r="D129" s="46"/>
      <c r="E129" s="46"/>
      <c r="F129" s="46"/>
      <c r="G129" s="46"/>
      <c r="H129" s="46"/>
      <c r="I129" s="54"/>
      <c r="J129" s="55"/>
      <c r="K129" s="57"/>
      <c r="L129" s="25"/>
      <c r="N129" s="3"/>
      <c r="P129" s="1">
        <v>67509</v>
      </c>
      <c r="Q129" s="1">
        <v>28900</v>
      </c>
      <c r="R129" s="5"/>
      <c r="S129" s="5"/>
      <c r="T129" s="5"/>
    </row>
    <row r="130" s="1" customFormat="1" spans="1:20">
      <c r="A130" s="45" t="s">
        <v>21</v>
      </c>
      <c r="B130" s="46"/>
      <c r="C130" s="46"/>
      <c r="D130" s="46"/>
      <c r="E130" s="46"/>
      <c r="F130" s="46"/>
      <c r="G130" s="46"/>
      <c r="H130" s="46"/>
      <c r="I130" s="54"/>
      <c r="J130" s="58">
        <f>SUM(J128:J129)</f>
        <v>1408235</v>
      </c>
      <c r="K130" s="56"/>
      <c r="L130" s="25"/>
      <c r="N130" s="3"/>
      <c r="P130" s="1">
        <v>60802</v>
      </c>
      <c r="Q130" s="1">
        <v>21945</v>
      </c>
      <c r="R130" s="5"/>
      <c r="S130" s="5"/>
      <c r="T130" s="5"/>
    </row>
    <row r="131" s="1" customFormat="1" spans="1:20">
      <c r="A131" s="8" t="s">
        <v>3</v>
      </c>
      <c r="B131" s="9" t="s">
        <v>4</v>
      </c>
      <c r="C131" s="9" t="s">
        <v>5</v>
      </c>
      <c r="D131" s="10" t="s">
        <v>6</v>
      </c>
      <c r="E131" s="10" t="s">
        <v>7</v>
      </c>
      <c r="F131" s="10" t="s">
        <v>8</v>
      </c>
      <c r="G131" s="10" t="s">
        <v>9</v>
      </c>
      <c r="H131" s="11" t="s">
        <v>10</v>
      </c>
      <c r="I131" s="30" t="s">
        <v>11</v>
      </c>
      <c r="J131" s="30" t="s">
        <v>12</v>
      </c>
      <c r="K131" s="10" t="s">
        <v>13</v>
      </c>
      <c r="L131" s="25"/>
      <c r="N131" s="3"/>
      <c r="P131" s="1">
        <v>67344</v>
      </c>
      <c r="Q131" s="1">
        <v>29870</v>
      </c>
      <c r="R131" s="5"/>
      <c r="S131" s="5"/>
      <c r="T131" s="5"/>
    </row>
    <row r="132" s="1" customFormat="1" spans="1:20">
      <c r="A132" s="14">
        <v>2</v>
      </c>
      <c r="B132" s="47">
        <v>43281</v>
      </c>
      <c r="C132" s="48">
        <v>43286</v>
      </c>
      <c r="D132" s="17" t="s">
        <v>15</v>
      </c>
      <c r="E132" s="49">
        <f t="shared" ref="E132:E161" si="12">C132-B132</f>
        <v>5</v>
      </c>
      <c r="F132" s="50" t="s">
        <v>118</v>
      </c>
      <c r="G132" s="51">
        <v>36225</v>
      </c>
      <c r="H132" s="21">
        <v>0</v>
      </c>
      <c r="I132" s="51">
        <f t="shared" ref="I132:I161" si="13">+G132+H132</f>
        <v>36225</v>
      </c>
      <c r="J132" s="32">
        <f>J130-I132</f>
        <v>1372010</v>
      </c>
      <c r="K132" s="49">
        <v>27673</v>
      </c>
      <c r="L132" s="25">
        <v>1294991</v>
      </c>
      <c r="N132" s="3"/>
      <c r="P132" s="1">
        <v>67316</v>
      </c>
      <c r="Q132" s="5">
        <v>21945</v>
      </c>
      <c r="R132" s="5"/>
      <c r="S132" s="5"/>
      <c r="T132" s="5"/>
    </row>
    <row r="133" s="1" customFormat="1" spans="1:20">
      <c r="A133" s="14">
        <v>3</v>
      </c>
      <c r="B133" s="47">
        <v>43281</v>
      </c>
      <c r="C133" s="48">
        <v>43286</v>
      </c>
      <c r="D133" s="17" t="s">
        <v>15</v>
      </c>
      <c r="E133" s="49">
        <f t="shared" si="12"/>
        <v>5</v>
      </c>
      <c r="F133" s="50" t="s">
        <v>119</v>
      </c>
      <c r="G133" s="51">
        <v>36225</v>
      </c>
      <c r="H133" s="21">
        <v>0</v>
      </c>
      <c r="I133" s="51">
        <f t="shared" si="13"/>
        <v>36225</v>
      </c>
      <c r="J133" s="32">
        <f t="shared" ref="J133:J161" si="14">J132-I133</f>
        <v>1335785</v>
      </c>
      <c r="K133" s="49">
        <v>27672</v>
      </c>
      <c r="L133" s="25">
        <v>1294991</v>
      </c>
      <c r="N133" s="3"/>
      <c r="P133" s="1">
        <v>67211</v>
      </c>
      <c r="Q133" s="5">
        <v>65835</v>
      </c>
      <c r="R133" s="5"/>
      <c r="S133" s="5"/>
      <c r="T133" s="5"/>
    </row>
    <row r="134" s="1" customFormat="1" spans="1:20">
      <c r="A134" s="14">
        <v>4</v>
      </c>
      <c r="B134" s="47">
        <v>43282</v>
      </c>
      <c r="C134" s="48">
        <v>43287</v>
      </c>
      <c r="D134" s="17" t="s">
        <v>15</v>
      </c>
      <c r="E134" s="49">
        <f t="shared" si="12"/>
        <v>5</v>
      </c>
      <c r="F134" s="50" t="s">
        <v>120</v>
      </c>
      <c r="G134" s="51">
        <v>32850</v>
      </c>
      <c r="H134" s="21">
        <v>0</v>
      </c>
      <c r="I134" s="51">
        <f t="shared" si="13"/>
        <v>32850</v>
      </c>
      <c r="J134" s="32">
        <f t="shared" si="14"/>
        <v>1302935</v>
      </c>
      <c r="K134" s="49">
        <v>30520</v>
      </c>
      <c r="L134" s="25">
        <v>1303426</v>
      </c>
      <c r="N134" s="3"/>
      <c r="P134" s="1">
        <v>60401</v>
      </c>
      <c r="Q134" s="5">
        <v>29355</v>
      </c>
      <c r="R134" s="5"/>
      <c r="S134" s="5"/>
      <c r="T134" s="5"/>
    </row>
    <row r="135" s="1" customFormat="1" spans="1:20">
      <c r="A135" s="14">
        <v>5</v>
      </c>
      <c r="B135" s="47">
        <v>43285</v>
      </c>
      <c r="C135" s="48">
        <v>43287</v>
      </c>
      <c r="D135" s="17" t="s">
        <v>15</v>
      </c>
      <c r="E135" s="49">
        <f t="shared" si="12"/>
        <v>2</v>
      </c>
      <c r="F135" s="50" t="s">
        <v>121</v>
      </c>
      <c r="G135" s="51">
        <v>13140</v>
      </c>
      <c r="H135" s="21">
        <v>0</v>
      </c>
      <c r="I135" s="51">
        <f t="shared" si="13"/>
        <v>13140</v>
      </c>
      <c r="J135" s="32">
        <f t="shared" si="14"/>
        <v>1289795</v>
      </c>
      <c r="K135" s="49">
        <v>30580</v>
      </c>
      <c r="L135" s="25">
        <v>1303992</v>
      </c>
      <c r="N135" s="3"/>
      <c r="P135" s="1">
        <v>67221</v>
      </c>
      <c r="Q135" s="5">
        <v>21945</v>
      </c>
      <c r="R135" s="5"/>
      <c r="S135" s="5"/>
      <c r="T135" s="5"/>
    </row>
    <row r="136" s="1" customFormat="1" spans="1:20">
      <c r="A136" s="14">
        <v>6</v>
      </c>
      <c r="B136" s="47">
        <v>43287</v>
      </c>
      <c r="C136" s="48">
        <v>43289</v>
      </c>
      <c r="D136" s="17" t="s">
        <v>15</v>
      </c>
      <c r="E136" s="49">
        <f t="shared" si="12"/>
        <v>2</v>
      </c>
      <c r="F136" s="50" t="s">
        <v>122</v>
      </c>
      <c r="G136" s="51">
        <v>24170</v>
      </c>
      <c r="H136" s="21">
        <v>0</v>
      </c>
      <c r="I136" s="51">
        <f t="shared" si="13"/>
        <v>24170</v>
      </c>
      <c r="J136" s="32">
        <f t="shared" si="14"/>
        <v>1265625</v>
      </c>
      <c r="K136" s="49">
        <v>33176</v>
      </c>
      <c r="L136" s="25">
        <v>1312599</v>
      </c>
      <c r="N136" s="3"/>
      <c r="P136" s="1">
        <v>67222</v>
      </c>
      <c r="Q136" s="5">
        <v>21945</v>
      </c>
      <c r="R136" s="5"/>
      <c r="S136" s="5"/>
      <c r="T136" s="5"/>
    </row>
    <row r="137" s="1" customFormat="1" spans="1:20">
      <c r="A137" s="14">
        <v>7</v>
      </c>
      <c r="B137" s="47">
        <v>43289</v>
      </c>
      <c r="C137" s="48">
        <v>43291</v>
      </c>
      <c r="D137" s="17" t="s">
        <v>15</v>
      </c>
      <c r="E137" s="49">
        <f t="shared" si="12"/>
        <v>2</v>
      </c>
      <c r="F137" s="50" t="s">
        <v>123</v>
      </c>
      <c r="G137" s="51">
        <v>14490</v>
      </c>
      <c r="H137" s="21">
        <v>0</v>
      </c>
      <c r="I137" s="51">
        <f t="shared" si="13"/>
        <v>14490</v>
      </c>
      <c r="J137" s="32">
        <f t="shared" si="14"/>
        <v>1251135</v>
      </c>
      <c r="K137" s="49">
        <v>32755</v>
      </c>
      <c r="L137" s="25">
        <v>1312573</v>
      </c>
      <c r="N137" s="3"/>
      <c r="P137" s="1">
        <v>69054</v>
      </c>
      <c r="Q137" s="5">
        <v>21945</v>
      </c>
      <c r="R137" s="5"/>
      <c r="S137" s="5"/>
      <c r="T137" s="5"/>
    </row>
    <row r="138" s="1" customFormat="1" spans="1:20">
      <c r="A138" s="14">
        <v>8</v>
      </c>
      <c r="B138" s="47">
        <v>43289</v>
      </c>
      <c r="C138" s="48">
        <v>43291</v>
      </c>
      <c r="D138" s="17" t="s">
        <v>15</v>
      </c>
      <c r="E138" s="49">
        <f t="shared" si="12"/>
        <v>2</v>
      </c>
      <c r="F138" s="50" t="s">
        <v>124</v>
      </c>
      <c r="G138" s="51">
        <v>14490</v>
      </c>
      <c r="H138" s="21">
        <v>0</v>
      </c>
      <c r="I138" s="51">
        <f t="shared" si="13"/>
        <v>14490</v>
      </c>
      <c r="J138" s="32">
        <f t="shared" si="14"/>
        <v>1236645</v>
      </c>
      <c r="K138" s="49">
        <v>30210</v>
      </c>
      <c r="L138" s="25">
        <v>1302119</v>
      </c>
      <c r="N138" s="3"/>
      <c r="P138" s="1">
        <v>67055</v>
      </c>
      <c r="Q138" s="5">
        <v>21945</v>
      </c>
      <c r="R138" s="5"/>
      <c r="S138" s="5"/>
      <c r="T138" s="5"/>
    </row>
    <row r="139" s="1" customFormat="1" spans="1:20">
      <c r="A139" s="14">
        <v>9</v>
      </c>
      <c r="B139" s="47">
        <v>43292</v>
      </c>
      <c r="C139" s="48">
        <v>43294</v>
      </c>
      <c r="D139" s="17" t="s">
        <v>15</v>
      </c>
      <c r="E139" s="49">
        <f t="shared" si="12"/>
        <v>2</v>
      </c>
      <c r="F139" s="50" t="s">
        <v>125</v>
      </c>
      <c r="G139" s="51">
        <v>14490</v>
      </c>
      <c r="H139" s="21">
        <v>0</v>
      </c>
      <c r="I139" s="51">
        <f t="shared" si="13"/>
        <v>14490</v>
      </c>
      <c r="J139" s="32">
        <f t="shared" si="14"/>
        <v>1222155</v>
      </c>
      <c r="K139" s="49">
        <v>33903</v>
      </c>
      <c r="L139" s="25">
        <v>1316817</v>
      </c>
      <c r="N139" s="3"/>
      <c r="P139" s="1">
        <v>52011</v>
      </c>
      <c r="Q139" s="5">
        <v>13200</v>
      </c>
      <c r="R139" s="5"/>
      <c r="S139" s="5"/>
      <c r="T139" s="5"/>
    </row>
    <row r="140" s="1" customFormat="1" spans="1:20">
      <c r="A140" s="14">
        <v>10</v>
      </c>
      <c r="B140" s="47">
        <v>43293</v>
      </c>
      <c r="C140" s="48">
        <v>43296</v>
      </c>
      <c r="D140" s="17" t="s">
        <v>15</v>
      </c>
      <c r="E140" s="49">
        <f t="shared" si="12"/>
        <v>3</v>
      </c>
      <c r="F140" s="50" t="s">
        <v>126</v>
      </c>
      <c r="G140" s="51">
        <v>21735</v>
      </c>
      <c r="H140" s="21">
        <v>0</v>
      </c>
      <c r="I140" s="51">
        <f t="shared" si="13"/>
        <v>21735</v>
      </c>
      <c r="J140" s="32">
        <f t="shared" si="14"/>
        <v>1200420</v>
      </c>
      <c r="K140" s="49">
        <v>30523</v>
      </c>
      <c r="L140" s="25">
        <v>1303536</v>
      </c>
      <c r="N140" s="3"/>
      <c r="P140" s="1">
        <v>52009</v>
      </c>
      <c r="Q140" s="5">
        <v>13200</v>
      </c>
      <c r="R140" s="5"/>
      <c r="S140" s="5"/>
      <c r="T140" s="5"/>
    </row>
    <row r="141" s="1" customFormat="1" spans="1:20">
      <c r="A141" s="14">
        <v>11</v>
      </c>
      <c r="B141" s="47">
        <v>43294</v>
      </c>
      <c r="C141" s="48">
        <v>43296</v>
      </c>
      <c r="D141" s="17" t="s">
        <v>15</v>
      </c>
      <c r="E141" s="49">
        <f t="shared" si="12"/>
        <v>2</v>
      </c>
      <c r="F141" s="50" t="s">
        <v>127</v>
      </c>
      <c r="G141" s="51">
        <v>13140</v>
      </c>
      <c r="H141" s="21">
        <v>0</v>
      </c>
      <c r="I141" s="51">
        <f t="shared" si="13"/>
        <v>13140</v>
      </c>
      <c r="J141" s="32">
        <f t="shared" si="14"/>
        <v>1187280</v>
      </c>
      <c r="K141" s="49">
        <v>31590</v>
      </c>
      <c r="L141" s="25">
        <v>1308554</v>
      </c>
      <c r="N141" s="3"/>
      <c r="P141" s="1">
        <v>71149</v>
      </c>
      <c r="Q141" s="5">
        <v>23100</v>
      </c>
      <c r="R141" s="5"/>
      <c r="S141" s="5"/>
      <c r="T141" s="5"/>
    </row>
    <row r="142" s="1" customFormat="1" spans="1:20">
      <c r="A142" s="14">
        <v>12</v>
      </c>
      <c r="B142" s="47">
        <v>43294</v>
      </c>
      <c r="C142" s="48">
        <v>43296</v>
      </c>
      <c r="D142" s="17" t="s">
        <v>15</v>
      </c>
      <c r="E142" s="49">
        <f t="shared" si="12"/>
        <v>2</v>
      </c>
      <c r="F142" s="50" t="s">
        <v>128</v>
      </c>
      <c r="G142" s="51">
        <v>13140</v>
      </c>
      <c r="H142" s="21">
        <v>0</v>
      </c>
      <c r="I142" s="51">
        <f t="shared" si="13"/>
        <v>13140</v>
      </c>
      <c r="J142" s="32">
        <f t="shared" si="14"/>
        <v>1174140</v>
      </c>
      <c r="K142" s="49">
        <v>34472</v>
      </c>
      <c r="L142" s="25">
        <v>1319325</v>
      </c>
      <c r="N142" s="3"/>
      <c r="P142" s="1">
        <v>68984</v>
      </c>
      <c r="Q142" s="5">
        <v>20600</v>
      </c>
      <c r="R142" s="5"/>
      <c r="S142" s="5"/>
      <c r="T142" s="5"/>
    </row>
    <row r="143" s="1" customFormat="1" spans="1:20">
      <c r="A143" s="14">
        <v>13</v>
      </c>
      <c r="B143" s="47">
        <v>43294</v>
      </c>
      <c r="C143" s="48">
        <v>43297</v>
      </c>
      <c r="D143" s="17" t="s">
        <v>15</v>
      </c>
      <c r="E143" s="49">
        <f t="shared" si="12"/>
        <v>3</v>
      </c>
      <c r="F143" s="50" t="s">
        <v>129</v>
      </c>
      <c r="G143" s="51">
        <v>21735</v>
      </c>
      <c r="H143" s="21">
        <v>0</v>
      </c>
      <c r="I143" s="51">
        <f t="shared" si="13"/>
        <v>21735</v>
      </c>
      <c r="J143" s="32">
        <f t="shared" si="14"/>
        <v>1152405</v>
      </c>
      <c r="K143" s="49">
        <v>34223</v>
      </c>
      <c r="L143" s="25">
        <v>1318142</v>
      </c>
      <c r="N143" s="3"/>
      <c r="P143" s="1">
        <v>68982</v>
      </c>
      <c r="Q143" s="5">
        <v>20600</v>
      </c>
      <c r="R143" s="5"/>
      <c r="S143" s="5"/>
      <c r="T143" s="5"/>
    </row>
    <row r="144" s="1" customFormat="1" spans="1:20">
      <c r="A144" s="14">
        <v>14</v>
      </c>
      <c r="B144" s="47">
        <v>43295</v>
      </c>
      <c r="C144" s="48">
        <v>43297</v>
      </c>
      <c r="D144" s="17" t="s">
        <v>15</v>
      </c>
      <c r="E144" s="49">
        <f t="shared" si="12"/>
        <v>2</v>
      </c>
      <c r="F144" s="50" t="s">
        <v>130</v>
      </c>
      <c r="G144" s="51">
        <v>14490</v>
      </c>
      <c r="H144" s="21">
        <v>0</v>
      </c>
      <c r="I144" s="51">
        <f t="shared" si="13"/>
        <v>14490</v>
      </c>
      <c r="J144" s="32">
        <f t="shared" si="14"/>
        <v>1137915</v>
      </c>
      <c r="K144" s="49">
        <v>30162</v>
      </c>
      <c r="L144" s="25">
        <v>1301916</v>
      </c>
      <c r="N144" s="3"/>
      <c r="P144" s="1">
        <v>68452</v>
      </c>
      <c r="Q144" s="5">
        <v>6500</v>
      </c>
      <c r="R144" s="5"/>
      <c r="S144" s="5"/>
      <c r="T144" s="5"/>
    </row>
    <row r="145" s="1" customFormat="1" spans="1:20">
      <c r="A145" s="14">
        <v>15</v>
      </c>
      <c r="B145" s="47">
        <v>43296</v>
      </c>
      <c r="C145" s="48">
        <v>43298</v>
      </c>
      <c r="D145" s="17" t="s">
        <v>15</v>
      </c>
      <c r="E145" s="49">
        <f t="shared" si="12"/>
        <v>2</v>
      </c>
      <c r="F145" s="50" t="s">
        <v>131</v>
      </c>
      <c r="G145" s="51">
        <v>20385</v>
      </c>
      <c r="H145" s="21">
        <v>0</v>
      </c>
      <c r="I145" s="51">
        <f t="shared" si="13"/>
        <v>20385</v>
      </c>
      <c r="J145" s="32">
        <f t="shared" si="14"/>
        <v>1117530</v>
      </c>
      <c r="K145" s="49">
        <v>34912</v>
      </c>
      <c r="L145" s="25">
        <v>1321511</v>
      </c>
      <c r="N145" s="3"/>
      <c r="P145" s="1">
        <v>69498</v>
      </c>
      <c r="Q145" s="5">
        <v>11700</v>
      </c>
      <c r="R145" s="5"/>
      <c r="S145" s="5"/>
      <c r="T145" s="5"/>
    </row>
    <row r="146" s="1" customFormat="1" spans="1:20">
      <c r="A146" s="14">
        <v>16</v>
      </c>
      <c r="B146" s="47">
        <v>43297</v>
      </c>
      <c r="C146" s="48">
        <v>43300</v>
      </c>
      <c r="D146" s="17" t="s">
        <v>15</v>
      </c>
      <c r="E146" s="49">
        <f t="shared" si="12"/>
        <v>3</v>
      </c>
      <c r="F146" s="50" t="s">
        <v>132</v>
      </c>
      <c r="G146" s="51">
        <v>39420</v>
      </c>
      <c r="H146" s="21">
        <v>0</v>
      </c>
      <c r="I146" s="51">
        <f t="shared" si="13"/>
        <v>39420</v>
      </c>
      <c r="J146" s="32">
        <f t="shared" si="14"/>
        <v>1078110</v>
      </c>
      <c r="K146" s="49">
        <v>34416</v>
      </c>
      <c r="L146" s="25">
        <v>1318856</v>
      </c>
      <c r="N146" s="3"/>
      <c r="P146" s="1">
        <v>68960</v>
      </c>
      <c r="Q146" s="5">
        <v>11700</v>
      </c>
      <c r="R146" s="5"/>
      <c r="S146" s="5"/>
      <c r="T146" s="5"/>
    </row>
    <row r="147" s="1" customFormat="1" spans="1:20">
      <c r="A147" s="14">
        <v>17</v>
      </c>
      <c r="B147" s="47">
        <v>43296</v>
      </c>
      <c r="C147" s="48">
        <v>43300</v>
      </c>
      <c r="D147" s="17" t="s">
        <v>15</v>
      </c>
      <c r="E147" s="49">
        <f t="shared" si="12"/>
        <v>4</v>
      </c>
      <c r="F147" s="50" t="s">
        <v>133</v>
      </c>
      <c r="G147" s="51">
        <v>51346</v>
      </c>
      <c r="H147" s="21">
        <v>0</v>
      </c>
      <c r="I147" s="51">
        <f t="shared" si="13"/>
        <v>51346</v>
      </c>
      <c r="J147" s="32">
        <f t="shared" si="14"/>
        <v>1026764</v>
      </c>
      <c r="K147" s="49">
        <v>35419</v>
      </c>
      <c r="L147" s="25">
        <v>1322603</v>
      </c>
      <c r="N147" s="3"/>
      <c r="P147" s="1">
        <v>68961</v>
      </c>
      <c r="Q147" s="5">
        <v>11700</v>
      </c>
      <c r="R147" s="5"/>
      <c r="S147" s="5"/>
      <c r="T147" s="5"/>
    </row>
    <row r="148" s="1" customFormat="1" spans="1:20">
      <c r="A148" s="14">
        <v>18</v>
      </c>
      <c r="B148" s="47">
        <v>43299</v>
      </c>
      <c r="C148" s="48">
        <v>43301</v>
      </c>
      <c r="D148" s="17" t="s">
        <v>15</v>
      </c>
      <c r="E148" s="49">
        <f t="shared" si="12"/>
        <v>2</v>
      </c>
      <c r="F148" s="50" t="s">
        <v>134</v>
      </c>
      <c r="G148" s="51">
        <v>26280</v>
      </c>
      <c r="H148" s="21">
        <v>0</v>
      </c>
      <c r="I148" s="51">
        <f t="shared" si="13"/>
        <v>26280</v>
      </c>
      <c r="J148" s="32">
        <f t="shared" si="14"/>
        <v>1000484</v>
      </c>
      <c r="K148" s="49">
        <v>36658</v>
      </c>
      <c r="L148" s="25">
        <v>1325676</v>
      </c>
      <c r="N148" s="3"/>
      <c r="P148" s="1">
        <v>71624</v>
      </c>
      <c r="Q148" s="5">
        <v>11700</v>
      </c>
      <c r="R148" s="5"/>
      <c r="S148" s="5"/>
      <c r="T148" s="5"/>
    </row>
    <row r="149" s="1" customFormat="1" spans="1:20">
      <c r="A149" s="14">
        <v>19</v>
      </c>
      <c r="B149" s="47">
        <v>43300</v>
      </c>
      <c r="C149" s="48">
        <v>43302</v>
      </c>
      <c r="D149" s="17" t="s">
        <v>15</v>
      </c>
      <c r="E149" s="49">
        <f t="shared" si="12"/>
        <v>2</v>
      </c>
      <c r="F149" s="50" t="s">
        <v>135</v>
      </c>
      <c r="G149" s="51">
        <v>26280</v>
      </c>
      <c r="H149" s="21">
        <v>0</v>
      </c>
      <c r="I149" s="51">
        <f t="shared" si="13"/>
        <v>26280</v>
      </c>
      <c r="J149" s="32">
        <f t="shared" si="14"/>
        <v>974204</v>
      </c>
      <c r="K149" s="49">
        <v>34226</v>
      </c>
      <c r="L149" s="25">
        <v>1318197</v>
      </c>
      <c r="N149" s="3"/>
      <c r="P149" s="1">
        <v>69963</v>
      </c>
      <c r="Q149" s="5">
        <v>11700</v>
      </c>
      <c r="R149" s="5"/>
      <c r="S149" s="5"/>
      <c r="T149" s="5"/>
    </row>
    <row r="150" s="1" customFormat="1" spans="1:20">
      <c r="A150" s="14">
        <v>20</v>
      </c>
      <c r="B150" s="47">
        <v>43301</v>
      </c>
      <c r="C150" s="48">
        <v>43303</v>
      </c>
      <c r="D150" s="17" t="s">
        <v>15</v>
      </c>
      <c r="E150" s="49">
        <f t="shared" si="12"/>
        <v>2</v>
      </c>
      <c r="F150" s="50" t="s">
        <v>136</v>
      </c>
      <c r="G150" s="51">
        <v>18864</v>
      </c>
      <c r="H150" s="21">
        <v>0</v>
      </c>
      <c r="I150" s="51">
        <f t="shared" si="13"/>
        <v>18864</v>
      </c>
      <c r="J150" s="32">
        <f t="shared" si="14"/>
        <v>955340</v>
      </c>
      <c r="K150" s="49">
        <v>28482</v>
      </c>
      <c r="L150" s="25">
        <v>1297696</v>
      </c>
      <c r="N150" s="3"/>
      <c r="P150" s="1">
        <v>69290</v>
      </c>
      <c r="Q150" s="5">
        <v>17100</v>
      </c>
      <c r="R150" s="5"/>
      <c r="S150" s="5"/>
      <c r="T150" s="5"/>
    </row>
    <row r="151" s="1" customFormat="1" spans="1:20">
      <c r="A151" s="14">
        <v>21</v>
      </c>
      <c r="B151" s="47">
        <v>43301</v>
      </c>
      <c r="C151" s="48">
        <v>43303</v>
      </c>
      <c r="D151" s="17" t="s">
        <v>15</v>
      </c>
      <c r="E151" s="49">
        <f t="shared" si="12"/>
        <v>2</v>
      </c>
      <c r="F151" s="50" t="s">
        <v>137</v>
      </c>
      <c r="G151" s="51">
        <v>31680</v>
      </c>
      <c r="H151" s="21">
        <v>0</v>
      </c>
      <c r="I151" s="51">
        <f t="shared" si="13"/>
        <v>31680</v>
      </c>
      <c r="J151" s="32">
        <f t="shared" si="14"/>
        <v>923660</v>
      </c>
      <c r="K151" s="49">
        <v>36468</v>
      </c>
      <c r="L151" s="25">
        <v>1325521</v>
      </c>
      <c r="N151" s="3"/>
      <c r="P151" s="1">
        <v>65921</v>
      </c>
      <c r="Q151" s="5">
        <v>20790</v>
      </c>
      <c r="R151" s="5"/>
      <c r="S151" s="5"/>
      <c r="T151" s="5"/>
    </row>
    <row r="152" s="1" customFormat="1" spans="1:20">
      <c r="A152" s="14">
        <v>22</v>
      </c>
      <c r="B152" s="47">
        <v>43302</v>
      </c>
      <c r="C152" s="48">
        <v>43304</v>
      </c>
      <c r="D152" s="17" t="s">
        <v>15</v>
      </c>
      <c r="E152" s="49">
        <f t="shared" si="12"/>
        <v>2</v>
      </c>
      <c r="F152" s="50" t="s">
        <v>138</v>
      </c>
      <c r="G152" s="51">
        <v>20043</v>
      </c>
      <c r="H152" s="21">
        <v>0</v>
      </c>
      <c r="I152" s="51">
        <f t="shared" si="13"/>
        <v>20043</v>
      </c>
      <c r="J152" s="32">
        <f t="shared" si="14"/>
        <v>903617</v>
      </c>
      <c r="K152" s="49">
        <v>30972</v>
      </c>
      <c r="L152" s="25">
        <v>1305228</v>
      </c>
      <c r="N152" s="3"/>
      <c r="P152" s="1">
        <v>68616</v>
      </c>
      <c r="Q152" s="5">
        <v>11700</v>
      </c>
      <c r="R152" s="5"/>
      <c r="S152" s="5"/>
      <c r="T152" s="5"/>
    </row>
    <row r="153" s="1" customFormat="1" spans="1:20">
      <c r="A153" s="14">
        <v>23</v>
      </c>
      <c r="B153" s="47">
        <v>43304</v>
      </c>
      <c r="C153" s="48">
        <v>43306</v>
      </c>
      <c r="D153" s="17" t="s">
        <v>15</v>
      </c>
      <c r="E153" s="49">
        <f t="shared" si="12"/>
        <v>2</v>
      </c>
      <c r="F153" s="50" t="s">
        <v>139</v>
      </c>
      <c r="G153" s="51">
        <v>22338</v>
      </c>
      <c r="H153" s="21">
        <v>0</v>
      </c>
      <c r="I153" s="51">
        <f t="shared" si="13"/>
        <v>22338</v>
      </c>
      <c r="J153" s="32">
        <f t="shared" si="14"/>
        <v>881279</v>
      </c>
      <c r="K153" s="49">
        <v>34166</v>
      </c>
      <c r="L153" s="25">
        <v>1317242</v>
      </c>
      <c r="N153" s="3"/>
      <c r="P153" s="1">
        <v>70132</v>
      </c>
      <c r="Q153" s="5">
        <v>20790</v>
      </c>
      <c r="R153" s="5"/>
      <c r="S153" s="5"/>
      <c r="T153" s="5"/>
    </row>
    <row r="154" s="1" customFormat="1" spans="1:20">
      <c r="A154" s="14">
        <v>24</v>
      </c>
      <c r="B154" s="47">
        <v>43305</v>
      </c>
      <c r="C154" s="48">
        <v>43307</v>
      </c>
      <c r="D154" s="17" t="s">
        <v>15</v>
      </c>
      <c r="E154" s="49">
        <f t="shared" si="12"/>
        <v>2</v>
      </c>
      <c r="F154" s="50" t="s">
        <v>140</v>
      </c>
      <c r="G154" s="51">
        <v>22338</v>
      </c>
      <c r="H154" s="21">
        <v>0</v>
      </c>
      <c r="I154" s="51">
        <f t="shared" si="13"/>
        <v>22338</v>
      </c>
      <c r="J154" s="32">
        <f t="shared" si="14"/>
        <v>858941</v>
      </c>
      <c r="K154" s="49">
        <v>34177</v>
      </c>
      <c r="L154" s="25">
        <v>1317753</v>
      </c>
      <c r="N154" s="3"/>
      <c r="P154" s="1">
        <v>70099</v>
      </c>
      <c r="Q154" s="5">
        <v>20790</v>
      </c>
      <c r="R154" s="5"/>
      <c r="S154" s="5"/>
      <c r="T154" s="5"/>
    </row>
    <row r="155" s="1" customFormat="1" spans="1:20">
      <c r="A155" s="14">
        <v>25</v>
      </c>
      <c r="B155" s="47">
        <v>43305</v>
      </c>
      <c r="C155" s="48">
        <v>43305</v>
      </c>
      <c r="D155" s="17" t="s">
        <v>15</v>
      </c>
      <c r="E155" s="49">
        <f t="shared" si="12"/>
        <v>0</v>
      </c>
      <c r="F155" s="50" t="s">
        <v>141</v>
      </c>
      <c r="G155" s="51">
        <v>22752</v>
      </c>
      <c r="H155" s="21">
        <v>0</v>
      </c>
      <c r="I155" s="51">
        <f t="shared" si="13"/>
        <v>22752</v>
      </c>
      <c r="J155" s="32">
        <f t="shared" si="14"/>
        <v>836189</v>
      </c>
      <c r="K155" s="49">
        <v>29180</v>
      </c>
      <c r="L155" s="25">
        <v>1299205</v>
      </c>
      <c r="N155" s="3"/>
      <c r="P155" s="1">
        <v>70157</v>
      </c>
      <c r="Q155" s="5">
        <v>17550</v>
      </c>
      <c r="R155" s="5"/>
      <c r="S155" s="5"/>
      <c r="T155" s="5"/>
    </row>
    <row r="156" s="1" customFormat="1" spans="1:20">
      <c r="A156" s="14">
        <v>26</v>
      </c>
      <c r="B156" s="47">
        <v>43305</v>
      </c>
      <c r="C156" s="48">
        <v>43309</v>
      </c>
      <c r="D156" s="17" t="s">
        <v>15</v>
      </c>
      <c r="E156" s="49">
        <f t="shared" si="12"/>
        <v>4</v>
      </c>
      <c r="F156" s="50" t="s">
        <v>142</v>
      </c>
      <c r="G156" s="51">
        <v>40086</v>
      </c>
      <c r="H156" s="21">
        <v>0</v>
      </c>
      <c r="I156" s="51">
        <f t="shared" si="13"/>
        <v>40086</v>
      </c>
      <c r="J156" s="32">
        <f t="shared" si="14"/>
        <v>796103</v>
      </c>
      <c r="K156" s="49">
        <v>33652</v>
      </c>
      <c r="L156" s="25">
        <v>1315741</v>
      </c>
      <c r="N156" s="3"/>
      <c r="P156" s="1">
        <v>70130</v>
      </c>
      <c r="Q156" s="5">
        <v>6500</v>
      </c>
      <c r="R156" s="5"/>
      <c r="S156" s="5"/>
      <c r="T156" s="5"/>
    </row>
    <row r="157" s="1" customFormat="1" spans="1:20">
      <c r="A157" s="14">
        <v>27</v>
      </c>
      <c r="B157" s="47">
        <v>43308</v>
      </c>
      <c r="C157" s="48">
        <v>43310</v>
      </c>
      <c r="D157" s="17" t="s">
        <v>15</v>
      </c>
      <c r="E157" s="49">
        <f t="shared" si="12"/>
        <v>2</v>
      </c>
      <c r="F157" s="50" t="s">
        <v>143</v>
      </c>
      <c r="G157" s="51">
        <v>26280</v>
      </c>
      <c r="H157" s="21">
        <v>0</v>
      </c>
      <c r="I157" s="51">
        <f t="shared" si="13"/>
        <v>26280</v>
      </c>
      <c r="J157" s="32">
        <f t="shared" si="14"/>
        <v>769823</v>
      </c>
      <c r="K157" s="49">
        <v>37661</v>
      </c>
      <c r="L157" s="25">
        <v>1330220</v>
      </c>
      <c r="N157" s="3"/>
      <c r="P157" s="1">
        <v>70052</v>
      </c>
      <c r="Q157" s="5">
        <v>17550</v>
      </c>
      <c r="R157" s="5"/>
      <c r="S157" s="5"/>
      <c r="T157" s="5"/>
    </row>
    <row r="158" s="1" customFormat="1" spans="1:20">
      <c r="A158" s="14">
        <v>28</v>
      </c>
      <c r="B158" s="47">
        <v>43308</v>
      </c>
      <c r="C158" s="48">
        <v>43310</v>
      </c>
      <c r="D158" s="17" t="s">
        <v>15</v>
      </c>
      <c r="E158" s="49">
        <f t="shared" si="12"/>
        <v>2</v>
      </c>
      <c r="F158" s="50" t="s">
        <v>144</v>
      </c>
      <c r="G158" s="51">
        <v>26280</v>
      </c>
      <c r="H158" s="21">
        <v>0</v>
      </c>
      <c r="I158" s="51">
        <f t="shared" si="13"/>
        <v>26280</v>
      </c>
      <c r="J158" s="32">
        <f t="shared" si="14"/>
        <v>743543</v>
      </c>
      <c r="K158" s="49">
        <v>38676</v>
      </c>
      <c r="L158" s="25">
        <v>1335144</v>
      </c>
      <c r="N158" s="3"/>
      <c r="P158" s="1">
        <v>69450</v>
      </c>
      <c r="Q158" s="5">
        <v>41580</v>
      </c>
      <c r="R158" s="5"/>
      <c r="S158" s="5"/>
      <c r="T158" s="5"/>
    </row>
    <row r="159" s="1" customFormat="1" spans="1:20">
      <c r="A159" s="14">
        <v>29</v>
      </c>
      <c r="B159" s="47">
        <v>43309</v>
      </c>
      <c r="C159" s="48">
        <v>43311</v>
      </c>
      <c r="D159" s="17" t="s">
        <v>15</v>
      </c>
      <c r="E159" s="49">
        <f t="shared" si="12"/>
        <v>2</v>
      </c>
      <c r="F159" s="50" t="s">
        <v>145</v>
      </c>
      <c r="G159" s="51">
        <v>26280</v>
      </c>
      <c r="H159" s="21">
        <v>0</v>
      </c>
      <c r="I159" s="51">
        <f t="shared" si="13"/>
        <v>26280</v>
      </c>
      <c r="J159" s="32">
        <f t="shared" si="14"/>
        <v>717263</v>
      </c>
      <c r="K159" s="49">
        <v>37665</v>
      </c>
      <c r="L159" s="25">
        <v>1330205</v>
      </c>
      <c r="N159" s="3"/>
      <c r="P159" s="1">
        <v>70160</v>
      </c>
      <c r="Q159" s="5">
        <v>27810</v>
      </c>
      <c r="R159" s="5"/>
      <c r="S159" s="5"/>
      <c r="T159" s="5"/>
    </row>
    <row r="160" s="1" customFormat="1" spans="1:20">
      <c r="A160" s="14">
        <v>30</v>
      </c>
      <c r="B160" s="47">
        <v>43310</v>
      </c>
      <c r="C160" s="48">
        <v>43312</v>
      </c>
      <c r="D160" s="17" t="s">
        <v>15</v>
      </c>
      <c r="E160" s="49">
        <f t="shared" si="12"/>
        <v>2</v>
      </c>
      <c r="F160" s="50" t="s">
        <v>146</v>
      </c>
      <c r="G160" s="51">
        <v>22338</v>
      </c>
      <c r="H160" s="21">
        <v>0</v>
      </c>
      <c r="I160" s="51">
        <f t="shared" si="13"/>
        <v>22338</v>
      </c>
      <c r="J160" s="32">
        <f t="shared" si="14"/>
        <v>694925</v>
      </c>
      <c r="K160" s="49">
        <v>34685</v>
      </c>
      <c r="L160" s="25">
        <v>1321267</v>
      </c>
      <c r="N160" s="3"/>
      <c r="P160" s="1">
        <v>68657</v>
      </c>
      <c r="Q160" s="5">
        <v>20790</v>
      </c>
      <c r="R160" s="5"/>
      <c r="S160" s="5"/>
      <c r="T160" s="5"/>
    </row>
    <row r="161" s="1" customFormat="1" spans="1:20">
      <c r="A161" s="14">
        <v>31</v>
      </c>
      <c r="B161" s="47">
        <v>43310</v>
      </c>
      <c r="C161" s="48">
        <v>43312</v>
      </c>
      <c r="D161" s="17" t="s">
        <v>15</v>
      </c>
      <c r="E161" s="49">
        <f t="shared" si="12"/>
        <v>2</v>
      </c>
      <c r="F161" s="50" t="s">
        <v>147</v>
      </c>
      <c r="G161" s="51">
        <v>26280</v>
      </c>
      <c r="H161" s="21">
        <v>0</v>
      </c>
      <c r="I161" s="51">
        <f t="shared" si="13"/>
        <v>26280</v>
      </c>
      <c r="J161" s="53">
        <f t="shared" si="14"/>
        <v>668645</v>
      </c>
      <c r="K161" s="49">
        <v>37928</v>
      </c>
      <c r="L161" s="25">
        <v>1331208</v>
      </c>
      <c r="N161" s="3"/>
      <c r="P161" s="1">
        <v>70051</v>
      </c>
      <c r="Q161" s="5">
        <v>25650</v>
      </c>
      <c r="R161" s="5"/>
      <c r="S161" s="5"/>
      <c r="T161" s="5"/>
    </row>
    <row r="162" s="1" customFormat="1" ht="36.75" spans="1:20">
      <c r="A162" s="52" t="s">
        <v>18</v>
      </c>
      <c r="B162" s="52"/>
      <c r="C162" s="52"/>
      <c r="D162" s="52"/>
      <c r="E162" s="52"/>
      <c r="F162" s="52"/>
      <c r="G162" s="52"/>
      <c r="H162" s="52"/>
      <c r="I162" s="34">
        <f>SUM(I132:I161)</f>
        <v>739590</v>
      </c>
      <c r="J162" s="35"/>
      <c r="K162" s="36" t="s">
        <v>148</v>
      </c>
      <c r="L162" s="25"/>
      <c r="N162" s="3"/>
      <c r="P162" s="1">
        <v>68481</v>
      </c>
      <c r="Q162" s="5">
        <v>11700</v>
      </c>
      <c r="R162" s="5"/>
      <c r="S162" s="5"/>
      <c r="T162" s="5"/>
    </row>
    <row r="163" s="1" customFormat="1" spans="2:20">
      <c r="B163" s="4"/>
      <c r="C163" s="4"/>
      <c r="K163" s="4"/>
      <c r="N163" s="3"/>
      <c r="P163" s="1">
        <v>69681</v>
      </c>
      <c r="Q163" s="5">
        <v>11700</v>
      </c>
      <c r="R163" s="5"/>
      <c r="S163" s="5"/>
      <c r="T163" s="5"/>
    </row>
    <row r="164" s="1" customFormat="1" spans="1:20">
      <c r="A164" s="6" t="s">
        <v>116</v>
      </c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25"/>
      <c r="N164" s="3"/>
      <c r="P164" s="1">
        <v>69492</v>
      </c>
      <c r="Q164" s="43">
        <v>41580</v>
      </c>
      <c r="R164" s="5"/>
      <c r="S164" s="5"/>
      <c r="T164" s="5"/>
    </row>
    <row r="165" s="1" customFormat="1" spans="1:20">
      <c r="A165" s="45" t="s">
        <v>149</v>
      </c>
      <c r="B165" s="46"/>
      <c r="C165" s="46"/>
      <c r="D165" s="46"/>
      <c r="E165" s="46"/>
      <c r="F165" s="46"/>
      <c r="G165" s="46"/>
      <c r="H165" s="46"/>
      <c r="I165" s="54"/>
      <c r="J165" s="55">
        <f>+J161</f>
        <v>668645</v>
      </c>
      <c r="K165" s="56"/>
      <c r="L165" s="25"/>
      <c r="N165" s="3"/>
      <c r="P165" s="1">
        <v>69223</v>
      </c>
      <c r="Q165" s="43">
        <v>51975</v>
      </c>
      <c r="R165" s="5"/>
      <c r="S165" s="5"/>
      <c r="T165" s="5"/>
    </row>
    <row r="166" s="1" customFormat="1" spans="1:20">
      <c r="A166" s="45" t="s">
        <v>150</v>
      </c>
      <c r="B166" s="46"/>
      <c r="C166" s="46"/>
      <c r="D166" s="46"/>
      <c r="E166" s="46"/>
      <c r="F166" s="46"/>
      <c r="G166" s="46"/>
      <c r="H166" s="46"/>
      <c r="I166" s="54"/>
      <c r="J166" s="60">
        <v>414588</v>
      </c>
      <c r="K166" s="56" t="s">
        <v>151</v>
      </c>
      <c r="L166" s="25"/>
      <c r="N166" s="3"/>
      <c r="P166" s="1">
        <v>71198</v>
      </c>
      <c r="Q166" s="43">
        <v>24480</v>
      </c>
      <c r="R166" s="5"/>
      <c r="S166" s="5"/>
      <c r="T166" s="5"/>
    </row>
    <row r="167" s="1" customFormat="1" spans="1:20">
      <c r="A167" s="45" t="s">
        <v>152</v>
      </c>
      <c r="B167" s="46"/>
      <c r="C167" s="46"/>
      <c r="D167" s="46"/>
      <c r="E167" s="46"/>
      <c r="F167" s="46"/>
      <c r="G167" s="46"/>
      <c r="H167" s="46"/>
      <c r="I167" s="54"/>
      <c r="J167" s="61"/>
      <c r="K167" s="56"/>
      <c r="L167" s="25"/>
      <c r="N167" s="3"/>
      <c r="P167" s="1">
        <v>69392</v>
      </c>
      <c r="Q167" s="43">
        <v>18540</v>
      </c>
      <c r="R167" s="5"/>
      <c r="S167" s="5"/>
      <c r="T167" s="5"/>
    </row>
    <row r="168" s="1" customFormat="1" spans="1:20">
      <c r="A168" s="45" t="s">
        <v>21</v>
      </c>
      <c r="B168" s="46"/>
      <c r="C168" s="46"/>
      <c r="D168" s="46"/>
      <c r="E168" s="46"/>
      <c r="F168" s="46"/>
      <c r="G168" s="46"/>
      <c r="H168" s="46"/>
      <c r="I168" s="54"/>
      <c r="J168" s="58">
        <f>SUM(J165:J166)</f>
        <v>1083233</v>
      </c>
      <c r="K168" s="56"/>
      <c r="L168" s="25"/>
      <c r="N168" s="3"/>
      <c r="P168" s="1">
        <v>70131</v>
      </c>
      <c r="Q168" s="43">
        <v>20790</v>
      </c>
      <c r="R168" s="5"/>
      <c r="S168" s="5"/>
      <c r="T168" s="5"/>
    </row>
    <row r="169" s="1" customFormat="1" spans="1:20">
      <c r="A169" s="8" t="s">
        <v>3</v>
      </c>
      <c r="B169" s="9" t="s">
        <v>4</v>
      </c>
      <c r="C169" s="9" t="s">
        <v>5</v>
      </c>
      <c r="D169" s="10" t="s">
        <v>6</v>
      </c>
      <c r="E169" s="10" t="s">
        <v>7</v>
      </c>
      <c r="F169" s="10" t="s">
        <v>8</v>
      </c>
      <c r="G169" s="10" t="s">
        <v>9</v>
      </c>
      <c r="H169" s="11" t="s">
        <v>10</v>
      </c>
      <c r="I169" s="30" t="s">
        <v>11</v>
      </c>
      <c r="J169" s="30" t="s">
        <v>12</v>
      </c>
      <c r="K169" s="10" t="s">
        <v>13</v>
      </c>
      <c r="L169" s="25"/>
      <c r="N169" s="3"/>
      <c r="P169" s="1">
        <v>71132</v>
      </c>
      <c r="Q169" s="43">
        <v>68425</v>
      </c>
      <c r="R169" s="5"/>
      <c r="S169" s="5"/>
      <c r="T169" s="5"/>
    </row>
    <row r="170" s="1" customFormat="1" spans="1:20">
      <c r="A170" s="14">
        <v>1</v>
      </c>
      <c r="B170" s="47">
        <v>43313</v>
      </c>
      <c r="C170" s="48">
        <v>43315</v>
      </c>
      <c r="D170" s="17" t="s">
        <v>15</v>
      </c>
      <c r="E170" s="49">
        <f t="shared" ref="E170:E177" si="15">C170-B170</f>
        <v>2</v>
      </c>
      <c r="F170" s="50" t="s">
        <v>153</v>
      </c>
      <c r="G170" s="51">
        <v>26300</v>
      </c>
      <c r="H170" s="21">
        <v>0</v>
      </c>
      <c r="I170" s="51">
        <f t="shared" ref="I170:I177" si="16">+G170+H170</f>
        <v>26300</v>
      </c>
      <c r="J170" s="32">
        <f>J168-I170</f>
        <v>1056933</v>
      </c>
      <c r="K170" s="49">
        <v>41416</v>
      </c>
      <c r="L170" s="25">
        <v>1340305</v>
      </c>
      <c r="N170" s="3"/>
      <c r="P170" s="1">
        <v>70218</v>
      </c>
      <c r="Q170" s="5">
        <v>31185</v>
      </c>
      <c r="R170" s="5"/>
      <c r="S170" s="5"/>
      <c r="T170" s="5"/>
    </row>
    <row r="171" s="1" customFormat="1" spans="1:20">
      <c r="A171" s="14">
        <v>2</v>
      </c>
      <c r="B171" s="47">
        <v>43311</v>
      </c>
      <c r="C171" s="48">
        <v>43315</v>
      </c>
      <c r="D171" s="17" t="s">
        <v>15</v>
      </c>
      <c r="E171" s="49">
        <f t="shared" si="15"/>
        <v>4</v>
      </c>
      <c r="F171" s="50" t="s">
        <v>154</v>
      </c>
      <c r="G171" s="51">
        <v>52560</v>
      </c>
      <c r="H171" s="21">
        <v>0</v>
      </c>
      <c r="I171" s="51">
        <f t="shared" si="16"/>
        <v>52560</v>
      </c>
      <c r="J171" s="32">
        <f t="shared" ref="J171:J177" si="17">J170-I171</f>
        <v>1004373</v>
      </c>
      <c r="K171" s="49">
        <v>36716</v>
      </c>
      <c r="L171" s="25">
        <v>1326990</v>
      </c>
      <c r="N171" s="3"/>
      <c r="P171" s="1">
        <v>68659</v>
      </c>
      <c r="Q171" s="1">
        <v>20790</v>
      </c>
      <c r="R171" s="5"/>
      <c r="S171" s="5"/>
      <c r="T171" s="5"/>
    </row>
    <row r="172" s="1" customFormat="1" spans="1:20">
      <c r="A172" s="14">
        <v>3</v>
      </c>
      <c r="B172" s="47">
        <v>43315</v>
      </c>
      <c r="C172" s="48">
        <v>43317</v>
      </c>
      <c r="D172" s="17" t="s">
        <v>15</v>
      </c>
      <c r="E172" s="49">
        <f t="shared" si="15"/>
        <v>2</v>
      </c>
      <c r="F172" s="50" t="s">
        <v>155</v>
      </c>
      <c r="G172" s="51">
        <v>22338</v>
      </c>
      <c r="H172" s="21">
        <v>0</v>
      </c>
      <c r="I172" s="51">
        <f t="shared" si="16"/>
        <v>22338</v>
      </c>
      <c r="J172" s="32">
        <f t="shared" si="17"/>
        <v>982035</v>
      </c>
      <c r="K172" s="49">
        <v>32167</v>
      </c>
      <c r="L172" s="25">
        <v>1309992</v>
      </c>
      <c r="N172" s="3"/>
      <c r="P172" s="1">
        <v>70124</v>
      </c>
      <c r="Q172" s="1">
        <v>34200</v>
      </c>
      <c r="R172" s="5"/>
      <c r="S172" s="5"/>
      <c r="T172" s="5"/>
    </row>
    <row r="173" s="1" customFormat="1" spans="1:20">
      <c r="A173" s="14">
        <v>4</v>
      </c>
      <c r="B173" s="47">
        <v>43315</v>
      </c>
      <c r="C173" s="48">
        <v>43318</v>
      </c>
      <c r="D173" s="17" t="s">
        <v>15</v>
      </c>
      <c r="E173" s="49">
        <f t="shared" si="15"/>
        <v>3</v>
      </c>
      <c r="F173" s="50" t="s">
        <v>156</v>
      </c>
      <c r="G173" s="51">
        <v>39420</v>
      </c>
      <c r="H173" s="21">
        <v>0</v>
      </c>
      <c r="I173" s="51">
        <f t="shared" si="16"/>
        <v>39420</v>
      </c>
      <c r="J173" s="32">
        <f t="shared" si="17"/>
        <v>942615</v>
      </c>
      <c r="K173" s="49">
        <v>37266</v>
      </c>
      <c r="L173" s="25">
        <v>1328564</v>
      </c>
      <c r="N173" s="3"/>
      <c r="P173" s="1">
        <v>70417</v>
      </c>
      <c r="Q173" s="1">
        <v>11700</v>
      </c>
      <c r="R173" s="5"/>
      <c r="S173" s="5"/>
      <c r="T173" s="5"/>
    </row>
    <row r="174" s="1" customFormat="1" spans="1:20">
      <c r="A174" s="14">
        <v>5</v>
      </c>
      <c r="B174" s="47">
        <v>43316</v>
      </c>
      <c r="C174" s="48">
        <v>43318</v>
      </c>
      <c r="D174" s="17" t="s">
        <v>15</v>
      </c>
      <c r="E174" s="49">
        <f t="shared" si="15"/>
        <v>2</v>
      </c>
      <c r="F174" s="50" t="s">
        <v>157</v>
      </c>
      <c r="G174" s="51">
        <v>26469</v>
      </c>
      <c r="H174" s="21">
        <v>0</v>
      </c>
      <c r="I174" s="51">
        <f t="shared" si="16"/>
        <v>26469</v>
      </c>
      <c r="J174" s="32">
        <f t="shared" si="17"/>
        <v>916146</v>
      </c>
      <c r="K174" s="49">
        <v>32218</v>
      </c>
      <c r="L174" s="25">
        <v>1310419</v>
      </c>
      <c r="N174" s="3"/>
      <c r="P174" s="1">
        <v>69198</v>
      </c>
      <c r="Q174" s="1">
        <v>17550</v>
      </c>
      <c r="R174" s="5"/>
      <c r="S174" s="5"/>
      <c r="T174" s="5"/>
    </row>
    <row r="175" s="1" customFormat="1" spans="1:20">
      <c r="A175" s="14">
        <v>6</v>
      </c>
      <c r="B175" s="47">
        <v>43316</v>
      </c>
      <c r="C175" s="48">
        <v>43318</v>
      </c>
      <c r="D175" s="17" t="s">
        <v>15</v>
      </c>
      <c r="E175" s="49">
        <f t="shared" si="15"/>
        <v>2</v>
      </c>
      <c r="F175" s="50" t="s">
        <v>158</v>
      </c>
      <c r="G175" s="51">
        <v>22752</v>
      </c>
      <c r="H175" s="21">
        <v>0</v>
      </c>
      <c r="I175" s="51">
        <f t="shared" si="16"/>
        <v>22752</v>
      </c>
      <c r="J175" s="32">
        <f t="shared" si="17"/>
        <v>893394</v>
      </c>
      <c r="K175" s="49">
        <v>28486</v>
      </c>
      <c r="L175" s="25">
        <v>1297928</v>
      </c>
      <c r="N175" s="3"/>
      <c r="P175" s="1">
        <v>71563</v>
      </c>
      <c r="Q175" s="1">
        <v>20790</v>
      </c>
      <c r="R175" s="5"/>
      <c r="S175" s="5"/>
      <c r="T175" s="5"/>
    </row>
    <row r="176" s="1" customFormat="1" spans="1:20">
      <c r="A176" s="14">
        <v>7</v>
      </c>
      <c r="B176" s="47">
        <v>43318</v>
      </c>
      <c r="C176" s="48">
        <v>43320</v>
      </c>
      <c r="D176" s="17" t="s">
        <v>15</v>
      </c>
      <c r="E176" s="49">
        <f t="shared" si="15"/>
        <v>2</v>
      </c>
      <c r="F176" s="50" t="s">
        <v>159</v>
      </c>
      <c r="G176" s="51">
        <v>26280</v>
      </c>
      <c r="H176" s="21">
        <v>0</v>
      </c>
      <c r="I176" s="51">
        <f t="shared" si="16"/>
        <v>26280</v>
      </c>
      <c r="J176" s="32">
        <f t="shared" si="17"/>
        <v>867114</v>
      </c>
      <c r="K176" s="49">
        <v>39756</v>
      </c>
      <c r="L176" s="25">
        <v>1337830</v>
      </c>
      <c r="N176" s="3"/>
      <c r="P176" s="1">
        <v>68918</v>
      </c>
      <c r="Q176" s="1">
        <v>11700</v>
      </c>
      <c r="R176" s="5"/>
      <c r="S176" s="5"/>
      <c r="T176" s="5"/>
    </row>
    <row r="177" s="1" customFormat="1" spans="1:20">
      <c r="A177" s="14">
        <v>8</v>
      </c>
      <c r="B177" s="47">
        <v>43318</v>
      </c>
      <c r="C177" s="48">
        <v>43320</v>
      </c>
      <c r="D177" s="17" t="s">
        <v>15</v>
      </c>
      <c r="E177" s="49">
        <f t="shared" si="15"/>
        <v>2</v>
      </c>
      <c r="F177" s="50" t="s">
        <v>157</v>
      </c>
      <c r="G177" s="51">
        <v>26469</v>
      </c>
      <c r="H177" s="21">
        <v>0</v>
      </c>
      <c r="I177" s="51">
        <f t="shared" si="16"/>
        <v>26469</v>
      </c>
      <c r="J177" s="32">
        <f t="shared" si="17"/>
        <v>840645</v>
      </c>
      <c r="K177" s="49">
        <v>32228</v>
      </c>
      <c r="L177" s="25">
        <v>1315223</v>
      </c>
      <c r="N177" s="3"/>
      <c r="P177" s="1">
        <v>70222</v>
      </c>
      <c r="Q177" s="1">
        <v>27810</v>
      </c>
      <c r="R177" s="5"/>
      <c r="S177" s="5"/>
      <c r="T177" s="5"/>
    </row>
    <row r="178" s="1" customFormat="1" ht="36.75" spans="1:20">
      <c r="A178" s="52" t="s">
        <v>18</v>
      </c>
      <c r="B178" s="52"/>
      <c r="C178" s="52"/>
      <c r="D178" s="52"/>
      <c r="E178" s="52"/>
      <c r="F178" s="52"/>
      <c r="G178" s="52"/>
      <c r="H178" s="52"/>
      <c r="I178" s="34">
        <f>SUM(I170:I177)</f>
        <v>242588</v>
      </c>
      <c r="J178" s="35"/>
      <c r="K178" s="36" t="s">
        <v>160</v>
      </c>
      <c r="L178" s="25"/>
      <c r="N178" s="3"/>
      <c r="P178" s="1">
        <v>70188</v>
      </c>
      <c r="Q178" s="1">
        <v>17550</v>
      </c>
      <c r="R178" s="5"/>
      <c r="S178" s="5"/>
      <c r="T178" s="5"/>
    </row>
    <row r="179" s="1" customFormat="1" spans="2:20">
      <c r="B179" s="4"/>
      <c r="C179" s="4"/>
      <c r="K179" s="4"/>
      <c r="N179" s="3"/>
      <c r="P179" s="1">
        <v>71918</v>
      </c>
      <c r="Q179" s="1">
        <v>11700</v>
      </c>
      <c r="R179" s="5"/>
      <c r="S179" s="5"/>
      <c r="T179" s="5"/>
    </row>
    <row r="180" s="1" customFormat="1" spans="2:20">
      <c r="B180" s="4"/>
      <c r="C180" s="4"/>
      <c r="K180" s="4"/>
      <c r="N180" s="3"/>
      <c r="P180" s="1">
        <v>70181</v>
      </c>
      <c r="Q180" s="1">
        <v>11700</v>
      </c>
      <c r="R180" s="5"/>
      <c r="S180" s="5"/>
      <c r="T180" s="5"/>
    </row>
    <row r="181" s="1" customFormat="1" spans="1:20">
      <c r="A181" s="14">
        <v>11</v>
      </c>
      <c r="B181" s="47">
        <v>43318</v>
      </c>
      <c r="C181" s="48">
        <v>43322</v>
      </c>
      <c r="D181" s="17" t="s">
        <v>15</v>
      </c>
      <c r="E181" s="49">
        <f t="shared" ref="E181:E191" si="18">C181-B181</f>
        <v>4</v>
      </c>
      <c r="F181" s="50" t="s">
        <v>161</v>
      </c>
      <c r="G181" s="51">
        <v>44676</v>
      </c>
      <c r="H181" s="21">
        <v>0</v>
      </c>
      <c r="I181" s="51">
        <f t="shared" ref="I181:I191" si="19">+G181+H181</f>
        <v>44676</v>
      </c>
      <c r="J181" s="62">
        <f>J177-I181</f>
        <v>795969</v>
      </c>
      <c r="K181" s="49">
        <v>32862</v>
      </c>
      <c r="L181" s="25">
        <v>1313635</v>
      </c>
      <c r="N181" s="3"/>
      <c r="P181" s="1">
        <v>70179</v>
      </c>
      <c r="Q181" s="1">
        <v>22900</v>
      </c>
      <c r="R181" s="5"/>
      <c r="S181" s="5"/>
      <c r="T181" s="5"/>
    </row>
    <row r="182" s="1" customFormat="1" spans="1:20">
      <c r="A182" s="14">
        <v>12</v>
      </c>
      <c r="B182" s="47">
        <v>43320</v>
      </c>
      <c r="C182" s="48">
        <v>43322</v>
      </c>
      <c r="D182" s="17" t="s">
        <v>15</v>
      </c>
      <c r="E182" s="49">
        <f t="shared" si="18"/>
        <v>2</v>
      </c>
      <c r="F182" s="50" t="s">
        <v>162</v>
      </c>
      <c r="G182" s="51">
        <v>22338</v>
      </c>
      <c r="H182" s="21">
        <v>0</v>
      </c>
      <c r="I182" s="51">
        <f t="shared" si="19"/>
        <v>22338</v>
      </c>
      <c r="J182" s="62">
        <f t="shared" ref="J182:J191" si="20">J181-I182</f>
        <v>773631</v>
      </c>
      <c r="K182" s="49">
        <v>31697</v>
      </c>
      <c r="L182" s="25">
        <v>1309362</v>
      </c>
      <c r="N182" s="3"/>
      <c r="P182" s="1">
        <v>70403</v>
      </c>
      <c r="Q182" s="1">
        <v>31185</v>
      </c>
      <c r="R182" s="5"/>
      <c r="S182" s="5"/>
      <c r="T182" s="5"/>
    </row>
    <row r="183" s="1" customFormat="1" spans="1:20">
      <c r="A183" s="14">
        <v>13</v>
      </c>
      <c r="B183" s="47">
        <v>43320</v>
      </c>
      <c r="C183" s="48">
        <v>43323</v>
      </c>
      <c r="D183" s="17" t="s">
        <v>15</v>
      </c>
      <c r="E183" s="49">
        <f t="shared" si="18"/>
        <v>3</v>
      </c>
      <c r="F183" s="50" t="s">
        <v>163</v>
      </c>
      <c r="G183" s="51">
        <v>33507</v>
      </c>
      <c r="H183" s="21">
        <v>0</v>
      </c>
      <c r="I183" s="51">
        <f t="shared" si="19"/>
        <v>33507</v>
      </c>
      <c r="J183" s="62">
        <f t="shared" si="20"/>
        <v>740124</v>
      </c>
      <c r="K183" s="49">
        <v>34440</v>
      </c>
      <c r="L183" s="25">
        <v>1319010</v>
      </c>
      <c r="N183" s="3"/>
      <c r="P183" s="1">
        <v>70407</v>
      </c>
      <c r="Q183" s="1">
        <v>20790</v>
      </c>
      <c r="R183" s="5"/>
      <c r="S183" s="5"/>
      <c r="T183" s="5"/>
    </row>
    <row r="184" s="1" customFormat="1" spans="1:20">
      <c r="A184" s="14">
        <v>14</v>
      </c>
      <c r="B184" s="47">
        <v>43322</v>
      </c>
      <c r="C184" s="48">
        <v>43324</v>
      </c>
      <c r="D184" s="17" t="s">
        <v>15</v>
      </c>
      <c r="E184" s="49">
        <f t="shared" si="18"/>
        <v>2</v>
      </c>
      <c r="F184" s="50" t="s">
        <v>164</v>
      </c>
      <c r="G184" s="51">
        <v>22338</v>
      </c>
      <c r="H184" s="21">
        <v>0</v>
      </c>
      <c r="I184" s="51">
        <f t="shared" si="19"/>
        <v>22338</v>
      </c>
      <c r="J184" s="62">
        <f t="shared" si="20"/>
        <v>717786</v>
      </c>
      <c r="K184" s="49">
        <v>33230</v>
      </c>
      <c r="L184" s="25">
        <v>1315230</v>
      </c>
      <c r="N184" s="3"/>
      <c r="P184" s="1">
        <v>68178</v>
      </c>
      <c r="Q184" s="1">
        <v>25650</v>
      </c>
      <c r="R184" s="5"/>
      <c r="S184" s="5"/>
      <c r="T184" s="5"/>
    </row>
    <row r="185" s="1" customFormat="1" spans="1:20">
      <c r="A185" s="14">
        <v>15</v>
      </c>
      <c r="B185" s="47">
        <v>43324</v>
      </c>
      <c r="C185" s="48">
        <v>43326</v>
      </c>
      <c r="D185" s="17" t="s">
        <v>15</v>
      </c>
      <c r="E185" s="49">
        <f t="shared" si="18"/>
        <v>2</v>
      </c>
      <c r="F185" s="50" t="s">
        <v>165</v>
      </c>
      <c r="G185" s="51">
        <v>22338</v>
      </c>
      <c r="H185" s="21">
        <v>0</v>
      </c>
      <c r="I185" s="51">
        <f t="shared" si="19"/>
        <v>22338</v>
      </c>
      <c r="J185" s="62">
        <f t="shared" si="20"/>
        <v>695448</v>
      </c>
      <c r="K185" s="49">
        <v>33678</v>
      </c>
      <c r="L185" s="25">
        <v>1316261</v>
      </c>
      <c r="N185" s="3"/>
      <c r="P185" s="1">
        <v>68933</v>
      </c>
      <c r="Q185" s="1">
        <v>20790</v>
      </c>
      <c r="R185" s="5"/>
      <c r="S185" s="5"/>
      <c r="T185" s="5"/>
    </row>
    <row r="186" s="1" customFormat="1" spans="1:20">
      <c r="A186" s="14">
        <v>16</v>
      </c>
      <c r="B186" s="47">
        <v>43326</v>
      </c>
      <c r="C186" s="48">
        <v>43328</v>
      </c>
      <c r="D186" s="17" t="s">
        <v>15</v>
      </c>
      <c r="E186" s="49">
        <f t="shared" si="18"/>
        <v>2</v>
      </c>
      <c r="F186" s="50" t="s">
        <v>166</v>
      </c>
      <c r="G186" s="51">
        <v>26280</v>
      </c>
      <c r="H186" s="21">
        <v>0</v>
      </c>
      <c r="I186" s="51">
        <f t="shared" si="19"/>
        <v>26280</v>
      </c>
      <c r="J186" s="62">
        <f t="shared" si="20"/>
        <v>669168</v>
      </c>
      <c r="K186" s="49">
        <v>37660</v>
      </c>
      <c r="L186" s="25">
        <v>1330121</v>
      </c>
      <c r="N186" s="3"/>
      <c r="P186" s="1">
        <v>70413</v>
      </c>
      <c r="Q186" s="1">
        <v>20790</v>
      </c>
      <c r="R186" s="5"/>
      <c r="S186" s="5"/>
      <c r="T186" s="5"/>
    </row>
    <row r="187" s="1" customFormat="1" spans="1:20">
      <c r="A187" s="14">
        <v>17</v>
      </c>
      <c r="B187" s="47">
        <v>43326</v>
      </c>
      <c r="C187" s="48">
        <v>43328</v>
      </c>
      <c r="D187" s="17" t="s">
        <v>15</v>
      </c>
      <c r="E187" s="49">
        <f t="shared" si="18"/>
        <v>2</v>
      </c>
      <c r="F187" s="50" t="s">
        <v>167</v>
      </c>
      <c r="G187" s="51">
        <v>22338</v>
      </c>
      <c r="H187" s="21">
        <v>0</v>
      </c>
      <c r="I187" s="51">
        <f t="shared" si="19"/>
        <v>22338</v>
      </c>
      <c r="J187" s="62">
        <f t="shared" si="20"/>
        <v>646830</v>
      </c>
      <c r="K187" s="49">
        <v>32837</v>
      </c>
      <c r="L187" s="25">
        <v>1313378</v>
      </c>
      <c r="N187" s="3"/>
      <c r="P187" s="1">
        <v>69327</v>
      </c>
      <c r="Q187" s="1">
        <v>23400</v>
      </c>
      <c r="R187" s="5"/>
      <c r="S187" s="5"/>
      <c r="T187" s="5"/>
    </row>
    <row r="188" s="1" customFormat="1" spans="1:20">
      <c r="A188" s="14">
        <v>18</v>
      </c>
      <c r="B188" s="47">
        <v>43330</v>
      </c>
      <c r="C188" s="48">
        <v>43332</v>
      </c>
      <c r="D188" s="17" t="s">
        <v>15</v>
      </c>
      <c r="E188" s="49">
        <f t="shared" si="18"/>
        <v>2</v>
      </c>
      <c r="F188" s="50" t="s">
        <v>168</v>
      </c>
      <c r="G188" s="51">
        <v>23580</v>
      </c>
      <c r="H188" s="21">
        <v>0</v>
      </c>
      <c r="I188" s="51">
        <f t="shared" si="19"/>
        <v>23580</v>
      </c>
      <c r="J188" s="62">
        <f t="shared" si="20"/>
        <v>623250</v>
      </c>
      <c r="K188" s="49">
        <v>42420</v>
      </c>
      <c r="L188" s="25">
        <v>1346492</v>
      </c>
      <c r="N188" s="3"/>
      <c r="P188" s="1">
        <v>68710</v>
      </c>
      <c r="Q188" s="1">
        <v>11700</v>
      </c>
      <c r="R188" s="5"/>
      <c r="S188" s="5"/>
      <c r="T188" s="5"/>
    </row>
    <row r="189" s="1" customFormat="1" spans="1:20">
      <c r="A189" s="14">
        <v>19</v>
      </c>
      <c r="B189" s="47">
        <v>43333</v>
      </c>
      <c r="C189" s="48">
        <v>43336</v>
      </c>
      <c r="D189" s="17" t="s">
        <v>15</v>
      </c>
      <c r="E189" s="49">
        <f t="shared" si="18"/>
        <v>3</v>
      </c>
      <c r="F189" s="50" t="s">
        <v>169</v>
      </c>
      <c r="G189" s="51">
        <v>39703.5</v>
      </c>
      <c r="H189" s="21">
        <v>0</v>
      </c>
      <c r="I189" s="51">
        <f t="shared" si="19"/>
        <v>39703.5</v>
      </c>
      <c r="J189" s="62">
        <f t="shared" si="20"/>
        <v>583546.5</v>
      </c>
      <c r="K189" s="49">
        <v>37454</v>
      </c>
      <c r="L189" s="25">
        <v>1329641</v>
      </c>
      <c r="N189" s="3"/>
      <c r="P189" s="1">
        <v>70206</v>
      </c>
      <c r="Q189" s="43">
        <v>18540</v>
      </c>
      <c r="R189" s="5"/>
      <c r="S189" s="5"/>
      <c r="T189" s="5"/>
    </row>
    <row r="190" s="1" customFormat="1" spans="1:20">
      <c r="A190" s="14">
        <v>20</v>
      </c>
      <c r="B190" s="47">
        <v>43335</v>
      </c>
      <c r="C190" s="48">
        <v>43338</v>
      </c>
      <c r="D190" s="17" t="s">
        <v>15</v>
      </c>
      <c r="E190" s="49">
        <f t="shared" si="18"/>
        <v>3</v>
      </c>
      <c r="F190" s="50" t="s">
        <v>170</v>
      </c>
      <c r="G190" s="51">
        <v>39420</v>
      </c>
      <c r="H190" s="21">
        <v>0</v>
      </c>
      <c r="I190" s="51">
        <f t="shared" si="19"/>
        <v>39420</v>
      </c>
      <c r="J190" s="62">
        <f t="shared" si="20"/>
        <v>544126.5</v>
      </c>
      <c r="K190" s="49">
        <v>42408</v>
      </c>
      <c r="L190" s="25">
        <v>1346188</v>
      </c>
      <c r="N190" s="3"/>
      <c r="P190" s="1">
        <v>71029</v>
      </c>
      <c r="Q190" s="43">
        <v>27810</v>
      </c>
      <c r="R190" s="5"/>
      <c r="S190" s="5"/>
      <c r="T190" s="5"/>
    </row>
    <row r="191" s="1" customFormat="1" spans="1:20">
      <c r="A191" s="14">
        <v>21</v>
      </c>
      <c r="B191" s="47">
        <v>43338</v>
      </c>
      <c r="C191" s="48">
        <v>43340</v>
      </c>
      <c r="D191" s="17" t="s">
        <v>15</v>
      </c>
      <c r="E191" s="49">
        <f t="shared" si="18"/>
        <v>2</v>
      </c>
      <c r="F191" s="50" t="s">
        <v>171</v>
      </c>
      <c r="G191" s="51">
        <v>26200</v>
      </c>
      <c r="H191" s="21">
        <v>0</v>
      </c>
      <c r="I191" s="51">
        <f t="shared" si="19"/>
        <v>26200</v>
      </c>
      <c r="J191" s="62">
        <f t="shared" si="20"/>
        <v>517926.5</v>
      </c>
      <c r="K191" s="49">
        <v>44166</v>
      </c>
      <c r="L191" s="25">
        <v>1352130</v>
      </c>
      <c r="N191" s="3"/>
      <c r="P191" s="1">
        <v>68525</v>
      </c>
      <c r="Q191" s="43">
        <v>25650</v>
      </c>
      <c r="R191" s="5"/>
      <c r="S191" s="5"/>
      <c r="T191" s="5"/>
    </row>
    <row r="192" s="1" customFormat="1" ht="24.75" spans="1:20">
      <c r="A192" s="52" t="s">
        <v>18</v>
      </c>
      <c r="B192" s="52"/>
      <c r="C192" s="52"/>
      <c r="D192" s="52"/>
      <c r="E192" s="52"/>
      <c r="F192" s="52"/>
      <c r="G192" s="52"/>
      <c r="H192" s="52"/>
      <c r="I192" s="63">
        <f>SUM(I181:I191)</f>
        <v>322718.5</v>
      </c>
      <c r="J192" s="35"/>
      <c r="K192" s="36" t="s">
        <v>172</v>
      </c>
      <c r="L192" s="25"/>
      <c r="N192" s="3"/>
      <c r="P192" s="1">
        <v>70106</v>
      </c>
      <c r="Q192" s="1">
        <v>23400</v>
      </c>
      <c r="R192" s="5"/>
      <c r="S192" s="5"/>
      <c r="T192" s="5"/>
    </row>
    <row r="193" s="1" customFormat="1" spans="1:20">
      <c r="A193" s="6" t="s">
        <v>173</v>
      </c>
      <c r="B193" s="6"/>
      <c r="C193" s="6"/>
      <c r="D193" s="6"/>
      <c r="E193" s="6"/>
      <c r="F193" s="6"/>
      <c r="G193" s="6"/>
      <c r="H193" s="6"/>
      <c r="I193" s="6"/>
      <c r="J193" s="6"/>
      <c r="K193" s="6"/>
      <c r="N193" s="3"/>
      <c r="P193" s="1">
        <v>69484</v>
      </c>
      <c r="Q193" s="1">
        <v>18540</v>
      </c>
      <c r="R193" s="5"/>
      <c r="S193" s="5"/>
      <c r="T193" s="5"/>
    </row>
    <row r="194" s="1" customFormat="1" spans="1:20">
      <c r="A194" s="45" t="s">
        <v>174</v>
      </c>
      <c r="B194" s="46"/>
      <c r="C194" s="46"/>
      <c r="D194" s="46"/>
      <c r="E194" s="46"/>
      <c r="F194" s="46"/>
      <c r="G194" s="46"/>
      <c r="H194" s="46"/>
      <c r="I194" s="54"/>
      <c r="J194" s="55">
        <f>J191</f>
        <v>517926.5</v>
      </c>
      <c r="K194" s="56"/>
      <c r="N194" s="3"/>
      <c r="P194" s="1">
        <v>68706</v>
      </c>
      <c r="Q194" s="1">
        <v>51975</v>
      </c>
      <c r="R194" s="5"/>
      <c r="S194" s="5"/>
      <c r="T194" s="5"/>
    </row>
    <row r="195" s="1" customFormat="1" spans="1:20">
      <c r="A195" s="45" t="s">
        <v>175</v>
      </c>
      <c r="B195" s="46"/>
      <c r="C195" s="46"/>
      <c r="D195" s="46"/>
      <c r="E195" s="46"/>
      <c r="F195" s="46"/>
      <c r="G195" s="46"/>
      <c r="H195" s="46"/>
      <c r="I195" s="54"/>
      <c r="J195" s="60">
        <v>1077531</v>
      </c>
      <c r="K195" s="57">
        <v>43347</v>
      </c>
      <c r="N195" s="3"/>
      <c r="P195" s="1">
        <v>68180</v>
      </c>
      <c r="Q195" s="1">
        <v>20790</v>
      </c>
      <c r="R195" s="5"/>
      <c r="S195" s="5"/>
      <c r="T195" s="5"/>
    </row>
    <row r="196" s="1" customFormat="1" spans="1:20">
      <c r="A196" s="45"/>
      <c r="B196" s="46"/>
      <c r="C196" s="46"/>
      <c r="D196" s="46"/>
      <c r="E196" s="46"/>
      <c r="F196" s="46"/>
      <c r="G196" s="46"/>
      <c r="H196" s="46"/>
      <c r="I196" s="54"/>
      <c r="J196" s="61"/>
      <c r="K196" s="56"/>
      <c r="N196" s="3"/>
      <c r="P196" s="1">
        <v>70951</v>
      </c>
      <c r="Q196" s="1">
        <v>20790</v>
      </c>
      <c r="R196" s="5"/>
      <c r="S196" s="5"/>
      <c r="T196" s="5"/>
    </row>
    <row r="197" s="1" customFormat="1" spans="1:20">
      <c r="A197" s="45" t="s">
        <v>21</v>
      </c>
      <c r="B197" s="46"/>
      <c r="C197" s="46"/>
      <c r="D197" s="46"/>
      <c r="E197" s="46"/>
      <c r="F197" s="46"/>
      <c r="G197" s="46"/>
      <c r="H197" s="46"/>
      <c r="I197" s="54"/>
      <c r="J197" s="58">
        <f>SUM(J194:J195)</f>
        <v>1595457.5</v>
      </c>
      <c r="K197" s="56"/>
      <c r="N197" s="3"/>
      <c r="P197" s="1">
        <v>69260</v>
      </c>
      <c r="Q197" s="1">
        <v>20790</v>
      </c>
      <c r="R197" s="5"/>
      <c r="S197" s="5"/>
      <c r="T197" s="5"/>
    </row>
    <row r="198" s="1" customFormat="1" spans="1:20">
      <c r="A198" s="8" t="s">
        <v>3</v>
      </c>
      <c r="B198" s="9" t="s">
        <v>4</v>
      </c>
      <c r="C198" s="9" t="s">
        <v>5</v>
      </c>
      <c r="D198" s="10" t="s">
        <v>6</v>
      </c>
      <c r="E198" s="10" t="s">
        <v>7</v>
      </c>
      <c r="F198" s="10" t="s">
        <v>8</v>
      </c>
      <c r="G198" s="10" t="s">
        <v>9</v>
      </c>
      <c r="H198" s="11" t="s">
        <v>10</v>
      </c>
      <c r="I198" s="30" t="s">
        <v>11</v>
      </c>
      <c r="J198" s="30" t="s">
        <v>12</v>
      </c>
      <c r="K198" s="10" t="s">
        <v>13</v>
      </c>
      <c r="N198" s="3"/>
      <c r="P198" s="1">
        <v>67841</v>
      </c>
      <c r="Q198" s="1">
        <v>17100</v>
      </c>
      <c r="R198" s="5"/>
      <c r="S198" s="5"/>
      <c r="T198" s="5"/>
    </row>
    <row r="199" s="1" customFormat="1" spans="1:20">
      <c r="A199" s="14">
        <v>22</v>
      </c>
      <c r="B199" s="47">
        <v>43338</v>
      </c>
      <c r="C199" s="48">
        <v>43341</v>
      </c>
      <c r="D199" s="17" t="s">
        <v>15</v>
      </c>
      <c r="E199" s="49">
        <f t="shared" ref="E199:E230" si="21">C199-B199</f>
        <v>3</v>
      </c>
      <c r="F199" s="50" t="s">
        <v>176</v>
      </c>
      <c r="G199" s="51">
        <v>30064.5</v>
      </c>
      <c r="H199" s="21">
        <v>0</v>
      </c>
      <c r="I199" s="51">
        <f t="shared" ref="I199:I230" si="22">+G199+H199</f>
        <v>30064.5</v>
      </c>
      <c r="J199" s="62">
        <f>J195-I199+J194</f>
        <v>1565393</v>
      </c>
      <c r="K199" s="49">
        <v>38198</v>
      </c>
      <c r="L199" s="65">
        <v>1331910</v>
      </c>
      <c r="N199" s="3"/>
      <c r="P199" s="1">
        <v>69267</v>
      </c>
      <c r="Q199" s="1">
        <v>34200</v>
      </c>
      <c r="R199" s="5"/>
      <c r="S199" s="5"/>
      <c r="T199" s="5"/>
    </row>
    <row r="200" s="1" customFormat="1" spans="1:20">
      <c r="A200" s="14">
        <v>24</v>
      </c>
      <c r="B200" s="47">
        <v>43338</v>
      </c>
      <c r="C200" s="48">
        <v>43342</v>
      </c>
      <c r="D200" s="17" t="s">
        <v>15</v>
      </c>
      <c r="E200" s="49">
        <f t="shared" si="21"/>
        <v>4</v>
      </c>
      <c r="F200" s="50" t="s">
        <v>177</v>
      </c>
      <c r="G200" s="51">
        <v>44676</v>
      </c>
      <c r="H200" s="21">
        <v>0</v>
      </c>
      <c r="I200" s="51">
        <f t="shared" si="22"/>
        <v>44676</v>
      </c>
      <c r="J200" s="62">
        <f t="shared" ref="J200:J230" si="23">J199-I200</f>
        <v>1520717</v>
      </c>
      <c r="K200" s="49">
        <v>35951</v>
      </c>
      <c r="L200" s="65">
        <v>1323778</v>
      </c>
      <c r="N200" s="3"/>
      <c r="P200" s="1">
        <v>68407</v>
      </c>
      <c r="Q200" s="43">
        <v>11700</v>
      </c>
      <c r="R200" s="5"/>
      <c r="S200" s="5"/>
      <c r="T200" s="5"/>
    </row>
    <row r="201" s="1" customFormat="1" spans="1:20">
      <c r="A201" s="14">
        <v>25</v>
      </c>
      <c r="B201" s="47">
        <v>43338</v>
      </c>
      <c r="C201" s="48">
        <v>43342</v>
      </c>
      <c r="D201" s="17" t="s">
        <v>15</v>
      </c>
      <c r="E201" s="49">
        <f t="shared" si="21"/>
        <v>4</v>
      </c>
      <c r="F201" s="50" t="s">
        <v>178</v>
      </c>
      <c r="G201" s="51">
        <v>44676</v>
      </c>
      <c r="H201" s="21">
        <v>0</v>
      </c>
      <c r="I201" s="51">
        <f t="shared" si="22"/>
        <v>44676</v>
      </c>
      <c r="J201" s="62">
        <f t="shared" si="23"/>
        <v>1476041</v>
      </c>
      <c r="K201" s="49">
        <v>35952</v>
      </c>
      <c r="L201" s="65">
        <v>1323778</v>
      </c>
      <c r="N201" s="3"/>
      <c r="P201" s="1">
        <v>70185</v>
      </c>
      <c r="Q201" s="43">
        <v>41580</v>
      </c>
      <c r="R201" s="5"/>
      <c r="S201" s="5"/>
      <c r="T201" s="5"/>
    </row>
    <row r="202" s="1" customFormat="1" spans="1:20">
      <c r="A202" s="14">
        <v>26</v>
      </c>
      <c r="B202" s="47">
        <v>43338</v>
      </c>
      <c r="C202" s="48">
        <v>43342</v>
      </c>
      <c r="D202" s="17" t="s">
        <v>15</v>
      </c>
      <c r="E202" s="49">
        <f t="shared" si="21"/>
        <v>4</v>
      </c>
      <c r="F202" s="50" t="s">
        <v>179</v>
      </c>
      <c r="G202" s="51">
        <v>44676</v>
      </c>
      <c r="H202" s="21">
        <v>0</v>
      </c>
      <c r="I202" s="51">
        <f t="shared" si="22"/>
        <v>44676</v>
      </c>
      <c r="J202" s="62">
        <f t="shared" si="23"/>
        <v>1431365</v>
      </c>
      <c r="K202" s="49">
        <v>35953</v>
      </c>
      <c r="L202" s="65">
        <v>1323778</v>
      </c>
      <c r="N202" s="3"/>
      <c r="P202" s="1">
        <v>69268</v>
      </c>
      <c r="Q202" s="43">
        <v>51975</v>
      </c>
      <c r="R202" s="5"/>
      <c r="S202" s="5"/>
      <c r="T202" s="5"/>
    </row>
    <row r="203" s="1" customFormat="1" spans="1:20">
      <c r="A203" s="14">
        <v>27</v>
      </c>
      <c r="B203" s="47">
        <v>43338</v>
      </c>
      <c r="C203" s="48">
        <v>43342</v>
      </c>
      <c r="D203" s="17" t="s">
        <v>15</v>
      </c>
      <c r="E203" s="49">
        <f t="shared" si="21"/>
        <v>4</v>
      </c>
      <c r="F203" s="50" t="s">
        <v>180</v>
      </c>
      <c r="G203" s="51">
        <v>44676</v>
      </c>
      <c r="H203" s="21">
        <v>0</v>
      </c>
      <c r="I203" s="51">
        <f t="shared" si="22"/>
        <v>44676</v>
      </c>
      <c r="J203" s="62">
        <f t="shared" si="23"/>
        <v>1386689</v>
      </c>
      <c r="K203" s="49">
        <v>35954</v>
      </c>
      <c r="L203" s="65">
        <v>1323778</v>
      </c>
      <c r="N203" s="3"/>
      <c r="P203" s="1">
        <v>69388</v>
      </c>
      <c r="Q203" s="43">
        <v>20790</v>
      </c>
      <c r="R203" s="5"/>
      <c r="S203" s="5"/>
      <c r="T203" s="5"/>
    </row>
    <row r="204" s="1" customFormat="1" spans="1:20">
      <c r="A204" s="14">
        <v>28</v>
      </c>
      <c r="B204" s="47">
        <v>43341</v>
      </c>
      <c r="C204" s="48">
        <v>43343</v>
      </c>
      <c r="D204" s="17" t="s">
        <v>15</v>
      </c>
      <c r="E204" s="49">
        <f t="shared" si="21"/>
        <v>2</v>
      </c>
      <c r="F204" s="50" t="s">
        <v>181</v>
      </c>
      <c r="G204" s="51">
        <v>23580</v>
      </c>
      <c r="H204" s="21">
        <v>0</v>
      </c>
      <c r="I204" s="51">
        <f t="shared" si="22"/>
        <v>23580</v>
      </c>
      <c r="J204" s="62">
        <f t="shared" si="23"/>
        <v>1363109</v>
      </c>
      <c r="K204" s="49">
        <v>45663</v>
      </c>
      <c r="L204" s="65">
        <v>1359412</v>
      </c>
      <c r="N204" s="3"/>
      <c r="P204" s="1">
        <v>69379</v>
      </c>
      <c r="Q204" s="43">
        <v>11700</v>
      </c>
      <c r="R204" s="5"/>
      <c r="S204" s="5"/>
      <c r="T204" s="5"/>
    </row>
    <row r="205" s="1" customFormat="1" spans="1:20">
      <c r="A205" s="14">
        <v>1</v>
      </c>
      <c r="B205" s="47">
        <v>43344</v>
      </c>
      <c r="C205" s="48">
        <v>43346</v>
      </c>
      <c r="D205" s="17" t="s">
        <v>15</v>
      </c>
      <c r="E205" s="49">
        <f t="shared" si="21"/>
        <v>2</v>
      </c>
      <c r="F205" s="50" t="s">
        <v>182</v>
      </c>
      <c r="G205" s="51">
        <v>14490</v>
      </c>
      <c r="H205" s="21">
        <v>0</v>
      </c>
      <c r="I205" s="51">
        <f t="shared" si="22"/>
        <v>14490</v>
      </c>
      <c r="J205" s="62">
        <f t="shared" si="23"/>
        <v>1348619</v>
      </c>
      <c r="K205" s="49">
        <v>42665</v>
      </c>
      <c r="L205" s="65">
        <v>1347376</v>
      </c>
      <c r="N205" s="3"/>
      <c r="P205" s="1">
        <v>69407</v>
      </c>
      <c r="Q205" s="43">
        <v>17100</v>
      </c>
      <c r="R205" s="5"/>
      <c r="S205" s="5"/>
      <c r="T205" s="5"/>
    </row>
    <row r="206" s="1" customFormat="1" spans="1:20">
      <c r="A206" s="14">
        <v>2</v>
      </c>
      <c r="B206" s="47">
        <v>43344</v>
      </c>
      <c r="C206" s="48">
        <v>43346</v>
      </c>
      <c r="D206" s="17" t="s">
        <v>15</v>
      </c>
      <c r="E206" s="49">
        <f t="shared" si="21"/>
        <v>2</v>
      </c>
      <c r="F206" s="50" t="s">
        <v>183</v>
      </c>
      <c r="G206" s="51">
        <v>14490</v>
      </c>
      <c r="H206" s="21">
        <v>0</v>
      </c>
      <c r="I206" s="51">
        <f t="shared" si="22"/>
        <v>14490</v>
      </c>
      <c r="J206" s="62">
        <f t="shared" si="23"/>
        <v>1334129</v>
      </c>
      <c r="K206" s="49">
        <v>39761</v>
      </c>
      <c r="L206" s="65">
        <v>1337986</v>
      </c>
      <c r="N206" s="3"/>
      <c r="P206" s="1">
        <v>69406</v>
      </c>
      <c r="Q206" s="44">
        <v>17100</v>
      </c>
      <c r="R206" s="5"/>
      <c r="S206" s="5"/>
      <c r="T206" s="5"/>
    </row>
    <row r="207" s="1" customFormat="1" spans="1:20">
      <c r="A207" s="14">
        <v>3</v>
      </c>
      <c r="B207" s="47">
        <v>43344</v>
      </c>
      <c r="C207" s="48">
        <v>43346</v>
      </c>
      <c r="D207" s="17" t="s">
        <v>15</v>
      </c>
      <c r="E207" s="49">
        <f t="shared" si="21"/>
        <v>2</v>
      </c>
      <c r="F207" s="50" t="s">
        <v>184</v>
      </c>
      <c r="G207" s="51">
        <v>18540</v>
      </c>
      <c r="H207" s="21">
        <v>0</v>
      </c>
      <c r="I207" s="51">
        <f t="shared" si="22"/>
        <v>18540</v>
      </c>
      <c r="J207" s="62">
        <f t="shared" si="23"/>
        <v>1315589</v>
      </c>
      <c r="K207" s="49">
        <v>42196</v>
      </c>
      <c r="L207" s="65">
        <v>1345569</v>
      </c>
      <c r="N207" s="3"/>
      <c r="P207" s="1">
        <v>72037</v>
      </c>
      <c r="Q207" s="43">
        <v>35595</v>
      </c>
      <c r="R207" s="5"/>
      <c r="S207" s="5"/>
      <c r="T207" s="5"/>
    </row>
    <row r="208" s="1" customFormat="1" spans="1:20">
      <c r="A208" s="14">
        <v>4</v>
      </c>
      <c r="B208" s="47">
        <v>43346</v>
      </c>
      <c r="C208" s="48">
        <v>43348</v>
      </c>
      <c r="D208" s="17" t="s">
        <v>15</v>
      </c>
      <c r="E208" s="49">
        <f t="shared" si="21"/>
        <v>2</v>
      </c>
      <c r="F208" s="50" t="s">
        <v>185</v>
      </c>
      <c r="G208" s="51">
        <v>14490</v>
      </c>
      <c r="H208" s="21">
        <v>0</v>
      </c>
      <c r="I208" s="51">
        <f t="shared" si="22"/>
        <v>14490</v>
      </c>
      <c r="J208" s="62">
        <f t="shared" si="23"/>
        <v>1301099</v>
      </c>
      <c r="K208" s="49">
        <v>38274</v>
      </c>
      <c r="L208" s="65">
        <v>1333149</v>
      </c>
      <c r="N208" s="3"/>
      <c r="P208" s="1">
        <v>67853</v>
      </c>
      <c r="Q208" s="43">
        <v>17550</v>
      </c>
      <c r="R208" s="5"/>
      <c r="S208" s="5"/>
      <c r="T208" s="5"/>
    </row>
    <row r="209" s="1" customFormat="1" spans="1:20">
      <c r="A209" s="14">
        <v>5</v>
      </c>
      <c r="B209" s="47">
        <v>43348</v>
      </c>
      <c r="C209" s="48">
        <v>43350</v>
      </c>
      <c r="D209" s="17" t="s">
        <v>15</v>
      </c>
      <c r="E209" s="49">
        <f t="shared" si="21"/>
        <v>2</v>
      </c>
      <c r="F209" s="50" t="s">
        <v>186</v>
      </c>
      <c r="G209" s="51">
        <v>13140</v>
      </c>
      <c r="H209" s="21">
        <v>0</v>
      </c>
      <c r="I209" s="51">
        <f t="shared" si="22"/>
        <v>13140</v>
      </c>
      <c r="J209" s="62">
        <f t="shared" si="23"/>
        <v>1287959</v>
      </c>
      <c r="K209" s="49">
        <v>44922</v>
      </c>
      <c r="L209" s="65">
        <v>1354423</v>
      </c>
      <c r="N209" s="3"/>
      <c r="P209" s="1">
        <v>67855</v>
      </c>
      <c r="Q209" s="43">
        <v>17550</v>
      </c>
      <c r="R209" s="5"/>
      <c r="S209" s="5"/>
      <c r="T209" s="5"/>
    </row>
    <row r="210" s="1" customFormat="1" spans="1:20">
      <c r="A210" s="14">
        <v>6</v>
      </c>
      <c r="B210" s="47">
        <v>43348</v>
      </c>
      <c r="C210" s="48">
        <v>43351</v>
      </c>
      <c r="D210" s="17" t="s">
        <v>15</v>
      </c>
      <c r="E210" s="49">
        <f t="shared" si="21"/>
        <v>3</v>
      </c>
      <c r="F210" s="50" t="s">
        <v>187</v>
      </c>
      <c r="G210" s="51">
        <v>21735</v>
      </c>
      <c r="H210" s="21">
        <v>0</v>
      </c>
      <c r="I210" s="51">
        <f t="shared" si="22"/>
        <v>21735</v>
      </c>
      <c r="J210" s="62">
        <f t="shared" si="23"/>
        <v>1266224</v>
      </c>
      <c r="K210" s="49">
        <v>43162</v>
      </c>
      <c r="L210" s="65">
        <v>1348829</v>
      </c>
      <c r="N210" s="3"/>
      <c r="P210" s="1">
        <v>71655</v>
      </c>
      <c r="Q210" s="43">
        <v>29610</v>
      </c>
      <c r="R210" s="5"/>
      <c r="S210" s="5"/>
      <c r="T210" s="5"/>
    </row>
    <row r="211" s="1" customFormat="1" spans="1:20">
      <c r="A211" s="14">
        <v>7</v>
      </c>
      <c r="B211" s="47">
        <v>43353</v>
      </c>
      <c r="C211" s="48">
        <v>43355</v>
      </c>
      <c r="D211" s="17" t="s">
        <v>15</v>
      </c>
      <c r="E211" s="49">
        <f t="shared" si="21"/>
        <v>2</v>
      </c>
      <c r="F211" s="50" t="s">
        <v>188</v>
      </c>
      <c r="G211" s="51">
        <v>14490</v>
      </c>
      <c r="H211" s="21">
        <v>0</v>
      </c>
      <c r="I211" s="51">
        <f t="shared" si="22"/>
        <v>14490</v>
      </c>
      <c r="J211" s="62">
        <f t="shared" si="23"/>
        <v>1251734</v>
      </c>
      <c r="K211" s="49">
        <v>39927</v>
      </c>
      <c r="L211" s="65">
        <v>1338991</v>
      </c>
      <c r="N211" s="3"/>
      <c r="P211" s="1">
        <v>67854</v>
      </c>
      <c r="Q211" s="43">
        <v>17550</v>
      </c>
      <c r="R211" s="5"/>
      <c r="S211" s="5"/>
      <c r="T211" s="5"/>
    </row>
    <row r="212" s="1" customFormat="1" spans="1:20">
      <c r="A212" s="14">
        <v>8</v>
      </c>
      <c r="B212" s="47">
        <v>43351</v>
      </c>
      <c r="C212" s="48">
        <v>43356</v>
      </c>
      <c r="D212" s="17" t="s">
        <v>15</v>
      </c>
      <c r="E212" s="49">
        <f t="shared" si="21"/>
        <v>5</v>
      </c>
      <c r="F212" s="50" t="s">
        <v>189</v>
      </c>
      <c r="G212" s="51">
        <v>36225</v>
      </c>
      <c r="H212" s="21">
        <v>0</v>
      </c>
      <c r="I212" s="51">
        <f t="shared" si="22"/>
        <v>36225</v>
      </c>
      <c r="J212" s="62">
        <f t="shared" si="23"/>
        <v>1215509</v>
      </c>
      <c r="K212" s="49">
        <v>43413</v>
      </c>
      <c r="L212" s="65">
        <v>1349822</v>
      </c>
      <c r="N212" s="3"/>
      <c r="P212" s="1">
        <v>69468</v>
      </c>
      <c r="Q212" s="43">
        <v>25650</v>
      </c>
      <c r="R212" s="5"/>
      <c r="S212" s="5"/>
      <c r="T212" s="5"/>
    </row>
    <row r="213" s="1" customFormat="1" spans="1:20">
      <c r="A213" s="14">
        <v>9</v>
      </c>
      <c r="B213" s="47">
        <v>43352</v>
      </c>
      <c r="C213" s="48">
        <v>43357</v>
      </c>
      <c r="D213" s="17" t="s">
        <v>15</v>
      </c>
      <c r="E213" s="49">
        <f t="shared" si="21"/>
        <v>5</v>
      </c>
      <c r="F213" s="50" t="s">
        <v>190</v>
      </c>
      <c r="G213" s="51">
        <v>65761</v>
      </c>
      <c r="H213" s="21">
        <v>0</v>
      </c>
      <c r="I213" s="51">
        <f t="shared" si="22"/>
        <v>65761</v>
      </c>
      <c r="J213" s="62">
        <f t="shared" si="23"/>
        <v>1149748</v>
      </c>
      <c r="K213" s="49">
        <v>45694</v>
      </c>
      <c r="L213" s="65">
        <v>1359870</v>
      </c>
      <c r="N213" s="3"/>
      <c r="P213" s="1">
        <v>70402</v>
      </c>
      <c r="Q213" s="43">
        <v>29610</v>
      </c>
      <c r="R213" s="5"/>
      <c r="S213" s="5"/>
      <c r="T213" s="5"/>
    </row>
    <row r="214" s="1" customFormat="1" spans="1:20">
      <c r="A214" s="14">
        <v>10</v>
      </c>
      <c r="B214" s="47">
        <v>43352</v>
      </c>
      <c r="C214" s="48">
        <v>43357</v>
      </c>
      <c r="D214" s="17" t="s">
        <v>15</v>
      </c>
      <c r="E214" s="49">
        <f t="shared" si="21"/>
        <v>5</v>
      </c>
      <c r="F214" s="50" t="s">
        <v>191</v>
      </c>
      <c r="G214" s="51">
        <v>32850</v>
      </c>
      <c r="H214" s="21">
        <v>0</v>
      </c>
      <c r="I214" s="51">
        <f t="shared" si="22"/>
        <v>32850</v>
      </c>
      <c r="J214" s="62">
        <f t="shared" si="23"/>
        <v>1116898</v>
      </c>
      <c r="K214" s="49">
        <v>45662</v>
      </c>
      <c r="L214" s="65">
        <v>1359359</v>
      </c>
      <c r="N214" s="3"/>
      <c r="P214" s="1">
        <v>69049</v>
      </c>
      <c r="Q214" s="43">
        <v>25650</v>
      </c>
      <c r="R214" s="5"/>
      <c r="S214" s="5"/>
      <c r="T214" s="5"/>
    </row>
    <row r="215" s="1" customFormat="1" spans="1:20">
      <c r="A215" s="14">
        <v>11</v>
      </c>
      <c r="B215" s="47">
        <v>43357</v>
      </c>
      <c r="C215" s="48">
        <v>43358</v>
      </c>
      <c r="D215" s="17" t="s">
        <v>15</v>
      </c>
      <c r="E215" s="49">
        <f t="shared" si="21"/>
        <v>1</v>
      </c>
      <c r="F215" s="50" t="s">
        <v>192</v>
      </c>
      <c r="G215" s="51">
        <v>6570</v>
      </c>
      <c r="H215" s="21">
        <v>0</v>
      </c>
      <c r="I215" s="51">
        <f t="shared" si="22"/>
        <v>6570</v>
      </c>
      <c r="J215" s="62">
        <f t="shared" si="23"/>
        <v>1110328</v>
      </c>
      <c r="K215" s="49">
        <v>45917</v>
      </c>
      <c r="L215" s="65">
        <v>1361462</v>
      </c>
      <c r="N215" s="3"/>
      <c r="P215" s="1">
        <v>71008</v>
      </c>
      <c r="Q215" s="43">
        <v>29610</v>
      </c>
      <c r="R215" s="5"/>
      <c r="S215" s="5"/>
      <c r="T215" s="5"/>
    </row>
    <row r="216" s="1" customFormat="1" spans="1:21">
      <c r="A216" s="14">
        <v>12</v>
      </c>
      <c r="B216" s="47">
        <v>43356</v>
      </c>
      <c r="C216" s="48">
        <v>43358</v>
      </c>
      <c r="D216" s="17" t="s">
        <v>15</v>
      </c>
      <c r="E216" s="49">
        <f t="shared" si="21"/>
        <v>2</v>
      </c>
      <c r="F216" s="50" t="s">
        <v>193</v>
      </c>
      <c r="G216" s="51">
        <v>14490</v>
      </c>
      <c r="H216" s="21">
        <v>0</v>
      </c>
      <c r="I216" s="51">
        <f t="shared" si="22"/>
        <v>14490</v>
      </c>
      <c r="J216" s="62">
        <f t="shared" si="23"/>
        <v>1095838</v>
      </c>
      <c r="K216" s="49">
        <v>38356</v>
      </c>
      <c r="L216" s="65">
        <v>1333993</v>
      </c>
      <c r="N216" s="3"/>
      <c r="P216" s="1">
        <v>69466</v>
      </c>
      <c r="Q216" s="43">
        <v>25650</v>
      </c>
      <c r="R216" s="5"/>
      <c r="S216" s="5"/>
      <c r="T216" s="5"/>
      <c r="U216" s="68"/>
    </row>
    <row r="217" s="1" customFormat="1" spans="1:21">
      <c r="A217" s="14">
        <v>13</v>
      </c>
      <c r="B217" s="47">
        <v>43356</v>
      </c>
      <c r="C217" s="48">
        <v>43358</v>
      </c>
      <c r="D217" s="17" t="s">
        <v>15</v>
      </c>
      <c r="E217" s="49">
        <f t="shared" si="21"/>
        <v>2</v>
      </c>
      <c r="F217" s="50" t="s">
        <v>194</v>
      </c>
      <c r="G217" s="51">
        <v>14490</v>
      </c>
      <c r="H217" s="21">
        <v>0</v>
      </c>
      <c r="I217" s="51">
        <f t="shared" si="22"/>
        <v>14490</v>
      </c>
      <c r="J217" s="62">
        <f t="shared" si="23"/>
        <v>1081348</v>
      </c>
      <c r="K217" s="49">
        <v>38358</v>
      </c>
      <c r="L217" s="65">
        <v>1333993</v>
      </c>
      <c r="N217" s="3"/>
      <c r="P217" s="1">
        <v>67824</v>
      </c>
      <c r="Q217" s="43">
        <v>11700</v>
      </c>
      <c r="R217" s="5"/>
      <c r="S217" s="5"/>
      <c r="T217" s="5"/>
      <c r="U217" s="68"/>
    </row>
    <row r="218" s="1" customFormat="1" spans="1:21">
      <c r="A218" s="14">
        <v>14</v>
      </c>
      <c r="B218" s="47">
        <v>43358</v>
      </c>
      <c r="C218" s="48">
        <v>43359</v>
      </c>
      <c r="D218" s="17" t="s">
        <v>15</v>
      </c>
      <c r="E218" s="49">
        <f t="shared" si="21"/>
        <v>1</v>
      </c>
      <c r="F218" s="50" t="s">
        <v>195</v>
      </c>
      <c r="G218" s="51">
        <v>9450</v>
      </c>
      <c r="H218" s="21">
        <v>0</v>
      </c>
      <c r="I218" s="51">
        <f t="shared" si="22"/>
        <v>9450</v>
      </c>
      <c r="J218" s="62">
        <f t="shared" si="23"/>
        <v>1071898</v>
      </c>
      <c r="K218" s="49">
        <v>47549</v>
      </c>
      <c r="L218" s="65">
        <v>1366460</v>
      </c>
      <c r="N218" s="3"/>
      <c r="P218" s="1">
        <v>72022</v>
      </c>
      <c r="Q218" s="43">
        <v>29610</v>
      </c>
      <c r="R218" s="5"/>
      <c r="S218" s="5"/>
      <c r="T218" s="5"/>
      <c r="U218" s="68"/>
    </row>
    <row r="219" s="1" customFormat="1" spans="1:21">
      <c r="A219" s="14">
        <v>15</v>
      </c>
      <c r="B219" s="47">
        <v>43357</v>
      </c>
      <c r="C219" s="48">
        <v>43359</v>
      </c>
      <c r="D219" s="17" t="s">
        <v>15</v>
      </c>
      <c r="E219" s="49">
        <f t="shared" si="21"/>
        <v>2</v>
      </c>
      <c r="F219" s="50" t="s">
        <v>196</v>
      </c>
      <c r="G219" s="51">
        <v>14490</v>
      </c>
      <c r="H219" s="21">
        <v>0</v>
      </c>
      <c r="I219" s="51">
        <f t="shared" si="22"/>
        <v>14490</v>
      </c>
      <c r="J219" s="62">
        <f t="shared" si="23"/>
        <v>1057408</v>
      </c>
      <c r="K219" s="49">
        <v>37429</v>
      </c>
      <c r="L219" s="65">
        <v>1329480</v>
      </c>
      <c r="N219" s="3"/>
      <c r="P219" s="1">
        <v>71459</v>
      </c>
      <c r="Q219" s="43">
        <v>29610</v>
      </c>
      <c r="R219" s="5"/>
      <c r="S219" s="5"/>
      <c r="T219" s="5"/>
      <c r="U219" s="68"/>
    </row>
    <row r="220" s="1" customFormat="1" spans="1:20">
      <c r="A220" s="14">
        <v>16</v>
      </c>
      <c r="B220" s="47">
        <v>43358</v>
      </c>
      <c r="C220" s="48">
        <v>43360</v>
      </c>
      <c r="D220" s="17" t="s">
        <v>15</v>
      </c>
      <c r="E220" s="49">
        <f t="shared" si="21"/>
        <v>2</v>
      </c>
      <c r="F220" s="50" t="s">
        <v>197</v>
      </c>
      <c r="G220" s="51">
        <v>14490</v>
      </c>
      <c r="H220" s="21">
        <v>0</v>
      </c>
      <c r="I220" s="51">
        <f t="shared" si="22"/>
        <v>14490</v>
      </c>
      <c r="J220" s="62">
        <f t="shared" si="23"/>
        <v>1042918</v>
      </c>
      <c r="K220" s="49">
        <v>36654</v>
      </c>
      <c r="L220" s="65">
        <v>1325656</v>
      </c>
      <c r="N220" s="3"/>
      <c r="P220" s="1">
        <v>70405</v>
      </c>
      <c r="Q220" s="43">
        <v>26460</v>
      </c>
      <c r="R220" s="5"/>
      <c r="S220" s="5"/>
      <c r="T220" s="5"/>
    </row>
    <row r="221" s="1" customFormat="1" spans="1:20">
      <c r="A221" s="14">
        <v>17</v>
      </c>
      <c r="B221" s="47">
        <v>43358</v>
      </c>
      <c r="C221" s="48">
        <v>43360</v>
      </c>
      <c r="D221" s="17" t="s">
        <v>15</v>
      </c>
      <c r="E221" s="49">
        <f t="shared" si="21"/>
        <v>2</v>
      </c>
      <c r="F221" s="50" t="s">
        <v>198</v>
      </c>
      <c r="G221" s="51">
        <v>14490</v>
      </c>
      <c r="H221" s="21">
        <v>0</v>
      </c>
      <c r="I221" s="51">
        <f t="shared" si="22"/>
        <v>14490</v>
      </c>
      <c r="J221" s="62">
        <f t="shared" si="23"/>
        <v>1028428</v>
      </c>
      <c r="K221" s="49">
        <v>36655</v>
      </c>
      <c r="L221" s="65">
        <v>1325656</v>
      </c>
      <c r="N221" s="3"/>
      <c r="P221" s="1">
        <v>70655</v>
      </c>
      <c r="Q221" s="43">
        <v>16650</v>
      </c>
      <c r="R221" s="5"/>
      <c r="S221" s="5"/>
      <c r="T221" s="5"/>
    </row>
    <row r="222" s="1" customFormat="1" spans="1:20">
      <c r="A222" s="14">
        <v>18</v>
      </c>
      <c r="B222" s="47">
        <v>43358</v>
      </c>
      <c r="C222" s="48">
        <v>43361</v>
      </c>
      <c r="D222" s="17" t="s">
        <v>15</v>
      </c>
      <c r="E222" s="49">
        <f t="shared" si="21"/>
        <v>3</v>
      </c>
      <c r="F222" s="50" t="s">
        <v>199</v>
      </c>
      <c r="G222" s="51">
        <v>21735</v>
      </c>
      <c r="H222" s="21">
        <v>0</v>
      </c>
      <c r="I222" s="51">
        <f t="shared" si="22"/>
        <v>21735</v>
      </c>
      <c r="J222" s="62">
        <f t="shared" si="23"/>
        <v>1006693</v>
      </c>
      <c r="K222" s="49">
        <v>42666</v>
      </c>
      <c r="L222" s="65">
        <v>1347384</v>
      </c>
      <c r="N222" s="3"/>
      <c r="P222" s="1">
        <v>70420</v>
      </c>
      <c r="Q222" s="43">
        <v>24480</v>
      </c>
      <c r="R222" s="5"/>
      <c r="S222" s="5"/>
      <c r="T222" s="5"/>
    </row>
    <row r="223" s="1" customFormat="1" spans="1:20">
      <c r="A223" s="14">
        <v>19</v>
      </c>
      <c r="B223" s="47">
        <v>43360</v>
      </c>
      <c r="C223" s="48">
        <v>43362</v>
      </c>
      <c r="D223" s="17" t="s">
        <v>15</v>
      </c>
      <c r="E223" s="49">
        <f t="shared" si="21"/>
        <v>2</v>
      </c>
      <c r="F223" s="50" t="s">
        <v>200</v>
      </c>
      <c r="G223" s="51">
        <v>14490</v>
      </c>
      <c r="H223" s="21">
        <v>0</v>
      </c>
      <c r="I223" s="51">
        <f t="shared" si="22"/>
        <v>14490</v>
      </c>
      <c r="J223" s="62">
        <f t="shared" si="23"/>
        <v>992203</v>
      </c>
      <c r="K223" s="49">
        <v>40175</v>
      </c>
      <c r="L223" s="65">
        <v>1339312</v>
      </c>
      <c r="N223" s="3"/>
      <c r="P223" s="1">
        <v>72221</v>
      </c>
      <c r="Q223" s="43">
        <v>26460</v>
      </c>
      <c r="R223" s="5"/>
      <c r="S223" s="5"/>
      <c r="T223" s="5"/>
    </row>
    <row r="224" s="1" customFormat="1" spans="1:20">
      <c r="A224" s="14">
        <v>20</v>
      </c>
      <c r="B224" s="47">
        <v>43360</v>
      </c>
      <c r="C224" s="48">
        <v>43362</v>
      </c>
      <c r="D224" s="17" t="s">
        <v>15</v>
      </c>
      <c r="E224" s="49">
        <f t="shared" si="21"/>
        <v>2</v>
      </c>
      <c r="F224" s="50" t="s">
        <v>201</v>
      </c>
      <c r="G224" s="51">
        <v>13890</v>
      </c>
      <c r="H224" s="21">
        <v>0</v>
      </c>
      <c r="I224" s="51">
        <f t="shared" si="22"/>
        <v>13890</v>
      </c>
      <c r="J224" s="62">
        <f t="shared" si="23"/>
        <v>978313</v>
      </c>
      <c r="K224" s="49">
        <v>40179</v>
      </c>
      <c r="L224" s="25">
        <v>1339313</v>
      </c>
      <c r="N224" s="3"/>
      <c r="P224" s="1">
        <v>73302</v>
      </c>
      <c r="Q224" s="43">
        <v>29610</v>
      </c>
      <c r="R224" s="5"/>
      <c r="S224" s="5"/>
      <c r="T224" s="5"/>
    </row>
    <row r="225" s="1" customFormat="1" spans="1:20">
      <c r="A225" s="14">
        <v>21</v>
      </c>
      <c r="B225" s="47">
        <v>43362</v>
      </c>
      <c r="C225" s="48">
        <v>43363</v>
      </c>
      <c r="D225" s="17" t="s">
        <v>15</v>
      </c>
      <c r="E225" s="49">
        <f t="shared" si="21"/>
        <v>1</v>
      </c>
      <c r="F225" s="50" t="s">
        <v>202</v>
      </c>
      <c r="G225" s="51">
        <v>7300</v>
      </c>
      <c r="H225" s="21">
        <v>0</v>
      </c>
      <c r="I225" s="51">
        <f t="shared" si="22"/>
        <v>7300</v>
      </c>
      <c r="J225" s="62">
        <f t="shared" si="23"/>
        <v>971013</v>
      </c>
      <c r="K225" s="49">
        <v>45478</v>
      </c>
      <c r="L225" s="25">
        <v>1358102</v>
      </c>
      <c r="N225" s="3"/>
      <c r="P225" s="1">
        <v>68724</v>
      </c>
      <c r="Q225" s="43">
        <v>11700</v>
      </c>
      <c r="R225" s="5"/>
      <c r="S225" s="5"/>
      <c r="T225" s="5"/>
    </row>
    <row r="226" s="1" customFormat="1" spans="1:20">
      <c r="A226" s="14">
        <v>22</v>
      </c>
      <c r="B226" s="47">
        <v>43363</v>
      </c>
      <c r="C226" s="48">
        <v>43365</v>
      </c>
      <c r="D226" s="17" t="s">
        <v>15</v>
      </c>
      <c r="E226" s="49">
        <f t="shared" si="21"/>
        <v>2</v>
      </c>
      <c r="F226" s="50" t="s">
        <v>203</v>
      </c>
      <c r="G226" s="51">
        <v>13140</v>
      </c>
      <c r="H226" s="21">
        <v>0</v>
      </c>
      <c r="I226" s="51">
        <f t="shared" si="22"/>
        <v>13140</v>
      </c>
      <c r="J226" s="62">
        <f t="shared" si="23"/>
        <v>957873</v>
      </c>
      <c r="K226" s="49">
        <v>36423</v>
      </c>
      <c r="L226" s="25">
        <v>1324975</v>
      </c>
      <c r="N226" s="3"/>
      <c r="P226" s="1">
        <v>72810</v>
      </c>
      <c r="Q226" s="43">
        <v>48390</v>
      </c>
      <c r="R226" s="5"/>
      <c r="S226" s="5"/>
      <c r="T226" s="5"/>
    </row>
    <row r="227" s="1" customFormat="1" spans="1:20">
      <c r="A227" s="14">
        <v>23</v>
      </c>
      <c r="B227" s="47">
        <v>43362</v>
      </c>
      <c r="C227" s="48">
        <v>43367</v>
      </c>
      <c r="D227" s="17" t="s">
        <v>15</v>
      </c>
      <c r="E227" s="49">
        <f t="shared" si="21"/>
        <v>5</v>
      </c>
      <c r="F227" s="50" t="s">
        <v>204</v>
      </c>
      <c r="G227" s="51">
        <v>36225</v>
      </c>
      <c r="H227" s="21">
        <v>0</v>
      </c>
      <c r="I227" s="51">
        <f t="shared" si="22"/>
        <v>36225</v>
      </c>
      <c r="J227" s="62">
        <f t="shared" si="23"/>
        <v>921648</v>
      </c>
      <c r="K227" s="49">
        <v>36442</v>
      </c>
      <c r="L227" s="25">
        <v>1325219</v>
      </c>
      <c r="N227" s="3"/>
      <c r="P227" s="1">
        <v>69956</v>
      </c>
      <c r="Q227" s="43">
        <v>23400</v>
      </c>
      <c r="R227" s="5"/>
      <c r="S227" s="5"/>
      <c r="T227" s="5"/>
    </row>
    <row r="228" s="1" customFormat="1" spans="1:20">
      <c r="A228" s="14">
        <v>24</v>
      </c>
      <c r="B228" s="47">
        <v>43367</v>
      </c>
      <c r="C228" s="48">
        <v>43368</v>
      </c>
      <c r="D228" s="17" t="s">
        <v>15</v>
      </c>
      <c r="E228" s="49">
        <f t="shared" si="21"/>
        <v>1</v>
      </c>
      <c r="F228" s="50" t="s">
        <v>205</v>
      </c>
      <c r="G228" s="51">
        <v>7300</v>
      </c>
      <c r="H228" s="21">
        <v>0</v>
      </c>
      <c r="I228" s="51">
        <f t="shared" si="22"/>
        <v>7300</v>
      </c>
      <c r="J228" s="62">
        <f t="shared" si="23"/>
        <v>914348</v>
      </c>
      <c r="K228" s="49">
        <v>46934</v>
      </c>
      <c r="L228" s="25">
        <v>1364380</v>
      </c>
      <c r="N228" s="3"/>
      <c r="P228" s="1">
        <v>72346</v>
      </c>
      <c r="Q228" s="43">
        <v>24480</v>
      </c>
      <c r="R228" s="5"/>
      <c r="S228" s="5"/>
      <c r="T228" s="5"/>
    </row>
    <row r="229" s="1" customFormat="1" spans="1:20">
      <c r="A229" s="14">
        <v>25</v>
      </c>
      <c r="B229" s="47">
        <v>43366</v>
      </c>
      <c r="C229" s="48">
        <v>43368</v>
      </c>
      <c r="D229" s="17" t="s">
        <v>15</v>
      </c>
      <c r="E229" s="49">
        <f t="shared" si="21"/>
        <v>2</v>
      </c>
      <c r="F229" s="50" t="s">
        <v>206</v>
      </c>
      <c r="G229" s="51">
        <v>14490</v>
      </c>
      <c r="H229" s="21">
        <v>0</v>
      </c>
      <c r="I229" s="51">
        <f t="shared" si="22"/>
        <v>14490</v>
      </c>
      <c r="J229" s="62">
        <f t="shared" si="23"/>
        <v>899858</v>
      </c>
      <c r="K229" s="49">
        <v>43664</v>
      </c>
      <c r="L229" s="25">
        <v>1350923</v>
      </c>
      <c r="N229" s="3"/>
      <c r="P229" s="1">
        <v>72229</v>
      </c>
      <c r="Q229" s="43">
        <v>24480</v>
      </c>
      <c r="R229" s="5"/>
      <c r="S229" s="5"/>
      <c r="T229" s="5"/>
    </row>
    <row r="230" s="1" customFormat="1" spans="1:20">
      <c r="A230" s="14">
        <v>26</v>
      </c>
      <c r="B230" s="47">
        <v>43367</v>
      </c>
      <c r="C230" s="48">
        <v>43369</v>
      </c>
      <c r="D230" s="17" t="s">
        <v>15</v>
      </c>
      <c r="E230" s="49">
        <f t="shared" si="21"/>
        <v>2</v>
      </c>
      <c r="F230" s="50" t="s">
        <v>207</v>
      </c>
      <c r="G230" s="51">
        <v>14490</v>
      </c>
      <c r="H230" s="21">
        <v>0</v>
      </c>
      <c r="I230" s="51">
        <f t="shared" si="22"/>
        <v>14490</v>
      </c>
      <c r="J230" s="66">
        <f t="shared" si="23"/>
        <v>885368</v>
      </c>
      <c r="K230" s="49">
        <v>45731</v>
      </c>
      <c r="L230" s="25">
        <v>1360409</v>
      </c>
      <c r="N230" s="3"/>
      <c r="P230" s="1">
        <v>70242</v>
      </c>
      <c r="Q230" s="43">
        <v>25650</v>
      </c>
      <c r="R230" s="5"/>
      <c r="S230" s="5"/>
      <c r="T230" s="5"/>
    </row>
    <row r="231" s="1" customFormat="1" ht="24.75" spans="1:20">
      <c r="A231" s="52" t="s">
        <v>18</v>
      </c>
      <c r="B231" s="52"/>
      <c r="C231" s="52"/>
      <c r="D231" s="52"/>
      <c r="E231" s="52"/>
      <c r="F231" s="52"/>
      <c r="G231" s="52"/>
      <c r="H231" s="52"/>
      <c r="I231" s="67">
        <f>SUM(I199:I230)</f>
        <v>710089.5</v>
      </c>
      <c r="J231" s="35"/>
      <c r="K231" s="36" t="s">
        <v>208</v>
      </c>
      <c r="L231" s="25"/>
      <c r="N231" s="3"/>
      <c r="P231" s="1">
        <v>70243</v>
      </c>
      <c r="Q231" s="43">
        <v>25650</v>
      </c>
      <c r="R231" s="5"/>
      <c r="S231" s="5"/>
      <c r="T231" s="5"/>
    </row>
    <row r="232" s="1" customFormat="1" spans="2:20">
      <c r="B232" s="4"/>
      <c r="C232" s="4"/>
      <c r="K232" s="4"/>
      <c r="N232" s="3"/>
      <c r="P232" s="1">
        <v>68937</v>
      </c>
      <c r="Q232" s="43">
        <v>11700</v>
      </c>
      <c r="R232" s="5"/>
      <c r="S232" s="5"/>
      <c r="T232" s="5"/>
    </row>
    <row r="233" s="2" customFormat="1" spans="1:20">
      <c r="A233" s="6" t="s">
        <v>209</v>
      </c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5"/>
      <c r="P233" s="2">
        <v>70244</v>
      </c>
      <c r="Q233" s="2">
        <v>29250</v>
      </c>
      <c r="R233" s="5"/>
      <c r="S233" s="5"/>
      <c r="T233" s="5"/>
    </row>
    <row r="234" s="2" customFormat="1" spans="1:20">
      <c r="A234" s="64" t="s">
        <v>210</v>
      </c>
      <c r="B234" s="64"/>
      <c r="C234" s="64"/>
      <c r="D234" s="64"/>
      <c r="E234" s="64"/>
      <c r="F234" s="64"/>
      <c r="G234" s="64"/>
      <c r="H234" s="64"/>
      <c r="I234" s="64"/>
      <c r="J234" s="55">
        <f>J230</f>
        <v>885368</v>
      </c>
      <c r="K234" s="56"/>
      <c r="L234" s="65"/>
      <c r="P234" s="2">
        <v>71960</v>
      </c>
      <c r="Q234" s="2">
        <v>24480</v>
      </c>
      <c r="R234" s="5"/>
      <c r="S234" s="5"/>
      <c r="T234" s="5"/>
    </row>
    <row r="235" s="2" customFormat="1" spans="1:20">
      <c r="A235" s="64" t="s">
        <v>211</v>
      </c>
      <c r="B235" s="64"/>
      <c r="C235" s="64"/>
      <c r="D235" s="64"/>
      <c r="E235" s="64"/>
      <c r="F235" s="64"/>
      <c r="G235" s="64"/>
      <c r="H235" s="64"/>
      <c r="I235" s="64"/>
      <c r="J235" s="60">
        <v>680008</v>
      </c>
      <c r="K235" s="57">
        <v>43384</v>
      </c>
      <c r="L235" s="65"/>
      <c r="P235" s="2">
        <v>70967</v>
      </c>
      <c r="Q235" s="2">
        <v>26460</v>
      </c>
      <c r="R235" s="5"/>
      <c r="S235" s="5"/>
      <c r="T235" s="5"/>
    </row>
    <row r="236" s="2" customFormat="1" spans="1:20">
      <c r="A236" s="64" t="s">
        <v>212</v>
      </c>
      <c r="B236" s="64"/>
      <c r="C236" s="64"/>
      <c r="D236" s="64"/>
      <c r="E236" s="64"/>
      <c r="F236" s="64"/>
      <c r="G236" s="64"/>
      <c r="H236" s="64"/>
      <c r="I236" s="64"/>
      <c r="J236" s="60">
        <v>658000</v>
      </c>
      <c r="K236" s="57">
        <v>43406</v>
      </c>
      <c r="L236" s="65"/>
      <c r="P236" s="2">
        <v>68609</v>
      </c>
      <c r="Q236" s="2">
        <v>17550</v>
      </c>
      <c r="R236" s="5"/>
      <c r="S236" s="5"/>
      <c r="T236" s="5"/>
    </row>
    <row r="237" s="2" customFormat="1" spans="1:20">
      <c r="A237" s="64"/>
      <c r="B237" s="64"/>
      <c r="C237" s="64"/>
      <c r="D237" s="64"/>
      <c r="E237" s="64"/>
      <c r="F237" s="64"/>
      <c r="G237" s="64"/>
      <c r="H237" s="64"/>
      <c r="I237" s="64"/>
      <c r="J237" s="61"/>
      <c r="K237" s="56"/>
      <c r="L237" s="65"/>
      <c r="P237" s="2">
        <v>69262</v>
      </c>
      <c r="Q237" s="2">
        <v>17550</v>
      </c>
      <c r="R237" s="5"/>
      <c r="S237" s="5"/>
      <c r="T237" s="5"/>
    </row>
    <row r="238" s="2" customFormat="1" spans="1:20">
      <c r="A238" s="64" t="s">
        <v>21</v>
      </c>
      <c r="B238" s="64"/>
      <c r="C238" s="64"/>
      <c r="D238" s="64"/>
      <c r="E238" s="64"/>
      <c r="F238" s="64"/>
      <c r="G238" s="64"/>
      <c r="H238" s="64"/>
      <c r="I238" s="64"/>
      <c r="J238" s="58">
        <f>SUM(J234:J236)</f>
        <v>2223376</v>
      </c>
      <c r="K238" s="56"/>
      <c r="L238" s="65"/>
      <c r="P238" s="2">
        <v>72577</v>
      </c>
      <c r="Q238" s="43">
        <v>24975</v>
      </c>
      <c r="R238" s="5"/>
      <c r="S238" s="5"/>
      <c r="T238" s="5"/>
    </row>
    <row r="239" s="2" customFormat="1" spans="1:20">
      <c r="A239" s="8" t="s">
        <v>3</v>
      </c>
      <c r="B239" s="9" t="s">
        <v>4</v>
      </c>
      <c r="C239" s="9" t="s">
        <v>5</v>
      </c>
      <c r="D239" s="10" t="s">
        <v>6</v>
      </c>
      <c r="E239" s="10" t="s">
        <v>7</v>
      </c>
      <c r="F239" s="10" t="s">
        <v>8</v>
      </c>
      <c r="G239" s="10" t="s">
        <v>9</v>
      </c>
      <c r="H239" s="11" t="s">
        <v>10</v>
      </c>
      <c r="I239" s="30" t="s">
        <v>11</v>
      </c>
      <c r="J239" s="30" t="s">
        <v>12</v>
      </c>
      <c r="K239" s="10" t="s">
        <v>13</v>
      </c>
      <c r="L239" s="65"/>
      <c r="P239" s="2">
        <v>72581</v>
      </c>
      <c r="Q239" s="43">
        <v>48390</v>
      </c>
      <c r="R239" s="5"/>
      <c r="S239" s="5"/>
      <c r="T239" s="5"/>
    </row>
    <row r="240" s="1" customFormat="1" spans="1:20">
      <c r="A240" s="14">
        <v>27</v>
      </c>
      <c r="B240" s="47">
        <v>43369</v>
      </c>
      <c r="C240" s="48">
        <v>43370</v>
      </c>
      <c r="D240" s="17" t="s">
        <v>15</v>
      </c>
      <c r="E240" s="49">
        <f t="shared" ref="E240:E303" si="24">C240-B240</f>
        <v>1</v>
      </c>
      <c r="F240" s="50" t="s">
        <v>213</v>
      </c>
      <c r="G240" s="51">
        <v>8050</v>
      </c>
      <c r="H240" s="21">
        <v>0</v>
      </c>
      <c r="I240" s="51">
        <f t="shared" ref="I240:I303" si="25">+G240+H240</f>
        <v>8050</v>
      </c>
      <c r="J240" s="62">
        <f>J238-I240</f>
        <v>2215326</v>
      </c>
      <c r="K240" s="49">
        <v>45497</v>
      </c>
      <c r="L240" s="25">
        <v>1358618</v>
      </c>
      <c r="N240" s="3"/>
      <c r="P240" s="1">
        <v>72698</v>
      </c>
      <c r="Q240" s="43">
        <v>24480</v>
      </c>
      <c r="R240" s="5"/>
      <c r="S240" s="5"/>
      <c r="T240" s="5"/>
    </row>
    <row r="241" s="1" customFormat="1" spans="1:20">
      <c r="A241" s="14">
        <v>28</v>
      </c>
      <c r="B241" s="47">
        <v>43368</v>
      </c>
      <c r="C241" s="48">
        <v>43371</v>
      </c>
      <c r="D241" s="17" t="s">
        <v>15</v>
      </c>
      <c r="E241" s="49">
        <f t="shared" si="24"/>
        <v>3</v>
      </c>
      <c r="F241" s="50" t="s">
        <v>214</v>
      </c>
      <c r="G241" s="51">
        <v>19710</v>
      </c>
      <c r="H241" s="21">
        <v>0</v>
      </c>
      <c r="I241" s="51">
        <f t="shared" si="25"/>
        <v>19710</v>
      </c>
      <c r="J241" s="62">
        <f t="shared" ref="J241:J304" si="26">J240-I241</f>
        <v>2195616</v>
      </c>
      <c r="K241" s="49">
        <v>45733</v>
      </c>
      <c r="L241" s="25">
        <v>1360455</v>
      </c>
      <c r="N241" s="3"/>
      <c r="P241" s="1">
        <v>72697</v>
      </c>
      <c r="Q241" s="43">
        <v>24480</v>
      </c>
      <c r="R241" s="5"/>
      <c r="S241" s="5"/>
      <c r="T241" s="5"/>
    </row>
    <row r="242" s="1" customFormat="1" spans="1:20">
      <c r="A242" s="14">
        <v>29</v>
      </c>
      <c r="B242" s="47">
        <v>43370</v>
      </c>
      <c r="C242" s="48">
        <v>43372</v>
      </c>
      <c r="D242" s="17" t="s">
        <v>15</v>
      </c>
      <c r="E242" s="49">
        <f t="shared" si="24"/>
        <v>2</v>
      </c>
      <c r="F242" s="50" t="s">
        <v>215</v>
      </c>
      <c r="G242" s="51">
        <v>14490</v>
      </c>
      <c r="H242" s="21">
        <v>0</v>
      </c>
      <c r="I242" s="51">
        <f t="shared" si="25"/>
        <v>14490</v>
      </c>
      <c r="J242" s="62">
        <f t="shared" si="26"/>
        <v>2181126</v>
      </c>
      <c r="K242" s="49">
        <v>41159</v>
      </c>
      <c r="L242" s="25">
        <v>1340437</v>
      </c>
      <c r="N242" s="3"/>
      <c r="P242" s="1">
        <v>72696</v>
      </c>
      <c r="Q242" s="43">
        <v>24480</v>
      </c>
      <c r="R242" s="5"/>
      <c r="S242" s="5"/>
      <c r="T242" s="5"/>
    </row>
    <row r="243" s="1" customFormat="1" spans="1:20">
      <c r="A243" s="14">
        <v>30</v>
      </c>
      <c r="B243" s="47">
        <v>43371</v>
      </c>
      <c r="C243" s="48">
        <v>43373</v>
      </c>
      <c r="D243" s="17" t="s">
        <v>15</v>
      </c>
      <c r="E243" s="49">
        <f t="shared" si="24"/>
        <v>2</v>
      </c>
      <c r="F243" s="50" t="s">
        <v>216</v>
      </c>
      <c r="G243" s="51">
        <v>13140</v>
      </c>
      <c r="H243" s="21">
        <v>0</v>
      </c>
      <c r="I243" s="51">
        <f t="shared" si="25"/>
        <v>13140</v>
      </c>
      <c r="J243" s="62">
        <f t="shared" si="26"/>
        <v>2167986</v>
      </c>
      <c r="K243" s="49">
        <v>42418</v>
      </c>
      <c r="L243" s="25">
        <v>1346507</v>
      </c>
      <c r="N243" s="3"/>
      <c r="P243" s="1">
        <v>72590</v>
      </c>
      <c r="Q243" s="43">
        <v>80650</v>
      </c>
      <c r="R243" s="5"/>
      <c r="S243" s="5"/>
      <c r="T243" s="5"/>
    </row>
    <row r="244" s="1" customFormat="1" spans="1:20">
      <c r="A244" s="14">
        <v>31</v>
      </c>
      <c r="B244" s="47">
        <v>43372</v>
      </c>
      <c r="C244" s="48">
        <v>43373</v>
      </c>
      <c r="D244" s="17" t="s">
        <v>15</v>
      </c>
      <c r="E244" s="49">
        <f t="shared" si="24"/>
        <v>1</v>
      </c>
      <c r="F244" s="50" t="s">
        <v>217</v>
      </c>
      <c r="G244" s="51">
        <v>8050</v>
      </c>
      <c r="H244" s="21">
        <v>0</v>
      </c>
      <c r="I244" s="51">
        <f t="shared" si="25"/>
        <v>8050</v>
      </c>
      <c r="J244" s="62">
        <f t="shared" si="26"/>
        <v>2159936</v>
      </c>
      <c r="K244" s="49">
        <v>45812</v>
      </c>
      <c r="L244" s="25">
        <v>1361379</v>
      </c>
      <c r="N244" s="3"/>
      <c r="P244" s="1">
        <v>69196</v>
      </c>
      <c r="Q244" s="43">
        <v>11700</v>
      </c>
      <c r="R244" s="5"/>
      <c r="S244" s="5"/>
      <c r="T244" s="5"/>
    </row>
    <row r="245" s="1" customFormat="1" spans="1:20">
      <c r="A245" s="14">
        <v>32</v>
      </c>
      <c r="B245" s="47">
        <v>43371</v>
      </c>
      <c r="C245" s="48">
        <v>43373</v>
      </c>
      <c r="D245" s="17" t="s">
        <v>15</v>
      </c>
      <c r="E245" s="49">
        <f t="shared" si="24"/>
        <v>2</v>
      </c>
      <c r="F245" s="50" t="s">
        <v>218</v>
      </c>
      <c r="G245" s="51">
        <v>14490</v>
      </c>
      <c r="H245" s="21">
        <v>0</v>
      </c>
      <c r="I245" s="51">
        <f t="shared" si="25"/>
        <v>14490</v>
      </c>
      <c r="J245" s="62">
        <f t="shared" si="26"/>
        <v>2145446</v>
      </c>
      <c r="K245" s="49">
        <v>42421</v>
      </c>
      <c r="L245" s="25">
        <v>1346504</v>
      </c>
      <c r="N245" s="3"/>
      <c r="P245" s="1">
        <v>68415</v>
      </c>
      <c r="Q245" s="43">
        <v>17550</v>
      </c>
      <c r="R245" s="5"/>
      <c r="S245" s="5"/>
      <c r="T245" s="5"/>
    </row>
    <row r="246" s="1" customFormat="1" spans="1:20">
      <c r="A246" s="14">
        <v>1</v>
      </c>
      <c r="B246" s="47">
        <v>43373</v>
      </c>
      <c r="C246" s="48">
        <v>43374</v>
      </c>
      <c r="D246" s="17" t="s">
        <v>15</v>
      </c>
      <c r="E246" s="49">
        <f t="shared" si="24"/>
        <v>1</v>
      </c>
      <c r="F246" s="50" t="s">
        <v>219</v>
      </c>
      <c r="G246" s="51">
        <v>12444</v>
      </c>
      <c r="H246" s="21">
        <v>0</v>
      </c>
      <c r="I246" s="51">
        <f t="shared" si="25"/>
        <v>12444</v>
      </c>
      <c r="J246" s="62">
        <f t="shared" si="26"/>
        <v>2133002</v>
      </c>
      <c r="K246" s="49">
        <v>47565</v>
      </c>
      <c r="L246" s="25">
        <v>1366631</v>
      </c>
      <c r="N246" s="3"/>
      <c r="P246" s="1">
        <v>72914</v>
      </c>
      <c r="Q246" s="43">
        <v>18675</v>
      </c>
      <c r="R246" s="5"/>
      <c r="S246" s="5"/>
      <c r="T246" s="5"/>
    </row>
    <row r="247" s="1" customFormat="1" spans="1:20">
      <c r="A247" s="14">
        <v>2</v>
      </c>
      <c r="B247" s="47">
        <v>43374</v>
      </c>
      <c r="C247" s="48">
        <v>43376</v>
      </c>
      <c r="D247" s="17" t="s">
        <v>15</v>
      </c>
      <c r="E247" s="49">
        <f t="shared" si="24"/>
        <v>2</v>
      </c>
      <c r="F247" s="50" t="s">
        <v>140</v>
      </c>
      <c r="G247" s="51">
        <v>24617</v>
      </c>
      <c r="H247" s="21">
        <v>0</v>
      </c>
      <c r="I247" s="51">
        <f t="shared" si="25"/>
        <v>24617</v>
      </c>
      <c r="J247" s="62">
        <f t="shared" si="26"/>
        <v>2108385</v>
      </c>
      <c r="K247" s="49">
        <v>40413</v>
      </c>
      <c r="L247" s="25">
        <v>1339713</v>
      </c>
      <c r="N247" s="3"/>
      <c r="P247" s="1">
        <v>68605</v>
      </c>
      <c r="Q247" s="43">
        <v>29745</v>
      </c>
      <c r="R247" s="5"/>
      <c r="S247" s="5"/>
      <c r="T247" s="5"/>
    </row>
    <row r="248" s="1" customFormat="1" spans="1:20">
      <c r="A248" s="14">
        <v>3</v>
      </c>
      <c r="B248" s="47">
        <v>43375</v>
      </c>
      <c r="C248" s="48">
        <v>43377</v>
      </c>
      <c r="D248" s="17" t="s">
        <v>15</v>
      </c>
      <c r="E248" s="49">
        <f t="shared" si="24"/>
        <v>2</v>
      </c>
      <c r="F248" s="50" t="s">
        <v>220</v>
      </c>
      <c r="G248" s="51">
        <v>13140</v>
      </c>
      <c r="H248" s="21">
        <v>0</v>
      </c>
      <c r="I248" s="51">
        <f t="shared" si="25"/>
        <v>13140</v>
      </c>
      <c r="J248" s="62">
        <f t="shared" si="26"/>
        <v>2095245</v>
      </c>
      <c r="K248" s="49">
        <v>34235</v>
      </c>
      <c r="L248" s="25">
        <v>1318544</v>
      </c>
      <c r="N248" s="3"/>
      <c r="P248" s="1">
        <v>71949</v>
      </c>
      <c r="Q248" s="43">
        <v>12870</v>
      </c>
      <c r="R248" s="5"/>
      <c r="S248" s="5"/>
      <c r="T248" s="5"/>
    </row>
    <row r="249" s="1" customFormat="1" spans="1:20">
      <c r="A249" s="14">
        <v>4</v>
      </c>
      <c r="B249" s="47">
        <v>43374</v>
      </c>
      <c r="C249" s="48">
        <v>43379</v>
      </c>
      <c r="D249" s="17" t="s">
        <v>15</v>
      </c>
      <c r="E249" s="49">
        <f t="shared" si="24"/>
        <v>5</v>
      </c>
      <c r="F249" s="50" t="s">
        <v>221</v>
      </c>
      <c r="G249" s="51">
        <v>49725</v>
      </c>
      <c r="H249" s="21">
        <v>0</v>
      </c>
      <c r="I249" s="51">
        <f t="shared" si="25"/>
        <v>49725</v>
      </c>
      <c r="J249" s="62">
        <f t="shared" si="26"/>
        <v>2045520</v>
      </c>
      <c r="K249" s="49">
        <v>34233</v>
      </c>
      <c r="L249" s="25">
        <v>1318463</v>
      </c>
      <c r="N249" s="3"/>
      <c r="P249" s="1">
        <v>71948</v>
      </c>
      <c r="Q249" s="43">
        <v>12870</v>
      </c>
      <c r="R249" s="5"/>
      <c r="S249" s="5"/>
      <c r="T249" s="5"/>
    </row>
    <row r="250" s="1" customFormat="1" spans="1:20">
      <c r="A250" s="14">
        <v>5</v>
      </c>
      <c r="B250" s="47">
        <v>43374</v>
      </c>
      <c r="C250" s="48">
        <v>43379</v>
      </c>
      <c r="D250" s="17" t="s">
        <v>15</v>
      </c>
      <c r="E250" s="49">
        <f t="shared" si="24"/>
        <v>5</v>
      </c>
      <c r="F250" s="50" t="s">
        <v>222</v>
      </c>
      <c r="G250" s="51">
        <v>26280</v>
      </c>
      <c r="H250" s="21">
        <v>0</v>
      </c>
      <c r="I250" s="51">
        <f t="shared" si="25"/>
        <v>26280</v>
      </c>
      <c r="J250" s="62">
        <f t="shared" si="26"/>
        <v>2019240</v>
      </c>
      <c r="K250" s="49">
        <v>36656</v>
      </c>
      <c r="L250" s="25">
        <v>1325647</v>
      </c>
      <c r="N250" s="3"/>
      <c r="P250" s="1">
        <v>71095</v>
      </c>
      <c r="Q250" s="43">
        <v>9000</v>
      </c>
      <c r="R250" s="5"/>
      <c r="S250" s="5"/>
      <c r="T250" s="5"/>
    </row>
    <row r="251" s="1" customFormat="1" spans="1:20">
      <c r="A251" s="14">
        <v>6</v>
      </c>
      <c r="B251" s="47">
        <v>43377</v>
      </c>
      <c r="C251" s="48">
        <v>43380</v>
      </c>
      <c r="D251" s="17" t="s">
        <v>15</v>
      </c>
      <c r="E251" s="49">
        <f t="shared" si="24"/>
        <v>3</v>
      </c>
      <c r="F251" s="50" t="s">
        <v>223</v>
      </c>
      <c r="G251" s="51">
        <v>19710</v>
      </c>
      <c r="H251" s="21">
        <v>0</v>
      </c>
      <c r="I251" s="51">
        <f t="shared" si="25"/>
        <v>19710</v>
      </c>
      <c r="J251" s="62">
        <f t="shared" si="26"/>
        <v>1999530</v>
      </c>
      <c r="K251" s="49">
        <v>35981</v>
      </c>
      <c r="L251" s="25">
        <v>1324046</v>
      </c>
      <c r="N251" s="3"/>
      <c r="P251" s="1">
        <v>71096</v>
      </c>
      <c r="Q251" s="43">
        <v>9000</v>
      </c>
      <c r="R251" s="5"/>
      <c r="S251" s="5"/>
      <c r="T251" s="5"/>
    </row>
    <row r="252" s="1" customFormat="1" spans="1:20">
      <c r="A252" s="14">
        <v>7</v>
      </c>
      <c r="B252" s="47">
        <v>43378</v>
      </c>
      <c r="C252" s="48">
        <v>43380</v>
      </c>
      <c r="D252" s="17" t="s">
        <v>15</v>
      </c>
      <c r="E252" s="49">
        <f t="shared" si="24"/>
        <v>2</v>
      </c>
      <c r="F252" s="50" t="s">
        <v>224</v>
      </c>
      <c r="G252" s="51">
        <v>14490</v>
      </c>
      <c r="H252" s="21">
        <v>0</v>
      </c>
      <c r="I252" s="51">
        <f t="shared" si="25"/>
        <v>14490</v>
      </c>
      <c r="J252" s="62">
        <f t="shared" si="26"/>
        <v>1985040</v>
      </c>
      <c r="K252" s="49">
        <v>47183</v>
      </c>
      <c r="L252" s="25">
        <v>1365376</v>
      </c>
      <c r="N252" s="3"/>
      <c r="P252" s="1">
        <v>71523</v>
      </c>
      <c r="Q252" s="43">
        <v>12870</v>
      </c>
      <c r="R252" s="5"/>
      <c r="S252" s="5"/>
      <c r="T252" s="5"/>
    </row>
    <row r="253" s="1" customFormat="1" spans="1:20">
      <c r="A253" s="14">
        <v>8</v>
      </c>
      <c r="B253" s="47">
        <v>43380</v>
      </c>
      <c r="C253" s="48">
        <v>43382</v>
      </c>
      <c r="D253" s="17" t="s">
        <v>15</v>
      </c>
      <c r="E253" s="49">
        <f t="shared" si="24"/>
        <v>2</v>
      </c>
      <c r="F253" s="50" t="s">
        <v>225</v>
      </c>
      <c r="G253" s="51">
        <v>13140</v>
      </c>
      <c r="H253" s="21">
        <v>0</v>
      </c>
      <c r="I253" s="51">
        <f t="shared" si="25"/>
        <v>13140</v>
      </c>
      <c r="J253" s="62">
        <f t="shared" si="26"/>
        <v>1971900</v>
      </c>
      <c r="K253" s="49">
        <v>45163</v>
      </c>
      <c r="L253" s="25">
        <v>1356599</v>
      </c>
      <c r="N253" s="3"/>
      <c r="P253" s="1">
        <v>71650</v>
      </c>
      <c r="Q253" s="43">
        <v>12870</v>
      </c>
      <c r="R253" s="5"/>
      <c r="S253" s="5"/>
      <c r="T253" s="5"/>
    </row>
    <row r="254" s="1" customFormat="1" spans="1:20">
      <c r="A254" s="14">
        <v>9</v>
      </c>
      <c r="B254" s="47">
        <v>43381</v>
      </c>
      <c r="C254" s="48">
        <v>43383</v>
      </c>
      <c r="D254" s="17" t="s">
        <v>15</v>
      </c>
      <c r="E254" s="49">
        <f t="shared" si="24"/>
        <v>2</v>
      </c>
      <c r="F254" s="50" t="s">
        <v>226</v>
      </c>
      <c r="G254" s="51">
        <v>13140</v>
      </c>
      <c r="H254" s="21">
        <v>0</v>
      </c>
      <c r="I254" s="51">
        <f t="shared" si="25"/>
        <v>13140</v>
      </c>
      <c r="J254" s="62">
        <f t="shared" si="26"/>
        <v>1958760</v>
      </c>
      <c r="K254" s="49">
        <v>46952</v>
      </c>
      <c r="L254" s="25">
        <v>1364619</v>
      </c>
      <c r="N254" s="3"/>
      <c r="P254" s="1">
        <v>71097</v>
      </c>
      <c r="Q254" s="43">
        <v>12870</v>
      </c>
      <c r="R254" s="5"/>
      <c r="S254" s="5"/>
      <c r="T254" s="5"/>
    </row>
    <row r="255" s="1" customFormat="1" spans="1:20">
      <c r="A255" s="14">
        <v>10</v>
      </c>
      <c r="B255" s="47">
        <v>43380</v>
      </c>
      <c r="C255" s="48">
        <v>43383</v>
      </c>
      <c r="D255" s="17" t="s">
        <v>15</v>
      </c>
      <c r="E255" s="49">
        <f t="shared" si="24"/>
        <v>3</v>
      </c>
      <c r="F255" s="50" t="s">
        <v>227</v>
      </c>
      <c r="G255" s="51">
        <v>21735</v>
      </c>
      <c r="H255" s="21">
        <v>0</v>
      </c>
      <c r="I255" s="51">
        <f t="shared" si="25"/>
        <v>21735</v>
      </c>
      <c r="J255" s="62">
        <f t="shared" si="26"/>
        <v>1937025</v>
      </c>
      <c r="K255" s="49">
        <v>45529</v>
      </c>
      <c r="L255" s="25">
        <v>1359144</v>
      </c>
      <c r="N255" s="3"/>
      <c r="P255" s="1">
        <v>69940</v>
      </c>
      <c r="Q255" s="43">
        <v>14040</v>
      </c>
      <c r="R255" s="5"/>
      <c r="S255" s="5"/>
      <c r="T255" s="5"/>
    </row>
    <row r="256" s="1" customFormat="1" spans="1:20">
      <c r="A256" s="14">
        <v>11</v>
      </c>
      <c r="B256" s="47">
        <v>43381</v>
      </c>
      <c r="C256" s="48">
        <v>43384</v>
      </c>
      <c r="D256" s="17" t="s">
        <v>15</v>
      </c>
      <c r="E256" s="49">
        <f t="shared" si="24"/>
        <v>3</v>
      </c>
      <c r="F256" s="50" t="s">
        <v>228</v>
      </c>
      <c r="G256" s="51">
        <v>21735</v>
      </c>
      <c r="H256" s="21">
        <v>0</v>
      </c>
      <c r="I256" s="51">
        <f t="shared" si="25"/>
        <v>21735</v>
      </c>
      <c r="J256" s="62">
        <f t="shared" si="26"/>
        <v>1915290</v>
      </c>
      <c r="K256" s="49">
        <v>38328</v>
      </c>
      <c r="L256" s="25">
        <v>1333552</v>
      </c>
      <c r="N256" s="3"/>
      <c r="P256" s="1">
        <v>71737</v>
      </c>
      <c r="Q256" s="43">
        <v>15750</v>
      </c>
      <c r="R256" s="5"/>
      <c r="S256" s="5"/>
      <c r="T256" s="5"/>
    </row>
    <row r="257" s="1" customFormat="1" spans="1:20">
      <c r="A257" s="14">
        <v>12</v>
      </c>
      <c r="B257" s="47">
        <v>43382</v>
      </c>
      <c r="C257" s="48">
        <v>43385</v>
      </c>
      <c r="D257" s="17" t="s">
        <v>15</v>
      </c>
      <c r="E257" s="49">
        <f t="shared" si="24"/>
        <v>3</v>
      </c>
      <c r="F257" s="50" t="s">
        <v>229</v>
      </c>
      <c r="G257" s="51">
        <v>19710</v>
      </c>
      <c r="H257" s="21">
        <v>0</v>
      </c>
      <c r="I257" s="51">
        <f t="shared" si="25"/>
        <v>19710</v>
      </c>
      <c r="J257" s="62">
        <f t="shared" si="26"/>
        <v>1895580</v>
      </c>
      <c r="K257" s="49">
        <v>45059</v>
      </c>
      <c r="L257" s="25">
        <v>1356419</v>
      </c>
      <c r="N257" s="3"/>
      <c r="P257" s="1">
        <v>71574</v>
      </c>
      <c r="Q257" s="43">
        <v>15750</v>
      </c>
      <c r="R257" s="5"/>
      <c r="S257" s="5"/>
      <c r="T257" s="5"/>
    </row>
    <row r="258" s="1" customFormat="1" spans="1:20">
      <c r="A258" s="14">
        <v>13</v>
      </c>
      <c r="B258" s="47">
        <v>43383</v>
      </c>
      <c r="C258" s="48">
        <v>43385</v>
      </c>
      <c r="D258" s="17" t="s">
        <v>15</v>
      </c>
      <c r="E258" s="49">
        <f t="shared" si="24"/>
        <v>2</v>
      </c>
      <c r="F258" s="50" t="s">
        <v>230</v>
      </c>
      <c r="G258" s="51">
        <v>14490</v>
      </c>
      <c r="H258" s="21">
        <v>0</v>
      </c>
      <c r="I258" s="51">
        <f t="shared" si="25"/>
        <v>14490</v>
      </c>
      <c r="J258" s="62">
        <f t="shared" si="26"/>
        <v>1881090</v>
      </c>
      <c r="K258" s="49">
        <v>45774</v>
      </c>
      <c r="L258" s="25">
        <v>1360763</v>
      </c>
      <c r="N258" s="3"/>
      <c r="P258" s="1">
        <v>69405</v>
      </c>
      <c r="Q258" s="43">
        <v>23625</v>
      </c>
      <c r="R258" s="5"/>
      <c r="S258" s="5"/>
      <c r="T258" s="5"/>
    </row>
    <row r="259" s="1" customFormat="1" spans="1:20">
      <c r="A259" s="14">
        <v>14</v>
      </c>
      <c r="B259" s="47">
        <v>43384</v>
      </c>
      <c r="C259" s="48">
        <v>43387</v>
      </c>
      <c r="D259" s="17" t="s">
        <v>15</v>
      </c>
      <c r="E259" s="49">
        <f t="shared" si="24"/>
        <v>3</v>
      </c>
      <c r="F259" s="50" t="s">
        <v>231</v>
      </c>
      <c r="G259" s="51">
        <v>19710</v>
      </c>
      <c r="H259" s="21">
        <v>0</v>
      </c>
      <c r="I259" s="51">
        <f t="shared" si="25"/>
        <v>19710</v>
      </c>
      <c r="J259" s="62">
        <f t="shared" si="26"/>
        <v>1861380</v>
      </c>
      <c r="K259" s="49">
        <v>44919</v>
      </c>
      <c r="L259" s="25">
        <v>1354228</v>
      </c>
      <c r="N259" s="3"/>
      <c r="P259" s="1">
        <v>71745</v>
      </c>
      <c r="Q259" s="43">
        <v>19305</v>
      </c>
      <c r="R259" s="5"/>
      <c r="S259" s="5"/>
      <c r="T259" s="5"/>
    </row>
    <row r="260" s="1" customFormat="1" spans="1:20">
      <c r="A260" s="14">
        <v>15</v>
      </c>
      <c r="B260" s="47">
        <v>43385</v>
      </c>
      <c r="C260" s="48">
        <v>43387</v>
      </c>
      <c r="D260" s="17" t="s">
        <v>15</v>
      </c>
      <c r="E260" s="49">
        <f t="shared" si="24"/>
        <v>2</v>
      </c>
      <c r="F260" s="50" t="s">
        <v>232</v>
      </c>
      <c r="G260" s="51">
        <v>13140</v>
      </c>
      <c r="H260" s="21">
        <v>0</v>
      </c>
      <c r="I260" s="51">
        <f t="shared" si="25"/>
        <v>13140</v>
      </c>
      <c r="J260" s="62">
        <f t="shared" si="26"/>
        <v>1848240</v>
      </c>
      <c r="K260" s="49">
        <v>49755</v>
      </c>
      <c r="L260" s="25">
        <v>1375760</v>
      </c>
      <c r="N260" s="3"/>
      <c r="P260" s="1">
        <v>71511</v>
      </c>
      <c r="Q260" s="43">
        <v>15750</v>
      </c>
      <c r="R260" s="5"/>
      <c r="S260" s="5"/>
      <c r="T260" s="5"/>
    </row>
    <row r="261" s="1" customFormat="1" spans="1:20">
      <c r="A261" s="14">
        <v>16</v>
      </c>
      <c r="B261" s="47">
        <v>43385</v>
      </c>
      <c r="C261" s="48">
        <v>43387</v>
      </c>
      <c r="D261" s="17" t="s">
        <v>15</v>
      </c>
      <c r="E261" s="49">
        <f t="shared" si="24"/>
        <v>2</v>
      </c>
      <c r="F261" s="50" t="s">
        <v>233</v>
      </c>
      <c r="G261" s="51">
        <v>14490</v>
      </c>
      <c r="H261" s="21">
        <v>0</v>
      </c>
      <c r="I261" s="51">
        <f t="shared" si="25"/>
        <v>14490</v>
      </c>
      <c r="J261" s="62">
        <f t="shared" si="26"/>
        <v>1833750</v>
      </c>
      <c r="K261" s="49">
        <v>45000</v>
      </c>
      <c r="L261" s="25">
        <v>1355476</v>
      </c>
      <c r="N261" s="3"/>
      <c r="P261" s="1">
        <v>74705</v>
      </c>
      <c r="Q261" s="43">
        <v>21060</v>
      </c>
      <c r="R261" s="5"/>
      <c r="S261" s="5"/>
      <c r="T261" s="5"/>
    </row>
    <row r="262" s="1" customFormat="1" spans="1:20">
      <c r="A262" s="14">
        <v>17</v>
      </c>
      <c r="B262" s="47">
        <v>43386</v>
      </c>
      <c r="C262" s="48">
        <v>43388</v>
      </c>
      <c r="D262" s="17" t="s">
        <v>15</v>
      </c>
      <c r="E262" s="49">
        <f t="shared" si="24"/>
        <v>2</v>
      </c>
      <c r="F262" s="50" t="s">
        <v>234</v>
      </c>
      <c r="G262" s="51">
        <v>14490</v>
      </c>
      <c r="H262" s="21">
        <v>0</v>
      </c>
      <c r="I262" s="51">
        <f t="shared" si="25"/>
        <v>14490</v>
      </c>
      <c r="J262" s="62">
        <f t="shared" si="26"/>
        <v>1819260</v>
      </c>
      <c r="K262" s="49">
        <v>49669</v>
      </c>
      <c r="L262" s="25">
        <v>1374926</v>
      </c>
      <c r="N262" s="3"/>
      <c r="P262" s="1">
        <v>69329</v>
      </c>
      <c r="Q262" s="43">
        <v>15228</v>
      </c>
      <c r="R262" s="5"/>
      <c r="S262" s="5"/>
      <c r="T262" s="5"/>
    </row>
    <row r="263" s="1" customFormat="1" spans="1:20">
      <c r="A263" s="14">
        <v>18</v>
      </c>
      <c r="B263" s="47">
        <v>43386</v>
      </c>
      <c r="C263" s="48">
        <v>43388</v>
      </c>
      <c r="D263" s="17" t="s">
        <v>15</v>
      </c>
      <c r="E263" s="49">
        <f t="shared" si="24"/>
        <v>2</v>
      </c>
      <c r="F263" s="50" t="s">
        <v>235</v>
      </c>
      <c r="G263" s="51">
        <v>13140</v>
      </c>
      <c r="H263" s="21">
        <v>0</v>
      </c>
      <c r="I263" s="51">
        <f t="shared" si="25"/>
        <v>13140</v>
      </c>
      <c r="J263" s="62">
        <f t="shared" si="26"/>
        <v>1806120</v>
      </c>
      <c r="K263" s="49">
        <v>47409</v>
      </c>
      <c r="L263" s="25">
        <v>1365597</v>
      </c>
      <c r="N263" s="3"/>
      <c r="P263" s="1">
        <v>71483</v>
      </c>
      <c r="Q263" s="5">
        <v>19305</v>
      </c>
      <c r="R263" s="5"/>
      <c r="S263" s="5"/>
      <c r="T263" s="5"/>
    </row>
    <row r="264" s="1" customFormat="1" spans="1:20">
      <c r="A264" s="14">
        <v>19</v>
      </c>
      <c r="B264" s="47">
        <v>43388</v>
      </c>
      <c r="C264" s="48">
        <v>43390</v>
      </c>
      <c r="D264" s="17" t="s">
        <v>15</v>
      </c>
      <c r="E264" s="49">
        <f t="shared" si="24"/>
        <v>2</v>
      </c>
      <c r="F264" s="50" t="s">
        <v>236</v>
      </c>
      <c r="G264" s="51">
        <v>13140</v>
      </c>
      <c r="H264" s="21">
        <v>0</v>
      </c>
      <c r="I264" s="51">
        <f t="shared" si="25"/>
        <v>13140</v>
      </c>
      <c r="J264" s="62">
        <f t="shared" si="26"/>
        <v>1792980</v>
      </c>
      <c r="K264" s="49">
        <v>49704</v>
      </c>
      <c r="L264" s="25">
        <v>1375263</v>
      </c>
      <c r="N264" s="3"/>
      <c r="P264" s="1">
        <v>71506</v>
      </c>
      <c r="Q264" s="43">
        <v>12870</v>
      </c>
      <c r="R264" s="5"/>
      <c r="S264" s="5"/>
      <c r="T264" s="5"/>
    </row>
    <row r="265" s="1" customFormat="1" spans="1:20">
      <c r="A265" s="14">
        <v>20</v>
      </c>
      <c r="B265" s="47">
        <v>43391</v>
      </c>
      <c r="C265" s="48">
        <v>43393</v>
      </c>
      <c r="D265" s="17" t="s">
        <v>15</v>
      </c>
      <c r="E265" s="49">
        <f t="shared" si="24"/>
        <v>2</v>
      </c>
      <c r="F265" s="50" t="s">
        <v>237</v>
      </c>
      <c r="G265" s="51">
        <v>14490</v>
      </c>
      <c r="H265" s="21">
        <v>0</v>
      </c>
      <c r="I265" s="51">
        <f t="shared" si="25"/>
        <v>14490</v>
      </c>
      <c r="J265" s="62">
        <f t="shared" si="26"/>
        <v>1778490</v>
      </c>
      <c r="K265" s="49">
        <v>49659</v>
      </c>
      <c r="L265" s="25">
        <v>1374635</v>
      </c>
      <c r="N265" s="3"/>
      <c r="P265" s="1">
        <v>71656</v>
      </c>
      <c r="Q265" s="43">
        <v>12870</v>
      </c>
      <c r="R265" s="5"/>
      <c r="S265" s="5"/>
      <c r="T265" s="5"/>
    </row>
    <row r="266" s="1" customFormat="1" spans="1:20">
      <c r="A266" s="14">
        <v>21</v>
      </c>
      <c r="B266" s="47">
        <v>43392</v>
      </c>
      <c r="C266" s="48">
        <v>43394</v>
      </c>
      <c r="D266" s="17" t="s">
        <v>15</v>
      </c>
      <c r="E266" s="49">
        <f t="shared" si="24"/>
        <v>2</v>
      </c>
      <c r="F266" s="50" t="s">
        <v>238</v>
      </c>
      <c r="G266" s="51">
        <v>14490</v>
      </c>
      <c r="H266" s="21">
        <v>0</v>
      </c>
      <c r="I266" s="51">
        <f t="shared" si="25"/>
        <v>14490</v>
      </c>
      <c r="J266" s="62">
        <f t="shared" si="26"/>
        <v>1764000</v>
      </c>
      <c r="K266" s="49">
        <v>45848</v>
      </c>
      <c r="L266" s="25">
        <v>1361771</v>
      </c>
      <c r="N266" s="3"/>
      <c r="P266" s="1">
        <v>69942</v>
      </c>
      <c r="Q266" s="43">
        <v>41895</v>
      </c>
      <c r="R266" s="5"/>
      <c r="S266" s="5"/>
      <c r="T266" s="5"/>
    </row>
    <row r="267" s="1" customFormat="1" spans="1:20">
      <c r="A267" s="14">
        <v>22</v>
      </c>
      <c r="B267" s="47">
        <v>43392</v>
      </c>
      <c r="C267" s="48">
        <v>43394</v>
      </c>
      <c r="D267" s="17" t="s">
        <v>15</v>
      </c>
      <c r="E267" s="49">
        <f t="shared" si="24"/>
        <v>2</v>
      </c>
      <c r="F267" s="50" t="s">
        <v>239</v>
      </c>
      <c r="G267" s="51">
        <v>14490</v>
      </c>
      <c r="H267" s="21">
        <v>0</v>
      </c>
      <c r="I267" s="51">
        <f t="shared" si="25"/>
        <v>14490</v>
      </c>
      <c r="J267" s="62">
        <f t="shared" si="26"/>
        <v>1749510</v>
      </c>
      <c r="K267" s="49">
        <v>45829</v>
      </c>
      <c r="L267" s="25">
        <v>1361498</v>
      </c>
      <c r="N267" s="3"/>
      <c r="P267" s="1">
        <v>71724</v>
      </c>
      <c r="Q267" s="43">
        <v>15750</v>
      </c>
      <c r="R267" s="5"/>
      <c r="S267" s="5"/>
      <c r="T267" s="5"/>
    </row>
    <row r="268" s="1" customFormat="1" spans="1:20">
      <c r="A268" s="14">
        <v>23</v>
      </c>
      <c r="B268" s="47">
        <v>43393</v>
      </c>
      <c r="C268" s="48">
        <v>43395</v>
      </c>
      <c r="D268" s="17" t="s">
        <v>15</v>
      </c>
      <c r="E268" s="49">
        <f t="shared" si="24"/>
        <v>2</v>
      </c>
      <c r="F268" s="50" t="s">
        <v>240</v>
      </c>
      <c r="G268" s="51">
        <v>14490</v>
      </c>
      <c r="H268" s="21">
        <v>0</v>
      </c>
      <c r="I268" s="51">
        <f t="shared" si="25"/>
        <v>14490</v>
      </c>
      <c r="J268" s="62">
        <f t="shared" si="26"/>
        <v>1735020</v>
      </c>
      <c r="K268" s="49">
        <v>46152</v>
      </c>
      <c r="L268" s="25">
        <v>1363190</v>
      </c>
      <c r="N268" s="3"/>
      <c r="P268" s="1">
        <v>69682</v>
      </c>
      <c r="Q268" s="5">
        <v>37350</v>
      </c>
      <c r="R268" s="5"/>
      <c r="S268" s="5"/>
      <c r="T268" s="5"/>
    </row>
    <row r="269" s="1" customFormat="1" spans="1:20">
      <c r="A269" s="14">
        <v>24</v>
      </c>
      <c r="B269" s="47">
        <v>43393</v>
      </c>
      <c r="C269" s="48">
        <v>43395</v>
      </c>
      <c r="D269" s="17" t="s">
        <v>15</v>
      </c>
      <c r="E269" s="49">
        <f t="shared" si="24"/>
        <v>2</v>
      </c>
      <c r="F269" s="50" t="s">
        <v>241</v>
      </c>
      <c r="G269" s="51">
        <v>14490</v>
      </c>
      <c r="H269" s="21">
        <v>0</v>
      </c>
      <c r="I269" s="51">
        <f t="shared" si="25"/>
        <v>14490</v>
      </c>
      <c r="J269" s="62">
        <f t="shared" si="26"/>
        <v>1720530</v>
      </c>
      <c r="K269" s="49">
        <v>50745</v>
      </c>
      <c r="L269" s="25">
        <v>1379278</v>
      </c>
      <c r="N269" s="3"/>
      <c r="P269" s="1">
        <v>71516</v>
      </c>
      <c r="Q269" s="43">
        <v>9000</v>
      </c>
      <c r="R269" s="5"/>
      <c r="S269" s="5"/>
      <c r="T269" s="5"/>
    </row>
    <row r="270" s="1" customFormat="1" spans="1:20">
      <c r="A270" s="14">
        <v>25</v>
      </c>
      <c r="B270" s="47">
        <v>43395</v>
      </c>
      <c r="C270" s="48">
        <v>43397</v>
      </c>
      <c r="D270" s="17" t="s">
        <v>15</v>
      </c>
      <c r="E270" s="49">
        <f t="shared" si="24"/>
        <v>2</v>
      </c>
      <c r="F270" s="50" t="s">
        <v>242</v>
      </c>
      <c r="G270" s="51">
        <v>14490</v>
      </c>
      <c r="H270" s="21">
        <v>0</v>
      </c>
      <c r="I270" s="51">
        <f t="shared" si="25"/>
        <v>14490</v>
      </c>
      <c r="J270" s="62">
        <f t="shared" si="26"/>
        <v>1706040</v>
      </c>
      <c r="K270" s="49">
        <v>50678</v>
      </c>
      <c r="L270" s="25">
        <v>1378715</v>
      </c>
      <c r="N270" s="3"/>
      <c r="P270" s="1">
        <v>73813</v>
      </c>
      <c r="Q270" s="43">
        <v>12870</v>
      </c>
      <c r="R270" s="5"/>
      <c r="S270" s="5"/>
      <c r="T270" s="5"/>
    </row>
    <row r="271" s="1" customFormat="1" spans="1:20">
      <c r="A271" s="14">
        <v>26</v>
      </c>
      <c r="B271" s="47">
        <v>43393</v>
      </c>
      <c r="C271" s="48">
        <v>43398</v>
      </c>
      <c r="D271" s="17" t="s">
        <v>15</v>
      </c>
      <c r="E271" s="49">
        <f t="shared" si="24"/>
        <v>5</v>
      </c>
      <c r="F271" s="50" t="s">
        <v>243</v>
      </c>
      <c r="G271" s="51">
        <v>32850</v>
      </c>
      <c r="H271" s="21">
        <v>0</v>
      </c>
      <c r="I271" s="51">
        <f t="shared" si="25"/>
        <v>32850</v>
      </c>
      <c r="J271" s="62">
        <f t="shared" si="26"/>
        <v>1673190</v>
      </c>
      <c r="K271" s="49">
        <v>45036</v>
      </c>
      <c r="L271" s="25">
        <v>1355609</v>
      </c>
      <c r="N271" s="3"/>
      <c r="P271" s="1">
        <v>72520</v>
      </c>
      <c r="Q271" s="5">
        <v>9000</v>
      </c>
      <c r="R271" s="5"/>
      <c r="S271" s="5"/>
      <c r="T271" s="5"/>
    </row>
    <row r="272" s="1" customFormat="1" spans="1:20">
      <c r="A272" s="14">
        <v>27</v>
      </c>
      <c r="B272" s="47">
        <v>43393</v>
      </c>
      <c r="C272" s="48">
        <v>43398</v>
      </c>
      <c r="D272" s="17" t="s">
        <v>15</v>
      </c>
      <c r="E272" s="49">
        <f t="shared" si="24"/>
        <v>5</v>
      </c>
      <c r="F272" s="50" t="s">
        <v>244</v>
      </c>
      <c r="G272" s="51">
        <v>41490</v>
      </c>
      <c r="H272" s="21">
        <v>0</v>
      </c>
      <c r="I272" s="51">
        <f t="shared" si="25"/>
        <v>41490</v>
      </c>
      <c r="J272" s="62">
        <f t="shared" si="26"/>
        <v>1631700</v>
      </c>
      <c r="K272" s="49">
        <v>45037</v>
      </c>
      <c r="L272" s="25">
        <v>1355609</v>
      </c>
      <c r="N272" s="3"/>
      <c r="P272" s="1">
        <v>72200</v>
      </c>
      <c r="Q272" s="43">
        <v>19305</v>
      </c>
      <c r="R272" s="5"/>
      <c r="S272" s="5"/>
      <c r="T272" s="5"/>
    </row>
    <row r="273" s="1" customFormat="1" spans="1:20">
      <c r="A273" s="14">
        <v>28</v>
      </c>
      <c r="B273" s="47">
        <v>43397</v>
      </c>
      <c r="C273" s="48">
        <v>43399</v>
      </c>
      <c r="D273" s="17" t="s">
        <v>15</v>
      </c>
      <c r="E273" s="49">
        <f t="shared" si="24"/>
        <v>2</v>
      </c>
      <c r="F273" s="50" t="s">
        <v>245</v>
      </c>
      <c r="G273" s="51">
        <v>14490</v>
      </c>
      <c r="H273" s="21">
        <v>0</v>
      </c>
      <c r="I273" s="51">
        <f t="shared" si="25"/>
        <v>14490</v>
      </c>
      <c r="J273" s="62">
        <f t="shared" si="26"/>
        <v>1617210</v>
      </c>
      <c r="K273" s="49">
        <v>42199</v>
      </c>
      <c r="L273" s="25">
        <v>1345820</v>
      </c>
      <c r="N273" s="3"/>
      <c r="P273" s="1">
        <v>73231</v>
      </c>
      <c r="Q273" s="43">
        <v>9000</v>
      </c>
      <c r="R273" s="5"/>
      <c r="S273" s="5"/>
      <c r="T273" s="5"/>
    </row>
    <row r="274" s="1" customFormat="1" spans="1:20">
      <c r="A274" s="14">
        <v>29</v>
      </c>
      <c r="B274" s="47">
        <v>43398</v>
      </c>
      <c r="C274" s="48">
        <v>43400</v>
      </c>
      <c r="D274" s="17" t="s">
        <v>15</v>
      </c>
      <c r="E274" s="49">
        <f t="shared" si="24"/>
        <v>2</v>
      </c>
      <c r="F274" s="50" t="s">
        <v>246</v>
      </c>
      <c r="G274" s="51">
        <v>14490</v>
      </c>
      <c r="H274" s="21">
        <v>0</v>
      </c>
      <c r="I274" s="51">
        <f t="shared" si="25"/>
        <v>14490</v>
      </c>
      <c r="J274" s="62">
        <f t="shared" si="26"/>
        <v>1602720</v>
      </c>
      <c r="K274" s="49">
        <v>48167</v>
      </c>
      <c r="L274" s="25">
        <v>1370312</v>
      </c>
      <c r="N274" s="3"/>
      <c r="P274" s="1">
        <v>73828</v>
      </c>
      <c r="Q274" s="43">
        <v>18670</v>
      </c>
      <c r="R274" s="5"/>
      <c r="S274" s="5"/>
      <c r="T274" s="5"/>
    </row>
    <row r="275" s="1" customFormat="1" spans="1:20">
      <c r="A275" s="14">
        <v>30</v>
      </c>
      <c r="B275" s="47">
        <v>43399</v>
      </c>
      <c r="C275" s="48">
        <v>43401</v>
      </c>
      <c r="D275" s="17" t="s">
        <v>15</v>
      </c>
      <c r="E275" s="49">
        <f t="shared" si="24"/>
        <v>2</v>
      </c>
      <c r="F275" s="50" t="s">
        <v>247</v>
      </c>
      <c r="G275" s="51">
        <v>13140</v>
      </c>
      <c r="H275" s="21">
        <v>0</v>
      </c>
      <c r="I275" s="51">
        <f t="shared" si="25"/>
        <v>13140</v>
      </c>
      <c r="J275" s="62">
        <f t="shared" si="26"/>
        <v>1589580</v>
      </c>
      <c r="K275" s="49">
        <v>49748</v>
      </c>
      <c r="L275" s="25">
        <v>1375411</v>
      </c>
      <c r="N275" s="3"/>
      <c r="P275" s="1">
        <v>72038</v>
      </c>
      <c r="Q275" s="5">
        <v>15750</v>
      </c>
      <c r="R275" s="5"/>
      <c r="S275" s="5"/>
      <c r="T275" s="5"/>
    </row>
    <row r="276" s="1" customFormat="1" spans="1:20">
      <c r="A276" s="14">
        <v>31</v>
      </c>
      <c r="B276" s="47">
        <v>43399</v>
      </c>
      <c r="C276" s="48">
        <v>43401</v>
      </c>
      <c r="D276" s="17" t="s">
        <v>15</v>
      </c>
      <c r="E276" s="49">
        <f t="shared" si="24"/>
        <v>2</v>
      </c>
      <c r="F276" s="50" t="s">
        <v>248</v>
      </c>
      <c r="G276" s="51">
        <v>14490</v>
      </c>
      <c r="H276" s="21">
        <v>0</v>
      </c>
      <c r="I276" s="51">
        <f t="shared" si="25"/>
        <v>14490</v>
      </c>
      <c r="J276" s="62">
        <f t="shared" si="26"/>
        <v>1575090</v>
      </c>
      <c r="K276" s="49">
        <v>48918</v>
      </c>
      <c r="L276" s="25">
        <v>1373037</v>
      </c>
      <c r="N276" s="3"/>
      <c r="P276" s="1">
        <v>73858</v>
      </c>
      <c r="Q276" s="43">
        <v>19305</v>
      </c>
      <c r="R276" s="5"/>
      <c r="S276" s="5"/>
      <c r="T276" s="5"/>
    </row>
    <row r="277" s="1" customFormat="1" spans="1:20">
      <c r="A277" s="14">
        <v>32</v>
      </c>
      <c r="B277" s="47">
        <v>43399</v>
      </c>
      <c r="C277" s="48">
        <v>43401</v>
      </c>
      <c r="D277" s="17" t="s">
        <v>15</v>
      </c>
      <c r="E277" s="49">
        <f t="shared" si="24"/>
        <v>2</v>
      </c>
      <c r="F277" s="50" t="s">
        <v>249</v>
      </c>
      <c r="G277" s="51">
        <v>14490</v>
      </c>
      <c r="H277" s="21">
        <v>0</v>
      </c>
      <c r="I277" s="51">
        <f t="shared" si="25"/>
        <v>14490</v>
      </c>
      <c r="J277" s="62">
        <f t="shared" si="26"/>
        <v>1560600</v>
      </c>
      <c r="K277" s="49">
        <v>48907</v>
      </c>
      <c r="L277" s="25">
        <v>1373015</v>
      </c>
      <c r="N277" s="3"/>
      <c r="P277" s="1">
        <v>73856</v>
      </c>
      <c r="Q277" s="43">
        <v>19305</v>
      </c>
      <c r="R277" s="5"/>
      <c r="S277" s="5"/>
      <c r="T277" s="5"/>
    </row>
    <row r="278" s="1" customFormat="1" spans="1:20">
      <c r="A278" s="14">
        <v>33</v>
      </c>
      <c r="B278" s="47">
        <v>43399</v>
      </c>
      <c r="C278" s="48">
        <v>43401</v>
      </c>
      <c r="D278" s="17" t="s">
        <v>15</v>
      </c>
      <c r="E278" s="49">
        <f t="shared" si="24"/>
        <v>2</v>
      </c>
      <c r="F278" s="50" t="s">
        <v>250</v>
      </c>
      <c r="G278" s="51">
        <v>14490</v>
      </c>
      <c r="H278" s="21">
        <v>0</v>
      </c>
      <c r="I278" s="51">
        <f t="shared" si="25"/>
        <v>14490</v>
      </c>
      <c r="J278" s="62">
        <f t="shared" si="26"/>
        <v>1546110</v>
      </c>
      <c r="K278" s="49">
        <v>50737</v>
      </c>
      <c r="L278" s="25">
        <v>1379187</v>
      </c>
      <c r="N278" s="3"/>
      <c r="P278" s="1">
        <v>73609</v>
      </c>
      <c r="Q278" s="43">
        <v>9000</v>
      </c>
      <c r="R278" s="5"/>
      <c r="S278" s="5"/>
      <c r="T278" s="5"/>
    </row>
    <row r="279" s="1" customFormat="1" spans="1:20">
      <c r="A279" s="14">
        <v>34</v>
      </c>
      <c r="B279" s="47">
        <v>43400</v>
      </c>
      <c r="C279" s="48">
        <v>43402</v>
      </c>
      <c r="D279" s="17" t="s">
        <v>15</v>
      </c>
      <c r="E279" s="49">
        <f t="shared" si="24"/>
        <v>2</v>
      </c>
      <c r="F279" s="50" t="s">
        <v>251</v>
      </c>
      <c r="G279" s="51">
        <v>13140</v>
      </c>
      <c r="H279" s="21">
        <v>0</v>
      </c>
      <c r="I279" s="51">
        <f t="shared" si="25"/>
        <v>13140</v>
      </c>
      <c r="J279" s="62">
        <f t="shared" si="26"/>
        <v>1532970</v>
      </c>
      <c r="K279" s="49">
        <v>48751</v>
      </c>
      <c r="L279" s="25">
        <v>1372144</v>
      </c>
      <c r="N279" s="3"/>
      <c r="P279" s="1">
        <v>71099</v>
      </c>
      <c r="Q279" s="43">
        <v>21060</v>
      </c>
      <c r="R279" s="5"/>
      <c r="S279" s="5"/>
      <c r="T279" s="5"/>
    </row>
    <row r="280" s="1" customFormat="1" spans="1:20">
      <c r="A280" s="14">
        <v>35</v>
      </c>
      <c r="B280" s="47">
        <v>43401</v>
      </c>
      <c r="C280" s="48">
        <v>43403</v>
      </c>
      <c r="D280" s="17" t="s">
        <v>15</v>
      </c>
      <c r="E280" s="49">
        <f t="shared" si="24"/>
        <v>2</v>
      </c>
      <c r="F280" s="50" t="s">
        <v>252</v>
      </c>
      <c r="G280" s="51">
        <v>13140</v>
      </c>
      <c r="H280" s="21">
        <v>0</v>
      </c>
      <c r="I280" s="51">
        <f t="shared" si="25"/>
        <v>13140</v>
      </c>
      <c r="J280" s="62">
        <f t="shared" si="26"/>
        <v>1519830</v>
      </c>
      <c r="K280" s="49">
        <v>47904</v>
      </c>
      <c r="L280" s="25">
        <v>1369605</v>
      </c>
      <c r="N280" s="3"/>
      <c r="P280" s="1">
        <v>73411</v>
      </c>
      <c r="Q280" s="43">
        <v>12870</v>
      </c>
      <c r="R280" s="5"/>
      <c r="S280" s="5"/>
      <c r="T280" s="5"/>
    </row>
    <row r="281" s="1" customFormat="1" spans="1:20">
      <c r="A281" s="14">
        <v>1</v>
      </c>
      <c r="B281" s="47">
        <v>43403</v>
      </c>
      <c r="C281" s="48">
        <v>43405</v>
      </c>
      <c r="D281" s="17" t="s">
        <v>15</v>
      </c>
      <c r="E281" s="49">
        <f t="shared" si="24"/>
        <v>2</v>
      </c>
      <c r="F281" s="50" t="s">
        <v>253</v>
      </c>
      <c r="G281" s="51">
        <v>13140</v>
      </c>
      <c r="H281" s="21">
        <v>0</v>
      </c>
      <c r="I281" s="51">
        <f t="shared" si="25"/>
        <v>13140</v>
      </c>
      <c r="J281" s="62">
        <f t="shared" si="26"/>
        <v>1506690</v>
      </c>
      <c r="K281" s="49">
        <v>50724</v>
      </c>
      <c r="L281" s="25">
        <v>1379091</v>
      </c>
      <c r="N281" s="3"/>
      <c r="P281" s="1">
        <v>74526</v>
      </c>
      <c r="Q281" s="43">
        <v>12870</v>
      </c>
      <c r="R281" s="5"/>
      <c r="S281" s="5"/>
      <c r="T281" s="5"/>
    </row>
    <row r="282" s="1" customFormat="1" spans="1:20">
      <c r="A282" s="14">
        <v>2</v>
      </c>
      <c r="B282" s="47">
        <v>43406</v>
      </c>
      <c r="C282" s="48">
        <v>43408</v>
      </c>
      <c r="D282" s="17" t="s">
        <v>15</v>
      </c>
      <c r="E282" s="49">
        <f t="shared" si="24"/>
        <v>2</v>
      </c>
      <c r="F282" s="50" t="s">
        <v>254</v>
      </c>
      <c r="G282" s="51">
        <v>15307.5</v>
      </c>
      <c r="H282" s="21">
        <v>0</v>
      </c>
      <c r="I282" s="51">
        <f t="shared" si="25"/>
        <v>15307.5</v>
      </c>
      <c r="J282" s="62">
        <f t="shared" si="26"/>
        <v>1491382.5</v>
      </c>
      <c r="K282" s="49">
        <v>52185</v>
      </c>
      <c r="L282" s="25">
        <v>1383829</v>
      </c>
      <c r="N282" s="3"/>
      <c r="P282" s="1">
        <v>73849</v>
      </c>
      <c r="Q282" s="43">
        <v>9000</v>
      </c>
      <c r="R282" s="5"/>
      <c r="S282" s="5"/>
      <c r="T282" s="5"/>
    </row>
    <row r="283" s="1" customFormat="1" spans="1:20">
      <c r="A283" s="14">
        <v>3</v>
      </c>
      <c r="B283" s="47">
        <v>43406</v>
      </c>
      <c r="C283" s="48">
        <v>43408</v>
      </c>
      <c r="D283" s="17" t="s">
        <v>15</v>
      </c>
      <c r="E283" s="49">
        <f t="shared" si="24"/>
        <v>2</v>
      </c>
      <c r="F283" s="50" t="s">
        <v>255</v>
      </c>
      <c r="G283" s="51">
        <v>14915</v>
      </c>
      <c r="H283" s="21">
        <v>0</v>
      </c>
      <c r="I283" s="51">
        <f t="shared" si="25"/>
        <v>14915</v>
      </c>
      <c r="J283" s="62">
        <f t="shared" si="26"/>
        <v>1476467.5</v>
      </c>
      <c r="K283" s="49">
        <v>31653</v>
      </c>
      <c r="L283" s="25">
        <v>1381705</v>
      </c>
      <c r="N283" s="3"/>
      <c r="P283" s="1">
        <v>74038</v>
      </c>
      <c r="Q283" s="43">
        <v>12870</v>
      </c>
      <c r="R283" s="5"/>
      <c r="S283" s="5"/>
      <c r="T283" s="5"/>
    </row>
    <row r="284" s="1" customFormat="1" spans="1:20">
      <c r="A284" s="14">
        <v>4</v>
      </c>
      <c r="B284" s="47">
        <v>43408</v>
      </c>
      <c r="C284" s="48">
        <v>43409</v>
      </c>
      <c r="D284" s="17" t="s">
        <v>15</v>
      </c>
      <c r="E284" s="49">
        <f t="shared" si="24"/>
        <v>1</v>
      </c>
      <c r="F284" s="50" t="s">
        <v>256</v>
      </c>
      <c r="G284" s="51">
        <v>7050</v>
      </c>
      <c r="H284" s="21">
        <v>0</v>
      </c>
      <c r="I284" s="51">
        <f t="shared" si="25"/>
        <v>7050</v>
      </c>
      <c r="J284" s="62">
        <f t="shared" si="26"/>
        <v>1469417.5</v>
      </c>
      <c r="K284" s="49">
        <v>51999</v>
      </c>
      <c r="L284" s="25">
        <v>1383341</v>
      </c>
      <c r="N284" s="3"/>
      <c r="P284" s="1">
        <v>73835</v>
      </c>
      <c r="Q284" s="43">
        <v>13500</v>
      </c>
      <c r="R284" s="5"/>
      <c r="S284" s="5"/>
      <c r="T284" s="5"/>
    </row>
    <row r="285" s="1" customFormat="1" spans="1:20">
      <c r="A285" s="14">
        <v>5</v>
      </c>
      <c r="B285" s="47">
        <v>43408</v>
      </c>
      <c r="C285" s="48">
        <v>43409</v>
      </c>
      <c r="D285" s="17" t="s">
        <v>15</v>
      </c>
      <c r="E285" s="49">
        <f t="shared" si="24"/>
        <v>1</v>
      </c>
      <c r="F285" s="50" t="s">
        <v>257</v>
      </c>
      <c r="G285" s="51">
        <v>7050</v>
      </c>
      <c r="H285" s="21">
        <v>0</v>
      </c>
      <c r="I285" s="51">
        <f t="shared" si="25"/>
        <v>7050</v>
      </c>
      <c r="J285" s="62">
        <f t="shared" si="26"/>
        <v>1462367.5</v>
      </c>
      <c r="K285" s="49">
        <v>52415</v>
      </c>
      <c r="L285" s="25">
        <v>1386034</v>
      </c>
      <c r="N285" s="3"/>
      <c r="P285" s="1">
        <v>73261</v>
      </c>
      <c r="Q285" s="43">
        <v>44820</v>
      </c>
      <c r="R285" s="5"/>
      <c r="S285" s="5"/>
      <c r="T285" s="5"/>
    </row>
    <row r="286" s="1" customFormat="1" spans="1:20">
      <c r="A286" s="14">
        <v>6</v>
      </c>
      <c r="B286" s="47">
        <v>43408</v>
      </c>
      <c r="C286" s="48">
        <v>43409</v>
      </c>
      <c r="D286" s="17" t="s">
        <v>15</v>
      </c>
      <c r="E286" s="49">
        <f t="shared" si="24"/>
        <v>1</v>
      </c>
      <c r="F286" s="50" t="s">
        <v>258</v>
      </c>
      <c r="G286" s="51">
        <v>7050</v>
      </c>
      <c r="H286" s="21">
        <v>0</v>
      </c>
      <c r="I286" s="51">
        <f t="shared" si="25"/>
        <v>7050</v>
      </c>
      <c r="J286" s="62">
        <f t="shared" si="26"/>
        <v>1455317.5</v>
      </c>
      <c r="K286" s="49">
        <v>52416</v>
      </c>
      <c r="L286" s="25">
        <v>1386039</v>
      </c>
      <c r="N286" s="3"/>
      <c r="P286" s="1">
        <v>74039</v>
      </c>
      <c r="Q286" s="43">
        <v>12870</v>
      </c>
      <c r="R286" s="5"/>
      <c r="S286" s="5"/>
      <c r="T286" s="5"/>
    </row>
    <row r="287" s="1" customFormat="1" spans="1:20">
      <c r="A287" s="14">
        <v>7</v>
      </c>
      <c r="B287" s="47">
        <v>43408</v>
      </c>
      <c r="C287" s="48">
        <v>43409</v>
      </c>
      <c r="D287" s="17" t="s">
        <v>15</v>
      </c>
      <c r="E287" s="49">
        <f t="shared" si="24"/>
        <v>1</v>
      </c>
      <c r="F287" s="50" t="s">
        <v>259</v>
      </c>
      <c r="G287" s="51">
        <v>7050</v>
      </c>
      <c r="H287" s="21">
        <v>0</v>
      </c>
      <c r="I287" s="51">
        <f t="shared" si="25"/>
        <v>7050</v>
      </c>
      <c r="J287" s="62">
        <f t="shared" si="26"/>
        <v>1448267.5</v>
      </c>
      <c r="K287" s="49">
        <v>52414</v>
      </c>
      <c r="L287" s="25">
        <v>1386033</v>
      </c>
      <c r="N287" s="3"/>
      <c r="P287" s="1">
        <v>74710</v>
      </c>
      <c r="Q287" s="43">
        <v>12870</v>
      </c>
      <c r="R287" s="5"/>
      <c r="S287" s="5"/>
      <c r="T287" s="5"/>
    </row>
    <row r="288" s="1" customFormat="1" spans="1:20">
      <c r="A288" s="14">
        <v>8</v>
      </c>
      <c r="B288" s="47">
        <v>43407</v>
      </c>
      <c r="C288" s="48">
        <v>43410</v>
      </c>
      <c r="D288" s="17" t="s">
        <v>15</v>
      </c>
      <c r="E288" s="49">
        <f t="shared" si="24"/>
        <v>3</v>
      </c>
      <c r="F288" s="50" t="s">
        <v>260</v>
      </c>
      <c r="G288" s="51">
        <v>30637.5</v>
      </c>
      <c r="H288" s="21">
        <v>0</v>
      </c>
      <c r="I288" s="51">
        <f t="shared" si="25"/>
        <v>30637.5</v>
      </c>
      <c r="J288" s="62">
        <f t="shared" si="26"/>
        <v>1417630</v>
      </c>
      <c r="K288" s="49">
        <v>50684</v>
      </c>
      <c r="L288" s="25">
        <v>1378822</v>
      </c>
      <c r="N288" s="3"/>
      <c r="P288" s="1">
        <v>74714</v>
      </c>
      <c r="Q288" s="43">
        <v>22410</v>
      </c>
      <c r="R288" s="5"/>
      <c r="S288" s="5"/>
      <c r="T288" s="5"/>
    </row>
    <row r="289" s="1" customFormat="1" spans="1:20">
      <c r="A289" s="14">
        <v>9</v>
      </c>
      <c r="B289" s="47">
        <v>43408</v>
      </c>
      <c r="C289" s="48">
        <v>43410</v>
      </c>
      <c r="D289" s="17" t="s">
        <v>15</v>
      </c>
      <c r="E289" s="49">
        <f t="shared" si="24"/>
        <v>2</v>
      </c>
      <c r="F289" s="50" t="s">
        <v>261</v>
      </c>
      <c r="G289" s="51">
        <v>14915</v>
      </c>
      <c r="H289" s="21">
        <v>0</v>
      </c>
      <c r="I289" s="51">
        <f t="shared" si="25"/>
        <v>14915</v>
      </c>
      <c r="J289" s="62">
        <f t="shared" si="26"/>
        <v>1402715</v>
      </c>
      <c r="K289" s="49">
        <v>52412</v>
      </c>
      <c r="L289" s="25">
        <v>1385623</v>
      </c>
      <c r="N289" s="3"/>
      <c r="P289" s="1">
        <v>69464</v>
      </c>
      <c r="Q289" s="43">
        <v>23625</v>
      </c>
      <c r="R289" s="5"/>
      <c r="S289" s="5"/>
      <c r="T289" s="5"/>
    </row>
    <row r="290" s="1" customFormat="1" spans="1:20">
      <c r="A290" s="14">
        <v>10</v>
      </c>
      <c r="B290" s="47">
        <v>43412</v>
      </c>
      <c r="C290" s="48">
        <v>43413</v>
      </c>
      <c r="D290" s="17" t="s">
        <v>15</v>
      </c>
      <c r="E290" s="49">
        <f t="shared" si="24"/>
        <v>1</v>
      </c>
      <c r="F290" s="50" t="s">
        <v>262</v>
      </c>
      <c r="G290" s="51">
        <v>7850</v>
      </c>
      <c r="H290" s="21">
        <v>0</v>
      </c>
      <c r="I290" s="51">
        <f t="shared" si="25"/>
        <v>7850</v>
      </c>
      <c r="J290" s="62">
        <f t="shared" si="26"/>
        <v>1394865</v>
      </c>
      <c r="K290" s="49">
        <v>52539</v>
      </c>
      <c r="L290" s="25">
        <v>1386715</v>
      </c>
      <c r="N290" s="3"/>
      <c r="P290" s="1">
        <v>69462</v>
      </c>
      <c r="Q290" s="43">
        <v>23625</v>
      </c>
      <c r="R290" s="5"/>
      <c r="S290" s="5"/>
      <c r="T290" s="5"/>
    </row>
    <row r="291" s="1" customFormat="1" spans="1:20">
      <c r="A291" s="14">
        <v>11</v>
      </c>
      <c r="B291" s="47">
        <v>43413</v>
      </c>
      <c r="C291" s="48">
        <v>43415</v>
      </c>
      <c r="D291" s="17" t="s">
        <v>15</v>
      </c>
      <c r="E291" s="49">
        <f t="shared" si="24"/>
        <v>2</v>
      </c>
      <c r="F291" s="50" t="s">
        <v>263</v>
      </c>
      <c r="G291" s="51">
        <v>14915</v>
      </c>
      <c r="H291" s="21">
        <v>0</v>
      </c>
      <c r="I291" s="51">
        <f t="shared" si="25"/>
        <v>14915</v>
      </c>
      <c r="J291" s="62">
        <f t="shared" si="26"/>
        <v>1379950</v>
      </c>
      <c r="K291" s="49">
        <v>51214</v>
      </c>
      <c r="L291" s="25">
        <v>1381329</v>
      </c>
      <c r="N291" s="3"/>
      <c r="P291" s="1">
        <v>73834</v>
      </c>
      <c r="Q291" s="43">
        <v>13500</v>
      </c>
      <c r="R291" s="5"/>
      <c r="S291" s="5"/>
      <c r="T291" s="5"/>
    </row>
    <row r="292" s="1" customFormat="1" spans="1:20">
      <c r="A292" s="14">
        <v>12</v>
      </c>
      <c r="B292" s="47">
        <v>43413</v>
      </c>
      <c r="C292" s="48">
        <v>43415</v>
      </c>
      <c r="D292" s="17" t="s">
        <v>15</v>
      </c>
      <c r="E292" s="49">
        <f t="shared" si="24"/>
        <v>2</v>
      </c>
      <c r="F292" s="50" t="s">
        <v>264</v>
      </c>
      <c r="G292" s="51">
        <v>14915</v>
      </c>
      <c r="H292" s="21">
        <v>0</v>
      </c>
      <c r="I292" s="51">
        <f t="shared" si="25"/>
        <v>14915</v>
      </c>
      <c r="J292" s="62">
        <f t="shared" si="26"/>
        <v>1365035</v>
      </c>
      <c r="K292" s="49">
        <v>51410</v>
      </c>
      <c r="L292" s="25">
        <v>1381483</v>
      </c>
      <c r="N292" s="3"/>
      <c r="P292" s="1">
        <v>73833</v>
      </c>
      <c r="Q292" s="43">
        <v>13500</v>
      </c>
      <c r="R292" s="5"/>
      <c r="S292" s="5"/>
      <c r="T292" s="5"/>
    </row>
    <row r="293" s="1" customFormat="1" spans="1:20">
      <c r="A293" s="14">
        <v>13</v>
      </c>
      <c r="B293" s="47">
        <v>43414</v>
      </c>
      <c r="C293" s="48">
        <v>43416</v>
      </c>
      <c r="D293" s="17" t="s">
        <v>15</v>
      </c>
      <c r="E293" s="49">
        <f t="shared" si="24"/>
        <v>2</v>
      </c>
      <c r="F293" s="50" t="s">
        <v>265</v>
      </c>
      <c r="G293" s="51">
        <v>15307.5</v>
      </c>
      <c r="H293" s="21">
        <v>0</v>
      </c>
      <c r="I293" s="51">
        <f t="shared" si="25"/>
        <v>15307.5</v>
      </c>
      <c r="J293" s="62">
        <f t="shared" si="26"/>
        <v>1349727.5</v>
      </c>
      <c r="K293" s="49">
        <v>51946</v>
      </c>
      <c r="L293" s="25">
        <v>1382616</v>
      </c>
      <c r="N293" s="3"/>
      <c r="P293" s="1">
        <v>73455</v>
      </c>
      <c r="Q293" s="43">
        <v>25740</v>
      </c>
      <c r="R293" s="5"/>
      <c r="S293" s="5"/>
      <c r="T293" s="5"/>
    </row>
    <row r="294" s="1" customFormat="1" spans="1:20">
      <c r="A294" s="14">
        <v>14</v>
      </c>
      <c r="B294" s="47">
        <v>43416</v>
      </c>
      <c r="C294" s="48">
        <v>43417</v>
      </c>
      <c r="D294" s="17" t="s">
        <v>15</v>
      </c>
      <c r="E294" s="49">
        <f t="shared" si="24"/>
        <v>1</v>
      </c>
      <c r="F294" s="50" t="s">
        <v>266</v>
      </c>
      <c r="G294" s="51">
        <v>7850</v>
      </c>
      <c r="H294" s="21">
        <v>0</v>
      </c>
      <c r="I294" s="51">
        <f t="shared" si="25"/>
        <v>7850</v>
      </c>
      <c r="J294" s="62">
        <f t="shared" si="26"/>
        <v>1341877.5</v>
      </c>
      <c r="K294" s="49">
        <v>49923</v>
      </c>
      <c r="L294" s="25">
        <v>1376819</v>
      </c>
      <c r="N294" s="3"/>
      <c r="P294" s="1">
        <v>73515</v>
      </c>
      <c r="Q294" s="43">
        <v>30105</v>
      </c>
      <c r="R294" s="5"/>
      <c r="S294" s="5"/>
      <c r="T294" s="5"/>
    </row>
    <row r="295" s="1" customFormat="1" spans="1:20">
      <c r="A295" s="14">
        <v>15</v>
      </c>
      <c r="B295" s="47">
        <v>43416</v>
      </c>
      <c r="C295" s="48">
        <v>43417</v>
      </c>
      <c r="D295" s="17" t="s">
        <v>15</v>
      </c>
      <c r="E295" s="49">
        <f t="shared" si="24"/>
        <v>1</v>
      </c>
      <c r="F295" s="50" t="s">
        <v>267</v>
      </c>
      <c r="G295" s="51">
        <v>7850</v>
      </c>
      <c r="H295" s="21">
        <v>0</v>
      </c>
      <c r="I295" s="51">
        <f t="shared" si="25"/>
        <v>7850</v>
      </c>
      <c r="J295" s="62">
        <f t="shared" si="26"/>
        <v>1334027.5</v>
      </c>
      <c r="K295" s="49">
        <v>49924</v>
      </c>
      <c r="L295" s="25">
        <v>1376819</v>
      </c>
      <c r="N295" s="3"/>
      <c r="P295" s="1">
        <v>70949</v>
      </c>
      <c r="Q295" s="43">
        <v>31500</v>
      </c>
      <c r="R295" s="5"/>
      <c r="S295" s="5"/>
      <c r="T295" s="5"/>
    </row>
    <row r="296" s="1" customFormat="1" spans="1:20">
      <c r="A296" s="14">
        <v>16</v>
      </c>
      <c r="B296" s="47">
        <v>43423</v>
      </c>
      <c r="C296" s="48">
        <v>43425</v>
      </c>
      <c r="D296" s="17" t="s">
        <v>15</v>
      </c>
      <c r="E296" s="49">
        <f t="shared" si="24"/>
        <v>2</v>
      </c>
      <c r="F296" s="50" t="s">
        <v>268</v>
      </c>
      <c r="G296" s="51">
        <v>6697.5</v>
      </c>
      <c r="H296" s="21">
        <v>0</v>
      </c>
      <c r="I296" s="51">
        <f t="shared" si="25"/>
        <v>6697.5</v>
      </c>
      <c r="J296" s="62">
        <f t="shared" si="26"/>
        <v>1327330</v>
      </c>
      <c r="K296" s="49">
        <v>50906</v>
      </c>
      <c r="L296" s="25">
        <v>1379474</v>
      </c>
      <c r="N296" s="3"/>
      <c r="P296" s="1">
        <v>71583</v>
      </c>
      <c r="Q296" s="43">
        <v>31500</v>
      </c>
      <c r="R296" s="5"/>
      <c r="S296" s="5"/>
      <c r="T296" s="5"/>
    </row>
    <row r="297" s="1" customFormat="1" spans="1:20">
      <c r="A297" s="14">
        <v>17</v>
      </c>
      <c r="B297" s="47">
        <v>43421</v>
      </c>
      <c r="C297" s="48">
        <v>43422</v>
      </c>
      <c r="D297" s="17" t="s">
        <v>15</v>
      </c>
      <c r="E297" s="49">
        <f t="shared" si="24"/>
        <v>1</v>
      </c>
      <c r="F297" s="50" t="s">
        <v>269</v>
      </c>
      <c r="G297" s="51">
        <v>7850</v>
      </c>
      <c r="H297" s="21">
        <v>0</v>
      </c>
      <c r="I297" s="51">
        <f t="shared" si="25"/>
        <v>7850</v>
      </c>
      <c r="J297" s="62">
        <f t="shared" si="26"/>
        <v>1319480</v>
      </c>
      <c r="K297" s="49">
        <v>50680</v>
      </c>
      <c r="L297" s="25">
        <v>1378783</v>
      </c>
      <c r="N297" s="3"/>
      <c r="P297" s="1">
        <v>72223</v>
      </c>
      <c r="Q297" s="43">
        <v>12870</v>
      </c>
      <c r="R297" s="5"/>
      <c r="S297" s="5"/>
      <c r="T297" s="5"/>
    </row>
    <row r="298" s="1" customFormat="1" spans="1:20">
      <c r="A298" s="14">
        <v>18</v>
      </c>
      <c r="B298" s="47">
        <v>43420</v>
      </c>
      <c r="C298" s="48">
        <v>43422</v>
      </c>
      <c r="D298" s="17" t="s">
        <v>15</v>
      </c>
      <c r="E298" s="49">
        <f t="shared" si="24"/>
        <v>2</v>
      </c>
      <c r="F298" s="50" t="s">
        <v>270</v>
      </c>
      <c r="G298" s="51">
        <v>15700</v>
      </c>
      <c r="H298" s="21">
        <v>0</v>
      </c>
      <c r="I298" s="51">
        <f t="shared" si="25"/>
        <v>15700</v>
      </c>
      <c r="J298" s="62">
        <f t="shared" si="26"/>
        <v>1303780</v>
      </c>
      <c r="K298" s="49">
        <v>49676</v>
      </c>
      <c r="L298" s="25">
        <v>1374986</v>
      </c>
      <c r="N298" s="3"/>
      <c r="P298" s="1">
        <v>73157</v>
      </c>
      <c r="Q298" s="43">
        <v>9000</v>
      </c>
      <c r="R298" s="5"/>
      <c r="S298" s="5"/>
      <c r="T298" s="5"/>
    </row>
    <row r="299" s="1" customFormat="1" spans="1:20">
      <c r="A299" s="14">
        <v>19</v>
      </c>
      <c r="B299" s="47">
        <v>43422</v>
      </c>
      <c r="C299" s="48">
        <v>43423</v>
      </c>
      <c r="D299" s="17" t="s">
        <v>15</v>
      </c>
      <c r="E299" s="49">
        <f t="shared" si="24"/>
        <v>1</v>
      </c>
      <c r="F299" s="50" t="s">
        <v>271</v>
      </c>
      <c r="G299" s="51">
        <v>7850</v>
      </c>
      <c r="H299" s="21">
        <v>0</v>
      </c>
      <c r="I299" s="51">
        <f t="shared" si="25"/>
        <v>7850</v>
      </c>
      <c r="J299" s="62">
        <f t="shared" si="26"/>
        <v>1295930</v>
      </c>
      <c r="K299" s="49">
        <v>52158</v>
      </c>
      <c r="L299" s="25">
        <v>1383861</v>
      </c>
      <c r="N299" s="3"/>
      <c r="P299" s="1">
        <v>72206</v>
      </c>
      <c r="Q299" s="43">
        <v>25740</v>
      </c>
      <c r="R299" s="5"/>
      <c r="S299" s="5"/>
      <c r="T299" s="5"/>
    </row>
    <row r="300" s="1" customFormat="1" spans="1:20">
      <c r="A300" s="14">
        <v>20</v>
      </c>
      <c r="B300" s="47">
        <v>43422</v>
      </c>
      <c r="C300" s="48">
        <v>43423</v>
      </c>
      <c r="D300" s="17" t="s">
        <v>15</v>
      </c>
      <c r="E300" s="49">
        <f t="shared" si="24"/>
        <v>1</v>
      </c>
      <c r="F300" s="50" t="s">
        <v>272</v>
      </c>
      <c r="G300" s="51">
        <v>7850</v>
      </c>
      <c r="H300" s="21">
        <v>0</v>
      </c>
      <c r="I300" s="51">
        <f t="shared" si="25"/>
        <v>7850</v>
      </c>
      <c r="J300" s="62">
        <f t="shared" si="26"/>
        <v>1288080</v>
      </c>
      <c r="K300" s="49">
        <v>51941</v>
      </c>
      <c r="L300" s="25">
        <v>1382782</v>
      </c>
      <c r="N300" s="3"/>
      <c r="P300" s="1">
        <v>73542</v>
      </c>
      <c r="Q300" s="43">
        <v>9000</v>
      </c>
      <c r="R300" s="5"/>
      <c r="S300" s="5"/>
      <c r="T300" s="5"/>
    </row>
    <row r="301" s="1" customFormat="1" spans="1:20">
      <c r="A301" s="14">
        <v>21</v>
      </c>
      <c r="B301" s="47">
        <v>43422</v>
      </c>
      <c r="C301" s="48">
        <v>43423</v>
      </c>
      <c r="D301" s="17" t="s">
        <v>15</v>
      </c>
      <c r="E301" s="49">
        <f t="shared" si="24"/>
        <v>1</v>
      </c>
      <c r="F301" s="50" t="s">
        <v>273</v>
      </c>
      <c r="G301" s="51">
        <v>7850</v>
      </c>
      <c r="H301" s="21">
        <v>0</v>
      </c>
      <c r="I301" s="51">
        <f t="shared" si="25"/>
        <v>7850</v>
      </c>
      <c r="J301" s="62">
        <f t="shared" si="26"/>
        <v>1280230</v>
      </c>
      <c r="K301" s="49">
        <v>53158</v>
      </c>
      <c r="L301" s="25">
        <v>1387305</v>
      </c>
      <c r="N301" s="3"/>
      <c r="P301" s="1">
        <v>73543</v>
      </c>
      <c r="Q301" s="43">
        <v>9000</v>
      </c>
      <c r="R301" s="5"/>
      <c r="S301" s="5"/>
      <c r="T301" s="5"/>
    </row>
    <row r="302" s="1" customFormat="1" spans="1:20">
      <c r="A302" s="14">
        <v>22</v>
      </c>
      <c r="B302" s="47">
        <v>43421</v>
      </c>
      <c r="C302" s="48">
        <v>43423</v>
      </c>
      <c r="D302" s="17" t="s">
        <v>15</v>
      </c>
      <c r="E302" s="49">
        <f t="shared" si="24"/>
        <v>2</v>
      </c>
      <c r="F302" s="50" t="s">
        <v>274</v>
      </c>
      <c r="G302" s="51">
        <v>14915</v>
      </c>
      <c r="H302" s="21">
        <v>0</v>
      </c>
      <c r="I302" s="51">
        <f t="shared" si="25"/>
        <v>14915</v>
      </c>
      <c r="J302" s="62">
        <f t="shared" si="26"/>
        <v>1265315</v>
      </c>
      <c r="K302" s="49">
        <v>52259</v>
      </c>
      <c r="L302" s="25">
        <v>1384311</v>
      </c>
      <c r="N302" s="3"/>
      <c r="P302" s="1">
        <v>72585</v>
      </c>
      <c r="Q302" s="43">
        <v>9000</v>
      </c>
      <c r="R302" s="5"/>
      <c r="S302" s="5"/>
      <c r="T302" s="5"/>
    </row>
    <row r="303" s="1" customFormat="1" spans="1:20">
      <c r="A303" s="14">
        <v>23</v>
      </c>
      <c r="B303" s="47">
        <v>43421</v>
      </c>
      <c r="C303" s="48">
        <v>43423</v>
      </c>
      <c r="D303" s="17" t="s">
        <v>15</v>
      </c>
      <c r="E303" s="49">
        <f t="shared" si="24"/>
        <v>2</v>
      </c>
      <c r="F303" s="50" t="s">
        <v>275</v>
      </c>
      <c r="G303" s="51">
        <v>14915</v>
      </c>
      <c r="H303" s="21">
        <v>0</v>
      </c>
      <c r="I303" s="51">
        <f t="shared" si="25"/>
        <v>14915</v>
      </c>
      <c r="J303" s="62">
        <f t="shared" si="26"/>
        <v>1250400</v>
      </c>
      <c r="K303" s="49">
        <v>52422</v>
      </c>
      <c r="L303" s="25">
        <v>1385479</v>
      </c>
      <c r="N303" s="3"/>
      <c r="P303" s="1">
        <v>73550</v>
      </c>
      <c r="Q303" s="43">
        <v>9000</v>
      </c>
      <c r="R303" s="5"/>
      <c r="S303" s="5"/>
      <c r="T303" s="5"/>
    </row>
    <row r="304" s="1" customFormat="1" spans="1:20">
      <c r="A304" s="14">
        <v>24</v>
      </c>
      <c r="B304" s="47">
        <v>43424</v>
      </c>
      <c r="C304" s="48">
        <v>43426</v>
      </c>
      <c r="D304" s="17" t="s">
        <v>15</v>
      </c>
      <c r="E304" s="49">
        <f t="shared" ref="E304:E323" si="27">C304-B304</f>
        <v>2</v>
      </c>
      <c r="F304" s="50" t="s">
        <v>276</v>
      </c>
      <c r="G304" s="51">
        <v>14100</v>
      </c>
      <c r="H304" s="21">
        <v>0</v>
      </c>
      <c r="I304" s="51">
        <f t="shared" ref="I304:I323" si="28">+G304+H304</f>
        <v>14100</v>
      </c>
      <c r="J304" s="62">
        <f t="shared" si="26"/>
        <v>1236300</v>
      </c>
      <c r="K304" s="49">
        <v>50471</v>
      </c>
      <c r="L304" s="25">
        <v>1378565</v>
      </c>
      <c r="N304" s="3"/>
      <c r="P304" s="1">
        <v>72920</v>
      </c>
      <c r="Q304" s="43">
        <v>9000</v>
      </c>
      <c r="R304" s="5"/>
      <c r="S304" s="5"/>
      <c r="T304" s="5"/>
    </row>
    <row r="305" s="1" customFormat="1" spans="1:20">
      <c r="A305" s="14">
        <v>25</v>
      </c>
      <c r="B305" s="47">
        <v>43425</v>
      </c>
      <c r="C305" s="48">
        <v>43427</v>
      </c>
      <c r="D305" s="17" t="s">
        <v>15</v>
      </c>
      <c r="E305" s="49">
        <f t="shared" si="27"/>
        <v>2</v>
      </c>
      <c r="F305" s="50" t="s">
        <v>277</v>
      </c>
      <c r="G305" s="51">
        <v>13395</v>
      </c>
      <c r="H305" s="21">
        <v>0</v>
      </c>
      <c r="I305" s="51">
        <f t="shared" si="28"/>
        <v>13395</v>
      </c>
      <c r="J305" s="62">
        <f t="shared" ref="J305:J323" si="29">J304-I305</f>
        <v>1222905</v>
      </c>
      <c r="K305" s="49">
        <v>51155</v>
      </c>
      <c r="L305" s="25">
        <v>1380819</v>
      </c>
      <c r="N305" s="3"/>
      <c r="P305" s="1">
        <v>73974</v>
      </c>
      <c r="Q305" s="43">
        <v>25740</v>
      </c>
      <c r="R305" s="5"/>
      <c r="S305" s="5"/>
      <c r="T305" s="5"/>
    </row>
    <row r="306" s="1" customFormat="1" spans="1:20">
      <c r="A306" s="14">
        <v>26</v>
      </c>
      <c r="B306" s="47">
        <v>43427</v>
      </c>
      <c r="C306" s="48">
        <v>43429</v>
      </c>
      <c r="D306" s="17" t="s">
        <v>15</v>
      </c>
      <c r="E306" s="49">
        <f t="shared" si="27"/>
        <v>2</v>
      </c>
      <c r="F306" s="50" t="s">
        <v>278</v>
      </c>
      <c r="G306" s="51">
        <v>14915</v>
      </c>
      <c r="H306" s="21">
        <v>0</v>
      </c>
      <c r="I306" s="51">
        <f t="shared" si="28"/>
        <v>14915</v>
      </c>
      <c r="J306" s="62">
        <f t="shared" si="29"/>
        <v>1207990</v>
      </c>
      <c r="K306" s="49">
        <v>51153</v>
      </c>
      <c r="L306" s="25">
        <v>1380640</v>
      </c>
      <c r="N306" s="3"/>
      <c r="P306" s="1">
        <v>73823</v>
      </c>
      <c r="Q306" s="5">
        <v>12870</v>
      </c>
      <c r="R306" s="5"/>
      <c r="S306" s="5"/>
      <c r="T306" s="5"/>
    </row>
    <row r="307" s="1" customFormat="1" spans="1:20">
      <c r="A307" s="14">
        <v>27</v>
      </c>
      <c r="B307" s="47">
        <v>43427</v>
      </c>
      <c r="C307" s="48">
        <v>43429</v>
      </c>
      <c r="D307" s="17" t="s">
        <v>15</v>
      </c>
      <c r="E307" s="49">
        <f t="shared" si="27"/>
        <v>2</v>
      </c>
      <c r="F307" s="50" t="s">
        <v>279</v>
      </c>
      <c r="G307" s="51">
        <v>13395</v>
      </c>
      <c r="H307" s="21">
        <v>0</v>
      </c>
      <c r="I307" s="51">
        <f t="shared" si="28"/>
        <v>13395</v>
      </c>
      <c r="J307" s="62">
        <f t="shared" si="29"/>
        <v>1194595</v>
      </c>
      <c r="K307" s="49">
        <v>52165</v>
      </c>
      <c r="L307" s="25">
        <v>1383881</v>
      </c>
      <c r="N307" s="3"/>
      <c r="P307" s="1">
        <v>72935</v>
      </c>
      <c r="Q307" s="43">
        <v>9000</v>
      </c>
      <c r="R307" s="5"/>
      <c r="S307" s="5"/>
      <c r="T307" s="5"/>
    </row>
    <row r="308" s="1" customFormat="1" spans="1:20">
      <c r="A308" s="14">
        <v>28</v>
      </c>
      <c r="B308" s="47">
        <v>43427</v>
      </c>
      <c r="C308" s="48">
        <v>43430</v>
      </c>
      <c r="D308" s="17" t="s">
        <v>15</v>
      </c>
      <c r="E308" s="49">
        <f t="shared" si="27"/>
        <v>3</v>
      </c>
      <c r="F308" s="50" t="s">
        <v>280</v>
      </c>
      <c r="G308" s="51">
        <v>30637.5</v>
      </c>
      <c r="H308" s="21">
        <v>0</v>
      </c>
      <c r="I308" s="51">
        <f t="shared" si="28"/>
        <v>30637.5</v>
      </c>
      <c r="J308" s="62">
        <f t="shared" si="29"/>
        <v>1163957.5</v>
      </c>
      <c r="K308" s="49">
        <v>51154</v>
      </c>
      <c r="L308" s="25">
        <v>1380694</v>
      </c>
      <c r="N308" s="3"/>
      <c r="P308" s="1">
        <v>72934</v>
      </c>
      <c r="Q308" s="43">
        <v>9000</v>
      </c>
      <c r="R308" s="5"/>
      <c r="S308" s="5"/>
      <c r="T308" s="5"/>
    </row>
    <row r="309" s="1" customFormat="1" spans="1:20">
      <c r="A309" s="14">
        <v>29</v>
      </c>
      <c r="B309" s="47">
        <v>43427</v>
      </c>
      <c r="C309" s="48">
        <v>43431</v>
      </c>
      <c r="D309" s="17" t="s">
        <v>15</v>
      </c>
      <c r="E309" s="49">
        <f t="shared" si="27"/>
        <v>4</v>
      </c>
      <c r="F309" s="50" t="s">
        <v>281</v>
      </c>
      <c r="G309" s="51">
        <v>43000</v>
      </c>
      <c r="H309" s="21">
        <v>0</v>
      </c>
      <c r="I309" s="51">
        <f t="shared" si="28"/>
        <v>43000</v>
      </c>
      <c r="J309" s="62">
        <f t="shared" si="29"/>
        <v>1120957.5</v>
      </c>
      <c r="K309" s="49">
        <v>50409</v>
      </c>
      <c r="L309" s="25">
        <v>1378262</v>
      </c>
      <c r="N309" s="3"/>
      <c r="P309" s="1">
        <v>71735</v>
      </c>
      <c r="Q309" s="43">
        <v>18000</v>
      </c>
      <c r="R309" s="5"/>
      <c r="S309" s="5"/>
      <c r="T309" s="5"/>
    </row>
    <row r="310" s="1" customFormat="1" spans="1:20">
      <c r="A310" s="14">
        <v>30</v>
      </c>
      <c r="B310" s="47">
        <v>43429</v>
      </c>
      <c r="C310" s="48">
        <v>43431</v>
      </c>
      <c r="D310" s="17" t="s">
        <v>15</v>
      </c>
      <c r="E310" s="49">
        <f t="shared" si="27"/>
        <v>2</v>
      </c>
      <c r="F310" s="50" t="s">
        <v>282</v>
      </c>
      <c r="G310" s="51">
        <v>13395</v>
      </c>
      <c r="H310" s="21">
        <v>0</v>
      </c>
      <c r="I310" s="51">
        <f t="shared" si="28"/>
        <v>13395</v>
      </c>
      <c r="J310" s="62">
        <f t="shared" si="29"/>
        <v>1107562.5</v>
      </c>
      <c r="K310" s="49">
        <v>51662</v>
      </c>
      <c r="L310" s="25">
        <v>1381819</v>
      </c>
      <c r="N310" s="3"/>
      <c r="P310" s="1">
        <v>74434</v>
      </c>
      <c r="Q310" s="43">
        <v>22410</v>
      </c>
      <c r="R310" s="5"/>
      <c r="S310" s="5"/>
      <c r="T310" s="5"/>
    </row>
    <row r="311" s="1" customFormat="1" spans="1:20">
      <c r="A311" s="14">
        <v>31</v>
      </c>
      <c r="B311" s="47">
        <v>43433</v>
      </c>
      <c r="C311" s="48">
        <v>43434</v>
      </c>
      <c r="D311" s="17" t="s">
        <v>15</v>
      </c>
      <c r="E311" s="49">
        <f t="shared" si="27"/>
        <v>1</v>
      </c>
      <c r="F311" s="50" t="s">
        <v>283</v>
      </c>
      <c r="G311" s="51">
        <v>7850</v>
      </c>
      <c r="H311" s="21">
        <v>0</v>
      </c>
      <c r="I311" s="51">
        <f t="shared" si="28"/>
        <v>7850</v>
      </c>
      <c r="J311" s="62">
        <f t="shared" si="29"/>
        <v>1099712.5</v>
      </c>
      <c r="K311" s="49">
        <v>50723</v>
      </c>
      <c r="L311" s="25">
        <v>1378953</v>
      </c>
      <c r="N311" s="3"/>
      <c r="P311" s="1">
        <v>74433</v>
      </c>
      <c r="Q311" s="43">
        <v>22410</v>
      </c>
      <c r="R311" s="5"/>
      <c r="S311" s="5"/>
      <c r="T311" s="5"/>
    </row>
    <row r="312" s="1" customFormat="1" spans="1:20">
      <c r="A312" s="14">
        <v>1</v>
      </c>
      <c r="B312" s="47">
        <v>43434</v>
      </c>
      <c r="C312" s="48">
        <v>43436</v>
      </c>
      <c r="D312" s="17" t="s">
        <v>15</v>
      </c>
      <c r="E312" s="49">
        <f t="shared" si="27"/>
        <v>2</v>
      </c>
      <c r="F312" s="50" t="s">
        <v>284</v>
      </c>
      <c r="G312" s="51">
        <v>13395</v>
      </c>
      <c r="H312" s="21">
        <v>0</v>
      </c>
      <c r="I312" s="51">
        <f t="shared" si="28"/>
        <v>13395</v>
      </c>
      <c r="J312" s="62">
        <f t="shared" si="29"/>
        <v>1086317.5</v>
      </c>
      <c r="K312" s="49">
        <v>52260</v>
      </c>
      <c r="L312" s="25">
        <v>1384346</v>
      </c>
      <c r="N312" s="3"/>
      <c r="P312" s="1">
        <v>75078</v>
      </c>
      <c r="Q312" s="43">
        <v>9000</v>
      </c>
      <c r="R312" s="5"/>
      <c r="S312" s="5"/>
      <c r="T312" s="5"/>
    </row>
    <row r="313" s="1" customFormat="1" spans="1:20">
      <c r="A313" s="14">
        <v>2</v>
      </c>
      <c r="B313" s="47">
        <v>43436</v>
      </c>
      <c r="C313" s="48">
        <v>43438</v>
      </c>
      <c r="D313" s="17" t="s">
        <v>15</v>
      </c>
      <c r="E313" s="49">
        <f t="shared" si="27"/>
        <v>2</v>
      </c>
      <c r="F313" s="50" t="s">
        <v>285</v>
      </c>
      <c r="G313" s="51">
        <v>14915</v>
      </c>
      <c r="H313" s="21">
        <v>0</v>
      </c>
      <c r="I313" s="51">
        <f t="shared" si="28"/>
        <v>14915</v>
      </c>
      <c r="J313" s="62">
        <f t="shared" si="29"/>
        <v>1071402.5</v>
      </c>
      <c r="K313" s="49">
        <v>51905</v>
      </c>
      <c r="L313" s="25">
        <v>1382133</v>
      </c>
      <c r="N313" s="3"/>
      <c r="P313" s="1">
        <v>72806</v>
      </c>
      <c r="Q313" s="43">
        <v>19305</v>
      </c>
      <c r="R313" s="5"/>
      <c r="S313" s="5"/>
      <c r="T313" s="5"/>
    </row>
    <row r="314" s="1" customFormat="1" spans="1:20">
      <c r="A314" s="14">
        <v>3</v>
      </c>
      <c r="B314" s="47">
        <v>43437</v>
      </c>
      <c r="C314" s="48">
        <v>43439</v>
      </c>
      <c r="D314" s="17" t="s">
        <v>15</v>
      </c>
      <c r="E314" s="49">
        <f t="shared" si="27"/>
        <v>2</v>
      </c>
      <c r="F314" s="50" t="s">
        <v>286</v>
      </c>
      <c r="G314" s="51">
        <v>13395</v>
      </c>
      <c r="H314" s="21">
        <v>0</v>
      </c>
      <c r="I314" s="51">
        <f t="shared" si="28"/>
        <v>13395</v>
      </c>
      <c r="J314" s="62">
        <f t="shared" si="29"/>
        <v>1058007.5</v>
      </c>
      <c r="K314" s="49">
        <v>52040</v>
      </c>
      <c r="L314" s="25">
        <v>1383563</v>
      </c>
      <c r="N314" s="3"/>
      <c r="P314" s="1">
        <v>74783</v>
      </c>
      <c r="Q314" s="43">
        <v>12870</v>
      </c>
      <c r="R314" s="5"/>
      <c r="S314" s="5"/>
      <c r="T314" s="5"/>
    </row>
    <row r="315" s="1" customFormat="1" spans="1:20">
      <c r="A315" s="14">
        <v>4</v>
      </c>
      <c r="B315" s="47">
        <v>43440</v>
      </c>
      <c r="C315" s="48">
        <v>43442</v>
      </c>
      <c r="D315" s="17" t="s">
        <v>15</v>
      </c>
      <c r="E315" s="49">
        <f t="shared" si="27"/>
        <v>2</v>
      </c>
      <c r="F315" s="50" t="s">
        <v>287</v>
      </c>
      <c r="G315" s="51">
        <v>14915</v>
      </c>
      <c r="H315" s="21">
        <v>0</v>
      </c>
      <c r="I315" s="51">
        <f t="shared" si="28"/>
        <v>14915</v>
      </c>
      <c r="J315" s="62">
        <f t="shared" si="29"/>
        <v>1043092.5</v>
      </c>
      <c r="K315" s="49">
        <v>52432</v>
      </c>
      <c r="L315" s="25">
        <v>1385692</v>
      </c>
      <c r="N315" s="3"/>
      <c r="P315" s="1">
        <v>72341</v>
      </c>
      <c r="Q315" s="43">
        <v>9000</v>
      </c>
      <c r="R315" s="5"/>
      <c r="S315" s="5"/>
      <c r="T315" s="5"/>
    </row>
    <row r="316" s="1" customFormat="1" spans="1:20">
      <c r="A316" s="14">
        <v>5</v>
      </c>
      <c r="B316" s="47">
        <v>43447</v>
      </c>
      <c r="C316" s="48">
        <v>43448</v>
      </c>
      <c r="D316" s="17" t="s">
        <v>15</v>
      </c>
      <c r="E316" s="49">
        <f t="shared" si="27"/>
        <v>1</v>
      </c>
      <c r="F316" s="50" t="s">
        <v>288</v>
      </c>
      <c r="G316" s="51">
        <v>7850</v>
      </c>
      <c r="H316" s="21">
        <v>0</v>
      </c>
      <c r="I316" s="51">
        <f t="shared" si="28"/>
        <v>7850</v>
      </c>
      <c r="J316" s="62">
        <f t="shared" si="29"/>
        <v>1035242.5</v>
      </c>
      <c r="K316" s="49">
        <v>54908</v>
      </c>
      <c r="L316" s="25">
        <v>1395208</v>
      </c>
      <c r="N316" s="3"/>
      <c r="P316" s="1">
        <v>74859</v>
      </c>
      <c r="Q316" s="43">
        <v>12870</v>
      </c>
      <c r="R316" s="5"/>
      <c r="S316" s="5"/>
      <c r="T316" s="5"/>
    </row>
    <row r="317" s="1" customFormat="1" spans="1:20">
      <c r="A317" s="14">
        <v>6</v>
      </c>
      <c r="B317" s="47">
        <v>43448</v>
      </c>
      <c r="C317" s="48">
        <v>43449</v>
      </c>
      <c r="D317" s="17" t="s">
        <v>15</v>
      </c>
      <c r="E317" s="49">
        <f t="shared" si="27"/>
        <v>1</v>
      </c>
      <c r="F317" s="50" t="s">
        <v>289</v>
      </c>
      <c r="G317" s="51">
        <v>7850</v>
      </c>
      <c r="H317" s="21">
        <v>0</v>
      </c>
      <c r="I317" s="51">
        <f t="shared" si="28"/>
        <v>7850</v>
      </c>
      <c r="J317" s="62">
        <f t="shared" si="29"/>
        <v>1027392.5</v>
      </c>
      <c r="K317" s="49">
        <v>54944</v>
      </c>
      <c r="L317" s="25">
        <v>1395967</v>
      </c>
      <c r="N317" s="3"/>
      <c r="P317" s="1">
        <v>74499</v>
      </c>
      <c r="Q317" s="43">
        <v>40140</v>
      </c>
      <c r="R317" s="5"/>
      <c r="S317" s="5"/>
      <c r="T317" s="5"/>
    </row>
    <row r="318" s="1" customFormat="1" spans="1:20">
      <c r="A318" s="14">
        <v>7</v>
      </c>
      <c r="B318" s="47">
        <v>43447</v>
      </c>
      <c r="C318" s="48">
        <v>43449</v>
      </c>
      <c r="D318" s="17" t="s">
        <v>15</v>
      </c>
      <c r="E318" s="49">
        <f t="shared" si="27"/>
        <v>2</v>
      </c>
      <c r="F318" s="50" t="s">
        <v>290</v>
      </c>
      <c r="G318" s="51">
        <v>15700</v>
      </c>
      <c r="H318" s="21">
        <v>0</v>
      </c>
      <c r="I318" s="51">
        <f t="shared" si="28"/>
        <v>15700</v>
      </c>
      <c r="J318" s="62">
        <f t="shared" si="29"/>
        <v>1011692.5</v>
      </c>
      <c r="K318" s="49">
        <v>54015</v>
      </c>
      <c r="L318" s="25">
        <v>1390417</v>
      </c>
      <c r="N318" s="3"/>
      <c r="P318" s="1">
        <v>70102</v>
      </c>
      <c r="Q318" s="43">
        <v>42120</v>
      </c>
      <c r="R318" s="5"/>
      <c r="S318" s="5"/>
      <c r="T318" s="5"/>
    </row>
    <row r="319" s="1" customFormat="1" spans="1:20">
      <c r="A319" s="14">
        <v>8</v>
      </c>
      <c r="B319" s="47">
        <v>43447</v>
      </c>
      <c r="C319" s="48">
        <v>43449</v>
      </c>
      <c r="D319" s="17" t="s">
        <v>15</v>
      </c>
      <c r="E319" s="49">
        <f t="shared" si="27"/>
        <v>2</v>
      </c>
      <c r="F319" s="50" t="s">
        <v>291</v>
      </c>
      <c r="G319" s="51">
        <v>14915</v>
      </c>
      <c r="H319" s="21">
        <v>0</v>
      </c>
      <c r="I319" s="51">
        <f t="shared" si="28"/>
        <v>14915</v>
      </c>
      <c r="J319" s="62">
        <f t="shared" si="29"/>
        <v>996777.5</v>
      </c>
      <c r="K319" s="49">
        <v>52525</v>
      </c>
      <c r="L319" s="25">
        <v>1386561</v>
      </c>
      <c r="N319" s="3"/>
      <c r="P319" s="1">
        <v>71955</v>
      </c>
      <c r="Q319" s="43">
        <v>15750</v>
      </c>
      <c r="R319" s="5"/>
      <c r="S319" s="5"/>
      <c r="T319" s="5"/>
    </row>
    <row r="320" s="1" customFormat="1" spans="1:20">
      <c r="A320" s="14">
        <v>9</v>
      </c>
      <c r="B320" s="47">
        <v>43447</v>
      </c>
      <c r="C320" s="48">
        <v>43449</v>
      </c>
      <c r="D320" s="17" t="s">
        <v>15</v>
      </c>
      <c r="E320" s="49">
        <f t="shared" si="27"/>
        <v>2</v>
      </c>
      <c r="F320" s="50" t="s">
        <v>292</v>
      </c>
      <c r="G320" s="51">
        <v>14915</v>
      </c>
      <c r="H320" s="21">
        <v>0</v>
      </c>
      <c r="I320" s="51">
        <f t="shared" si="28"/>
        <v>14915</v>
      </c>
      <c r="J320" s="62">
        <f t="shared" si="29"/>
        <v>981862.5</v>
      </c>
      <c r="K320" s="49">
        <v>53420</v>
      </c>
      <c r="L320" s="25">
        <v>1388713</v>
      </c>
      <c r="N320" s="3"/>
      <c r="P320" s="1">
        <v>71954</v>
      </c>
      <c r="Q320" s="43">
        <v>15750</v>
      </c>
      <c r="R320" s="5"/>
      <c r="S320" s="5"/>
      <c r="T320" s="5"/>
    </row>
    <row r="321" s="1" customFormat="1" spans="1:20">
      <c r="A321" s="14">
        <v>10</v>
      </c>
      <c r="B321" s="47">
        <v>43449</v>
      </c>
      <c r="C321" s="48">
        <v>43450</v>
      </c>
      <c r="D321" s="17" t="s">
        <v>15</v>
      </c>
      <c r="E321" s="49">
        <f t="shared" si="27"/>
        <v>1</v>
      </c>
      <c r="F321" s="50" t="s">
        <v>293</v>
      </c>
      <c r="G321" s="51">
        <v>7850</v>
      </c>
      <c r="H321" s="21">
        <v>0</v>
      </c>
      <c r="I321" s="51">
        <f t="shared" si="28"/>
        <v>7850</v>
      </c>
      <c r="J321" s="62">
        <f t="shared" si="29"/>
        <v>974012.5</v>
      </c>
      <c r="K321" s="49">
        <v>54035</v>
      </c>
      <c r="L321" s="25">
        <v>1390893</v>
      </c>
      <c r="N321" s="3"/>
      <c r="P321" s="1">
        <v>71953</v>
      </c>
      <c r="Q321" s="43">
        <v>15750</v>
      </c>
      <c r="R321" s="5"/>
      <c r="S321" s="5"/>
      <c r="T321" s="5"/>
    </row>
    <row r="322" s="1" customFormat="1" spans="1:20">
      <c r="A322" s="14">
        <v>11</v>
      </c>
      <c r="B322" s="47">
        <v>43448</v>
      </c>
      <c r="C322" s="48">
        <v>43450</v>
      </c>
      <c r="D322" s="17" t="s">
        <v>15</v>
      </c>
      <c r="E322" s="49">
        <f t="shared" si="27"/>
        <v>2</v>
      </c>
      <c r="F322" s="50" t="s">
        <v>294</v>
      </c>
      <c r="G322" s="51">
        <v>15700</v>
      </c>
      <c r="H322" s="21">
        <v>0</v>
      </c>
      <c r="I322" s="51">
        <f t="shared" si="28"/>
        <v>15700</v>
      </c>
      <c r="J322" s="62">
        <f t="shared" si="29"/>
        <v>958312.5</v>
      </c>
      <c r="K322" s="49">
        <v>54242</v>
      </c>
      <c r="L322" s="25">
        <v>1392720</v>
      </c>
      <c r="N322" s="3"/>
      <c r="P322" s="1">
        <v>75272</v>
      </c>
      <c r="Q322" s="43">
        <v>12450</v>
      </c>
      <c r="R322" s="5"/>
      <c r="S322" s="5"/>
      <c r="T322" s="5"/>
    </row>
    <row r="323" s="1" customFormat="1" spans="1:20">
      <c r="A323" s="14">
        <v>12</v>
      </c>
      <c r="B323" s="47">
        <v>43448</v>
      </c>
      <c r="C323" s="48">
        <v>43450</v>
      </c>
      <c r="D323" s="17" t="s">
        <v>15</v>
      </c>
      <c r="E323" s="49">
        <f t="shared" si="27"/>
        <v>2</v>
      </c>
      <c r="F323" s="50" t="s">
        <v>295</v>
      </c>
      <c r="G323" s="51">
        <v>15700</v>
      </c>
      <c r="H323" s="21">
        <v>0</v>
      </c>
      <c r="I323" s="51">
        <f t="shared" si="28"/>
        <v>15700</v>
      </c>
      <c r="J323" s="62">
        <f t="shared" si="29"/>
        <v>942612.5</v>
      </c>
      <c r="K323" s="49">
        <v>55423</v>
      </c>
      <c r="L323" s="25">
        <v>1398029</v>
      </c>
      <c r="N323" s="3"/>
      <c r="P323" s="1">
        <v>73853</v>
      </c>
      <c r="Q323" s="43">
        <v>9000</v>
      </c>
      <c r="R323" s="5"/>
      <c r="S323" s="5"/>
      <c r="T323" s="5"/>
    </row>
    <row r="324" s="1" customFormat="1" ht="24.75" spans="1:20">
      <c r="A324" s="52" t="s">
        <v>18</v>
      </c>
      <c r="B324" s="52"/>
      <c r="C324" s="52"/>
      <c r="D324" s="52"/>
      <c r="E324" s="52"/>
      <c r="F324" s="52"/>
      <c r="G324" s="52"/>
      <c r="H324" s="52"/>
      <c r="I324" s="67">
        <f>SUM(I240:I323)</f>
        <v>1280763.5</v>
      </c>
      <c r="J324" s="35"/>
      <c r="K324" s="36" t="s">
        <v>208</v>
      </c>
      <c r="L324" s="25"/>
      <c r="N324" s="3"/>
      <c r="P324" s="1">
        <v>72204</v>
      </c>
      <c r="Q324" s="43">
        <v>22500</v>
      </c>
      <c r="R324" s="5"/>
      <c r="S324" s="5"/>
      <c r="T324" s="5"/>
    </row>
    <row r="325" s="1" customFormat="1" spans="2:20">
      <c r="B325" s="4"/>
      <c r="C325" s="4"/>
      <c r="K325" s="4"/>
      <c r="L325" s="25"/>
      <c r="N325" s="3"/>
      <c r="P325" s="1">
        <v>73929</v>
      </c>
      <c r="Q325" s="43">
        <v>9000</v>
      </c>
      <c r="R325" s="5"/>
      <c r="S325" s="5"/>
      <c r="T325" s="5"/>
    </row>
    <row r="326" s="2" customFormat="1" spans="1:20">
      <c r="A326" s="45"/>
      <c r="B326" s="46"/>
      <c r="C326" s="46"/>
      <c r="D326" s="46"/>
      <c r="E326" s="46"/>
      <c r="F326" s="46"/>
      <c r="G326" s="46"/>
      <c r="H326" s="46"/>
      <c r="I326" s="54" t="s">
        <v>296</v>
      </c>
      <c r="J326" s="60">
        <v>988867.77</v>
      </c>
      <c r="K326" s="79">
        <v>43459</v>
      </c>
      <c r="L326" s="80" t="s">
        <v>297</v>
      </c>
      <c r="P326" s="43">
        <v>73854</v>
      </c>
      <c r="Q326" s="43">
        <v>9000</v>
      </c>
      <c r="R326" s="5"/>
      <c r="S326" s="5"/>
      <c r="T326" s="5"/>
    </row>
    <row r="327" s="1" customFormat="1" spans="1:20">
      <c r="A327" s="14">
        <v>13</v>
      </c>
      <c r="B327" s="47">
        <v>43451</v>
      </c>
      <c r="C327" s="48">
        <v>43452</v>
      </c>
      <c r="D327" s="17" t="s">
        <v>15</v>
      </c>
      <c r="E327" s="49">
        <f t="shared" ref="E327:E360" si="30">C327-B327</f>
        <v>1</v>
      </c>
      <c r="F327" s="50" t="s">
        <v>298</v>
      </c>
      <c r="G327" s="51">
        <v>7850</v>
      </c>
      <c r="H327" s="21">
        <v>0</v>
      </c>
      <c r="I327" s="51">
        <f t="shared" ref="I327:I359" si="31">+G327+H327</f>
        <v>7850</v>
      </c>
      <c r="J327" s="62">
        <f>J323+J326-I327</f>
        <v>1923630.27</v>
      </c>
      <c r="K327" s="81">
        <v>56159</v>
      </c>
      <c r="L327" s="25">
        <v>1402116</v>
      </c>
      <c r="M327" s="1" t="e">
        <f>VLOOKUP(K327,P:Q,2,0)-I327</f>
        <v>#N/A</v>
      </c>
      <c r="N327" s="3"/>
      <c r="P327" s="43">
        <v>73928</v>
      </c>
      <c r="Q327" s="43">
        <v>9000</v>
      </c>
      <c r="R327" s="5"/>
      <c r="S327" s="5"/>
      <c r="T327" s="5"/>
    </row>
    <row r="328" s="1" customFormat="1" spans="1:20">
      <c r="A328" s="14">
        <v>14</v>
      </c>
      <c r="B328" s="47">
        <v>43451</v>
      </c>
      <c r="C328" s="48">
        <v>43452</v>
      </c>
      <c r="D328" s="17" t="s">
        <v>15</v>
      </c>
      <c r="E328" s="49">
        <f t="shared" si="30"/>
        <v>1</v>
      </c>
      <c r="F328" s="50" t="s">
        <v>299</v>
      </c>
      <c r="G328" s="51">
        <v>10750</v>
      </c>
      <c r="H328" s="21">
        <v>0</v>
      </c>
      <c r="I328" s="51">
        <f t="shared" si="31"/>
        <v>10750</v>
      </c>
      <c r="J328" s="62">
        <f t="shared" ref="J328:J359" si="32">J327-I328</f>
        <v>1912880.27</v>
      </c>
      <c r="K328" s="81">
        <v>53419</v>
      </c>
      <c r="L328" s="82">
        <v>1388621</v>
      </c>
      <c r="M328" s="1" t="e">
        <f t="shared" ref="M328:M350" si="33">VLOOKUP(K328,P:Q,2,0)-I328</f>
        <v>#N/A</v>
      </c>
      <c r="N328" s="3"/>
      <c r="P328" s="43">
        <v>74248</v>
      </c>
      <c r="Q328" s="43">
        <v>18670</v>
      </c>
      <c r="R328" s="5"/>
      <c r="S328" s="5"/>
      <c r="T328" s="5"/>
    </row>
    <row r="329" s="1" customFormat="1" spans="1:20">
      <c r="A329" s="14">
        <v>15</v>
      </c>
      <c r="B329" s="47">
        <v>43451</v>
      </c>
      <c r="C329" s="48">
        <v>43452</v>
      </c>
      <c r="D329" s="17" t="s">
        <v>15</v>
      </c>
      <c r="E329" s="49">
        <f t="shared" si="30"/>
        <v>1</v>
      </c>
      <c r="F329" s="50" t="s">
        <v>300</v>
      </c>
      <c r="G329" s="51">
        <v>10750</v>
      </c>
      <c r="H329" s="21">
        <v>0</v>
      </c>
      <c r="I329" s="51">
        <f t="shared" si="31"/>
        <v>10750</v>
      </c>
      <c r="J329" s="62">
        <f t="shared" si="32"/>
        <v>1902130.27</v>
      </c>
      <c r="K329" s="81">
        <v>53418</v>
      </c>
      <c r="L329" s="82">
        <v>1388621</v>
      </c>
      <c r="M329" s="1" t="e">
        <f t="shared" si="33"/>
        <v>#N/A</v>
      </c>
      <c r="N329" s="3"/>
      <c r="P329" s="43">
        <v>72161</v>
      </c>
      <c r="Q329" s="43">
        <v>31500</v>
      </c>
      <c r="R329" s="5"/>
      <c r="S329" s="5"/>
      <c r="T329" s="5"/>
    </row>
    <row r="330" s="1" customFormat="1" spans="1:20">
      <c r="A330" s="14">
        <v>16</v>
      </c>
      <c r="B330" s="47">
        <v>43449</v>
      </c>
      <c r="C330" s="48">
        <v>43452</v>
      </c>
      <c r="D330" s="17" t="s">
        <v>15</v>
      </c>
      <c r="E330" s="49">
        <f t="shared" si="30"/>
        <v>3</v>
      </c>
      <c r="F330" s="50" t="s">
        <v>301</v>
      </c>
      <c r="G330" s="51">
        <v>22765</v>
      </c>
      <c r="H330" s="21">
        <v>0</v>
      </c>
      <c r="I330" s="51">
        <f t="shared" si="31"/>
        <v>22765</v>
      </c>
      <c r="J330" s="62">
        <f t="shared" si="32"/>
        <v>1879365.27</v>
      </c>
      <c r="K330" s="81">
        <v>56341</v>
      </c>
      <c r="L330" s="25">
        <v>1403739</v>
      </c>
      <c r="M330" s="1" t="e">
        <f t="shared" si="33"/>
        <v>#N/A</v>
      </c>
      <c r="N330" s="3"/>
      <c r="P330" s="43">
        <v>72220</v>
      </c>
      <c r="Q330" s="43">
        <v>14040</v>
      </c>
      <c r="R330" s="5"/>
      <c r="S330" s="5"/>
      <c r="T330" s="5"/>
    </row>
    <row r="331" s="1" customFormat="1" spans="1:20">
      <c r="A331" s="14">
        <v>17</v>
      </c>
      <c r="B331" s="47">
        <v>43448</v>
      </c>
      <c r="C331" s="48">
        <v>43452</v>
      </c>
      <c r="D331" s="17" t="s">
        <v>15</v>
      </c>
      <c r="E331" s="49">
        <f t="shared" si="30"/>
        <v>4</v>
      </c>
      <c r="F331" s="50" t="s">
        <v>302</v>
      </c>
      <c r="G331" s="51">
        <v>26790</v>
      </c>
      <c r="H331" s="21">
        <v>0</v>
      </c>
      <c r="I331" s="51">
        <f t="shared" si="31"/>
        <v>26790</v>
      </c>
      <c r="J331" s="62">
        <f t="shared" si="32"/>
        <v>1852575.27</v>
      </c>
      <c r="K331" s="81">
        <v>50966</v>
      </c>
      <c r="L331" s="25">
        <v>1380193</v>
      </c>
      <c r="M331" s="1" t="e">
        <f t="shared" si="33"/>
        <v>#N/A</v>
      </c>
      <c r="N331" s="3"/>
      <c r="P331" s="43">
        <v>72208</v>
      </c>
      <c r="Q331" s="43">
        <v>14040</v>
      </c>
      <c r="R331" s="5"/>
      <c r="S331" s="5"/>
      <c r="T331" s="5"/>
    </row>
    <row r="332" s="1" customFormat="1" spans="1:20">
      <c r="A332" s="14">
        <v>18</v>
      </c>
      <c r="B332" s="47">
        <v>43451</v>
      </c>
      <c r="C332" s="48">
        <v>43453</v>
      </c>
      <c r="D332" s="17" t="s">
        <v>15</v>
      </c>
      <c r="E332" s="49">
        <f t="shared" si="30"/>
        <v>2</v>
      </c>
      <c r="F332" s="50" t="s">
        <v>303</v>
      </c>
      <c r="G332" s="51">
        <v>14915</v>
      </c>
      <c r="H332" s="21">
        <v>0</v>
      </c>
      <c r="I332" s="51">
        <f t="shared" si="31"/>
        <v>14915</v>
      </c>
      <c r="J332" s="62">
        <f t="shared" si="32"/>
        <v>1837660.27</v>
      </c>
      <c r="K332" s="81">
        <v>52008</v>
      </c>
      <c r="L332" s="25">
        <v>1383396</v>
      </c>
      <c r="M332" s="1" t="e">
        <f t="shared" si="33"/>
        <v>#N/A</v>
      </c>
      <c r="N332" s="3"/>
      <c r="P332" s="43">
        <v>72207</v>
      </c>
      <c r="Q332" s="43">
        <v>14040</v>
      </c>
      <c r="R332" s="5"/>
      <c r="S332" s="5"/>
      <c r="T332" s="5"/>
    </row>
    <row r="333" s="1" customFormat="1" spans="1:20">
      <c r="A333" s="14">
        <v>19</v>
      </c>
      <c r="B333" s="47">
        <v>43454</v>
      </c>
      <c r="C333" s="48">
        <v>43456</v>
      </c>
      <c r="D333" s="17" t="s">
        <v>15</v>
      </c>
      <c r="E333" s="49">
        <f t="shared" si="30"/>
        <v>2</v>
      </c>
      <c r="F333" s="50" t="s">
        <v>304</v>
      </c>
      <c r="G333" s="51">
        <v>14915</v>
      </c>
      <c r="H333" s="21">
        <v>0</v>
      </c>
      <c r="I333" s="51">
        <f t="shared" si="31"/>
        <v>14915</v>
      </c>
      <c r="J333" s="62">
        <f t="shared" si="32"/>
        <v>1822745.27</v>
      </c>
      <c r="K333" s="81">
        <v>53166</v>
      </c>
      <c r="L333" s="82">
        <v>1387524</v>
      </c>
      <c r="M333" s="1" t="e">
        <f t="shared" si="33"/>
        <v>#N/A</v>
      </c>
      <c r="N333" s="3"/>
      <c r="P333" s="43">
        <v>70948</v>
      </c>
      <c r="Q333" s="43">
        <v>19305</v>
      </c>
      <c r="R333" s="5"/>
      <c r="S333" s="5"/>
      <c r="T333" s="5"/>
    </row>
    <row r="334" s="1" customFormat="1" spans="1:20">
      <c r="A334" s="14">
        <v>20</v>
      </c>
      <c r="B334" s="47">
        <v>43454</v>
      </c>
      <c r="C334" s="48">
        <v>43456</v>
      </c>
      <c r="D334" s="17" t="s">
        <v>15</v>
      </c>
      <c r="E334" s="49">
        <f t="shared" si="30"/>
        <v>2</v>
      </c>
      <c r="F334" s="50" t="s">
        <v>305</v>
      </c>
      <c r="G334" s="51">
        <v>14915</v>
      </c>
      <c r="H334" s="21">
        <v>0</v>
      </c>
      <c r="I334" s="51">
        <f t="shared" si="31"/>
        <v>14915</v>
      </c>
      <c r="J334" s="62">
        <f t="shared" si="32"/>
        <v>1807830.27</v>
      </c>
      <c r="K334" s="81">
        <v>53165</v>
      </c>
      <c r="L334" s="82">
        <v>1387524</v>
      </c>
      <c r="M334" s="1" t="e">
        <f t="shared" si="33"/>
        <v>#N/A</v>
      </c>
      <c r="N334" s="3"/>
      <c r="P334" s="43">
        <v>70942</v>
      </c>
      <c r="Q334" s="43">
        <v>19305</v>
      </c>
      <c r="R334" s="5"/>
      <c r="S334" s="5"/>
      <c r="T334" s="5"/>
    </row>
    <row r="335" s="1" customFormat="1" spans="1:20">
      <c r="A335" s="14">
        <v>21</v>
      </c>
      <c r="B335" s="47">
        <v>43453</v>
      </c>
      <c r="C335" s="48">
        <v>43456</v>
      </c>
      <c r="D335" s="17" t="s">
        <v>15</v>
      </c>
      <c r="E335" s="49">
        <f t="shared" si="30"/>
        <v>3</v>
      </c>
      <c r="F335" s="50" t="s">
        <v>306</v>
      </c>
      <c r="G335" s="51">
        <v>32250</v>
      </c>
      <c r="H335" s="21">
        <v>0</v>
      </c>
      <c r="I335" s="51">
        <f t="shared" si="31"/>
        <v>32250</v>
      </c>
      <c r="J335" s="62">
        <f t="shared" si="32"/>
        <v>1775580.27</v>
      </c>
      <c r="K335" s="81">
        <v>49751</v>
      </c>
      <c r="L335" s="25">
        <v>1375683</v>
      </c>
      <c r="M335" s="1" t="e">
        <f t="shared" si="33"/>
        <v>#N/A</v>
      </c>
      <c r="N335" s="3"/>
      <c r="P335" s="43">
        <v>71652</v>
      </c>
      <c r="Q335" s="43">
        <v>31500</v>
      </c>
      <c r="R335" s="5"/>
      <c r="S335" s="5"/>
      <c r="T335" s="5"/>
    </row>
    <row r="336" s="1" customFormat="1" spans="1:20">
      <c r="A336" s="14">
        <v>22</v>
      </c>
      <c r="B336" s="47">
        <v>43453</v>
      </c>
      <c r="C336" s="48">
        <v>43456</v>
      </c>
      <c r="D336" s="17" t="s">
        <v>15</v>
      </c>
      <c r="E336" s="49">
        <f t="shared" si="30"/>
        <v>3</v>
      </c>
      <c r="F336" s="50" t="s">
        <v>307</v>
      </c>
      <c r="G336" s="51">
        <v>22372.5</v>
      </c>
      <c r="H336" s="21">
        <v>0</v>
      </c>
      <c r="I336" s="51">
        <f t="shared" si="31"/>
        <v>22372.5</v>
      </c>
      <c r="J336" s="62">
        <f t="shared" si="32"/>
        <v>1753207.77</v>
      </c>
      <c r="K336" s="81">
        <v>53155</v>
      </c>
      <c r="L336" s="25">
        <v>1387096</v>
      </c>
      <c r="M336" s="1" t="e">
        <f t="shared" si="33"/>
        <v>#N/A</v>
      </c>
      <c r="N336" s="3"/>
      <c r="P336" s="43">
        <v>73967</v>
      </c>
      <c r="Q336" s="43">
        <v>22410</v>
      </c>
      <c r="R336" s="5"/>
      <c r="S336" s="5"/>
      <c r="T336" s="5"/>
    </row>
    <row r="337" s="1" customFormat="1" spans="1:20">
      <c r="A337" s="14">
        <v>1</v>
      </c>
      <c r="B337" s="47">
        <v>43473</v>
      </c>
      <c r="C337" s="48">
        <v>43475</v>
      </c>
      <c r="D337" s="17" t="s">
        <v>15</v>
      </c>
      <c r="E337" s="49">
        <f t="shared" si="30"/>
        <v>2</v>
      </c>
      <c r="F337" s="50" t="s">
        <v>308</v>
      </c>
      <c r="G337" s="51">
        <v>29809.73</v>
      </c>
      <c r="H337" s="21">
        <v>0</v>
      </c>
      <c r="I337" s="51">
        <f t="shared" si="31"/>
        <v>29809.73</v>
      </c>
      <c r="J337" s="62">
        <f t="shared" si="32"/>
        <v>1723398.04</v>
      </c>
      <c r="K337" s="81">
        <v>57827</v>
      </c>
      <c r="L337" s="25">
        <v>1412070</v>
      </c>
      <c r="M337" s="1">
        <f t="shared" si="33"/>
        <v>0</v>
      </c>
      <c r="N337" s="3"/>
      <c r="P337" s="43">
        <v>74502</v>
      </c>
      <c r="Q337" s="43">
        <v>22410</v>
      </c>
      <c r="R337" s="5"/>
      <c r="S337" s="5"/>
      <c r="T337" s="5"/>
    </row>
    <row r="338" s="1" customFormat="1" spans="1:20">
      <c r="A338" s="14">
        <v>2</v>
      </c>
      <c r="B338" s="47">
        <v>43473</v>
      </c>
      <c r="C338" s="48">
        <v>43476</v>
      </c>
      <c r="D338" s="17" t="s">
        <v>15</v>
      </c>
      <c r="E338" s="49">
        <f t="shared" si="30"/>
        <v>3</v>
      </c>
      <c r="F338" s="50" t="s">
        <v>309</v>
      </c>
      <c r="G338" s="51">
        <v>32917.5</v>
      </c>
      <c r="H338" s="21">
        <v>0</v>
      </c>
      <c r="I338" s="51">
        <f t="shared" si="31"/>
        <v>32917.5</v>
      </c>
      <c r="J338" s="62">
        <f t="shared" si="32"/>
        <v>1690480.54</v>
      </c>
      <c r="K338" s="81">
        <v>56394</v>
      </c>
      <c r="L338" s="25">
        <v>1404841</v>
      </c>
      <c r="M338" s="1">
        <f t="shared" si="33"/>
        <v>0</v>
      </c>
      <c r="N338" s="3"/>
      <c r="P338" s="43">
        <v>74889</v>
      </c>
      <c r="Q338" s="43">
        <v>44820</v>
      </c>
      <c r="R338" s="5"/>
      <c r="S338" s="5"/>
      <c r="T338" s="5"/>
    </row>
    <row r="339" s="1" customFormat="1" spans="1:20">
      <c r="A339" s="14">
        <v>3</v>
      </c>
      <c r="B339" s="47">
        <v>43473</v>
      </c>
      <c r="C339" s="48">
        <v>43476</v>
      </c>
      <c r="D339" s="17" t="s">
        <v>15</v>
      </c>
      <c r="E339" s="49">
        <f t="shared" si="30"/>
        <v>3</v>
      </c>
      <c r="F339" s="50" t="s">
        <v>310</v>
      </c>
      <c r="G339" s="51">
        <v>29355</v>
      </c>
      <c r="H339" s="21">
        <v>0</v>
      </c>
      <c r="I339" s="51">
        <f t="shared" si="31"/>
        <v>29355</v>
      </c>
      <c r="J339" s="62">
        <f t="shared" si="32"/>
        <v>1661125.54</v>
      </c>
      <c r="K339" s="81">
        <v>54657</v>
      </c>
      <c r="L339" s="25">
        <v>1394354</v>
      </c>
      <c r="M339" s="1">
        <f t="shared" si="33"/>
        <v>0</v>
      </c>
      <c r="N339" s="3"/>
      <c r="P339" s="43">
        <v>74243</v>
      </c>
      <c r="Q339" s="43">
        <v>19305</v>
      </c>
      <c r="R339" s="5"/>
      <c r="S339" s="5"/>
      <c r="T339" s="5"/>
    </row>
    <row r="340" s="1" customFormat="1" spans="1:20">
      <c r="A340" s="14">
        <v>4</v>
      </c>
      <c r="B340" s="47">
        <v>43476</v>
      </c>
      <c r="C340" s="48">
        <v>43478</v>
      </c>
      <c r="D340" s="17" t="s">
        <v>15</v>
      </c>
      <c r="E340" s="49">
        <f t="shared" si="30"/>
        <v>2</v>
      </c>
      <c r="F340" s="50" t="s">
        <v>311</v>
      </c>
      <c r="G340" s="51">
        <v>21070</v>
      </c>
      <c r="H340" s="21">
        <v>0</v>
      </c>
      <c r="I340" s="51">
        <f t="shared" si="31"/>
        <v>21070</v>
      </c>
      <c r="J340" s="62">
        <f t="shared" si="32"/>
        <v>1640055.54</v>
      </c>
      <c r="K340" s="81">
        <v>54658</v>
      </c>
      <c r="L340" s="83">
        <v>1394356</v>
      </c>
      <c r="M340" s="1">
        <f t="shared" si="33"/>
        <v>0</v>
      </c>
      <c r="N340" s="3"/>
      <c r="P340" s="43">
        <v>74719</v>
      </c>
      <c r="Q340" s="43">
        <v>13500</v>
      </c>
      <c r="R340" s="5"/>
      <c r="S340" s="5"/>
      <c r="T340" s="5"/>
    </row>
    <row r="341" s="1" customFormat="1" spans="1:20">
      <c r="A341" s="14">
        <v>5</v>
      </c>
      <c r="B341" s="47">
        <v>43476</v>
      </c>
      <c r="C341" s="48">
        <v>43478</v>
      </c>
      <c r="D341" s="17" t="s">
        <v>15</v>
      </c>
      <c r="E341" s="49">
        <f t="shared" si="30"/>
        <v>2</v>
      </c>
      <c r="F341" s="50" t="s">
        <v>312</v>
      </c>
      <c r="G341" s="51">
        <v>23100</v>
      </c>
      <c r="H341" s="21">
        <v>0</v>
      </c>
      <c r="I341" s="51">
        <f t="shared" si="31"/>
        <v>23100</v>
      </c>
      <c r="J341" s="62">
        <f t="shared" si="32"/>
        <v>1616955.54</v>
      </c>
      <c r="K341" s="81">
        <v>56352</v>
      </c>
      <c r="L341" s="25">
        <v>1404440</v>
      </c>
      <c r="M341" s="1">
        <f t="shared" si="33"/>
        <v>0</v>
      </c>
      <c r="N341" s="3"/>
      <c r="P341" s="43">
        <v>74945</v>
      </c>
      <c r="Q341" s="43">
        <v>9000</v>
      </c>
      <c r="R341" s="5"/>
      <c r="S341" s="5"/>
      <c r="T341" s="5"/>
    </row>
    <row r="342" s="1" customFormat="1" spans="1:20">
      <c r="A342" s="14">
        <v>6</v>
      </c>
      <c r="B342" s="47">
        <v>43476</v>
      </c>
      <c r="C342" s="48">
        <v>43478</v>
      </c>
      <c r="D342" s="17" t="s">
        <v>15</v>
      </c>
      <c r="E342" s="49">
        <f t="shared" si="30"/>
        <v>2</v>
      </c>
      <c r="F342" s="50" t="s">
        <v>313</v>
      </c>
      <c r="G342" s="51">
        <v>21945</v>
      </c>
      <c r="H342" s="21">
        <v>0</v>
      </c>
      <c r="I342" s="51">
        <f t="shared" si="31"/>
        <v>21945</v>
      </c>
      <c r="J342" s="62">
        <f t="shared" si="32"/>
        <v>1595010.54</v>
      </c>
      <c r="K342" s="81">
        <v>56168</v>
      </c>
      <c r="L342" s="25">
        <v>1402270</v>
      </c>
      <c r="M342" s="1">
        <f t="shared" si="33"/>
        <v>0</v>
      </c>
      <c r="N342" s="3"/>
      <c r="P342" s="43">
        <v>75680</v>
      </c>
      <c r="Q342" s="43">
        <v>9000</v>
      </c>
      <c r="R342" s="5"/>
      <c r="S342" s="5"/>
      <c r="T342" s="5"/>
    </row>
    <row r="343" s="1" customFormat="1" spans="1:20">
      <c r="A343" s="14">
        <v>7</v>
      </c>
      <c r="B343" s="47">
        <v>43476</v>
      </c>
      <c r="C343" s="48">
        <v>43478</v>
      </c>
      <c r="D343" s="17" t="s">
        <v>15</v>
      </c>
      <c r="E343" s="49">
        <f t="shared" si="30"/>
        <v>2</v>
      </c>
      <c r="F343" s="50" t="s">
        <v>314</v>
      </c>
      <c r="G343" s="51">
        <v>23100</v>
      </c>
      <c r="H343" s="21">
        <v>0</v>
      </c>
      <c r="I343" s="51">
        <f t="shared" si="31"/>
        <v>23100</v>
      </c>
      <c r="J343" s="62">
        <f t="shared" si="32"/>
        <v>1571910.54</v>
      </c>
      <c r="K343" s="81">
        <v>56697</v>
      </c>
      <c r="L343" s="25">
        <v>1403481</v>
      </c>
      <c r="M343" s="1">
        <f t="shared" si="33"/>
        <v>0</v>
      </c>
      <c r="N343" s="3"/>
      <c r="P343" s="44">
        <v>71714</v>
      </c>
      <c r="Q343" s="43">
        <v>15750</v>
      </c>
      <c r="R343" s="5"/>
      <c r="S343" s="5"/>
      <c r="T343" s="5"/>
    </row>
    <row r="344" s="1" customFormat="1" spans="1:20">
      <c r="A344" s="14">
        <v>8</v>
      </c>
      <c r="B344" s="47">
        <v>43475</v>
      </c>
      <c r="C344" s="48">
        <v>43478</v>
      </c>
      <c r="D344" s="17" t="s">
        <v>15</v>
      </c>
      <c r="E344" s="49">
        <f t="shared" si="30"/>
        <v>3</v>
      </c>
      <c r="F344" s="50" t="s">
        <v>315</v>
      </c>
      <c r="G344" s="51">
        <v>32917.5</v>
      </c>
      <c r="H344" s="21">
        <v>0</v>
      </c>
      <c r="I344" s="51">
        <f t="shared" si="31"/>
        <v>32917.5</v>
      </c>
      <c r="J344" s="62">
        <f t="shared" si="32"/>
        <v>1538993.04</v>
      </c>
      <c r="K344" s="81">
        <v>54235</v>
      </c>
      <c r="L344" s="25">
        <v>1392534</v>
      </c>
      <c r="M344" s="1">
        <f t="shared" si="33"/>
        <v>0</v>
      </c>
      <c r="N344" s="3"/>
      <c r="P344" s="43">
        <v>74390</v>
      </c>
      <c r="Q344" s="43">
        <v>22410</v>
      </c>
      <c r="R344" s="5"/>
      <c r="S344" s="5"/>
      <c r="T344" s="5"/>
    </row>
    <row r="345" s="1" customFormat="1" spans="1:20">
      <c r="A345" s="14">
        <v>9</v>
      </c>
      <c r="B345" s="47">
        <v>43476</v>
      </c>
      <c r="C345" s="48">
        <v>43478</v>
      </c>
      <c r="D345" s="17" t="s">
        <v>15</v>
      </c>
      <c r="E345" s="49">
        <f t="shared" si="30"/>
        <v>2</v>
      </c>
      <c r="F345" s="50" t="s">
        <v>316</v>
      </c>
      <c r="G345" s="51">
        <v>21945</v>
      </c>
      <c r="H345" s="21">
        <v>0</v>
      </c>
      <c r="I345" s="51">
        <f t="shared" si="31"/>
        <v>21945</v>
      </c>
      <c r="J345" s="62">
        <f t="shared" si="32"/>
        <v>1517048.04</v>
      </c>
      <c r="K345" s="81">
        <v>56286</v>
      </c>
      <c r="L345" s="25">
        <v>1403414</v>
      </c>
      <c r="M345" s="1">
        <f t="shared" si="33"/>
        <v>0</v>
      </c>
      <c r="N345" s="3"/>
      <c r="P345" s="43">
        <v>72192</v>
      </c>
      <c r="Q345" s="43">
        <v>15750</v>
      </c>
      <c r="R345" s="5"/>
      <c r="S345" s="5"/>
      <c r="T345" s="5"/>
    </row>
    <row r="346" s="1" customFormat="1" spans="1:20">
      <c r="A346" s="14">
        <v>10</v>
      </c>
      <c r="B346" s="47">
        <v>43477</v>
      </c>
      <c r="C346" s="48">
        <v>43479</v>
      </c>
      <c r="D346" s="17" t="s">
        <v>15</v>
      </c>
      <c r="E346" s="49">
        <f t="shared" si="30"/>
        <v>2</v>
      </c>
      <c r="F346" s="50" t="s">
        <v>317</v>
      </c>
      <c r="G346" s="51">
        <v>23100</v>
      </c>
      <c r="H346" s="21">
        <v>0</v>
      </c>
      <c r="I346" s="51">
        <f t="shared" si="31"/>
        <v>23100</v>
      </c>
      <c r="J346" s="62">
        <f t="shared" si="32"/>
        <v>1493948.04</v>
      </c>
      <c r="K346" s="81">
        <v>60786</v>
      </c>
      <c r="L346" s="25">
        <v>1421128</v>
      </c>
      <c r="M346" s="1">
        <f t="shared" si="33"/>
        <v>0</v>
      </c>
      <c r="N346" s="3"/>
      <c r="P346" s="43">
        <v>74409</v>
      </c>
      <c r="Q346" s="43">
        <v>32175</v>
      </c>
      <c r="R346" s="5"/>
      <c r="S346" s="5"/>
      <c r="T346" s="5"/>
    </row>
    <row r="347" s="1" customFormat="1" spans="1:20">
      <c r="A347" s="14">
        <v>11</v>
      </c>
      <c r="B347" s="47">
        <v>43478</v>
      </c>
      <c r="C347" s="48">
        <v>43480</v>
      </c>
      <c r="D347" s="17" t="s">
        <v>15</v>
      </c>
      <c r="E347" s="49">
        <f t="shared" si="30"/>
        <v>2</v>
      </c>
      <c r="F347" s="50" t="s">
        <v>318</v>
      </c>
      <c r="G347" s="51">
        <v>21945</v>
      </c>
      <c r="H347" s="21">
        <v>0</v>
      </c>
      <c r="I347" s="51">
        <f t="shared" si="31"/>
        <v>21945</v>
      </c>
      <c r="J347" s="62">
        <f t="shared" si="32"/>
        <v>1472003.04</v>
      </c>
      <c r="K347" s="81">
        <v>52523</v>
      </c>
      <c r="L347" s="25">
        <v>1386491</v>
      </c>
      <c r="M347" s="1">
        <f t="shared" si="33"/>
        <v>0</v>
      </c>
      <c r="N347" s="3"/>
      <c r="P347" s="43">
        <v>73801</v>
      </c>
      <c r="Q347" s="43">
        <v>32175</v>
      </c>
      <c r="R347" s="5"/>
      <c r="S347" s="5"/>
      <c r="T347" s="5"/>
    </row>
    <row r="348" s="1" customFormat="1" spans="1:20">
      <c r="A348" s="14">
        <v>12</v>
      </c>
      <c r="B348" s="47">
        <v>43480</v>
      </c>
      <c r="C348" s="48">
        <v>43484</v>
      </c>
      <c r="D348" s="17" t="s">
        <v>15</v>
      </c>
      <c r="E348" s="49">
        <f t="shared" si="30"/>
        <v>4</v>
      </c>
      <c r="F348" s="50" t="s">
        <v>319</v>
      </c>
      <c r="G348" s="51">
        <v>43890</v>
      </c>
      <c r="H348" s="21">
        <v>0</v>
      </c>
      <c r="I348" s="51">
        <f t="shared" si="31"/>
        <v>43890</v>
      </c>
      <c r="J348" s="62">
        <f t="shared" si="32"/>
        <v>1428113.04</v>
      </c>
      <c r="K348" s="81">
        <v>59907</v>
      </c>
      <c r="L348" s="25">
        <v>1418513</v>
      </c>
      <c r="M348" s="1">
        <f t="shared" si="33"/>
        <v>0</v>
      </c>
      <c r="N348" s="3"/>
      <c r="P348" s="43">
        <v>73802</v>
      </c>
      <c r="Q348" s="43">
        <v>32175</v>
      </c>
      <c r="R348" s="5"/>
      <c r="S348" s="5"/>
      <c r="T348" s="5"/>
    </row>
    <row r="349" s="1" customFormat="1" spans="1:20">
      <c r="A349" s="14">
        <v>13</v>
      </c>
      <c r="B349" s="47">
        <v>43483</v>
      </c>
      <c r="C349" s="48">
        <v>43484</v>
      </c>
      <c r="D349" s="17" t="s">
        <v>15</v>
      </c>
      <c r="E349" s="49">
        <f t="shared" si="30"/>
        <v>1</v>
      </c>
      <c r="F349" s="50" t="s">
        <v>320</v>
      </c>
      <c r="G349" s="51">
        <v>11550</v>
      </c>
      <c r="H349" s="21">
        <v>0</v>
      </c>
      <c r="I349" s="51">
        <f t="shared" si="31"/>
        <v>11550</v>
      </c>
      <c r="J349" s="62">
        <f t="shared" si="32"/>
        <v>1416563.04</v>
      </c>
      <c r="K349" s="81">
        <v>61406</v>
      </c>
      <c r="L349" s="25">
        <v>1427635</v>
      </c>
      <c r="M349" s="1">
        <f t="shared" si="33"/>
        <v>0</v>
      </c>
      <c r="N349" s="3"/>
      <c r="P349" s="43">
        <v>74503</v>
      </c>
      <c r="Q349" s="43">
        <v>12870</v>
      </c>
      <c r="R349" s="5"/>
      <c r="S349" s="5"/>
      <c r="T349" s="5"/>
    </row>
    <row r="350" s="1" customFormat="1" spans="1:20">
      <c r="A350" s="14">
        <v>14</v>
      </c>
      <c r="B350" s="47">
        <v>43483</v>
      </c>
      <c r="C350" s="48">
        <v>43485</v>
      </c>
      <c r="D350" s="17" t="s">
        <v>15</v>
      </c>
      <c r="E350" s="49">
        <f t="shared" si="30"/>
        <v>2</v>
      </c>
      <c r="F350" s="50" t="s">
        <v>321</v>
      </c>
      <c r="G350" s="51">
        <v>21945</v>
      </c>
      <c r="H350" s="21">
        <v>0</v>
      </c>
      <c r="I350" s="51">
        <f t="shared" si="31"/>
        <v>21945</v>
      </c>
      <c r="J350" s="62">
        <f t="shared" si="32"/>
        <v>1394618.04</v>
      </c>
      <c r="K350" s="81">
        <v>58947</v>
      </c>
      <c r="L350" s="25">
        <v>1415880</v>
      </c>
      <c r="M350" s="1">
        <f t="shared" si="33"/>
        <v>0</v>
      </c>
      <c r="N350" s="3"/>
      <c r="P350" s="43">
        <v>74414</v>
      </c>
      <c r="Q350" s="43">
        <v>32175</v>
      </c>
      <c r="R350" s="5"/>
      <c r="S350" s="5"/>
      <c r="T350" s="5"/>
    </row>
    <row r="351" s="1" customFormat="1" spans="1:20">
      <c r="A351" s="14">
        <v>15</v>
      </c>
      <c r="B351" s="47">
        <v>43483</v>
      </c>
      <c r="C351" s="48">
        <v>43485</v>
      </c>
      <c r="D351" s="17" t="s">
        <v>15</v>
      </c>
      <c r="E351" s="49">
        <f t="shared" si="30"/>
        <v>2</v>
      </c>
      <c r="F351" s="50" t="s">
        <v>322</v>
      </c>
      <c r="G351" s="51">
        <v>26900</v>
      </c>
      <c r="H351" s="21">
        <v>0</v>
      </c>
      <c r="I351" s="51">
        <f t="shared" si="31"/>
        <v>26900</v>
      </c>
      <c r="J351" s="62">
        <f t="shared" si="32"/>
        <v>1367718.04</v>
      </c>
      <c r="K351" s="81">
        <v>60455</v>
      </c>
      <c r="L351" s="82">
        <v>1422257</v>
      </c>
      <c r="M351" s="1">
        <f t="shared" ref="M351:M359" si="34">VLOOKUP(K351,P:Q,2,0)-I351</f>
        <v>0</v>
      </c>
      <c r="N351" s="3"/>
      <c r="P351" s="43">
        <v>73839</v>
      </c>
      <c r="Q351" s="43">
        <v>9000</v>
      </c>
      <c r="R351" s="5"/>
      <c r="S351" s="5"/>
      <c r="T351" s="5"/>
    </row>
    <row r="352" s="1" customFormat="1" spans="1:20">
      <c r="A352" s="14">
        <v>16</v>
      </c>
      <c r="B352" s="47">
        <v>43483</v>
      </c>
      <c r="C352" s="48">
        <v>43485</v>
      </c>
      <c r="D352" s="17" t="s">
        <v>15</v>
      </c>
      <c r="E352" s="49">
        <f t="shared" si="30"/>
        <v>2</v>
      </c>
      <c r="F352" s="50" t="s">
        <v>323</v>
      </c>
      <c r="G352" s="51">
        <v>26900</v>
      </c>
      <c r="H352" s="21">
        <v>0</v>
      </c>
      <c r="I352" s="51">
        <f t="shared" si="31"/>
        <v>26900</v>
      </c>
      <c r="J352" s="62">
        <f t="shared" si="32"/>
        <v>1340818.04</v>
      </c>
      <c r="K352" s="81">
        <v>60456</v>
      </c>
      <c r="L352" s="82">
        <v>1422257</v>
      </c>
      <c r="M352" s="1">
        <f t="shared" si="34"/>
        <v>0</v>
      </c>
      <c r="N352" s="3"/>
      <c r="P352" s="43">
        <v>74324</v>
      </c>
      <c r="Q352" s="43">
        <v>19305</v>
      </c>
      <c r="R352" s="5"/>
      <c r="S352" s="5"/>
      <c r="T352" s="5"/>
    </row>
    <row r="353" s="1" customFormat="1" spans="1:20">
      <c r="A353" s="14">
        <v>17</v>
      </c>
      <c r="B353" s="47">
        <v>43485</v>
      </c>
      <c r="C353" s="48">
        <v>43487</v>
      </c>
      <c r="D353" s="17" t="s">
        <v>15</v>
      </c>
      <c r="E353" s="49">
        <f t="shared" si="30"/>
        <v>2</v>
      </c>
      <c r="F353" s="50" t="s">
        <v>324</v>
      </c>
      <c r="G353" s="51">
        <v>27455</v>
      </c>
      <c r="H353" s="21">
        <v>0</v>
      </c>
      <c r="I353" s="51">
        <f t="shared" si="31"/>
        <v>27455</v>
      </c>
      <c r="J353" s="62">
        <f t="shared" si="32"/>
        <v>1313363.04</v>
      </c>
      <c r="K353" s="81">
        <v>57789</v>
      </c>
      <c r="L353" s="25">
        <v>1411349</v>
      </c>
      <c r="M353" s="1">
        <f t="shared" si="34"/>
        <v>0</v>
      </c>
      <c r="N353" s="3"/>
      <c r="P353" s="43">
        <v>74729</v>
      </c>
      <c r="Q353" s="43">
        <v>20070</v>
      </c>
      <c r="R353" s="5"/>
      <c r="S353" s="5"/>
      <c r="T353" s="5"/>
    </row>
    <row r="354" s="1" customFormat="1" spans="1:20">
      <c r="A354" s="14">
        <v>18</v>
      </c>
      <c r="B354" s="47">
        <v>43485</v>
      </c>
      <c r="C354" s="48">
        <v>43488</v>
      </c>
      <c r="D354" s="17" t="s">
        <v>15</v>
      </c>
      <c r="E354" s="49">
        <f t="shared" si="30"/>
        <v>3</v>
      </c>
      <c r="F354" s="50" t="s">
        <v>325</v>
      </c>
      <c r="G354" s="51">
        <v>32917.5</v>
      </c>
      <c r="H354" s="21">
        <v>0</v>
      </c>
      <c r="I354" s="51">
        <f t="shared" si="31"/>
        <v>32917.5</v>
      </c>
      <c r="J354" s="62">
        <f t="shared" si="32"/>
        <v>1280445.54</v>
      </c>
      <c r="K354" s="81">
        <v>58903</v>
      </c>
      <c r="L354" s="25">
        <v>1415424</v>
      </c>
      <c r="M354" s="1">
        <f t="shared" si="34"/>
        <v>0</v>
      </c>
      <c r="N354" s="3"/>
      <c r="P354" s="43">
        <v>74217</v>
      </c>
      <c r="Q354" s="43">
        <v>40140</v>
      </c>
      <c r="R354" s="5"/>
      <c r="S354" s="5"/>
      <c r="T354" s="5"/>
    </row>
    <row r="355" s="1" customFormat="1" spans="1:20">
      <c r="A355" s="14">
        <v>19</v>
      </c>
      <c r="B355" s="47">
        <v>43486</v>
      </c>
      <c r="C355" s="48">
        <v>43488</v>
      </c>
      <c r="D355" s="17" t="s">
        <v>15</v>
      </c>
      <c r="E355" s="49">
        <f t="shared" si="30"/>
        <v>2</v>
      </c>
      <c r="F355" s="50" t="s">
        <v>326</v>
      </c>
      <c r="G355" s="51">
        <v>19570</v>
      </c>
      <c r="H355" s="21">
        <v>0</v>
      </c>
      <c r="I355" s="51">
        <f t="shared" si="31"/>
        <v>19570</v>
      </c>
      <c r="J355" s="62">
        <f t="shared" si="32"/>
        <v>1260875.54</v>
      </c>
      <c r="K355" s="81">
        <v>51925</v>
      </c>
      <c r="L355" s="25">
        <v>1382421</v>
      </c>
      <c r="M355" s="1">
        <f t="shared" si="34"/>
        <v>0</v>
      </c>
      <c r="N355" s="3"/>
      <c r="P355" s="43">
        <v>73257</v>
      </c>
      <c r="Q355" s="43">
        <v>9000</v>
      </c>
      <c r="R355" s="5"/>
      <c r="S355" s="5"/>
      <c r="T355" s="5"/>
    </row>
    <row r="356" s="1" customFormat="1" spans="1:20">
      <c r="A356" s="14">
        <v>20</v>
      </c>
      <c r="B356" s="47">
        <v>43489</v>
      </c>
      <c r="C356" s="48">
        <v>43491</v>
      </c>
      <c r="D356" s="17" t="s">
        <v>15</v>
      </c>
      <c r="E356" s="49">
        <f t="shared" si="30"/>
        <v>2</v>
      </c>
      <c r="F356" s="50" t="s">
        <v>327</v>
      </c>
      <c r="G356" s="51">
        <v>21945</v>
      </c>
      <c r="H356" s="21">
        <v>0</v>
      </c>
      <c r="I356" s="51">
        <f t="shared" si="31"/>
        <v>21945</v>
      </c>
      <c r="J356" s="62">
        <f t="shared" si="32"/>
        <v>1238930.54</v>
      </c>
      <c r="K356" s="81">
        <v>57763</v>
      </c>
      <c r="L356" s="25">
        <v>1410352</v>
      </c>
      <c r="M356" s="1">
        <f t="shared" si="34"/>
        <v>0</v>
      </c>
      <c r="N356" s="3"/>
      <c r="P356" s="5">
        <v>73258</v>
      </c>
      <c r="Q356" s="43">
        <v>9000</v>
      </c>
      <c r="R356" s="5"/>
      <c r="S356" s="5"/>
      <c r="T356" s="5"/>
    </row>
    <row r="357" s="1" customFormat="1" spans="1:20">
      <c r="A357" s="14">
        <v>21</v>
      </c>
      <c r="B357" s="47">
        <v>43490</v>
      </c>
      <c r="C357" s="48">
        <v>43492</v>
      </c>
      <c r="D357" s="17" t="s">
        <v>15</v>
      </c>
      <c r="E357" s="49">
        <f t="shared" si="30"/>
        <v>2</v>
      </c>
      <c r="F357" s="50" t="s">
        <v>328</v>
      </c>
      <c r="G357" s="51">
        <v>21945</v>
      </c>
      <c r="H357" s="21">
        <v>0</v>
      </c>
      <c r="I357" s="51">
        <f t="shared" si="31"/>
        <v>21945</v>
      </c>
      <c r="J357" s="62">
        <f t="shared" si="32"/>
        <v>1216985.54</v>
      </c>
      <c r="K357" s="81">
        <v>56702</v>
      </c>
      <c r="L357" s="25">
        <v>1406076</v>
      </c>
      <c r="M357" s="1">
        <f t="shared" si="34"/>
        <v>0</v>
      </c>
      <c r="N357" s="3"/>
      <c r="P357" s="43">
        <v>73832</v>
      </c>
      <c r="Q357" s="43">
        <v>25740</v>
      </c>
      <c r="R357" s="5"/>
      <c r="S357" s="5"/>
      <c r="T357" s="5"/>
    </row>
    <row r="358" s="1" customFormat="1" spans="1:20">
      <c r="A358" s="14">
        <v>22</v>
      </c>
      <c r="B358" s="47">
        <v>43491</v>
      </c>
      <c r="C358" s="48">
        <v>43492</v>
      </c>
      <c r="D358" s="17" t="s">
        <v>15</v>
      </c>
      <c r="E358" s="49">
        <f t="shared" si="30"/>
        <v>1</v>
      </c>
      <c r="F358" s="50" t="s">
        <v>329</v>
      </c>
      <c r="G358" s="51">
        <v>11550</v>
      </c>
      <c r="H358" s="21">
        <v>0</v>
      </c>
      <c r="I358" s="51">
        <f t="shared" si="31"/>
        <v>11550</v>
      </c>
      <c r="J358" s="62">
        <f t="shared" si="32"/>
        <v>1205435.54</v>
      </c>
      <c r="K358" s="81">
        <v>58652</v>
      </c>
      <c r="L358" s="25">
        <v>1409539</v>
      </c>
      <c r="M358" s="1">
        <f t="shared" si="34"/>
        <v>0</v>
      </c>
      <c r="N358" s="3"/>
      <c r="P358" s="43">
        <v>74033</v>
      </c>
      <c r="Q358" s="43">
        <v>9000</v>
      </c>
      <c r="R358" s="5"/>
      <c r="S358" s="5"/>
      <c r="T358" s="5"/>
    </row>
    <row r="359" s="1" customFormat="1" spans="1:20">
      <c r="A359" s="14">
        <v>23</v>
      </c>
      <c r="B359" s="69">
        <v>43491</v>
      </c>
      <c r="C359" s="70">
        <v>43493</v>
      </c>
      <c r="D359" s="71" t="s">
        <v>15</v>
      </c>
      <c r="E359" s="72">
        <f t="shared" si="30"/>
        <v>2</v>
      </c>
      <c r="F359" s="73" t="s">
        <v>329</v>
      </c>
      <c r="G359" s="74">
        <v>10972.5</v>
      </c>
      <c r="H359" s="75">
        <v>0</v>
      </c>
      <c r="I359" s="74">
        <f t="shared" si="31"/>
        <v>10972.5</v>
      </c>
      <c r="J359" s="66">
        <f t="shared" si="32"/>
        <v>1194463.04</v>
      </c>
      <c r="K359" s="72">
        <v>58652</v>
      </c>
      <c r="L359" s="84">
        <v>1409539</v>
      </c>
      <c r="M359" s="85">
        <f t="shared" si="34"/>
        <v>577.5</v>
      </c>
      <c r="N359" s="3"/>
      <c r="P359" s="43">
        <v>70086</v>
      </c>
      <c r="Q359" s="43">
        <v>23625</v>
      </c>
      <c r="R359" s="5"/>
      <c r="S359" s="5"/>
      <c r="T359" s="5"/>
    </row>
    <row r="360" s="1" customFormat="1" spans="1:20">
      <c r="A360" s="14">
        <v>23</v>
      </c>
      <c r="B360" s="47"/>
      <c r="C360" s="48"/>
      <c r="D360" s="17" t="s">
        <v>15</v>
      </c>
      <c r="E360" s="49">
        <f t="shared" si="30"/>
        <v>0</v>
      </c>
      <c r="F360" s="50"/>
      <c r="G360" s="51"/>
      <c r="H360" s="21">
        <v>0</v>
      </c>
      <c r="I360" s="51">
        <f>SUM(I327:I359)</f>
        <v>737017.23</v>
      </c>
      <c r="J360" s="62"/>
      <c r="K360" s="81" t="s">
        <v>330</v>
      </c>
      <c r="L360" s="25"/>
      <c r="N360" s="3"/>
      <c r="P360" s="44">
        <v>69934</v>
      </c>
      <c r="Q360" s="43">
        <v>15750</v>
      </c>
      <c r="R360" s="5"/>
      <c r="S360" s="5"/>
      <c r="T360" s="5"/>
    </row>
    <row r="361" s="1" customFormat="1" spans="2:20">
      <c r="B361" s="4"/>
      <c r="C361" s="4"/>
      <c r="K361" s="4"/>
      <c r="N361" s="3"/>
      <c r="P361" s="43">
        <v>72231</v>
      </c>
      <c r="Q361" s="43">
        <v>31500</v>
      </c>
      <c r="R361" s="5"/>
      <c r="S361" s="5"/>
      <c r="T361" s="5"/>
    </row>
    <row r="362" s="1" customFormat="1" spans="1:20">
      <c r="A362" s="2"/>
      <c r="B362" s="76"/>
      <c r="C362" s="76"/>
      <c r="D362" s="2"/>
      <c r="E362" s="2"/>
      <c r="F362" s="2"/>
      <c r="G362" s="2"/>
      <c r="H362" s="2"/>
      <c r="I362" s="2"/>
      <c r="J362" s="2"/>
      <c r="K362" s="76"/>
      <c r="N362" s="3"/>
      <c r="P362" s="43">
        <v>73850</v>
      </c>
      <c r="Q362" s="43">
        <v>13500</v>
      </c>
      <c r="R362" s="5"/>
      <c r="S362" s="5"/>
      <c r="T362" s="5"/>
    </row>
    <row r="363" s="1" customFormat="1" spans="1:20">
      <c r="A363" s="6" t="s">
        <v>331</v>
      </c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25"/>
      <c r="N363" s="3"/>
      <c r="P363" s="43">
        <v>74788</v>
      </c>
      <c r="Q363" s="43">
        <v>9000</v>
      </c>
      <c r="R363" s="5"/>
      <c r="S363" s="5"/>
      <c r="T363" s="5"/>
    </row>
    <row r="364" s="1" customFormat="1" spans="1:20">
      <c r="A364" s="45" t="s">
        <v>332</v>
      </c>
      <c r="B364" s="46"/>
      <c r="C364" s="46"/>
      <c r="D364" s="46"/>
      <c r="E364" s="46"/>
      <c r="F364" s="46"/>
      <c r="G364" s="46"/>
      <c r="H364" s="46"/>
      <c r="I364" s="54"/>
      <c r="J364" s="55">
        <f>J359</f>
        <v>1194463.04</v>
      </c>
      <c r="K364" s="56"/>
      <c r="L364" s="25"/>
      <c r="N364" s="3"/>
      <c r="P364" s="43">
        <v>76284</v>
      </c>
      <c r="Q364" s="43">
        <v>12870</v>
      </c>
      <c r="R364" s="5"/>
      <c r="S364" s="5"/>
      <c r="T364" s="5"/>
    </row>
    <row r="365" s="1" customFormat="1" spans="1:20">
      <c r="A365" s="45"/>
      <c r="B365" s="46"/>
      <c r="C365" s="46"/>
      <c r="D365" s="46"/>
      <c r="E365" s="46"/>
      <c r="F365" s="46"/>
      <c r="G365" s="46"/>
      <c r="H365" s="46"/>
      <c r="I365" s="54" t="s">
        <v>333</v>
      </c>
      <c r="J365" s="60">
        <v>1723859.46</v>
      </c>
      <c r="K365" s="57">
        <v>43509</v>
      </c>
      <c r="L365" s="25"/>
      <c r="N365" s="3"/>
      <c r="P365" s="43">
        <v>74126</v>
      </c>
      <c r="Q365" s="43">
        <v>22410</v>
      </c>
      <c r="R365" s="5"/>
      <c r="S365" s="5"/>
      <c r="T365" s="5"/>
    </row>
    <row r="366" s="1" customFormat="1" spans="1:20">
      <c r="A366" s="77"/>
      <c r="B366" s="78"/>
      <c r="C366" s="78"/>
      <c r="D366" s="78"/>
      <c r="E366" s="78"/>
      <c r="F366" s="78"/>
      <c r="G366" s="78"/>
      <c r="H366" s="78"/>
      <c r="I366" s="86" t="s">
        <v>333</v>
      </c>
      <c r="J366" s="87">
        <v>1000000</v>
      </c>
      <c r="K366" s="88" t="s">
        <v>334</v>
      </c>
      <c r="L366" s="89"/>
      <c r="N366" s="3"/>
      <c r="P366" s="43">
        <v>72039</v>
      </c>
      <c r="Q366" s="43">
        <v>23625</v>
      </c>
      <c r="R366" s="5"/>
      <c r="S366" s="5"/>
      <c r="T366" s="5"/>
    </row>
    <row r="367" s="1" customFormat="1" spans="1:20">
      <c r="A367" s="45"/>
      <c r="B367" s="46"/>
      <c r="C367" s="46"/>
      <c r="D367" s="46"/>
      <c r="E367" s="46"/>
      <c r="F367" s="46"/>
      <c r="G367" s="46"/>
      <c r="H367" s="46"/>
      <c r="I367" s="54"/>
      <c r="J367" s="61"/>
      <c r="K367" s="56"/>
      <c r="L367" s="25"/>
      <c r="N367" s="3"/>
      <c r="P367" s="43">
        <v>73280</v>
      </c>
      <c r="Q367" s="43">
        <v>12870</v>
      </c>
      <c r="R367" s="5"/>
      <c r="S367" s="5"/>
      <c r="T367" s="5"/>
    </row>
    <row r="368" s="1" customFormat="1" spans="1:20">
      <c r="A368" s="45" t="s">
        <v>21</v>
      </c>
      <c r="B368" s="46"/>
      <c r="C368" s="46"/>
      <c r="D368" s="46"/>
      <c r="E368" s="46"/>
      <c r="F368" s="46"/>
      <c r="G368" s="46"/>
      <c r="H368" s="46"/>
      <c r="I368" s="54"/>
      <c r="J368" s="58">
        <f>J364+J365+J366</f>
        <v>3918322.5</v>
      </c>
      <c r="K368" s="56"/>
      <c r="L368" s="25"/>
      <c r="N368" s="3"/>
      <c r="P368" s="43">
        <v>75228</v>
      </c>
      <c r="Q368" s="43">
        <v>19305</v>
      </c>
      <c r="R368" s="5"/>
      <c r="S368" s="5"/>
      <c r="T368" s="5"/>
    </row>
    <row r="369" s="1" customFormat="1" spans="1:20">
      <c r="A369" s="8" t="s">
        <v>3</v>
      </c>
      <c r="B369" s="9" t="s">
        <v>4</v>
      </c>
      <c r="C369" s="9" t="s">
        <v>5</v>
      </c>
      <c r="D369" s="10" t="s">
        <v>6</v>
      </c>
      <c r="E369" s="10" t="s">
        <v>7</v>
      </c>
      <c r="F369" s="10" t="s">
        <v>8</v>
      </c>
      <c r="G369" s="10" t="s">
        <v>9</v>
      </c>
      <c r="H369" s="11" t="s">
        <v>10</v>
      </c>
      <c r="I369" s="30" t="s">
        <v>11</v>
      </c>
      <c r="J369" s="30" t="s">
        <v>12</v>
      </c>
      <c r="K369" s="10" t="s">
        <v>13</v>
      </c>
      <c r="L369" s="25"/>
      <c r="N369" s="3"/>
      <c r="P369" s="43">
        <v>74874</v>
      </c>
      <c r="Q369" s="43">
        <v>9000</v>
      </c>
      <c r="R369" s="5"/>
      <c r="S369" s="5"/>
      <c r="T369" s="5"/>
    </row>
    <row r="370" s="1" customFormat="1" spans="1:20">
      <c r="A370" s="14">
        <v>24</v>
      </c>
      <c r="B370" s="47">
        <v>43488</v>
      </c>
      <c r="C370" s="48">
        <v>43493</v>
      </c>
      <c r="D370" s="17" t="s">
        <v>15</v>
      </c>
      <c r="E370" s="49">
        <f t="shared" ref="E370:E433" si="35">C370-B370</f>
        <v>5</v>
      </c>
      <c r="F370" s="50" t="s">
        <v>335</v>
      </c>
      <c r="G370" s="51">
        <v>54862.5</v>
      </c>
      <c r="H370" s="21">
        <v>0</v>
      </c>
      <c r="I370" s="51">
        <f t="shared" ref="I370:I433" si="36">+G370+H370</f>
        <v>54862.5</v>
      </c>
      <c r="J370" s="62">
        <f>J368-I370</f>
        <v>3863460</v>
      </c>
      <c r="K370" s="49">
        <v>57785</v>
      </c>
      <c r="L370" s="65">
        <v>1410814</v>
      </c>
      <c r="M370" s="1">
        <f>VLOOKUP(K370,P:Q,2,0)-I370</f>
        <v>0</v>
      </c>
      <c r="N370" s="3"/>
      <c r="P370" s="43">
        <v>75703</v>
      </c>
      <c r="Q370" s="43">
        <v>11150</v>
      </c>
      <c r="R370" s="5"/>
      <c r="S370" s="5"/>
      <c r="T370" s="5"/>
    </row>
    <row r="371" s="1" customFormat="1" spans="1:20">
      <c r="A371" s="14">
        <v>25</v>
      </c>
      <c r="B371" s="47">
        <v>43491</v>
      </c>
      <c r="C371" s="48">
        <v>43493</v>
      </c>
      <c r="D371" s="17" t="s">
        <v>15</v>
      </c>
      <c r="E371" s="49">
        <f t="shared" si="35"/>
        <v>2</v>
      </c>
      <c r="F371" s="50" t="s">
        <v>336</v>
      </c>
      <c r="G371" s="51">
        <v>20600</v>
      </c>
      <c r="H371" s="21">
        <v>0</v>
      </c>
      <c r="I371" s="51">
        <f t="shared" si="36"/>
        <v>20600</v>
      </c>
      <c r="J371" s="62">
        <f t="shared" ref="J371:J434" si="37">J370-I371</f>
        <v>3842860</v>
      </c>
      <c r="K371" s="49">
        <v>58165</v>
      </c>
      <c r="L371" s="65">
        <v>1414140</v>
      </c>
      <c r="M371" s="1">
        <f>VLOOKUP(K371,P:Q,2,0)-I371</f>
        <v>0</v>
      </c>
      <c r="N371" s="3"/>
      <c r="P371" s="43">
        <v>73939</v>
      </c>
      <c r="Q371" s="43">
        <v>12870</v>
      </c>
      <c r="R371" s="5"/>
      <c r="S371" s="5"/>
      <c r="T371" s="5"/>
    </row>
    <row r="372" s="1" customFormat="1" spans="1:20">
      <c r="A372" s="14">
        <v>26</v>
      </c>
      <c r="B372" s="47">
        <v>43490</v>
      </c>
      <c r="C372" s="48">
        <v>43493</v>
      </c>
      <c r="D372" s="17" t="s">
        <v>15</v>
      </c>
      <c r="E372" s="49">
        <f t="shared" si="35"/>
        <v>3</v>
      </c>
      <c r="F372" s="50" t="s">
        <v>337</v>
      </c>
      <c r="G372" s="51">
        <v>29355</v>
      </c>
      <c r="H372" s="21">
        <v>0</v>
      </c>
      <c r="I372" s="51">
        <f t="shared" si="36"/>
        <v>29355</v>
      </c>
      <c r="J372" s="62">
        <f t="shared" si="37"/>
        <v>3813505</v>
      </c>
      <c r="K372" s="49">
        <v>56247</v>
      </c>
      <c r="L372" s="65">
        <v>1402304</v>
      </c>
      <c r="M372" s="1">
        <f>VLOOKUP(K372,P:Q,2,0)-I372</f>
        <v>0</v>
      </c>
      <c r="N372" s="3"/>
      <c r="P372" s="43">
        <v>75427</v>
      </c>
      <c r="Q372" s="43">
        <v>25740</v>
      </c>
      <c r="R372" s="5"/>
      <c r="S372" s="5"/>
      <c r="T372" s="5"/>
    </row>
    <row r="373" s="1" customFormat="1" spans="1:20">
      <c r="A373" s="14">
        <v>27</v>
      </c>
      <c r="B373" s="47">
        <v>43491</v>
      </c>
      <c r="C373" s="48">
        <v>43493</v>
      </c>
      <c r="D373" s="17" t="s">
        <v>15</v>
      </c>
      <c r="E373" s="49">
        <f t="shared" si="35"/>
        <v>2</v>
      </c>
      <c r="F373" s="50" t="s">
        <v>338</v>
      </c>
      <c r="G373" s="51">
        <v>20600</v>
      </c>
      <c r="H373" s="21">
        <v>0</v>
      </c>
      <c r="I373" s="51">
        <f t="shared" si="36"/>
        <v>20600</v>
      </c>
      <c r="J373" s="62">
        <f t="shared" si="37"/>
        <v>3792905</v>
      </c>
      <c r="K373" s="49">
        <v>57903</v>
      </c>
      <c r="L373" s="65">
        <v>1413838</v>
      </c>
      <c r="M373" s="1">
        <f>VLOOKUP(K373,P:Q,2,0)-I373</f>
        <v>0</v>
      </c>
      <c r="N373" s="3"/>
      <c r="P373" s="43">
        <v>72839</v>
      </c>
      <c r="Q373" s="43">
        <v>9000</v>
      </c>
      <c r="R373" s="5"/>
      <c r="S373" s="5"/>
      <c r="T373" s="5"/>
    </row>
    <row r="374" s="1" customFormat="1" spans="1:20">
      <c r="A374" s="14">
        <v>28</v>
      </c>
      <c r="B374" s="47">
        <v>43493</v>
      </c>
      <c r="C374" s="48">
        <v>43495</v>
      </c>
      <c r="D374" s="17" t="s">
        <v>15</v>
      </c>
      <c r="E374" s="49">
        <f t="shared" si="35"/>
        <v>2</v>
      </c>
      <c r="F374" s="50" t="s">
        <v>339</v>
      </c>
      <c r="G374" s="51">
        <v>21945</v>
      </c>
      <c r="H374" s="21">
        <v>0</v>
      </c>
      <c r="I374" s="51">
        <f t="shared" si="36"/>
        <v>21945</v>
      </c>
      <c r="J374" s="62">
        <f t="shared" si="37"/>
        <v>3770960</v>
      </c>
      <c r="K374" s="49">
        <v>54258</v>
      </c>
      <c r="L374" s="65">
        <v>1393280</v>
      </c>
      <c r="M374" s="1">
        <f>VLOOKUP(K374,P:Q,2,0)-I374</f>
        <v>0</v>
      </c>
      <c r="N374" s="3"/>
      <c r="P374" s="43">
        <v>74034</v>
      </c>
      <c r="Q374" s="43">
        <v>12870</v>
      </c>
      <c r="R374" s="5"/>
      <c r="S374" s="5"/>
      <c r="T374" s="5"/>
    </row>
    <row r="375" s="1" customFormat="1" spans="1:20">
      <c r="A375" s="14">
        <v>29</v>
      </c>
      <c r="B375" s="47">
        <v>43493</v>
      </c>
      <c r="C375" s="48">
        <v>43496</v>
      </c>
      <c r="D375" s="17" t="s">
        <v>15</v>
      </c>
      <c r="E375" s="49">
        <f t="shared" si="35"/>
        <v>3</v>
      </c>
      <c r="F375" s="50" t="s">
        <v>340</v>
      </c>
      <c r="G375" s="51">
        <v>32917.5</v>
      </c>
      <c r="H375" s="21">
        <v>0</v>
      </c>
      <c r="I375" s="51">
        <f t="shared" si="36"/>
        <v>32917.5</v>
      </c>
      <c r="J375" s="62">
        <f t="shared" si="37"/>
        <v>3738042.5</v>
      </c>
      <c r="K375" s="49">
        <v>54241</v>
      </c>
      <c r="L375" s="65">
        <v>1392816</v>
      </c>
      <c r="M375" s="1">
        <f>VLOOKUP(K375,P:Q,2,0)-I375</f>
        <v>0</v>
      </c>
      <c r="N375" s="3"/>
      <c r="P375" s="43">
        <v>74941</v>
      </c>
      <c r="Q375" s="43">
        <v>12870</v>
      </c>
      <c r="R375" s="5"/>
      <c r="S375" s="5"/>
      <c r="T375" s="5"/>
    </row>
    <row r="376" s="1" customFormat="1" spans="1:20">
      <c r="A376" s="14">
        <v>30</v>
      </c>
      <c r="B376" s="47">
        <v>43494</v>
      </c>
      <c r="C376" s="48">
        <v>43496</v>
      </c>
      <c r="D376" s="17" t="s">
        <v>15</v>
      </c>
      <c r="E376" s="49">
        <f t="shared" si="35"/>
        <v>2</v>
      </c>
      <c r="F376" s="50" t="s">
        <v>341</v>
      </c>
      <c r="G376" s="51">
        <v>26400</v>
      </c>
      <c r="H376" s="21">
        <v>0</v>
      </c>
      <c r="I376" s="51">
        <f t="shared" si="36"/>
        <v>26400</v>
      </c>
      <c r="J376" s="62">
        <f t="shared" si="37"/>
        <v>3711642.5</v>
      </c>
      <c r="K376" s="49">
        <v>55680</v>
      </c>
      <c r="L376" s="65">
        <v>1400399</v>
      </c>
      <c r="M376" s="1">
        <f>VLOOKUP(K376,P:Q,2,0)-I376</f>
        <v>0</v>
      </c>
      <c r="N376" s="3"/>
      <c r="P376" s="43">
        <v>73844</v>
      </c>
      <c r="Q376" s="43">
        <v>9000</v>
      </c>
      <c r="R376" s="5"/>
      <c r="S376" s="5"/>
      <c r="T376" s="5"/>
    </row>
    <row r="377" s="1" customFormat="1" spans="1:20">
      <c r="A377" s="14">
        <v>31</v>
      </c>
      <c r="B377" s="47">
        <v>43493</v>
      </c>
      <c r="C377" s="48">
        <v>43496</v>
      </c>
      <c r="D377" s="17" t="s">
        <v>15</v>
      </c>
      <c r="E377" s="49">
        <f t="shared" si="35"/>
        <v>3</v>
      </c>
      <c r="F377" s="50" t="s">
        <v>342</v>
      </c>
      <c r="G377" s="51">
        <v>29355</v>
      </c>
      <c r="H377" s="21">
        <v>0</v>
      </c>
      <c r="I377" s="51">
        <f t="shared" si="36"/>
        <v>29355</v>
      </c>
      <c r="J377" s="62">
        <f t="shared" si="37"/>
        <v>3682287.5</v>
      </c>
      <c r="K377" s="49">
        <v>54240</v>
      </c>
      <c r="L377" s="65">
        <v>1392827</v>
      </c>
      <c r="M377" s="1">
        <f>VLOOKUP(K377,P:Q,2,0)-I377</f>
        <v>0</v>
      </c>
      <c r="N377" s="3"/>
      <c r="P377" s="43">
        <v>74028</v>
      </c>
      <c r="Q377" s="43">
        <v>12870</v>
      </c>
      <c r="R377" s="5"/>
      <c r="S377" s="5"/>
      <c r="T377" s="5"/>
    </row>
    <row r="378" s="1" customFormat="1" spans="1:20">
      <c r="A378" s="14">
        <v>1</v>
      </c>
      <c r="B378" s="47">
        <v>43495</v>
      </c>
      <c r="C378" s="48">
        <v>43497</v>
      </c>
      <c r="D378" s="17" t="s">
        <v>15</v>
      </c>
      <c r="E378" s="49">
        <f t="shared" si="35"/>
        <v>2</v>
      </c>
      <c r="F378" s="50" t="s">
        <v>343</v>
      </c>
      <c r="G378" s="51">
        <v>27465</v>
      </c>
      <c r="H378" s="21">
        <v>0</v>
      </c>
      <c r="I378" s="51">
        <f t="shared" si="36"/>
        <v>27465</v>
      </c>
      <c r="J378" s="62">
        <f t="shared" si="37"/>
        <v>3654822.5</v>
      </c>
      <c r="K378" s="49">
        <v>57905</v>
      </c>
      <c r="L378" s="65">
        <v>1413786</v>
      </c>
      <c r="M378" s="1">
        <f>VLOOKUP(K378,P:Q,2,0)-I378</f>
        <v>0</v>
      </c>
      <c r="N378" s="3"/>
      <c r="P378" s="43">
        <v>74339</v>
      </c>
      <c r="Q378" s="43">
        <v>9000</v>
      </c>
      <c r="R378" s="5"/>
      <c r="S378" s="5"/>
      <c r="T378" s="5"/>
    </row>
    <row r="379" s="1" customFormat="1" spans="1:20">
      <c r="A379" s="14">
        <v>2</v>
      </c>
      <c r="B379" s="47">
        <v>43495</v>
      </c>
      <c r="C379" s="48">
        <v>43497</v>
      </c>
      <c r="D379" s="17" t="s">
        <v>15</v>
      </c>
      <c r="E379" s="49">
        <f t="shared" si="35"/>
        <v>2</v>
      </c>
      <c r="F379" s="50" t="s">
        <v>344</v>
      </c>
      <c r="G379" s="51">
        <v>21945</v>
      </c>
      <c r="H379" s="21">
        <v>0</v>
      </c>
      <c r="I379" s="51">
        <f t="shared" si="36"/>
        <v>21945</v>
      </c>
      <c r="J379" s="62">
        <f t="shared" si="37"/>
        <v>3632877.5</v>
      </c>
      <c r="K379" s="49">
        <v>53910</v>
      </c>
      <c r="L379" s="65">
        <v>1389714</v>
      </c>
      <c r="M379" s="1">
        <f>VLOOKUP(K379,P:Q,2,0)-I379</f>
        <v>0</v>
      </c>
      <c r="N379" s="3"/>
      <c r="P379" s="43">
        <v>74216</v>
      </c>
      <c r="Q379" s="43">
        <v>20070</v>
      </c>
      <c r="R379" s="5"/>
      <c r="S379" s="5"/>
      <c r="T379" s="5"/>
    </row>
    <row r="380" s="1" customFormat="1" spans="1:20">
      <c r="A380" s="14">
        <v>3</v>
      </c>
      <c r="B380" s="47">
        <v>43495</v>
      </c>
      <c r="C380" s="48">
        <v>43499</v>
      </c>
      <c r="D380" s="17" t="s">
        <v>15</v>
      </c>
      <c r="E380" s="49">
        <f t="shared" si="35"/>
        <v>4</v>
      </c>
      <c r="F380" s="50" t="s">
        <v>345</v>
      </c>
      <c r="G380" s="51">
        <v>54845</v>
      </c>
      <c r="H380" s="21">
        <v>0</v>
      </c>
      <c r="I380" s="51">
        <f t="shared" si="36"/>
        <v>54845</v>
      </c>
      <c r="J380" s="62">
        <f t="shared" si="37"/>
        <v>3578032.5</v>
      </c>
      <c r="K380" s="49">
        <v>56248</v>
      </c>
      <c r="L380" s="65">
        <v>1403291</v>
      </c>
      <c r="M380" s="1">
        <f>VLOOKUP(K380,P:Q,2,0)-I380</f>
        <v>0</v>
      </c>
      <c r="N380" s="3"/>
      <c r="P380" s="43">
        <v>71005</v>
      </c>
      <c r="Q380" s="43">
        <v>14040</v>
      </c>
      <c r="R380" s="5"/>
      <c r="S380" s="5"/>
      <c r="T380" s="5"/>
    </row>
    <row r="381" s="1" customFormat="1" spans="1:20">
      <c r="A381" s="14">
        <v>4</v>
      </c>
      <c r="B381" s="47">
        <v>43498</v>
      </c>
      <c r="C381" s="48">
        <v>43500</v>
      </c>
      <c r="D381" s="17" t="s">
        <v>15</v>
      </c>
      <c r="E381" s="49">
        <f t="shared" si="35"/>
        <v>2</v>
      </c>
      <c r="F381" s="50" t="s">
        <v>346</v>
      </c>
      <c r="G381" s="51">
        <v>32900</v>
      </c>
      <c r="H381" s="21">
        <v>0</v>
      </c>
      <c r="I381" s="51">
        <f t="shared" si="36"/>
        <v>32900</v>
      </c>
      <c r="J381" s="62">
        <f t="shared" si="37"/>
        <v>3545132.5</v>
      </c>
      <c r="K381" s="49">
        <v>60708</v>
      </c>
      <c r="L381" s="90">
        <v>1424406</v>
      </c>
      <c r="M381" s="1">
        <f>VLOOKUP(K381,P:Q,2,0)-I381</f>
        <v>0</v>
      </c>
      <c r="N381" s="3"/>
      <c r="P381" s="43">
        <v>70404</v>
      </c>
      <c r="Q381" s="43">
        <v>15750</v>
      </c>
      <c r="R381" s="5"/>
      <c r="S381" s="5"/>
      <c r="T381" s="5"/>
    </row>
    <row r="382" s="1" customFormat="1" spans="1:20">
      <c r="A382" s="14">
        <v>5</v>
      </c>
      <c r="B382" s="47">
        <v>43499</v>
      </c>
      <c r="C382" s="48">
        <v>43500</v>
      </c>
      <c r="D382" s="17" t="s">
        <v>15</v>
      </c>
      <c r="E382" s="49">
        <f t="shared" si="35"/>
        <v>1</v>
      </c>
      <c r="F382" s="50" t="s">
        <v>347</v>
      </c>
      <c r="G382" s="51">
        <v>16450</v>
      </c>
      <c r="H382" s="21">
        <v>0</v>
      </c>
      <c r="I382" s="51">
        <f t="shared" si="36"/>
        <v>16450</v>
      </c>
      <c r="J382" s="62">
        <f t="shared" si="37"/>
        <v>3528682.5</v>
      </c>
      <c r="K382" s="49">
        <v>60334</v>
      </c>
      <c r="L382" s="90">
        <v>1421936</v>
      </c>
      <c r="M382" s="1">
        <f>VLOOKUP(K382,P:Q,2,0)-I382</f>
        <v>0</v>
      </c>
      <c r="N382" s="3"/>
      <c r="P382" s="43">
        <v>70234</v>
      </c>
      <c r="Q382" s="43">
        <v>64650</v>
      </c>
      <c r="R382" s="5"/>
      <c r="S382" s="5"/>
      <c r="T382" s="5"/>
    </row>
    <row r="383" s="1" customFormat="1" spans="1:20">
      <c r="A383" s="14">
        <v>6</v>
      </c>
      <c r="B383" s="47">
        <v>43500</v>
      </c>
      <c r="C383" s="48">
        <v>43501</v>
      </c>
      <c r="D383" s="17" t="s">
        <v>15</v>
      </c>
      <c r="E383" s="49">
        <f t="shared" si="35"/>
        <v>1</v>
      </c>
      <c r="F383" s="50" t="s">
        <v>348</v>
      </c>
      <c r="G383" s="51">
        <v>14700</v>
      </c>
      <c r="H383" s="21">
        <v>0</v>
      </c>
      <c r="I383" s="51">
        <f t="shared" si="36"/>
        <v>14700</v>
      </c>
      <c r="J383" s="62">
        <f t="shared" si="37"/>
        <v>3513982.5</v>
      </c>
      <c r="K383" s="49">
        <v>47931</v>
      </c>
      <c r="L383" s="65">
        <v>1370141</v>
      </c>
      <c r="M383" s="1">
        <f>VLOOKUP(K383,P:Q,2,0)-I383</f>
        <v>0</v>
      </c>
      <c r="N383" s="3"/>
      <c r="P383" s="43">
        <v>67903</v>
      </c>
      <c r="Q383" s="43">
        <v>23300</v>
      </c>
      <c r="R383" s="5"/>
      <c r="S383" s="5"/>
      <c r="T383" s="5"/>
    </row>
    <row r="384" s="1" customFormat="1" spans="1:20">
      <c r="A384" s="14">
        <v>7</v>
      </c>
      <c r="B384" s="47">
        <v>43500</v>
      </c>
      <c r="C384" s="48">
        <v>43501</v>
      </c>
      <c r="D384" s="17" t="s">
        <v>15</v>
      </c>
      <c r="E384" s="49">
        <f t="shared" si="35"/>
        <v>1</v>
      </c>
      <c r="F384" s="50" t="s">
        <v>346</v>
      </c>
      <c r="G384" s="51">
        <v>16450</v>
      </c>
      <c r="H384" s="21">
        <v>0</v>
      </c>
      <c r="I384" s="51">
        <f t="shared" si="36"/>
        <v>16450</v>
      </c>
      <c r="J384" s="62">
        <f t="shared" si="37"/>
        <v>3497532.5</v>
      </c>
      <c r="K384" s="49">
        <v>47930</v>
      </c>
      <c r="L384" s="65">
        <v>1370135</v>
      </c>
      <c r="M384" s="1">
        <f>VLOOKUP(K384,P:Q,2,0)-I384</f>
        <v>0</v>
      </c>
      <c r="N384" s="3"/>
      <c r="P384" s="43">
        <v>76452</v>
      </c>
      <c r="Q384" s="43">
        <v>12870</v>
      </c>
      <c r="R384" s="5"/>
      <c r="S384" s="5"/>
      <c r="T384" s="5"/>
    </row>
    <row r="385" s="1" customFormat="1" spans="1:20">
      <c r="A385" s="14">
        <v>8</v>
      </c>
      <c r="B385" s="47">
        <v>43500</v>
      </c>
      <c r="C385" s="48">
        <v>43501</v>
      </c>
      <c r="D385" s="17" t="s">
        <v>15</v>
      </c>
      <c r="E385" s="49">
        <f t="shared" si="35"/>
        <v>1</v>
      </c>
      <c r="F385" s="50" t="s">
        <v>349</v>
      </c>
      <c r="G385" s="51">
        <v>16450</v>
      </c>
      <c r="H385" s="21">
        <v>0</v>
      </c>
      <c r="I385" s="51">
        <f t="shared" si="36"/>
        <v>16450</v>
      </c>
      <c r="J385" s="62">
        <f t="shared" si="37"/>
        <v>3481082.5</v>
      </c>
      <c r="K385" s="49">
        <v>47530</v>
      </c>
      <c r="L385" s="65">
        <v>1367663</v>
      </c>
      <c r="M385" s="1">
        <f>VLOOKUP(K385,P:Q,2,0)-I385</f>
        <v>0</v>
      </c>
      <c r="N385" s="3"/>
      <c r="P385" s="43">
        <v>70012</v>
      </c>
      <c r="Q385" s="43">
        <v>15750</v>
      </c>
      <c r="R385" s="5"/>
      <c r="S385" s="5"/>
      <c r="T385" s="5"/>
    </row>
    <row r="386" s="1" customFormat="1" spans="1:20">
      <c r="A386" s="14">
        <v>9</v>
      </c>
      <c r="B386" s="47">
        <v>43500</v>
      </c>
      <c r="C386" s="48">
        <v>43501</v>
      </c>
      <c r="D386" s="17" t="s">
        <v>15</v>
      </c>
      <c r="E386" s="49">
        <f t="shared" si="35"/>
        <v>1</v>
      </c>
      <c r="F386" s="50" t="s">
        <v>350</v>
      </c>
      <c r="G386" s="51">
        <v>16450</v>
      </c>
      <c r="H386" s="21">
        <v>0</v>
      </c>
      <c r="I386" s="51">
        <f t="shared" si="36"/>
        <v>16450</v>
      </c>
      <c r="J386" s="62">
        <f t="shared" si="37"/>
        <v>3464632.5</v>
      </c>
      <c r="K386" s="49">
        <v>56288</v>
      </c>
      <c r="L386" s="65">
        <v>1403055</v>
      </c>
      <c r="M386" s="1">
        <f>VLOOKUP(K386,P:Q,2,0)-I386</f>
        <v>0</v>
      </c>
      <c r="N386" s="3"/>
      <c r="P386" s="43">
        <v>70013</v>
      </c>
      <c r="Q386" s="43">
        <v>15750</v>
      </c>
      <c r="R386" s="5"/>
      <c r="S386" s="5"/>
      <c r="T386" s="5"/>
    </row>
    <row r="387" s="1" customFormat="1" spans="1:20">
      <c r="A387" s="14">
        <v>10</v>
      </c>
      <c r="B387" s="47">
        <v>43500</v>
      </c>
      <c r="C387" s="48">
        <v>43501</v>
      </c>
      <c r="D387" s="17" t="s">
        <v>15</v>
      </c>
      <c r="E387" s="49">
        <f t="shared" si="35"/>
        <v>1</v>
      </c>
      <c r="F387" s="50" t="s">
        <v>351</v>
      </c>
      <c r="G387" s="51">
        <v>14700</v>
      </c>
      <c r="H387" s="21">
        <v>0</v>
      </c>
      <c r="I387" s="51">
        <f t="shared" si="36"/>
        <v>14700</v>
      </c>
      <c r="J387" s="62">
        <f t="shared" si="37"/>
        <v>3449932.5</v>
      </c>
      <c r="K387" s="49">
        <v>47454</v>
      </c>
      <c r="L387" s="65">
        <v>1366270</v>
      </c>
      <c r="M387" s="1">
        <f>VLOOKUP(K387,P:Q,2,0)-I387</f>
        <v>0</v>
      </c>
      <c r="N387" s="3"/>
      <c r="P387" s="43">
        <v>73516</v>
      </c>
      <c r="Q387" s="43">
        <v>14800</v>
      </c>
      <c r="R387" s="5"/>
      <c r="S387" s="5"/>
      <c r="T387" s="5"/>
    </row>
    <row r="388" s="1" customFormat="1" spans="1:20">
      <c r="A388" s="14">
        <v>11</v>
      </c>
      <c r="B388" s="47">
        <v>43499</v>
      </c>
      <c r="C388" s="48">
        <v>43501</v>
      </c>
      <c r="D388" s="17" t="s">
        <v>15</v>
      </c>
      <c r="E388" s="49">
        <f t="shared" si="35"/>
        <v>2</v>
      </c>
      <c r="F388" s="50" t="s">
        <v>352</v>
      </c>
      <c r="G388" s="51">
        <v>32900</v>
      </c>
      <c r="H388" s="21">
        <v>0</v>
      </c>
      <c r="I388" s="51">
        <f t="shared" si="36"/>
        <v>32900</v>
      </c>
      <c r="J388" s="62">
        <f t="shared" si="37"/>
        <v>3417032.5</v>
      </c>
      <c r="K388" s="49">
        <v>57836</v>
      </c>
      <c r="L388" s="65">
        <v>1412382</v>
      </c>
      <c r="M388" s="1">
        <f>VLOOKUP(K388,P:Q,2,0)-I388</f>
        <v>0</v>
      </c>
      <c r="N388" s="3"/>
      <c r="P388" s="43">
        <v>72030</v>
      </c>
      <c r="Q388" s="43">
        <v>19305</v>
      </c>
      <c r="R388" s="5"/>
      <c r="S388" s="5"/>
      <c r="T388" s="5"/>
    </row>
    <row r="389" s="1" customFormat="1" spans="1:20">
      <c r="A389" s="14">
        <v>12</v>
      </c>
      <c r="B389" s="47">
        <v>43499</v>
      </c>
      <c r="C389" s="48">
        <v>43501</v>
      </c>
      <c r="D389" s="17" t="s">
        <v>15</v>
      </c>
      <c r="E389" s="49">
        <f t="shared" si="35"/>
        <v>2</v>
      </c>
      <c r="F389" s="50" t="s">
        <v>353</v>
      </c>
      <c r="G389" s="51">
        <v>38700</v>
      </c>
      <c r="H389" s="21">
        <v>0</v>
      </c>
      <c r="I389" s="51">
        <f t="shared" si="36"/>
        <v>38700</v>
      </c>
      <c r="J389" s="62">
        <f t="shared" si="37"/>
        <v>3378332.5</v>
      </c>
      <c r="K389" s="49">
        <v>57174</v>
      </c>
      <c r="L389" s="90">
        <v>1407968</v>
      </c>
      <c r="M389" s="1">
        <f>VLOOKUP(K389,P:Q,2,0)-I389</f>
        <v>0</v>
      </c>
      <c r="N389" s="3"/>
      <c r="P389" s="43">
        <v>72034</v>
      </c>
      <c r="Q389" s="43">
        <v>19305</v>
      </c>
      <c r="R389" s="5"/>
      <c r="S389" s="5"/>
      <c r="T389" s="5"/>
    </row>
    <row r="390" s="1" customFormat="1" spans="1:20">
      <c r="A390" s="14">
        <v>13</v>
      </c>
      <c r="B390" s="47">
        <v>43499</v>
      </c>
      <c r="C390" s="48">
        <v>43501</v>
      </c>
      <c r="D390" s="17" t="s">
        <v>15</v>
      </c>
      <c r="E390" s="49">
        <f t="shared" si="35"/>
        <v>2</v>
      </c>
      <c r="F390" s="50" t="s">
        <v>354</v>
      </c>
      <c r="G390" s="51">
        <v>38700</v>
      </c>
      <c r="H390" s="21">
        <v>0</v>
      </c>
      <c r="I390" s="51">
        <f t="shared" si="36"/>
        <v>38700</v>
      </c>
      <c r="J390" s="62">
        <f t="shared" si="37"/>
        <v>3339632.5</v>
      </c>
      <c r="K390" s="49">
        <v>57175</v>
      </c>
      <c r="L390" s="90">
        <v>1407968</v>
      </c>
      <c r="M390" s="1">
        <f>VLOOKUP(K390,P:Q,2,0)-I390</f>
        <v>0</v>
      </c>
      <c r="N390" s="3"/>
      <c r="P390" s="43">
        <v>71994</v>
      </c>
      <c r="Q390" s="43">
        <v>23625</v>
      </c>
      <c r="R390" s="5"/>
      <c r="S390" s="5"/>
      <c r="T390" s="5"/>
    </row>
    <row r="391" s="1" customFormat="1" spans="1:20">
      <c r="A391" s="14">
        <v>14</v>
      </c>
      <c r="B391" s="47">
        <v>43501</v>
      </c>
      <c r="C391" s="48">
        <v>43502</v>
      </c>
      <c r="D391" s="17" t="s">
        <v>15</v>
      </c>
      <c r="E391" s="49">
        <f t="shared" si="35"/>
        <v>1</v>
      </c>
      <c r="F391" s="50" t="s">
        <v>351</v>
      </c>
      <c r="G391" s="51">
        <v>14700</v>
      </c>
      <c r="H391" s="21">
        <v>0</v>
      </c>
      <c r="I391" s="51">
        <f t="shared" si="36"/>
        <v>14700</v>
      </c>
      <c r="J391" s="62">
        <f t="shared" si="37"/>
        <v>3324932.5</v>
      </c>
      <c r="K391" s="49">
        <v>47659</v>
      </c>
      <c r="L391" s="65">
        <v>1368542</v>
      </c>
      <c r="M391" s="1">
        <f>VLOOKUP(K391,P:Q,2,0)-I391</f>
        <v>0</v>
      </c>
      <c r="N391" s="3"/>
      <c r="P391" s="43">
        <v>72226</v>
      </c>
      <c r="Q391" s="43">
        <v>22500</v>
      </c>
      <c r="R391" s="5"/>
      <c r="S391" s="5"/>
      <c r="T391" s="5"/>
    </row>
    <row r="392" s="1" customFormat="1" spans="1:20">
      <c r="A392" s="14">
        <v>15</v>
      </c>
      <c r="B392" s="47">
        <v>43501</v>
      </c>
      <c r="C392" s="48">
        <v>43502</v>
      </c>
      <c r="D392" s="17" t="s">
        <v>15</v>
      </c>
      <c r="E392" s="49">
        <f t="shared" si="35"/>
        <v>1</v>
      </c>
      <c r="F392" s="50" t="s">
        <v>355</v>
      </c>
      <c r="G392" s="51">
        <v>19350</v>
      </c>
      <c r="H392" s="21">
        <v>0</v>
      </c>
      <c r="I392" s="51">
        <f t="shared" si="36"/>
        <v>19350</v>
      </c>
      <c r="J392" s="62">
        <f t="shared" si="37"/>
        <v>3305582.5</v>
      </c>
      <c r="K392" s="49">
        <v>60765</v>
      </c>
      <c r="L392" s="65">
        <v>1425084</v>
      </c>
      <c r="M392" s="1">
        <f>VLOOKUP(K392,P:Q,2,0)-I392</f>
        <v>0</v>
      </c>
      <c r="N392" s="3"/>
      <c r="P392" s="43">
        <v>73519</v>
      </c>
      <c r="Q392" s="43">
        <v>19305</v>
      </c>
      <c r="R392" s="5"/>
      <c r="S392" s="5"/>
      <c r="T392" s="5"/>
    </row>
    <row r="393" s="1" customFormat="1" spans="1:20">
      <c r="A393" s="14">
        <v>16</v>
      </c>
      <c r="B393" s="47">
        <v>43501</v>
      </c>
      <c r="C393" s="48">
        <v>43502</v>
      </c>
      <c r="D393" s="17" t="s">
        <v>15</v>
      </c>
      <c r="E393" s="49">
        <f t="shared" si="35"/>
        <v>1</v>
      </c>
      <c r="F393" s="50" t="s">
        <v>356</v>
      </c>
      <c r="G393" s="51">
        <v>16450</v>
      </c>
      <c r="H393" s="21">
        <v>0</v>
      </c>
      <c r="I393" s="51">
        <f t="shared" si="36"/>
        <v>16450</v>
      </c>
      <c r="J393" s="62">
        <f t="shared" si="37"/>
        <v>3289132.5</v>
      </c>
      <c r="K393" s="49">
        <v>60288</v>
      </c>
      <c r="L393" s="65">
        <v>1420857</v>
      </c>
      <c r="M393" s="1">
        <f>VLOOKUP(K393,P:Q,2,0)-I393</f>
        <v>0</v>
      </c>
      <c r="N393" s="3"/>
      <c r="P393" s="43">
        <v>74884</v>
      </c>
      <c r="Q393" s="43">
        <v>9000</v>
      </c>
      <c r="R393" s="5"/>
      <c r="S393" s="5"/>
      <c r="T393" s="5"/>
    </row>
    <row r="394" s="1" customFormat="1" spans="1:20">
      <c r="A394" s="14">
        <v>17</v>
      </c>
      <c r="B394" s="47">
        <v>43501</v>
      </c>
      <c r="C394" s="48">
        <v>43502</v>
      </c>
      <c r="D394" s="17" t="s">
        <v>15</v>
      </c>
      <c r="E394" s="49">
        <f t="shared" si="35"/>
        <v>1</v>
      </c>
      <c r="F394" s="50" t="s">
        <v>357</v>
      </c>
      <c r="G394" s="51">
        <v>16450</v>
      </c>
      <c r="H394" s="21">
        <v>0</v>
      </c>
      <c r="I394" s="51">
        <f t="shared" si="36"/>
        <v>16450</v>
      </c>
      <c r="J394" s="62">
        <f t="shared" si="37"/>
        <v>3272682.5</v>
      </c>
      <c r="K394" s="49">
        <v>60804</v>
      </c>
      <c r="L394" s="65">
        <v>1425992</v>
      </c>
      <c r="M394" s="1">
        <f>VLOOKUP(K394,P:Q,2,0)-I394</f>
        <v>0</v>
      </c>
      <c r="N394" s="3"/>
      <c r="P394" s="43">
        <v>73264</v>
      </c>
      <c r="Q394" s="43">
        <v>9000</v>
      </c>
      <c r="R394" s="5"/>
      <c r="S394" s="5"/>
      <c r="T394" s="5"/>
    </row>
    <row r="395" s="1" customFormat="1" spans="1:20">
      <c r="A395" s="14">
        <v>18</v>
      </c>
      <c r="B395" s="47">
        <v>43501</v>
      </c>
      <c r="C395" s="48">
        <v>43502</v>
      </c>
      <c r="D395" s="17" t="s">
        <v>15</v>
      </c>
      <c r="E395" s="49">
        <f t="shared" si="35"/>
        <v>1</v>
      </c>
      <c r="F395" s="50" t="s">
        <v>358</v>
      </c>
      <c r="G395" s="51">
        <v>16450</v>
      </c>
      <c r="H395" s="21">
        <v>0</v>
      </c>
      <c r="I395" s="51">
        <f t="shared" si="36"/>
        <v>16450</v>
      </c>
      <c r="J395" s="62">
        <f t="shared" si="37"/>
        <v>3256232.5</v>
      </c>
      <c r="K395" s="49">
        <v>50679</v>
      </c>
      <c r="L395" s="65">
        <v>1378740</v>
      </c>
      <c r="M395" s="1">
        <f>VLOOKUP(K395,P:Q,2,0)-I395</f>
        <v>0</v>
      </c>
      <c r="N395" s="3"/>
      <c r="P395" s="43">
        <v>73681</v>
      </c>
      <c r="Q395" s="43">
        <v>12870</v>
      </c>
      <c r="R395" s="5"/>
      <c r="S395" s="5"/>
      <c r="T395" s="5"/>
    </row>
    <row r="396" s="1" customFormat="1" spans="1:20">
      <c r="A396" s="14">
        <v>19</v>
      </c>
      <c r="B396" s="47">
        <v>43501</v>
      </c>
      <c r="C396" s="48">
        <v>43502</v>
      </c>
      <c r="D396" s="17" t="s">
        <v>15</v>
      </c>
      <c r="E396" s="49">
        <f t="shared" si="35"/>
        <v>1</v>
      </c>
      <c r="F396" s="50" t="s">
        <v>359</v>
      </c>
      <c r="G396" s="51">
        <v>16450</v>
      </c>
      <c r="H396" s="21">
        <v>0</v>
      </c>
      <c r="I396" s="51">
        <f t="shared" si="36"/>
        <v>16450</v>
      </c>
      <c r="J396" s="62">
        <f t="shared" si="37"/>
        <v>3239782.5</v>
      </c>
      <c r="K396" s="49">
        <v>60214</v>
      </c>
      <c r="L396" s="90">
        <v>1420058</v>
      </c>
      <c r="M396" s="1">
        <f>VLOOKUP(K396,P:Q,2,0)-I396</f>
        <v>0</v>
      </c>
      <c r="N396" s="3"/>
      <c r="P396" s="43">
        <v>72923</v>
      </c>
      <c r="Q396" s="43">
        <v>9000</v>
      </c>
      <c r="R396" s="5"/>
      <c r="S396" s="5"/>
      <c r="T396" s="5"/>
    </row>
    <row r="397" s="1" customFormat="1" spans="1:20">
      <c r="A397" s="14">
        <v>20</v>
      </c>
      <c r="B397" s="47">
        <v>43500</v>
      </c>
      <c r="C397" s="48">
        <v>43502</v>
      </c>
      <c r="D397" s="17" t="s">
        <v>15</v>
      </c>
      <c r="E397" s="49">
        <f t="shared" si="35"/>
        <v>2</v>
      </c>
      <c r="F397" s="50" t="s">
        <v>360</v>
      </c>
      <c r="G397" s="51">
        <v>32900</v>
      </c>
      <c r="H397" s="21">
        <v>0</v>
      </c>
      <c r="I397" s="51">
        <f t="shared" si="36"/>
        <v>32900</v>
      </c>
      <c r="J397" s="62">
        <f t="shared" si="37"/>
        <v>3206882.5</v>
      </c>
      <c r="K397" s="49">
        <v>58919</v>
      </c>
      <c r="L397" s="65">
        <v>1415649</v>
      </c>
      <c r="M397" s="1">
        <f>VLOOKUP(K397,P:Q,2,0)-I397</f>
        <v>0</v>
      </c>
      <c r="N397" s="3"/>
      <c r="P397" s="43">
        <v>76658</v>
      </c>
      <c r="Q397" s="43">
        <v>9000</v>
      </c>
      <c r="R397" s="5"/>
      <c r="S397" s="5"/>
      <c r="T397" s="5"/>
    </row>
    <row r="398" s="1" customFormat="1" spans="1:20">
      <c r="A398" s="14">
        <v>21</v>
      </c>
      <c r="B398" s="47">
        <v>43502</v>
      </c>
      <c r="C398" s="48">
        <v>43503</v>
      </c>
      <c r="D398" s="17" t="s">
        <v>15</v>
      </c>
      <c r="E398" s="49">
        <f t="shared" si="35"/>
        <v>1</v>
      </c>
      <c r="F398" s="50" t="s">
        <v>361</v>
      </c>
      <c r="G398" s="51">
        <v>16450</v>
      </c>
      <c r="H398" s="21">
        <v>0</v>
      </c>
      <c r="I398" s="51">
        <f t="shared" si="36"/>
        <v>16450</v>
      </c>
      <c r="J398" s="62">
        <f t="shared" si="37"/>
        <v>3190432.5</v>
      </c>
      <c r="K398" s="49">
        <v>50908</v>
      </c>
      <c r="L398" s="65">
        <v>1379750</v>
      </c>
      <c r="M398" s="1">
        <f>VLOOKUP(K398,P:Q,2,0)-I398</f>
        <v>0</v>
      </c>
      <c r="N398" s="3"/>
      <c r="P398" s="43">
        <v>72225</v>
      </c>
      <c r="Q398" s="43">
        <v>22500</v>
      </c>
      <c r="R398" s="5"/>
      <c r="S398" s="5"/>
      <c r="T398" s="5"/>
    </row>
    <row r="399" s="1" customFormat="1" spans="1:20">
      <c r="A399" s="14">
        <v>22</v>
      </c>
      <c r="B399" s="47">
        <v>43502</v>
      </c>
      <c r="C399" s="48">
        <v>43503</v>
      </c>
      <c r="D399" s="17" t="s">
        <v>15</v>
      </c>
      <c r="E399" s="49">
        <f t="shared" si="35"/>
        <v>1</v>
      </c>
      <c r="F399" s="50" t="s">
        <v>355</v>
      </c>
      <c r="G399" s="51">
        <v>19350</v>
      </c>
      <c r="H399" s="21">
        <v>0</v>
      </c>
      <c r="I399" s="51">
        <f t="shared" si="36"/>
        <v>19350</v>
      </c>
      <c r="J399" s="62">
        <f t="shared" si="37"/>
        <v>3171082.5</v>
      </c>
      <c r="K399" s="49">
        <v>47662</v>
      </c>
      <c r="L399" s="65">
        <v>1368554</v>
      </c>
      <c r="M399" s="1">
        <f>VLOOKUP(K399,P:Q,2,0)-I399</f>
        <v>0</v>
      </c>
      <c r="N399" s="3"/>
      <c r="P399" s="43">
        <v>73560</v>
      </c>
      <c r="Q399" s="43">
        <v>13500</v>
      </c>
      <c r="R399" s="5"/>
      <c r="S399" s="5"/>
      <c r="T399" s="5"/>
    </row>
    <row r="400" s="1" customFormat="1" spans="1:20">
      <c r="A400" s="14">
        <v>23</v>
      </c>
      <c r="B400" s="47">
        <v>43502</v>
      </c>
      <c r="C400" s="48">
        <v>43503</v>
      </c>
      <c r="D400" s="17" t="s">
        <v>15</v>
      </c>
      <c r="E400" s="49">
        <f t="shared" si="35"/>
        <v>1</v>
      </c>
      <c r="F400" s="50" t="s">
        <v>359</v>
      </c>
      <c r="G400" s="51">
        <v>16450</v>
      </c>
      <c r="H400" s="21">
        <v>0</v>
      </c>
      <c r="I400" s="51">
        <f t="shared" si="36"/>
        <v>16450</v>
      </c>
      <c r="J400" s="62">
        <f t="shared" si="37"/>
        <v>3154632.5</v>
      </c>
      <c r="K400" s="49">
        <v>50728</v>
      </c>
      <c r="L400" s="65">
        <v>1379134</v>
      </c>
      <c r="M400" s="1">
        <f>VLOOKUP(K400,P:Q,2,0)-I400</f>
        <v>0</v>
      </c>
      <c r="N400" s="3"/>
      <c r="P400" s="43">
        <v>76659</v>
      </c>
      <c r="Q400" s="43">
        <v>9000</v>
      </c>
      <c r="R400" s="5"/>
      <c r="S400" s="5"/>
      <c r="T400" s="5"/>
    </row>
    <row r="401" s="1" customFormat="1" spans="1:20">
      <c r="A401" s="14">
        <v>24</v>
      </c>
      <c r="B401" s="47">
        <v>43501</v>
      </c>
      <c r="C401" s="48">
        <v>43503</v>
      </c>
      <c r="D401" s="17" t="s">
        <v>15</v>
      </c>
      <c r="E401" s="49">
        <f t="shared" si="35"/>
        <v>2</v>
      </c>
      <c r="F401" s="50" t="s">
        <v>362</v>
      </c>
      <c r="G401" s="51">
        <v>29400</v>
      </c>
      <c r="H401" s="21">
        <v>0</v>
      </c>
      <c r="I401" s="51">
        <f t="shared" si="36"/>
        <v>29400</v>
      </c>
      <c r="J401" s="62">
        <f t="shared" si="37"/>
        <v>3125232.5</v>
      </c>
      <c r="K401" s="49">
        <v>47413</v>
      </c>
      <c r="L401" s="65">
        <v>1365952</v>
      </c>
      <c r="M401" s="1">
        <f>VLOOKUP(K401,P:Q,2,0)-I401</f>
        <v>0</v>
      </c>
      <c r="N401" s="3"/>
      <c r="P401" s="43">
        <v>75706</v>
      </c>
      <c r="Q401" s="43">
        <v>20070</v>
      </c>
      <c r="R401" s="5"/>
      <c r="S401" s="5"/>
      <c r="T401" s="5"/>
    </row>
    <row r="402" s="1" customFormat="1" spans="1:20">
      <c r="A402" s="14">
        <v>25</v>
      </c>
      <c r="B402" s="47">
        <v>43502</v>
      </c>
      <c r="C402" s="48">
        <v>43503</v>
      </c>
      <c r="D402" s="17" t="s">
        <v>15</v>
      </c>
      <c r="E402" s="49">
        <f t="shared" si="35"/>
        <v>1</v>
      </c>
      <c r="F402" s="50" t="s">
        <v>363</v>
      </c>
      <c r="G402" s="51">
        <v>14700</v>
      </c>
      <c r="H402" s="21">
        <v>0</v>
      </c>
      <c r="I402" s="51">
        <f t="shared" si="36"/>
        <v>14700</v>
      </c>
      <c r="J402" s="62">
        <f t="shared" si="37"/>
        <v>3110532.5</v>
      </c>
      <c r="K402" s="49">
        <v>47709</v>
      </c>
      <c r="L402" s="65">
        <v>1369110</v>
      </c>
      <c r="M402" s="1">
        <f>VLOOKUP(K402,P:Q,2,0)-I402</f>
        <v>0</v>
      </c>
      <c r="N402" s="3"/>
      <c r="P402" s="43">
        <v>71572</v>
      </c>
      <c r="Q402" s="43">
        <v>13500</v>
      </c>
      <c r="R402" s="5"/>
      <c r="S402" s="5"/>
      <c r="T402" s="5"/>
    </row>
    <row r="403" s="1" customFormat="1" spans="1:20">
      <c r="A403" s="14">
        <v>26</v>
      </c>
      <c r="B403" s="47">
        <v>43503</v>
      </c>
      <c r="C403" s="48">
        <v>43504</v>
      </c>
      <c r="D403" s="17" t="s">
        <v>15</v>
      </c>
      <c r="E403" s="49">
        <f t="shared" si="35"/>
        <v>1</v>
      </c>
      <c r="F403" s="50" t="s">
        <v>364</v>
      </c>
      <c r="G403" s="51">
        <v>16450</v>
      </c>
      <c r="H403" s="21">
        <v>0</v>
      </c>
      <c r="I403" s="51">
        <f t="shared" si="36"/>
        <v>16450</v>
      </c>
      <c r="J403" s="62">
        <f t="shared" si="37"/>
        <v>3094082.5</v>
      </c>
      <c r="K403" s="49">
        <v>47455</v>
      </c>
      <c r="L403" s="65">
        <v>1366279</v>
      </c>
      <c r="M403" s="1">
        <f>VLOOKUP(K403,P:Q,2,0)-I403</f>
        <v>0</v>
      </c>
      <c r="N403" s="3"/>
      <c r="P403" s="43">
        <v>77177</v>
      </c>
      <c r="Q403" s="43">
        <v>9000</v>
      </c>
      <c r="R403" s="5"/>
      <c r="S403" s="5"/>
      <c r="T403" s="5"/>
    </row>
    <row r="404" s="1" customFormat="1" spans="1:20">
      <c r="A404" s="14">
        <v>27</v>
      </c>
      <c r="B404" s="47">
        <v>43503</v>
      </c>
      <c r="C404" s="48">
        <v>43504</v>
      </c>
      <c r="D404" s="17" t="s">
        <v>15</v>
      </c>
      <c r="E404" s="49">
        <f t="shared" si="35"/>
        <v>1</v>
      </c>
      <c r="F404" s="50" t="s">
        <v>358</v>
      </c>
      <c r="G404" s="51">
        <v>16450</v>
      </c>
      <c r="H404" s="21">
        <v>0</v>
      </c>
      <c r="I404" s="51">
        <f t="shared" si="36"/>
        <v>16450</v>
      </c>
      <c r="J404" s="62">
        <f t="shared" si="37"/>
        <v>3077632.5</v>
      </c>
      <c r="K404" s="49">
        <v>61537</v>
      </c>
      <c r="L404" s="65">
        <v>1425716</v>
      </c>
      <c r="M404" s="1">
        <f>VLOOKUP(K404,P:Q,2,0)-I404</f>
        <v>0</v>
      </c>
      <c r="N404" s="3"/>
      <c r="P404" s="43">
        <v>74553</v>
      </c>
      <c r="Q404" s="43">
        <v>12870</v>
      </c>
      <c r="R404" s="5"/>
      <c r="S404" s="5"/>
      <c r="T404" s="5"/>
    </row>
    <row r="405" s="1" customFormat="1" spans="1:20">
      <c r="A405" s="14">
        <v>28</v>
      </c>
      <c r="B405" s="47">
        <v>43503</v>
      </c>
      <c r="C405" s="48">
        <v>43504</v>
      </c>
      <c r="D405" s="17" t="s">
        <v>15</v>
      </c>
      <c r="E405" s="49">
        <f t="shared" si="35"/>
        <v>1</v>
      </c>
      <c r="F405" s="50" t="s">
        <v>361</v>
      </c>
      <c r="G405" s="51">
        <v>16450</v>
      </c>
      <c r="H405" s="21">
        <v>0</v>
      </c>
      <c r="I405" s="51">
        <f t="shared" si="36"/>
        <v>16450</v>
      </c>
      <c r="J405" s="62">
        <f t="shared" si="37"/>
        <v>3061182.5</v>
      </c>
      <c r="K405" s="49">
        <v>49657</v>
      </c>
      <c r="L405" s="65">
        <v>1374535</v>
      </c>
      <c r="M405" s="1">
        <f>VLOOKUP(K405,P:Q,2,0)-I405</f>
        <v>0</v>
      </c>
      <c r="N405" s="3"/>
      <c r="P405" s="43">
        <v>76216</v>
      </c>
      <c r="Q405" s="43">
        <v>12870</v>
      </c>
      <c r="R405" s="5"/>
      <c r="S405" s="5"/>
      <c r="T405" s="5"/>
    </row>
    <row r="406" s="1" customFormat="1" spans="1:20">
      <c r="A406" s="14">
        <v>29</v>
      </c>
      <c r="B406" s="47">
        <v>43502</v>
      </c>
      <c r="C406" s="48">
        <v>43504</v>
      </c>
      <c r="D406" s="17" t="s">
        <v>15</v>
      </c>
      <c r="E406" s="49">
        <f t="shared" si="35"/>
        <v>2</v>
      </c>
      <c r="F406" s="50" t="s">
        <v>365</v>
      </c>
      <c r="G406" s="51">
        <v>32900</v>
      </c>
      <c r="H406" s="21">
        <v>0</v>
      </c>
      <c r="I406" s="51">
        <f t="shared" si="36"/>
        <v>32900</v>
      </c>
      <c r="J406" s="62">
        <f t="shared" si="37"/>
        <v>3028282.5</v>
      </c>
      <c r="K406" s="49">
        <v>56736</v>
      </c>
      <c r="L406" s="65">
        <v>1406749</v>
      </c>
      <c r="M406" s="1">
        <f>VLOOKUP(K406,P:Q,2,0)-I406</f>
        <v>0</v>
      </c>
      <c r="N406" s="3"/>
      <c r="P406" s="43">
        <v>70724</v>
      </c>
      <c r="Q406" s="43">
        <v>9000</v>
      </c>
      <c r="R406" s="5"/>
      <c r="S406" s="5"/>
      <c r="T406" s="5"/>
    </row>
    <row r="407" s="1" customFormat="1" spans="1:20">
      <c r="A407" s="14">
        <v>30</v>
      </c>
      <c r="B407" s="47">
        <v>43503</v>
      </c>
      <c r="C407" s="48">
        <v>43505</v>
      </c>
      <c r="D407" s="17" t="s">
        <v>15</v>
      </c>
      <c r="E407" s="49">
        <f t="shared" si="35"/>
        <v>2</v>
      </c>
      <c r="F407" s="50" t="s">
        <v>366</v>
      </c>
      <c r="G407" s="51">
        <v>29400</v>
      </c>
      <c r="H407" s="21">
        <v>0</v>
      </c>
      <c r="I407" s="51">
        <f t="shared" si="36"/>
        <v>29400</v>
      </c>
      <c r="J407" s="62">
        <f t="shared" si="37"/>
        <v>2998882.5</v>
      </c>
      <c r="K407" s="49">
        <v>47528</v>
      </c>
      <c r="L407" s="65">
        <v>1367658</v>
      </c>
      <c r="M407" s="1">
        <f>VLOOKUP(K407,P:Q,2,0)-I407</f>
        <v>0</v>
      </c>
      <c r="N407" s="3"/>
      <c r="P407" s="43">
        <v>72191</v>
      </c>
      <c r="Q407" s="43">
        <v>23625</v>
      </c>
      <c r="R407" s="5"/>
      <c r="S407" s="5"/>
      <c r="T407" s="5"/>
    </row>
    <row r="408" s="1" customFormat="1" spans="1:20">
      <c r="A408" s="14">
        <v>31</v>
      </c>
      <c r="B408" s="47">
        <v>43504</v>
      </c>
      <c r="C408" s="48">
        <v>43505</v>
      </c>
      <c r="D408" s="17" t="s">
        <v>15</v>
      </c>
      <c r="E408" s="49">
        <f t="shared" si="35"/>
        <v>1</v>
      </c>
      <c r="F408" s="50" t="s">
        <v>361</v>
      </c>
      <c r="G408" s="51">
        <v>16450</v>
      </c>
      <c r="H408" s="21">
        <v>0</v>
      </c>
      <c r="I408" s="51">
        <f t="shared" si="36"/>
        <v>16450</v>
      </c>
      <c r="J408" s="62">
        <f t="shared" si="37"/>
        <v>2982432.5</v>
      </c>
      <c r="K408" s="49">
        <v>51943</v>
      </c>
      <c r="L408" s="65">
        <v>1382577</v>
      </c>
      <c r="M408" s="1">
        <f>VLOOKUP(K408,P:Q,2,0)-I408</f>
        <v>0</v>
      </c>
      <c r="N408" s="3"/>
      <c r="P408" s="43">
        <v>73437</v>
      </c>
      <c r="Q408" s="43">
        <v>13500</v>
      </c>
      <c r="R408" s="5"/>
      <c r="S408" s="5"/>
      <c r="T408" s="5"/>
    </row>
    <row r="409" s="1" customFormat="1" spans="1:20">
      <c r="A409" s="14">
        <v>32</v>
      </c>
      <c r="B409" s="47">
        <v>43504</v>
      </c>
      <c r="C409" s="48">
        <v>43505</v>
      </c>
      <c r="D409" s="17" t="s">
        <v>15</v>
      </c>
      <c r="E409" s="49">
        <f t="shared" si="35"/>
        <v>1</v>
      </c>
      <c r="F409" s="50" t="s">
        <v>367</v>
      </c>
      <c r="G409" s="51">
        <v>16450</v>
      </c>
      <c r="H409" s="21">
        <v>0</v>
      </c>
      <c r="I409" s="51">
        <f t="shared" si="36"/>
        <v>16450</v>
      </c>
      <c r="J409" s="62">
        <f t="shared" si="37"/>
        <v>2965982.5</v>
      </c>
      <c r="K409" s="49">
        <v>61538</v>
      </c>
      <c r="L409" s="90">
        <v>1430095</v>
      </c>
      <c r="M409" s="1">
        <f>VLOOKUP(K409,P:Q,2,0)-I409</f>
        <v>0</v>
      </c>
      <c r="N409" s="3"/>
      <c r="P409" s="43">
        <v>74031</v>
      </c>
      <c r="Q409" s="43">
        <v>13500</v>
      </c>
      <c r="R409" s="5"/>
      <c r="S409" s="5"/>
      <c r="T409" s="5"/>
    </row>
    <row r="410" s="1" customFormat="1" spans="1:20">
      <c r="A410" s="14">
        <v>33</v>
      </c>
      <c r="B410" s="47">
        <v>43503</v>
      </c>
      <c r="C410" s="48">
        <v>43505</v>
      </c>
      <c r="D410" s="17" t="s">
        <v>15</v>
      </c>
      <c r="E410" s="49">
        <f t="shared" si="35"/>
        <v>2</v>
      </c>
      <c r="F410" s="50" t="s">
        <v>359</v>
      </c>
      <c r="G410" s="51">
        <v>32900</v>
      </c>
      <c r="H410" s="21">
        <v>0</v>
      </c>
      <c r="I410" s="51">
        <f t="shared" si="36"/>
        <v>32900</v>
      </c>
      <c r="J410" s="62">
        <f t="shared" si="37"/>
        <v>2933082.5</v>
      </c>
      <c r="K410" s="49">
        <v>47932</v>
      </c>
      <c r="L410" s="65">
        <v>1370136</v>
      </c>
      <c r="M410" s="1">
        <f>VLOOKUP(K410,P:Q,2,0)-I410</f>
        <v>0</v>
      </c>
      <c r="N410" s="3"/>
      <c r="P410" s="43">
        <v>75074</v>
      </c>
      <c r="Q410" s="43">
        <v>12870</v>
      </c>
      <c r="R410" s="5"/>
      <c r="S410" s="5"/>
      <c r="T410" s="5"/>
    </row>
    <row r="411" s="1" customFormat="1" spans="1:20">
      <c r="A411" s="14">
        <v>34</v>
      </c>
      <c r="B411" s="47">
        <v>43504</v>
      </c>
      <c r="C411" s="48">
        <v>43505</v>
      </c>
      <c r="D411" s="17" t="s">
        <v>15</v>
      </c>
      <c r="E411" s="49">
        <f t="shared" si="35"/>
        <v>1</v>
      </c>
      <c r="F411" s="50" t="s">
        <v>368</v>
      </c>
      <c r="G411" s="51">
        <v>16450</v>
      </c>
      <c r="H411" s="21">
        <v>0</v>
      </c>
      <c r="I411" s="51">
        <f t="shared" si="36"/>
        <v>16450</v>
      </c>
      <c r="J411" s="62">
        <f t="shared" si="37"/>
        <v>2916632.5</v>
      </c>
      <c r="K411" s="49">
        <v>49442</v>
      </c>
      <c r="L411" s="65">
        <v>1373856</v>
      </c>
      <c r="M411" s="1">
        <f>VLOOKUP(K411,P:Q,2,0)-I411</f>
        <v>0</v>
      </c>
      <c r="N411" s="3"/>
      <c r="P411" s="43">
        <v>76661</v>
      </c>
      <c r="Q411" s="43">
        <v>12870</v>
      </c>
      <c r="R411" s="5"/>
      <c r="S411" s="5"/>
      <c r="T411" s="5"/>
    </row>
    <row r="412" s="1" customFormat="1" spans="1:20">
      <c r="A412" s="14">
        <v>35</v>
      </c>
      <c r="B412" s="47">
        <v>43502</v>
      </c>
      <c r="C412" s="48">
        <v>43505</v>
      </c>
      <c r="D412" s="17" t="s">
        <v>15</v>
      </c>
      <c r="E412" s="49">
        <f t="shared" si="35"/>
        <v>3</v>
      </c>
      <c r="F412" s="50" t="s">
        <v>369</v>
      </c>
      <c r="G412" s="51">
        <v>58050</v>
      </c>
      <c r="H412" s="21">
        <v>0</v>
      </c>
      <c r="I412" s="51">
        <f t="shared" si="36"/>
        <v>58050</v>
      </c>
      <c r="J412" s="62">
        <f t="shared" si="37"/>
        <v>2858582.5</v>
      </c>
      <c r="K412" s="49">
        <v>56690</v>
      </c>
      <c r="L412" s="65">
        <v>1405544</v>
      </c>
      <c r="M412" s="1">
        <f>VLOOKUP(K412,P:Q,2,0)-I412</f>
        <v>0</v>
      </c>
      <c r="N412" s="3"/>
      <c r="P412" s="43">
        <v>74366</v>
      </c>
      <c r="Q412" s="43">
        <v>25740</v>
      </c>
      <c r="R412" s="5"/>
      <c r="S412" s="5"/>
      <c r="T412" s="5"/>
    </row>
    <row r="413" s="1" customFormat="1" spans="1:20">
      <c r="A413" s="14">
        <v>36</v>
      </c>
      <c r="B413" s="47">
        <v>43502</v>
      </c>
      <c r="C413" s="48">
        <v>43505</v>
      </c>
      <c r="D413" s="17" t="s">
        <v>15</v>
      </c>
      <c r="E413" s="49">
        <f t="shared" si="35"/>
        <v>3</v>
      </c>
      <c r="F413" s="50" t="s">
        <v>370</v>
      </c>
      <c r="G413" s="51">
        <v>49350</v>
      </c>
      <c r="H413" s="21">
        <v>0</v>
      </c>
      <c r="I413" s="51">
        <f t="shared" si="36"/>
        <v>49350</v>
      </c>
      <c r="J413" s="62">
        <f t="shared" si="37"/>
        <v>2809232.5</v>
      </c>
      <c r="K413" s="49">
        <v>59170</v>
      </c>
      <c r="L413" s="90">
        <v>1416860</v>
      </c>
      <c r="M413" s="1">
        <f>VLOOKUP(K413,P:Q,2,0)-I413</f>
        <v>0</v>
      </c>
      <c r="N413" s="3"/>
      <c r="P413" s="43">
        <v>74361</v>
      </c>
      <c r="Q413" s="43">
        <v>25740</v>
      </c>
      <c r="R413" s="5"/>
      <c r="S413" s="5"/>
      <c r="T413" s="5"/>
    </row>
    <row r="414" s="1" customFormat="1" spans="1:20">
      <c r="A414" s="14">
        <v>37</v>
      </c>
      <c r="B414" s="47">
        <v>43502</v>
      </c>
      <c r="C414" s="48">
        <v>43505</v>
      </c>
      <c r="D414" s="17" t="s">
        <v>15</v>
      </c>
      <c r="E414" s="49">
        <f t="shared" si="35"/>
        <v>3</v>
      </c>
      <c r="F414" s="50" t="s">
        <v>371</v>
      </c>
      <c r="G414" s="51">
        <v>49350</v>
      </c>
      <c r="H414" s="21">
        <v>0</v>
      </c>
      <c r="I414" s="51">
        <f t="shared" si="36"/>
        <v>49350</v>
      </c>
      <c r="J414" s="62">
        <f t="shared" si="37"/>
        <v>2759882.5</v>
      </c>
      <c r="K414" s="49">
        <v>59211</v>
      </c>
      <c r="L414" s="90">
        <v>1416860</v>
      </c>
      <c r="M414" s="1">
        <f>VLOOKUP(K414,P:Q,2,0)-I414</f>
        <v>0</v>
      </c>
      <c r="N414" s="3"/>
      <c r="P414" s="43">
        <v>74531</v>
      </c>
      <c r="Q414" s="43">
        <v>9000</v>
      </c>
      <c r="R414" s="5"/>
      <c r="S414" s="5"/>
      <c r="T414" s="5"/>
    </row>
    <row r="415" s="1" customFormat="1" spans="1:20">
      <c r="A415" s="14">
        <v>38</v>
      </c>
      <c r="B415" s="47">
        <v>43502</v>
      </c>
      <c r="C415" s="48">
        <v>43506</v>
      </c>
      <c r="D415" s="17" t="s">
        <v>15</v>
      </c>
      <c r="E415" s="49">
        <f t="shared" si="35"/>
        <v>4</v>
      </c>
      <c r="F415" s="50" t="s">
        <v>372</v>
      </c>
      <c r="G415" s="51">
        <v>65800</v>
      </c>
      <c r="H415" s="21">
        <v>0</v>
      </c>
      <c r="I415" s="51">
        <f t="shared" si="36"/>
        <v>65800</v>
      </c>
      <c r="J415" s="62">
        <f t="shared" si="37"/>
        <v>2694082.5</v>
      </c>
      <c r="K415" s="49">
        <v>57690</v>
      </c>
      <c r="L415" s="65">
        <v>1409635</v>
      </c>
      <c r="M415" s="1">
        <f>VLOOKUP(K415,P:Q,2,0)-I415</f>
        <v>0</v>
      </c>
      <c r="N415" s="3"/>
      <c r="P415" s="43">
        <v>74855</v>
      </c>
      <c r="Q415" s="43">
        <v>19305</v>
      </c>
      <c r="R415" s="5"/>
      <c r="S415" s="5"/>
      <c r="T415" s="5"/>
    </row>
    <row r="416" s="1" customFormat="1" spans="1:20">
      <c r="A416" s="14">
        <v>39</v>
      </c>
      <c r="B416" s="47">
        <v>43505</v>
      </c>
      <c r="C416" s="48">
        <v>43506</v>
      </c>
      <c r="D416" s="17" t="s">
        <v>15</v>
      </c>
      <c r="E416" s="49">
        <f t="shared" si="35"/>
        <v>1</v>
      </c>
      <c r="F416" s="50" t="s">
        <v>367</v>
      </c>
      <c r="G416" s="51">
        <v>16450</v>
      </c>
      <c r="H416" s="21">
        <v>0</v>
      </c>
      <c r="I416" s="51">
        <f t="shared" si="36"/>
        <v>16450</v>
      </c>
      <c r="J416" s="62">
        <f t="shared" si="37"/>
        <v>2677632.5</v>
      </c>
      <c r="K416" s="49">
        <v>50913</v>
      </c>
      <c r="L416" s="65">
        <v>1379751</v>
      </c>
      <c r="M416" s="1">
        <f>VLOOKUP(K416,P:Q,2,0)-I416</f>
        <v>0</v>
      </c>
      <c r="N416" s="3"/>
      <c r="P416" s="43">
        <v>72403</v>
      </c>
      <c r="Q416" s="43">
        <v>13500</v>
      </c>
      <c r="R416" s="5"/>
      <c r="S416" s="5"/>
      <c r="T416" s="5"/>
    </row>
    <row r="417" s="1" customFormat="1" spans="1:20">
      <c r="A417" s="14">
        <v>40</v>
      </c>
      <c r="B417" s="47">
        <v>43505</v>
      </c>
      <c r="C417" s="48">
        <v>43506</v>
      </c>
      <c r="D417" s="17" t="s">
        <v>15</v>
      </c>
      <c r="E417" s="49">
        <f t="shared" si="35"/>
        <v>1</v>
      </c>
      <c r="F417" s="50" t="s">
        <v>359</v>
      </c>
      <c r="G417" s="51">
        <v>16450</v>
      </c>
      <c r="H417" s="21">
        <v>0</v>
      </c>
      <c r="I417" s="51">
        <f t="shared" si="36"/>
        <v>16450</v>
      </c>
      <c r="J417" s="62">
        <f t="shared" si="37"/>
        <v>2661182.5</v>
      </c>
      <c r="K417" s="49">
        <v>60215</v>
      </c>
      <c r="L417" s="90">
        <v>1420060</v>
      </c>
      <c r="M417" s="1">
        <f>VLOOKUP(K417,P:Q,2,0)-I417</f>
        <v>0</v>
      </c>
      <c r="N417" s="3"/>
      <c r="P417" s="43">
        <v>74344</v>
      </c>
      <c r="Q417" s="43">
        <v>32175</v>
      </c>
      <c r="R417" s="5"/>
      <c r="S417" s="5"/>
      <c r="T417" s="5"/>
    </row>
    <row r="418" s="1" customFormat="1" spans="1:20">
      <c r="A418" s="14">
        <v>41</v>
      </c>
      <c r="B418" s="47">
        <v>43504</v>
      </c>
      <c r="C418" s="48">
        <v>43506</v>
      </c>
      <c r="D418" s="17" t="s">
        <v>15</v>
      </c>
      <c r="E418" s="49">
        <f t="shared" si="35"/>
        <v>2</v>
      </c>
      <c r="F418" s="50" t="s">
        <v>373</v>
      </c>
      <c r="G418" s="51">
        <v>32900</v>
      </c>
      <c r="H418" s="21">
        <v>0</v>
      </c>
      <c r="I418" s="51">
        <f t="shared" si="36"/>
        <v>32900</v>
      </c>
      <c r="J418" s="62">
        <f t="shared" si="37"/>
        <v>2628282.5</v>
      </c>
      <c r="K418" s="49">
        <v>47708</v>
      </c>
      <c r="L418" s="65">
        <v>1369106</v>
      </c>
      <c r="M418" s="1">
        <f>VLOOKUP(K418,P:Q,2,0)-I418</f>
        <v>0</v>
      </c>
      <c r="N418" s="3"/>
      <c r="P418" s="43">
        <v>74343</v>
      </c>
      <c r="Q418" s="43">
        <v>32175</v>
      </c>
      <c r="R418" s="5"/>
      <c r="S418" s="5"/>
      <c r="T418" s="5"/>
    </row>
    <row r="419" s="1" customFormat="1" spans="1:20">
      <c r="A419" s="14">
        <v>42</v>
      </c>
      <c r="B419" s="47">
        <v>43505</v>
      </c>
      <c r="C419" s="48">
        <v>43506</v>
      </c>
      <c r="D419" s="17" t="s">
        <v>15</v>
      </c>
      <c r="E419" s="49">
        <f t="shared" si="35"/>
        <v>1</v>
      </c>
      <c r="F419" s="50" t="s">
        <v>368</v>
      </c>
      <c r="G419" s="51">
        <v>16450</v>
      </c>
      <c r="H419" s="21">
        <v>0</v>
      </c>
      <c r="I419" s="51">
        <f t="shared" si="36"/>
        <v>16450</v>
      </c>
      <c r="J419" s="62">
        <f t="shared" si="37"/>
        <v>2611832.5</v>
      </c>
      <c r="K419" s="49">
        <v>60760</v>
      </c>
      <c r="L419" s="90">
        <v>1425034</v>
      </c>
      <c r="M419" s="1">
        <f>VLOOKUP(K419,P:Q,2,0)-I419</f>
        <v>0</v>
      </c>
      <c r="N419" s="3"/>
      <c r="P419" s="43">
        <v>74342</v>
      </c>
      <c r="Q419" s="43">
        <v>32175</v>
      </c>
      <c r="R419" s="5"/>
      <c r="S419" s="5"/>
      <c r="T419" s="5"/>
    </row>
    <row r="420" s="1" customFormat="1" spans="1:20">
      <c r="A420" s="14">
        <v>43</v>
      </c>
      <c r="B420" s="47">
        <v>43504</v>
      </c>
      <c r="C420" s="48">
        <v>43506</v>
      </c>
      <c r="D420" s="17" t="s">
        <v>15</v>
      </c>
      <c r="E420" s="49">
        <f t="shared" si="35"/>
        <v>2</v>
      </c>
      <c r="F420" s="50" t="s">
        <v>374</v>
      </c>
      <c r="G420" s="51">
        <v>32900</v>
      </c>
      <c r="H420" s="21">
        <v>0</v>
      </c>
      <c r="I420" s="51">
        <f t="shared" si="36"/>
        <v>32900</v>
      </c>
      <c r="J420" s="62">
        <f t="shared" si="37"/>
        <v>2578932.5</v>
      </c>
      <c r="K420" s="49">
        <v>59154</v>
      </c>
      <c r="L420" s="65">
        <v>1416179</v>
      </c>
      <c r="M420" s="1">
        <f>VLOOKUP(K420,P:Q,2,0)-I420</f>
        <v>0</v>
      </c>
      <c r="N420" s="3"/>
      <c r="P420" s="43">
        <v>74341</v>
      </c>
      <c r="Q420" s="43">
        <v>32175</v>
      </c>
      <c r="R420" s="5"/>
      <c r="S420" s="5"/>
      <c r="T420" s="5"/>
    </row>
    <row r="421" s="1" customFormat="1" spans="1:20">
      <c r="A421" s="14">
        <v>44</v>
      </c>
      <c r="B421" s="47">
        <v>43506</v>
      </c>
      <c r="C421" s="48">
        <v>43507</v>
      </c>
      <c r="D421" s="17" t="s">
        <v>15</v>
      </c>
      <c r="E421" s="49">
        <f t="shared" si="35"/>
        <v>1</v>
      </c>
      <c r="F421" s="50" t="s">
        <v>375</v>
      </c>
      <c r="G421" s="51">
        <v>16450</v>
      </c>
      <c r="H421" s="21">
        <v>0</v>
      </c>
      <c r="I421" s="51">
        <f t="shared" si="36"/>
        <v>16450</v>
      </c>
      <c r="J421" s="62">
        <f t="shared" si="37"/>
        <v>2562482.5</v>
      </c>
      <c r="K421" s="49">
        <v>63713</v>
      </c>
      <c r="L421" s="65">
        <v>1438105</v>
      </c>
      <c r="M421" s="1">
        <f>VLOOKUP(K421,P:Q,2,0)-I421</f>
        <v>0</v>
      </c>
      <c r="N421" s="3"/>
      <c r="P421" s="43">
        <v>71448</v>
      </c>
      <c r="Q421" s="43">
        <v>14800</v>
      </c>
      <c r="R421" s="5"/>
      <c r="S421" s="5"/>
      <c r="T421" s="5"/>
    </row>
    <row r="422" s="1" customFormat="1" spans="1:20">
      <c r="A422" s="14">
        <v>45</v>
      </c>
      <c r="B422" s="47">
        <v>43506</v>
      </c>
      <c r="C422" s="48">
        <v>43507</v>
      </c>
      <c r="D422" s="17" t="s">
        <v>15</v>
      </c>
      <c r="E422" s="49">
        <f t="shared" si="35"/>
        <v>1</v>
      </c>
      <c r="F422" s="50" t="s">
        <v>376</v>
      </c>
      <c r="G422" s="51">
        <v>16450</v>
      </c>
      <c r="H422" s="21">
        <v>0</v>
      </c>
      <c r="I422" s="51">
        <f t="shared" si="36"/>
        <v>16450</v>
      </c>
      <c r="J422" s="62">
        <f t="shared" si="37"/>
        <v>2546032.5</v>
      </c>
      <c r="K422" s="49">
        <v>66336</v>
      </c>
      <c r="L422" s="65">
        <v>1443694</v>
      </c>
      <c r="M422" s="1">
        <f>VLOOKUP(K422,P:Q,2,0)-I422</f>
        <v>0</v>
      </c>
      <c r="N422" s="3"/>
      <c r="P422" s="43">
        <v>74326</v>
      </c>
      <c r="Q422" s="43">
        <v>11150</v>
      </c>
      <c r="R422" s="5"/>
      <c r="S422" s="5"/>
      <c r="T422" s="5"/>
    </row>
    <row r="423" s="1" customFormat="1" spans="1:20">
      <c r="A423" s="14">
        <v>46</v>
      </c>
      <c r="B423" s="47">
        <v>43505</v>
      </c>
      <c r="C423" s="48">
        <v>43507</v>
      </c>
      <c r="D423" s="17" t="s">
        <v>15</v>
      </c>
      <c r="E423" s="49">
        <f t="shared" si="35"/>
        <v>2</v>
      </c>
      <c r="F423" s="50" t="s">
        <v>377</v>
      </c>
      <c r="G423" s="51">
        <v>32900</v>
      </c>
      <c r="H423" s="21">
        <v>0</v>
      </c>
      <c r="I423" s="51">
        <f t="shared" si="36"/>
        <v>32900</v>
      </c>
      <c r="J423" s="62">
        <f t="shared" si="37"/>
        <v>2513132.5</v>
      </c>
      <c r="K423" s="49">
        <v>60405</v>
      </c>
      <c r="L423" s="65">
        <v>1422281</v>
      </c>
      <c r="M423" s="1">
        <f>VLOOKUP(K423,P:Q,2,0)-I423</f>
        <v>0</v>
      </c>
      <c r="N423" s="3"/>
      <c r="P423" s="43">
        <v>71573</v>
      </c>
      <c r="Q423" s="43">
        <v>14040</v>
      </c>
      <c r="R423" s="5"/>
      <c r="S423" s="5"/>
      <c r="T423" s="5"/>
    </row>
    <row r="424" s="1" customFormat="1" spans="1:20">
      <c r="A424" s="14">
        <v>47</v>
      </c>
      <c r="B424" s="47">
        <v>43506</v>
      </c>
      <c r="C424" s="48">
        <v>43508</v>
      </c>
      <c r="D424" s="17" t="s">
        <v>15</v>
      </c>
      <c r="E424" s="49">
        <f t="shared" si="35"/>
        <v>2</v>
      </c>
      <c r="F424" s="50" t="s">
        <v>378</v>
      </c>
      <c r="G424" s="51">
        <v>28000</v>
      </c>
      <c r="H424" s="21">
        <v>0</v>
      </c>
      <c r="I424" s="51">
        <f t="shared" si="36"/>
        <v>28000</v>
      </c>
      <c r="J424" s="62">
        <f t="shared" si="37"/>
        <v>2485132.5</v>
      </c>
      <c r="K424" s="49">
        <v>59905</v>
      </c>
      <c r="L424" s="65">
        <v>1418496</v>
      </c>
      <c r="M424" s="1">
        <f>VLOOKUP(K424,P:Q,2,0)-I424</f>
        <v>0</v>
      </c>
      <c r="N424" s="3"/>
      <c r="P424" s="43">
        <v>74556</v>
      </c>
      <c r="Q424" s="43">
        <v>11150</v>
      </c>
      <c r="R424" s="5"/>
      <c r="S424" s="5"/>
      <c r="T424" s="5"/>
    </row>
    <row r="425" s="1" customFormat="1" spans="1:20">
      <c r="A425" s="14">
        <v>48</v>
      </c>
      <c r="B425" s="47">
        <v>43506</v>
      </c>
      <c r="C425" s="48">
        <v>43508</v>
      </c>
      <c r="D425" s="17" t="s">
        <v>15</v>
      </c>
      <c r="E425" s="49">
        <f t="shared" si="35"/>
        <v>2</v>
      </c>
      <c r="F425" s="50" t="s">
        <v>379</v>
      </c>
      <c r="G425" s="51">
        <v>27422.5</v>
      </c>
      <c r="H425" s="21">
        <v>0</v>
      </c>
      <c r="I425" s="51">
        <f t="shared" si="36"/>
        <v>27422.5</v>
      </c>
      <c r="J425" s="62">
        <f t="shared" si="37"/>
        <v>2457710</v>
      </c>
      <c r="K425" s="49">
        <v>60703</v>
      </c>
      <c r="L425" s="65">
        <v>1424257</v>
      </c>
      <c r="M425" s="1">
        <f>VLOOKUP(K425,P:Q,2,0)-I425</f>
        <v>0</v>
      </c>
      <c r="N425" s="3"/>
      <c r="P425" s="43">
        <v>72202</v>
      </c>
      <c r="Q425" s="43">
        <v>13500</v>
      </c>
      <c r="R425" s="5"/>
      <c r="S425" s="5"/>
      <c r="T425" s="5"/>
    </row>
    <row r="426" s="1" customFormat="1" spans="1:20">
      <c r="A426" s="14">
        <v>49</v>
      </c>
      <c r="B426" s="47">
        <v>43508</v>
      </c>
      <c r="C426" s="48">
        <v>43512</v>
      </c>
      <c r="D426" s="17" t="s">
        <v>15</v>
      </c>
      <c r="E426" s="49">
        <f t="shared" si="35"/>
        <v>4</v>
      </c>
      <c r="F426" s="50" t="s">
        <v>380</v>
      </c>
      <c r="G426" s="51">
        <v>45390</v>
      </c>
      <c r="H426" s="21">
        <v>0</v>
      </c>
      <c r="I426" s="51">
        <f t="shared" si="36"/>
        <v>45390</v>
      </c>
      <c r="J426" s="62">
        <f t="shared" si="37"/>
        <v>2412320</v>
      </c>
      <c r="K426" s="49">
        <v>51955</v>
      </c>
      <c r="L426" s="65">
        <v>1382740</v>
      </c>
      <c r="M426" s="1">
        <f>VLOOKUP(K426,P:Q,2,0)-I426</f>
        <v>0</v>
      </c>
      <c r="N426" s="3"/>
      <c r="P426" s="43">
        <v>72236</v>
      </c>
      <c r="Q426" s="43">
        <v>19305</v>
      </c>
      <c r="R426" s="5"/>
      <c r="S426" s="5"/>
      <c r="T426" s="5"/>
    </row>
    <row r="427" s="1" customFormat="1" spans="1:20">
      <c r="A427" s="14">
        <v>50</v>
      </c>
      <c r="B427" s="47">
        <v>43508</v>
      </c>
      <c r="C427" s="48">
        <v>43510</v>
      </c>
      <c r="D427" s="17" t="s">
        <v>15</v>
      </c>
      <c r="E427" s="49">
        <f t="shared" si="35"/>
        <v>2</v>
      </c>
      <c r="F427" s="50" t="s">
        <v>381</v>
      </c>
      <c r="G427" s="51">
        <v>21945</v>
      </c>
      <c r="H427" s="21">
        <v>0</v>
      </c>
      <c r="I427" s="51">
        <f t="shared" si="36"/>
        <v>21945</v>
      </c>
      <c r="J427" s="62">
        <f t="shared" si="37"/>
        <v>2390375</v>
      </c>
      <c r="K427" s="49">
        <v>54238</v>
      </c>
      <c r="L427" s="65">
        <v>1392633</v>
      </c>
      <c r="M427" s="1">
        <f>VLOOKUP(K427,P:Q,2,0)-I427</f>
        <v>0</v>
      </c>
      <c r="N427" s="3"/>
      <c r="P427" s="43">
        <v>72480</v>
      </c>
      <c r="Q427" s="43">
        <v>9000</v>
      </c>
      <c r="R427" s="5"/>
      <c r="S427" s="5"/>
      <c r="T427" s="5"/>
    </row>
    <row r="428" s="1" customFormat="1" spans="1:20">
      <c r="A428" s="14">
        <v>51</v>
      </c>
      <c r="B428" s="47">
        <v>43509</v>
      </c>
      <c r="C428" s="48">
        <v>43511</v>
      </c>
      <c r="D428" s="17" t="s">
        <v>15</v>
      </c>
      <c r="E428" s="49">
        <f t="shared" si="35"/>
        <v>2</v>
      </c>
      <c r="F428" s="50" t="s">
        <v>382</v>
      </c>
      <c r="G428" s="51">
        <v>22522.5</v>
      </c>
      <c r="H428" s="21">
        <v>0</v>
      </c>
      <c r="I428" s="51">
        <f t="shared" si="36"/>
        <v>22522.5</v>
      </c>
      <c r="J428" s="62">
        <f t="shared" si="37"/>
        <v>2367852.5</v>
      </c>
      <c r="K428" s="49">
        <v>59654</v>
      </c>
      <c r="L428" s="90">
        <v>1418067</v>
      </c>
      <c r="M428" s="1">
        <f>VLOOKUP(K428,P:Q,2,0)-I428</f>
        <v>0</v>
      </c>
      <c r="N428" s="3"/>
      <c r="P428" s="43">
        <v>73315</v>
      </c>
      <c r="Q428" s="43">
        <v>9000</v>
      </c>
      <c r="R428" s="5"/>
      <c r="S428" s="5"/>
      <c r="T428" s="5"/>
    </row>
    <row r="429" s="1" customFormat="1" spans="1:20">
      <c r="A429" s="14">
        <v>52</v>
      </c>
      <c r="B429" s="47">
        <v>43510</v>
      </c>
      <c r="C429" s="48">
        <v>43511</v>
      </c>
      <c r="D429" s="17" t="s">
        <v>15</v>
      </c>
      <c r="E429" s="49">
        <f t="shared" si="35"/>
        <v>1</v>
      </c>
      <c r="F429" s="50" t="s">
        <v>253</v>
      </c>
      <c r="G429" s="51">
        <v>11550</v>
      </c>
      <c r="H429" s="21">
        <v>0</v>
      </c>
      <c r="I429" s="51">
        <f t="shared" si="36"/>
        <v>11550</v>
      </c>
      <c r="J429" s="62">
        <f t="shared" si="37"/>
        <v>2356302.5</v>
      </c>
      <c r="K429" s="49">
        <v>55525</v>
      </c>
      <c r="L429" s="65">
        <v>1398912</v>
      </c>
      <c r="M429" s="1">
        <f>VLOOKUP(K429,P:Q,2,0)-I429</f>
        <v>0</v>
      </c>
      <c r="N429" s="3"/>
      <c r="P429" s="43">
        <v>72265</v>
      </c>
      <c r="Q429" s="43">
        <v>13500</v>
      </c>
      <c r="R429" s="5"/>
      <c r="S429" s="5"/>
      <c r="T429" s="5"/>
    </row>
    <row r="430" s="1" customFormat="1" spans="1:20">
      <c r="A430" s="14">
        <v>53</v>
      </c>
      <c r="B430" s="47">
        <v>43510</v>
      </c>
      <c r="C430" s="48">
        <v>43513</v>
      </c>
      <c r="D430" s="17" t="s">
        <v>15</v>
      </c>
      <c r="E430" s="49">
        <f t="shared" si="35"/>
        <v>3</v>
      </c>
      <c r="F430" s="50" t="s">
        <v>383</v>
      </c>
      <c r="G430" s="51">
        <v>29355</v>
      </c>
      <c r="H430" s="21">
        <v>0</v>
      </c>
      <c r="I430" s="51">
        <f t="shared" si="36"/>
        <v>29355</v>
      </c>
      <c r="J430" s="62">
        <f t="shared" si="37"/>
        <v>2326947.5</v>
      </c>
      <c r="K430" s="49">
        <v>50923</v>
      </c>
      <c r="L430" s="90">
        <v>1379677</v>
      </c>
      <c r="M430" s="1">
        <f>VLOOKUP(K430,P:Q,2,0)-I430</f>
        <v>0</v>
      </c>
      <c r="N430" s="3"/>
      <c r="P430" s="43">
        <v>73611</v>
      </c>
      <c r="Q430" s="43">
        <v>13500</v>
      </c>
      <c r="R430" s="5"/>
      <c r="S430" s="5"/>
      <c r="T430" s="5"/>
    </row>
    <row r="431" s="1" customFormat="1" spans="1:20">
      <c r="A431" s="14">
        <v>54</v>
      </c>
      <c r="B431" s="47">
        <v>43510</v>
      </c>
      <c r="C431" s="48">
        <v>43513</v>
      </c>
      <c r="D431" s="17" t="s">
        <v>15</v>
      </c>
      <c r="E431" s="49">
        <f t="shared" si="35"/>
        <v>3</v>
      </c>
      <c r="F431" s="50" t="s">
        <v>384</v>
      </c>
      <c r="G431" s="51">
        <v>32025</v>
      </c>
      <c r="H431" s="21">
        <v>0</v>
      </c>
      <c r="I431" s="51">
        <f t="shared" si="36"/>
        <v>32025</v>
      </c>
      <c r="J431" s="62">
        <f t="shared" si="37"/>
        <v>2294922.5</v>
      </c>
      <c r="K431" s="49">
        <v>50924</v>
      </c>
      <c r="L431" s="90">
        <v>1379677</v>
      </c>
      <c r="M431" s="1">
        <f>VLOOKUP(K431,P:Q,2,0)-I431</f>
        <v>0</v>
      </c>
      <c r="N431" s="3"/>
      <c r="P431" s="43">
        <v>73610</v>
      </c>
      <c r="Q431" s="43">
        <v>13500</v>
      </c>
      <c r="R431" s="5"/>
      <c r="S431" s="5"/>
      <c r="T431" s="5"/>
    </row>
    <row r="432" s="1" customFormat="1" spans="1:20">
      <c r="A432" s="14">
        <v>55</v>
      </c>
      <c r="B432" s="47">
        <v>43510</v>
      </c>
      <c r="C432" s="48">
        <v>43513</v>
      </c>
      <c r="D432" s="17" t="s">
        <v>15</v>
      </c>
      <c r="E432" s="49">
        <f t="shared" si="35"/>
        <v>3</v>
      </c>
      <c r="F432" s="50" t="s">
        <v>385</v>
      </c>
      <c r="G432" s="51">
        <v>32025</v>
      </c>
      <c r="H432" s="21">
        <v>0</v>
      </c>
      <c r="I432" s="51">
        <f t="shared" si="36"/>
        <v>32025</v>
      </c>
      <c r="J432" s="62">
        <f t="shared" si="37"/>
        <v>2262897.5</v>
      </c>
      <c r="K432" s="49">
        <v>50921</v>
      </c>
      <c r="L432" s="90">
        <v>1379677</v>
      </c>
      <c r="M432" s="1">
        <f>VLOOKUP(K432,P:Q,2,0)-I432</f>
        <v>0</v>
      </c>
      <c r="N432" s="3"/>
      <c r="P432" s="43">
        <v>76934</v>
      </c>
      <c r="Q432" s="43">
        <v>22708.56</v>
      </c>
      <c r="R432" s="5"/>
      <c r="S432" s="5"/>
      <c r="T432" s="5"/>
    </row>
    <row r="433" s="1" customFormat="1" spans="1:20">
      <c r="A433" s="14">
        <v>56</v>
      </c>
      <c r="B433" s="47">
        <v>43511</v>
      </c>
      <c r="C433" s="48">
        <v>43513</v>
      </c>
      <c r="D433" s="17" t="s">
        <v>15</v>
      </c>
      <c r="E433" s="49">
        <f t="shared" si="35"/>
        <v>2</v>
      </c>
      <c r="F433" s="50" t="s">
        <v>386</v>
      </c>
      <c r="G433" s="51">
        <v>21945</v>
      </c>
      <c r="H433" s="21">
        <v>0</v>
      </c>
      <c r="I433" s="51">
        <f t="shared" si="36"/>
        <v>21945</v>
      </c>
      <c r="J433" s="62">
        <f t="shared" si="37"/>
        <v>2240952.5</v>
      </c>
      <c r="K433" s="49">
        <v>53411</v>
      </c>
      <c r="L433" s="65">
        <v>1388527</v>
      </c>
      <c r="M433" s="1">
        <f>VLOOKUP(K433,P:Q,2,0)-I433</f>
        <v>0</v>
      </c>
      <c r="N433" s="3"/>
      <c r="P433" s="43">
        <v>75075</v>
      </c>
      <c r="Q433" s="43">
        <v>22410</v>
      </c>
      <c r="R433" s="5"/>
      <c r="S433" s="5"/>
      <c r="T433" s="5"/>
    </row>
    <row r="434" s="1" customFormat="1" spans="1:20">
      <c r="A434" s="14">
        <v>57</v>
      </c>
      <c r="B434" s="47">
        <v>43511</v>
      </c>
      <c r="C434" s="48">
        <v>43513</v>
      </c>
      <c r="D434" s="17" t="s">
        <v>15</v>
      </c>
      <c r="E434" s="49">
        <f t="shared" ref="E434:E437" si="38">C434-B434</f>
        <v>2</v>
      </c>
      <c r="F434" s="50" t="s">
        <v>387</v>
      </c>
      <c r="G434" s="51">
        <v>28900</v>
      </c>
      <c r="H434" s="21">
        <v>0</v>
      </c>
      <c r="I434" s="51">
        <f t="shared" ref="I434:I436" si="39">+G434+H434</f>
        <v>28900</v>
      </c>
      <c r="J434" s="62">
        <f t="shared" si="37"/>
        <v>2212052.5</v>
      </c>
      <c r="K434" s="49">
        <v>57782</v>
      </c>
      <c r="L434" s="65">
        <v>1411077</v>
      </c>
      <c r="M434" s="1">
        <f>VLOOKUP(K434,P:Q,2,0)-I434</f>
        <v>0</v>
      </c>
      <c r="N434" s="3"/>
      <c r="P434" s="43">
        <v>76930</v>
      </c>
      <c r="Q434" s="43">
        <v>22410</v>
      </c>
      <c r="R434" s="5"/>
      <c r="S434" s="5"/>
      <c r="T434" s="5"/>
    </row>
    <row r="435" s="1" customFormat="1" spans="1:20">
      <c r="A435" s="14">
        <v>58</v>
      </c>
      <c r="B435" s="47">
        <v>43513</v>
      </c>
      <c r="C435" s="48">
        <v>43514</v>
      </c>
      <c r="D435" s="17" t="s">
        <v>15</v>
      </c>
      <c r="E435" s="49">
        <f t="shared" si="38"/>
        <v>1</v>
      </c>
      <c r="F435" s="50" t="s">
        <v>388</v>
      </c>
      <c r="G435" s="51">
        <v>11550</v>
      </c>
      <c r="H435" s="21">
        <v>0</v>
      </c>
      <c r="I435" s="51">
        <f t="shared" si="39"/>
        <v>11550</v>
      </c>
      <c r="J435" s="62">
        <f>J434-I435</f>
        <v>2200502.5</v>
      </c>
      <c r="K435" s="49">
        <v>52226</v>
      </c>
      <c r="L435" s="65">
        <v>1384319</v>
      </c>
      <c r="M435" s="1">
        <f>VLOOKUP(K435,P:Q,2,0)-I435</f>
        <v>0</v>
      </c>
      <c r="N435" s="3"/>
      <c r="P435" s="43">
        <v>72232</v>
      </c>
      <c r="Q435" s="43">
        <v>13500</v>
      </c>
      <c r="R435" s="5"/>
      <c r="S435" s="5"/>
      <c r="T435" s="5"/>
    </row>
    <row r="436" s="1" customFormat="1" spans="1:20">
      <c r="A436" s="14">
        <v>59</v>
      </c>
      <c r="B436" s="47">
        <v>43513</v>
      </c>
      <c r="C436" s="48">
        <v>43515</v>
      </c>
      <c r="D436" s="17" t="s">
        <v>15</v>
      </c>
      <c r="E436" s="49">
        <f t="shared" si="38"/>
        <v>2</v>
      </c>
      <c r="F436" s="50" t="s">
        <v>389</v>
      </c>
      <c r="G436" s="51">
        <v>19570</v>
      </c>
      <c r="H436" s="21">
        <v>0</v>
      </c>
      <c r="I436" s="51">
        <f t="shared" si="39"/>
        <v>19570</v>
      </c>
      <c r="J436" s="62">
        <f>J435-I436</f>
        <v>2180932.5</v>
      </c>
      <c r="K436" s="49">
        <v>53201</v>
      </c>
      <c r="L436" s="65">
        <v>1387787</v>
      </c>
      <c r="M436" s="1">
        <f>VLOOKUP(K436,P:Q,2,0)-I436</f>
        <v>0</v>
      </c>
      <c r="N436" s="3"/>
      <c r="P436" s="43">
        <v>73408</v>
      </c>
      <c r="Q436" s="43">
        <v>12870</v>
      </c>
      <c r="R436" s="5"/>
      <c r="S436" s="5"/>
      <c r="T436" s="5"/>
    </row>
    <row r="437" s="1" customFormat="1" spans="1:20">
      <c r="A437" s="14">
        <v>60</v>
      </c>
      <c r="B437" s="47"/>
      <c r="C437" s="48"/>
      <c r="D437" s="17" t="s">
        <v>15</v>
      </c>
      <c r="E437" s="49">
        <f t="shared" si="38"/>
        <v>0</v>
      </c>
      <c r="F437" s="50"/>
      <c r="G437" s="51"/>
      <c r="H437" s="21">
        <v>0</v>
      </c>
      <c r="I437" s="51">
        <f>SUM(I370:I436)</f>
        <v>1737390</v>
      </c>
      <c r="J437" s="62">
        <f>J436</f>
        <v>2180932.5</v>
      </c>
      <c r="K437" s="83" t="s">
        <v>390</v>
      </c>
      <c r="L437" s="65"/>
      <c r="N437" s="3"/>
      <c r="P437" s="5">
        <v>73866</v>
      </c>
      <c r="Q437" s="43">
        <v>22410</v>
      </c>
      <c r="R437" s="5"/>
      <c r="S437" s="5"/>
      <c r="T437" s="5"/>
    </row>
    <row r="438" s="1" customFormat="1" spans="2:20">
      <c r="B438" s="4"/>
      <c r="C438" s="4"/>
      <c r="K438" s="4"/>
      <c r="L438" s="2"/>
      <c r="N438" s="3"/>
      <c r="P438" s="5">
        <v>73867</v>
      </c>
      <c r="Q438" s="43">
        <v>22410</v>
      </c>
      <c r="R438" s="5"/>
      <c r="S438" s="5"/>
      <c r="T438" s="5"/>
    </row>
    <row r="439" s="1" customFormat="1" spans="2:20">
      <c r="B439" s="4"/>
      <c r="C439" s="4"/>
      <c r="K439" s="4"/>
      <c r="L439" s="2"/>
      <c r="N439" s="3"/>
      <c r="P439" s="43">
        <v>74542</v>
      </c>
      <c r="Q439" s="43">
        <v>30105</v>
      </c>
      <c r="R439" s="5"/>
      <c r="S439" s="5"/>
      <c r="T439" s="5"/>
    </row>
    <row r="440" s="1" customFormat="1" spans="1:20">
      <c r="A440" s="14">
        <v>60</v>
      </c>
      <c r="B440" s="47">
        <v>43512</v>
      </c>
      <c r="C440" s="48">
        <v>43516</v>
      </c>
      <c r="D440" s="17" t="s">
        <v>15</v>
      </c>
      <c r="E440" s="49">
        <f t="shared" ref="E440:E448" si="40">C440-B440</f>
        <v>4</v>
      </c>
      <c r="F440" s="50" t="s">
        <v>391</v>
      </c>
      <c r="G440" s="51">
        <v>43890</v>
      </c>
      <c r="H440" s="21">
        <v>0</v>
      </c>
      <c r="I440" s="51">
        <f t="shared" ref="I440:I448" si="41">+G440+H440</f>
        <v>43890</v>
      </c>
      <c r="J440" s="62">
        <f>J437-I440</f>
        <v>2137042.5</v>
      </c>
      <c r="K440" s="49">
        <v>56353</v>
      </c>
      <c r="L440" s="65">
        <v>1404489</v>
      </c>
      <c r="M440" s="1">
        <f>VLOOKUP(K440,P:Q,2,0)-I440</f>
        <v>0</v>
      </c>
      <c r="N440" s="3"/>
      <c r="P440" s="91">
        <v>74506</v>
      </c>
      <c r="Q440" s="43">
        <v>13500</v>
      </c>
      <c r="R440" s="5"/>
      <c r="S440" s="5"/>
      <c r="T440" s="5"/>
    </row>
    <row r="441" s="1" customFormat="1" spans="1:20">
      <c r="A441" s="14">
        <v>61</v>
      </c>
      <c r="B441" s="47">
        <v>43514</v>
      </c>
      <c r="C441" s="48">
        <v>43517</v>
      </c>
      <c r="D441" s="17" t="s">
        <v>15</v>
      </c>
      <c r="E441" s="49">
        <f t="shared" si="40"/>
        <v>3</v>
      </c>
      <c r="F441" s="50" t="s">
        <v>392</v>
      </c>
      <c r="G441" s="51">
        <v>32917.5</v>
      </c>
      <c r="H441" s="21">
        <v>0</v>
      </c>
      <c r="I441" s="51">
        <f t="shared" si="41"/>
        <v>32917.5</v>
      </c>
      <c r="J441" s="62">
        <f t="shared" ref="J441:J448" si="42">J440-I441</f>
        <v>2104125</v>
      </c>
      <c r="K441" s="49">
        <v>57889</v>
      </c>
      <c r="L441" s="65">
        <v>1413398</v>
      </c>
      <c r="M441" s="1">
        <f>VLOOKUP(K441,P:Q,2,0)-I441</f>
        <v>0</v>
      </c>
      <c r="N441" s="3"/>
      <c r="P441" s="43">
        <v>73795</v>
      </c>
      <c r="Q441" s="43">
        <v>30105</v>
      </c>
      <c r="R441" s="5"/>
      <c r="S441" s="5"/>
      <c r="T441" s="5"/>
    </row>
    <row r="442" s="1" customFormat="1" spans="1:20">
      <c r="A442" s="14">
        <v>62</v>
      </c>
      <c r="B442" s="47">
        <v>43516</v>
      </c>
      <c r="C442" s="48">
        <v>43518</v>
      </c>
      <c r="D442" s="17" t="s">
        <v>15</v>
      </c>
      <c r="E442" s="49">
        <f t="shared" si="40"/>
        <v>2</v>
      </c>
      <c r="F442" s="50" t="s">
        <v>393</v>
      </c>
      <c r="G442" s="51">
        <v>21945</v>
      </c>
      <c r="H442" s="21">
        <v>0</v>
      </c>
      <c r="I442" s="51">
        <f t="shared" si="41"/>
        <v>21945</v>
      </c>
      <c r="J442" s="62">
        <f t="shared" si="42"/>
        <v>2082180</v>
      </c>
      <c r="K442" s="49">
        <v>61418</v>
      </c>
      <c r="L442" s="65">
        <v>1427985</v>
      </c>
      <c r="M442" s="1">
        <f>VLOOKUP(K442,P:Q,2,0)-I442</f>
        <v>0</v>
      </c>
      <c r="N442" s="3"/>
      <c r="P442" s="43">
        <v>74541</v>
      </c>
      <c r="Q442" s="43">
        <v>20070</v>
      </c>
      <c r="R442" s="5"/>
      <c r="S442" s="5"/>
      <c r="T442" s="5"/>
    </row>
    <row r="443" s="1" customFormat="1" spans="1:20">
      <c r="A443" s="14">
        <v>63</v>
      </c>
      <c r="B443" s="47">
        <v>43518</v>
      </c>
      <c r="C443" s="48">
        <v>43519</v>
      </c>
      <c r="D443" s="17" t="s">
        <v>15</v>
      </c>
      <c r="E443" s="49">
        <f t="shared" si="40"/>
        <v>1</v>
      </c>
      <c r="F443" s="50" t="s">
        <v>394</v>
      </c>
      <c r="G443" s="51">
        <v>13200</v>
      </c>
      <c r="H443" s="21">
        <v>0</v>
      </c>
      <c r="I443" s="51">
        <f t="shared" si="41"/>
        <v>13200</v>
      </c>
      <c r="J443" s="62">
        <f t="shared" si="42"/>
        <v>2068980</v>
      </c>
      <c r="K443" s="49">
        <v>61403</v>
      </c>
      <c r="L443" s="65">
        <v>1427487</v>
      </c>
      <c r="M443" s="1">
        <f>VLOOKUP(K443,P:Q,2,0)-I443</f>
        <v>0</v>
      </c>
      <c r="N443" s="3"/>
      <c r="P443" s="1">
        <v>75684</v>
      </c>
      <c r="Q443" s="43">
        <v>12870</v>
      </c>
      <c r="R443" s="5"/>
      <c r="S443" s="5"/>
      <c r="T443" s="5"/>
    </row>
    <row r="444" s="1" customFormat="1" spans="1:20">
      <c r="A444" s="14">
        <v>64</v>
      </c>
      <c r="B444" s="47">
        <v>43518</v>
      </c>
      <c r="C444" s="48">
        <v>43519</v>
      </c>
      <c r="D444" s="17" t="s">
        <v>15</v>
      </c>
      <c r="E444" s="49">
        <f t="shared" si="40"/>
        <v>1</v>
      </c>
      <c r="F444" s="50" t="s">
        <v>395</v>
      </c>
      <c r="G444" s="51">
        <v>14450</v>
      </c>
      <c r="H444" s="21">
        <v>0</v>
      </c>
      <c r="I444" s="51">
        <f t="shared" si="41"/>
        <v>14450</v>
      </c>
      <c r="J444" s="62">
        <f t="shared" si="42"/>
        <v>2054530</v>
      </c>
      <c r="K444" s="49">
        <v>62166</v>
      </c>
      <c r="L444" s="65">
        <v>1432977</v>
      </c>
      <c r="M444" s="1">
        <f>VLOOKUP(K444,P:Q,2,0)-I444</f>
        <v>0</v>
      </c>
      <c r="N444" s="3"/>
      <c r="P444" s="1">
        <v>74886</v>
      </c>
      <c r="Q444" s="43">
        <v>9000</v>
      </c>
      <c r="R444" s="5"/>
      <c r="S444" s="5"/>
      <c r="T444" s="5"/>
    </row>
    <row r="445" s="1" customFormat="1" spans="1:20">
      <c r="A445" s="14">
        <v>65</v>
      </c>
      <c r="B445" s="47">
        <v>43518</v>
      </c>
      <c r="C445" s="48">
        <v>43520</v>
      </c>
      <c r="D445" s="17" t="s">
        <v>15</v>
      </c>
      <c r="E445" s="49">
        <f t="shared" si="40"/>
        <v>2</v>
      </c>
      <c r="F445" s="50" t="s">
        <v>396</v>
      </c>
      <c r="G445" s="51">
        <v>19570</v>
      </c>
      <c r="H445" s="21">
        <v>0</v>
      </c>
      <c r="I445" s="51">
        <f t="shared" si="41"/>
        <v>19570</v>
      </c>
      <c r="J445" s="62">
        <f t="shared" si="42"/>
        <v>2034960</v>
      </c>
      <c r="K445" s="49">
        <v>61665</v>
      </c>
      <c r="L445" s="65">
        <v>1430675</v>
      </c>
      <c r="M445" s="1">
        <f>VLOOKUP(K445,P:Q,2,0)-I445</f>
        <v>0</v>
      </c>
      <c r="N445" s="3"/>
      <c r="P445" s="1">
        <v>74350</v>
      </c>
      <c r="Q445" s="43">
        <v>9000</v>
      </c>
      <c r="R445" s="5"/>
      <c r="S445" s="5"/>
      <c r="T445" s="5"/>
    </row>
    <row r="446" s="1" customFormat="1" spans="1:20">
      <c r="A446" s="14">
        <v>66</v>
      </c>
      <c r="B446" s="47">
        <v>43518</v>
      </c>
      <c r="C446" s="48">
        <v>43520</v>
      </c>
      <c r="D446" s="17" t="s">
        <v>15</v>
      </c>
      <c r="E446" s="49">
        <f t="shared" si="40"/>
        <v>2</v>
      </c>
      <c r="F446" s="50" t="s">
        <v>397</v>
      </c>
      <c r="G446" s="51">
        <v>28785</v>
      </c>
      <c r="H446" s="21">
        <v>0</v>
      </c>
      <c r="I446" s="51">
        <f t="shared" si="41"/>
        <v>28785</v>
      </c>
      <c r="J446" s="62">
        <f t="shared" si="42"/>
        <v>2006175</v>
      </c>
      <c r="K446" s="49">
        <v>62680</v>
      </c>
      <c r="L446" s="83">
        <v>1434144</v>
      </c>
      <c r="M446" s="1">
        <f>VLOOKUP(K446,P:Q,2,0)-I446</f>
        <v>0</v>
      </c>
      <c r="N446" s="3"/>
      <c r="P446" s="1">
        <v>73933</v>
      </c>
      <c r="Q446" s="43">
        <v>9000</v>
      </c>
      <c r="R446" s="5"/>
      <c r="S446" s="5"/>
      <c r="T446" s="5"/>
    </row>
    <row r="447" s="1" customFormat="1" spans="1:20">
      <c r="A447" s="14">
        <v>67</v>
      </c>
      <c r="B447" s="47">
        <v>43518</v>
      </c>
      <c r="C447" s="48">
        <v>43520</v>
      </c>
      <c r="D447" s="17" t="s">
        <v>15</v>
      </c>
      <c r="E447" s="49">
        <f t="shared" si="40"/>
        <v>2</v>
      </c>
      <c r="F447" s="50" t="s">
        <v>398</v>
      </c>
      <c r="G447" s="51">
        <v>28785</v>
      </c>
      <c r="H447" s="21">
        <v>0</v>
      </c>
      <c r="I447" s="51">
        <f t="shared" si="41"/>
        <v>28785</v>
      </c>
      <c r="J447" s="62">
        <f t="shared" si="42"/>
        <v>1977390</v>
      </c>
      <c r="K447" s="49">
        <v>62681</v>
      </c>
      <c r="L447" s="83">
        <v>1434144</v>
      </c>
      <c r="M447" s="1">
        <f>VLOOKUP(K447,P:Q,2,0)-I447</f>
        <v>0</v>
      </c>
      <c r="N447" s="3"/>
      <c r="P447" s="1">
        <v>72598</v>
      </c>
      <c r="Q447" s="43">
        <v>5000</v>
      </c>
      <c r="R447" s="5"/>
      <c r="S447" s="5"/>
      <c r="T447" s="5"/>
    </row>
    <row r="448" s="1" customFormat="1" spans="1:20">
      <c r="A448" s="14">
        <v>68</v>
      </c>
      <c r="B448" s="47">
        <v>43517</v>
      </c>
      <c r="C448" s="48">
        <v>43520</v>
      </c>
      <c r="D448" s="17" t="s">
        <v>15</v>
      </c>
      <c r="E448" s="49">
        <f t="shared" si="40"/>
        <v>3</v>
      </c>
      <c r="F448" s="50" t="s">
        <v>399</v>
      </c>
      <c r="G448" s="51">
        <v>32917.5</v>
      </c>
      <c r="H448" s="21">
        <v>0</v>
      </c>
      <c r="I448" s="51">
        <f t="shared" si="41"/>
        <v>32917.5</v>
      </c>
      <c r="J448" s="62">
        <f t="shared" si="42"/>
        <v>1944472.5</v>
      </c>
      <c r="K448" s="49">
        <v>58946</v>
      </c>
      <c r="L448" s="65">
        <v>1415878</v>
      </c>
      <c r="M448" s="1">
        <f>VLOOKUP(K448,P:Q,2,0)-I448</f>
        <v>0</v>
      </c>
      <c r="N448" s="3"/>
      <c r="P448" s="1">
        <v>74614</v>
      </c>
      <c r="Q448" s="43">
        <v>9000</v>
      </c>
      <c r="R448" s="5"/>
      <c r="S448" s="5"/>
      <c r="T448" s="5"/>
    </row>
    <row r="449" s="1" customFormat="1" spans="2:20">
      <c r="B449" s="4"/>
      <c r="C449" s="4"/>
      <c r="I449" s="1">
        <f>SUM(I440:I448)</f>
        <v>236460</v>
      </c>
      <c r="K449" s="92" t="s">
        <v>400</v>
      </c>
      <c r="L449" s="2"/>
      <c r="N449" s="3"/>
      <c r="P449" s="1">
        <v>76460</v>
      </c>
      <c r="Q449" s="1">
        <v>22410</v>
      </c>
      <c r="R449" s="5"/>
      <c r="S449" s="5"/>
      <c r="T449" s="5"/>
    </row>
    <row r="450" s="1" customFormat="1" spans="2:20">
      <c r="B450" s="4"/>
      <c r="C450" s="4"/>
      <c r="K450" s="4"/>
      <c r="L450" s="2"/>
      <c r="N450" s="3"/>
      <c r="P450" s="1">
        <v>72817</v>
      </c>
      <c r="Q450" s="1">
        <v>12870</v>
      </c>
      <c r="R450" s="5"/>
      <c r="S450" s="5"/>
      <c r="T450" s="5"/>
    </row>
    <row r="451" s="1" customFormat="1" spans="1:20">
      <c r="A451" s="6" t="s">
        <v>401</v>
      </c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2"/>
      <c r="N451" s="3"/>
      <c r="P451" s="1">
        <v>72816</v>
      </c>
      <c r="Q451" s="1">
        <v>12870</v>
      </c>
      <c r="R451" s="5"/>
      <c r="S451" s="5"/>
      <c r="T451" s="5"/>
    </row>
    <row r="452" s="1" customFormat="1" spans="1:20">
      <c r="A452" s="45" t="s">
        <v>402</v>
      </c>
      <c r="B452" s="46"/>
      <c r="C452" s="46"/>
      <c r="D452" s="46"/>
      <c r="E452" s="46"/>
      <c r="F452" s="46"/>
      <c r="G452" s="46"/>
      <c r="H452" s="46"/>
      <c r="I452" s="54"/>
      <c r="J452" s="55">
        <f>J448</f>
        <v>1944472.5</v>
      </c>
      <c r="K452" s="56"/>
      <c r="L452" s="2"/>
      <c r="N452" s="3"/>
      <c r="P452" s="1">
        <v>75429</v>
      </c>
      <c r="Q452" s="1">
        <v>9000</v>
      </c>
      <c r="R452" s="5"/>
      <c r="S452" s="5"/>
      <c r="T452" s="5"/>
    </row>
    <row r="453" s="1" customFormat="1" spans="1:20">
      <c r="A453" s="45"/>
      <c r="B453" s="46"/>
      <c r="C453" s="46"/>
      <c r="D453" s="46"/>
      <c r="E453" s="46"/>
      <c r="F453" s="46"/>
      <c r="G453" s="46"/>
      <c r="H453" s="46"/>
      <c r="I453" s="54" t="s">
        <v>403</v>
      </c>
      <c r="J453" s="60">
        <v>176411.78</v>
      </c>
      <c r="K453" s="57">
        <v>43532</v>
      </c>
      <c r="L453" s="2"/>
      <c r="N453" s="3"/>
      <c r="P453" s="1">
        <v>76929</v>
      </c>
      <c r="Q453" s="1">
        <v>19305</v>
      </c>
      <c r="R453" s="5"/>
      <c r="S453" s="5"/>
      <c r="T453" s="5"/>
    </row>
    <row r="454" s="1" customFormat="1" spans="1:20">
      <c r="A454" s="45"/>
      <c r="B454" s="46"/>
      <c r="C454" s="46"/>
      <c r="D454" s="46"/>
      <c r="E454" s="46"/>
      <c r="F454" s="46"/>
      <c r="G454" s="46"/>
      <c r="H454" s="46"/>
      <c r="I454" s="54" t="s">
        <v>403</v>
      </c>
      <c r="J454" s="60">
        <v>115232.37</v>
      </c>
      <c r="K454" s="57">
        <v>43552</v>
      </c>
      <c r="L454" s="93"/>
      <c r="N454" s="3"/>
      <c r="P454" s="1">
        <v>75155</v>
      </c>
      <c r="Q454" s="1">
        <v>25740</v>
      </c>
      <c r="R454" s="5"/>
      <c r="S454" s="5"/>
      <c r="T454" s="5"/>
    </row>
    <row r="455" s="1" customFormat="1" spans="1:20">
      <c r="A455" s="45"/>
      <c r="B455" s="46"/>
      <c r="C455" s="46"/>
      <c r="D455" s="46"/>
      <c r="E455" s="46"/>
      <c r="F455" s="46"/>
      <c r="G455" s="46"/>
      <c r="H455" s="46"/>
      <c r="I455" s="54"/>
      <c r="J455" s="61"/>
      <c r="K455" s="56"/>
      <c r="L455" s="2"/>
      <c r="N455" s="3"/>
      <c r="P455" s="1">
        <v>69958</v>
      </c>
      <c r="Q455" s="1">
        <v>10152</v>
      </c>
      <c r="R455" s="5"/>
      <c r="S455" s="5"/>
      <c r="T455" s="5"/>
    </row>
    <row r="456" s="1" customFormat="1" spans="1:20">
      <c r="A456" s="45" t="s">
        <v>21</v>
      </c>
      <c r="B456" s="46"/>
      <c r="C456" s="46"/>
      <c r="D456" s="46"/>
      <c r="E456" s="46"/>
      <c r="F456" s="46"/>
      <c r="G456" s="46"/>
      <c r="H456" s="46"/>
      <c r="I456" s="54"/>
      <c r="J456" s="58">
        <f>SUM(J452:J455)</f>
        <v>2236116.65</v>
      </c>
      <c r="K456" s="56"/>
      <c r="L456" s="93"/>
      <c r="N456" s="3"/>
      <c r="P456" s="1">
        <v>73301</v>
      </c>
      <c r="Q456" s="1">
        <v>9000</v>
      </c>
      <c r="R456" s="5"/>
      <c r="S456" s="5"/>
      <c r="T456" s="5"/>
    </row>
    <row r="457" s="1" customFormat="1" spans="1:20">
      <c r="A457" s="8" t="s">
        <v>3</v>
      </c>
      <c r="B457" s="9" t="s">
        <v>4</v>
      </c>
      <c r="C457" s="9" t="s">
        <v>5</v>
      </c>
      <c r="D457" s="10" t="s">
        <v>6</v>
      </c>
      <c r="E457" s="10" t="s">
        <v>7</v>
      </c>
      <c r="F457" s="10" t="s">
        <v>8</v>
      </c>
      <c r="G457" s="10" t="s">
        <v>9</v>
      </c>
      <c r="H457" s="11" t="s">
        <v>10</v>
      </c>
      <c r="I457" s="30" t="s">
        <v>11</v>
      </c>
      <c r="J457" s="30" t="s">
        <v>12</v>
      </c>
      <c r="K457" s="10" t="s">
        <v>13</v>
      </c>
      <c r="L457" s="93"/>
      <c r="N457" s="3"/>
      <c r="P457" s="1">
        <v>74938</v>
      </c>
      <c r="Q457" s="1">
        <v>30105</v>
      </c>
      <c r="R457" s="5"/>
      <c r="S457" s="5"/>
      <c r="T457" s="5"/>
    </row>
    <row r="458" s="1" customFormat="1" spans="1:20">
      <c r="A458" s="14">
        <v>69</v>
      </c>
      <c r="B458" s="47">
        <v>43518</v>
      </c>
      <c r="C458" s="48">
        <v>43522</v>
      </c>
      <c r="D458" s="17" t="s">
        <v>15</v>
      </c>
      <c r="E458" s="49">
        <f t="shared" ref="E458:E488" si="43">C458-B458</f>
        <v>4</v>
      </c>
      <c r="F458" s="50" t="s">
        <v>404</v>
      </c>
      <c r="G458" s="51">
        <v>43890</v>
      </c>
      <c r="H458" s="21">
        <v>0</v>
      </c>
      <c r="I458" s="51">
        <f t="shared" ref="I458:I487" si="44">+G458+H458</f>
        <v>43890</v>
      </c>
      <c r="J458" s="62">
        <f>J456-I458</f>
        <v>2192226.65</v>
      </c>
      <c r="K458" s="49">
        <v>60704</v>
      </c>
      <c r="L458" s="90">
        <v>1424373</v>
      </c>
      <c r="M458" s="1">
        <f>VLOOKUP(K458,P:Q,2,0)-I458</f>
        <v>0</v>
      </c>
      <c r="N458" s="3"/>
      <c r="P458" s="43">
        <v>76657</v>
      </c>
      <c r="Q458" s="43">
        <v>22410</v>
      </c>
      <c r="R458" s="43"/>
      <c r="S458" s="96"/>
      <c r="T458" s="5"/>
    </row>
    <row r="459" s="1" customFormat="1" spans="1:20">
      <c r="A459" s="14">
        <v>70</v>
      </c>
      <c r="B459" s="47">
        <v>43517</v>
      </c>
      <c r="C459" s="48">
        <v>43522</v>
      </c>
      <c r="D459" s="17" t="s">
        <v>15</v>
      </c>
      <c r="E459" s="49">
        <f t="shared" si="43"/>
        <v>5</v>
      </c>
      <c r="F459" s="50" t="s">
        <v>405</v>
      </c>
      <c r="G459" s="51">
        <v>56595</v>
      </c>
      <c r="H459" s="21">
        <v>0</v>
      </c>
      <c r="I459" s="51">
        <f t="shared" si="44"/>
        <v>56595</v>
      </c>
      <c r="J459" s="62">
        <f t="shared" ref="J459:J487" si="45">J458-I459</f>
        <v>2135631.65</v>
      </c>
      <c r="K459" s="49">
        <v>62406</v>
      </c>
      <c r="L459" s="90">
        <v>1433302</v>
      </c>
      <c r="M459" s="1">
        <f>VLOOKUP(K459,P:Q,2,0)-I459</f>
        <v>0</v>
      </c>
      <c r="N459" s="3"/>
      <c r="P459" s="44">
        <v>73931</v>
      </c>
      <c r="Q459" s="43">
        <v>22410</v>
      </c>
      <c r="R459" s="43"/>
      <c r="S459" s="5"/>
      <c r="T459" s="5"/>
    </row>
    <row r="460" s="1" customFormat="1" spans="1:20">
      <c r="A460" s="14">
        <v>71</v>
      </c>
      <c r="B460" s="47">
        <v>43521</v>
      </c>
      <c r="C460" s="48">
        <v>43523</v>
      </c>
      <c r="D460" s="17" t="s">
        <v>15</v>
      </c>
      <c r="E460" s="49">
        <f t="shared" si="43"/>
        <v>2</v>
      </c>
      <c r="F460" s="50" t="s">
        <v>406</v>
      </c>
      <c r="G460" s="51">
        <v>30706.5</v>
      </c>
      <c r="H460" s="21">
        <v>0</v>
      </c>
      <c r="I460" s="51">
        <f t="shared" si="44"/>
        <v>30706.5</v>
      </c>
      <c r="J460" s="62">
        <f t="shared" si="45"/>
        <v>2104925.15</v>
      </c>
      <c r="K460" s="49">
        <v>66228</v>
      </c>
      <c r="L460" s="90">
        <v>1442991</v>
      </c>
      <c r="M460" s="1">
        <f>VLOOKUP(K460,P:Q,2,0)-I460</f>
        <v>0</v>
      </c>
      <c r="N460" s="3"/>
      <c r="P460" s="43">
        <v>77165</v>
      </c>
      <c r="Q460" s="43">
        <v>9000</v>
      </c>
      <c r="R460" s="43"/>
      <c r="S460" s="5"/>
      <c r="T460" s="5"/>
    </row>
    <row r="461" s="1" customFormat="1" spans="1:20">
      <c r="A461" s="14">
        <v>1</v>
      </c>
      <c r="B461" s="47">
        <v>43523</v>
      </c>
      <c r="C461" s="48">
        <v>43525</v>
      </c>
      <c r="D461" s="17" t="s">
        <v>15</v>
      </c>
      <c r="E461" s="49">
        <f t="shared" si="43"/>
        <v>2</v>
      </c>
      <c r="F461" s="50" t="s">
        <v>407</v>
      </c>
      <c r="G461" s="51">
        <v>28200</v>
      </c>
      <c r="H461" s="21">
        <v>0</v>
      </c>
      <c r="I461" s="51">
        <f t="shared" si="44"/>
        <v>28200</v>
      </c>
      <c r="J461" s="62">
        <f t="shared" si="45"/>
        <v>2076725.15</v>
      </c>
      <c r="K461" s="49">
        <v>67256</v>
      </c>
      <c r="L461" s="90">
        <v>1446547</v>
      </c>
      <c r="M461" s="1">
        <f>VLOOKUP(K461,P:Q,2,0)-I461</f>
        <v>0</v>
      </c>
      <c r="N461" s="3"/>
      <c r="P461" s="43">
        <v>72596</v>
      </c>
      <c r="Q461" s="43">
        <v>12870</v>
      </c>
      <c r="R461" s="43"/>
      <c r="S461" s="5"/>
      <c r="T461" s="5"/>
    </row>
    <row r="462" s="1" customFormat="1" spans="1:20">
      <c r="A462" s="14">
        <v>2</v>
      </c>
      <c r="B462" s="47">
        <v>43524</v>
      </c>
      <c r="C462" s="48">
        <v>43525</v>
      </c>
      <c r="D462" s="17" t="s">
        <v>15</v>
      </c>
      <c r="E462" s="49">
        <f t="shared" si="43"/>
        <v>1</v>
      </c>
      <c r="F462" s="50" t="s">
        <v>408</v>
      </c>
      <c r="G462" s="51">
        <v>10300</v>
      </c>
      <c r="H462" s="21">
        <v>0</v>
      </c>
      <c r="I462" s="51">
        <f t="shared" si="44"/>
        <v>10300</v>
      </c>
      <c r="J462" s="62">
        <f t="shared" si="45"/>
        <v>2066425.15</v>
      </c>
      <c r="K462" s="49">
        <v>67252</v>
      </c>
      <c r="L462" s="90">
        <v>1446570</v>
      </c>
      <c r="M462" s="1">
        <f>VLOOKUP(K462,P:Q,2,0)-I462</f>
        <v>0</v>
      </c>
      <c r="N462" s="3"/>
      <c r="P462" s="43">
        <v>74061</v>
      </c>
      <c r="Q462" s="43">
        <v>22500</v>
      </c>
      <c r="R462" s="43"/>
      <c r="S462" s="5"/>
      <c r="T462" s="5"/>
    </row>
    <row r="463" s="1" customFormat="1" spans="1:20">
      <c r="A463" s="14">
        <v>3</v>
      </c>
      <c r="B463" s="47">
        <v>43523</v>
      </c>
      <c r="C463" s="48">
        <v>43525</v>
      </c>
      <c r="D463" s="17" t="s">
        <v>15</v>
      </c>
      <c r="E463" s="49">
        <f t="shared" si="43"/>
        <v>2</v>
      </c>
      <c r="F463" s="50" t="s">
        <v>409</v>
      </c>
      <c r="G463" s="51">
        <v>21945</v>
      </c>
      <c r="H463" s="21">
        <v>0</v>
      </c>
      <c r="I463" s="51">
        <f t="shared" si="44"/>
        <v>21945</v>
      </c>
      <c r="J463" s="62">
        <f t="shared" si="45"/>
        <v>2044480.15</v>
      </c>
      <c r="K463" s="49">
        <v>64157</v>
      </c>
      <c r="L463" s="90">
        <v>1438866</v>
      </c>
      <c r="M463" s="1">
        <f>VLOOKUP(K463,P:Q,2,0)-I463</f>
        <v>0</v>
      </c>
      <c r="N463" s="3"/>
      <c r="P463" s="43">
        <v>76329</v>
      </c>
      <c r="Q463" s="43">
        <v>9000</v>
      </c>
      <c r="R463" s="43"/>
      <c r="S463" s="5"/>
      <c r="T463" s="5"/>
    </row>
    <row r="464" s="1" customFormat="1" spans="1:20">
      <c r="A464" s="14">
        <v>4</v>
      </c>
      <c r="B464" s="47">
        <v>43525</v>
      </c>
      <c r="C464" s="48">
        <v>43526</v>
      </c>
      <c r="D464" s="17" t="s">
        <v>15</v>
      </c>
      <c r="E464" s="49">
        <f t="shared" si="43"/>
        <v>1</v>
      </c>
      <c r="F464" s="50" t="s">
        <v>410</v>
      </c>
      <c r="G464" s="51">
        <v>14352</v>
      </c>
      <c r="H464" s="21">
        <v>0</v>
      </c>
      <c r="I464" s="51">
        <f t="shared" si="44"/>
        <v>14352</v>
      </c>
      <c r="J464" s="62">
        <f t="shared" si="45"/>
        <v>2030128.15</v>
      </c>
      <c r="K464" s="49">
        <v>67721</v>
      </c>
      <c r="L464" s="90">
        <v>1448168</v>
      </c>
      <c r="M464" s="1">
        <f>VLOOKUP(K464,P:Q,2,0)-I464</f>
        <v>0</v>
      </c>
      <c r="N464" s="3"/>
      <c r="P464" s="43">
        <v>76276</v>
      </c>
      <c r="Q464" s="43">
        <v>25740</v>
      </c>
      <c r="R464" s="43"/>
      <c r="S464" s="5"/>
      <c r="T464" s="5"/>
    </row>
    <row r="465" s="1" customFormat="1" spans="1:20">
      <c r="A465" s="14">
        <v>5</v>
      </c>
      <c r="B465" s="47">
        <v>43525</v>
      </c>
      <c r="C465" s="48">
        <v>43526</v>
      </c>
      <c r="D465" s="17" t="s">
        <v>15</v>
      </c>
      <c r="E465" s="49">
        <f t="shared" si="43"/>
        <v>1</v>
      </c>
      <c r="F465" s="50" t="s">
        <v>411</v>
      </c>
      <c r="G465" s="51">
        <v>11550</v>
      </c>
      <c r="H465" s="21">
        <v>0</v>
      </c>
      <c r="I465" s="51">
        <f t="shared" si="44"/>
        <v>11550</v>
      </c>
      <c r="J465" s="62">
        <f t="shared" si="45"/>
        <v>2018578.15</v>
      </c>
      <c r="K465" s="49">
        <v>67528</v>
      </c>
      <c r="L465" s="90">
        <v>1448162</v>
      </c>
      <c r="M465" s="1">
        <f>VLOOKUP(K465,P:Q,2,0)-I465</f>
        <v>0</v>
      </c>
      <c r="N465" s="3"/>
      <c r="P465" s="43">
        <v>75073</v>
      </c>
      <c r="Q465" s="43">
        <v>25740</v>
      </c>
      <c r="R465" s="43"/>
      <c r="S465" s="5"/>
      <c r="T465" s="5"/>
    </row>
    <row r="466" s="1" customFormat="1" spans="1:20">
      <c r="A466" s="14">
        <v>6</v>
      </c>
      <c r="B466" s="47">
        <v>43525</v>
      </c>
      <c r="C466" s="48">
        <v>43527</v>
      </c>
      <c r="D466" s="17" t="s">
        <v>15</v>
      </c>
      <c r="E466" s="49">
        <f t="shared" si="43"/>
        <v>2</v>
      </c>
      <c r="F466" s="50" t="s">
        <v>412</v>
      </c>
      <c r="G466" s="51">
        <v>22522.5</v>
      </c>
      <c r="H466" s="21">
        <v>0</v>
      </c>
      <c r="I466" s="51">
        <f t="shared" si="44"/>
        <v>22522.5</v>
      </c>
      <c r="J466" s="62">
        <f t="shared" si="45"/>
        <v>1996055.65</v>
      </c>
      <c r="K466" s="49">
        <v>66171</v>
      </c>
      <c r="L466" s="90">
        <v>1442598</v>
      </c>
      <c r="M466" s="1">
        <f>VLOOKUP(K466,P:Q,2,0)-I466</f>
        <v>0</v>
      </c>
      <c r="N466" s="3"/>
      <c r="P466" s="43">
        <v>75072</v>
      </c>
      <c r="Q466" s="43">
        <v>25740</v>
      </c>
      <c r="R466" s="43"/>
      <c r="S466" s="5"/>
      <c r="T466" s="5"/>
    </row>
    <row r="467" s="1" customFormat="1" spans="1:20">
      <c r="A467" s="14">
        <v>7</v>
      </c>
      <c r="B467" s="47">
        <v>43527</v>
      </c>
      <c r="C467" s="48">
        <v>43528</v>
      </c>
      <c r="D467" s="17" t="s">
        <v>15</v>
      </c>
      <c r="E467" s="49">
        <f t="shared" si="43"/>
        <v>1</v>
      </c>
      <c r="F467" s="50" t="s">
        <v>413</v>
      </c>
      <c r="G467" s="51">
        <v>11550</v>
      </c>
      <c r="H467" s="21">
        <v>0</v>
      </c>
      <c r="I467" s="51">
        <f t="shared" si="44"/>
        <v>11550</v>
      </c>
      <c r="J467" s="62">
        <f t="shared" si="45"/>
        <v>1984505.65</v>
      </c>
      <c r="K467" s="49">
        <v>60905</v>
      </c>
      <c r="L467" s="90">
        <v>1426924</v>
      </c>
      <c r="M467" s="1">
        <f>VLOOKUP(K467,P:Q,2,0)-I467</f>
        <v>0</v>
      </c>
      <c r="N467" s="3"/>
      <c r="P467" s="43">
        <v>69677</v>
      </c>
      <c r="Q467" s="43">
        <v>10152</v>
      </c>
      <c r="R467" s="43"/>
      <c r="S467" s="5"/>
      <c r="T467" s="5"/>
    </row>
    <row r="468" s="1" customFormat="1" spans="1:20">
      <c r="A468" s="14">
        <v>8</v>
      </c>
      <c r="B468" s="47">
        <v>43526</v>
      </c>
      <c r="C468" s="48">
        <v>43528</v>
      </c>
      <c r="D468" s="17" t="s">
        <v>15</v>
      </c>
      <c r="E468" s="49">
        <f t="shared" si="43"/>
        <v>2</v>
      </c>
      <c r="F468" s="50" t="s">
        <v>414</v>
      </c>
      <c r="G468" s="51">
        <v>21945</v>
      </c>
      <c r="H468" s="21">
        <v>0</v>
      </c>
      <c r="I468" s="51">
        <f t="shared" si="44"/>
        <v>21945</v>
      </c>
      <c r="J468" s="62">
        <f t="shared" si="45"/>
        <v>1962560.65</v>
      </c>
      <c r="K468" s="49">
        <v>60803</v>
      </c>
      <c r="L468" s="90">
        <v>1426101</v>
      </c>
      <c r="M468" s="1">
        <f>VLOOKUP(K468,P:Q,2,0)-I468</f>
        <v>0</v>
      </c>
      <c r="N468" s="3"/>
      <c r="P468" s="43">
        <v>74555</v>
      </c>
      <c r="Q468" s="43">
        <v>9000</v>
      </c>
      <c r="R468" s="43"/>
      <c r="S468" s="5"/>
      <c r="T468" s="5"/>
    </row>
    <row r="469" s="1" customFormat="1" spans="1:20">
      <c r="A469" s="14">
        <v>9</v>
      </c>
      <c r="B469" s="47">
        <v>43525</v>
      </c>
      <c r="C469" s="48">
        <v>43528</v>
      </c>
      <c r="D469" s="17" t="s">
        <v>15</v>
      </c>
      <c r="E469" s="49">
        <f t="shared" si="43"/>
        <v>3</v>
      </c>
      <c r="F469" s="50" t="s">
        <v>415</v>
      </c>
      <c r="G469" s="51">
        <v>41617.5</v>
      </c>
      <c r="H469" s="21">
        <v>0</v>
      </c>
      <c r="I469" s="51">
        <f t="shared" si="44"/>
        <v>41617.5</v>
      </c>
      <c r="J469" s="62">
        <f t="shared" si="45"/>
        <v>1920943.15</v>
      </c>
      <c r="K469" s="49">
        <v>60742</v>
      </c>
      <c r="L469" s="90">
        <v>1424512</v>
      </c>
      <c r="M469" s="1">
        <f>VLOOKUP(K469,P:Q,2,0)-I469</f>
        <v>0</v>
      </c>
      <c r="N469" s="3"/>
      <c r="P469" s="43">
        <v>77826</v>
      </c>
      <c r="Q469" s="43">
        <v>33615</v>
      </c>
      <c r="R469" s="43"/>
      <c r="S469" s="5"/>
      <c r="T469" s="5"/>
    </row>
    <row r="470" s="1" customFormat="1" spans="1:20">
      <c r="A470" s="14">
        <v>10</v>
      </c>
      <c r="B470" s="47">
        <v>43524</v>
      </c>
      <c r="C470" s="48">
        <v>43528</v>
      </c>
      <c r="D470" s="17" t="s">
        <v>15</v>
      </c>
      <c r="E470" s="49">
        <f t="shared" si="43"/>
        <v>4</v>
      </c>
      <c r="F470" s="50" t="s">
        <v>416</v>
      </c>
      <c r="G470" s="51">
        <v>39140</v>
      </c>
      <c r="H470" s="21">
        <v>0</v>
      </c>
      <c r="I470" s="51">
        <f t="shared" si="44"/>
        <v>39140</v>
      </c>
      <c r="J470" s="62">
        <f t="shared" si="45"/>
        <v>1881803.15</v>
      </c>
      <c r="K470" s="49">
        <v>61912</v>
      </c>
      <c r="L470" s="90">
        <v>1431113</v>
      </c>
      <c r="M470" s="1">
        <f>VLOOKUP(K470,P:Q,2,0)-I470</f>
        <v>0</v>
      </c>
      <c r="N470" s="3"/>
      <c r="P470" s="43">
        <v>72393</v>
      </c>
      <c r="Q470" s="43">
        <v>13500</v>
      </c>
      <c r="R470" s="43"/>
      <c r="S470" s="5"/>
      <c r="T470" s="5"/>
    </row>
    <row r="471" s="1" customFormat="1" spans="1:20">
      <c r="A471" s="14">
        <v>11</v>
      </c>
      <c r="B471" s="47">
        <v>43528</v>
      </c>
      <c r="C471" s="48">
        <v>43530</v>
      </c>
      <c r="D471" s="17" t="s">
        <v>15</v>
      </c>
      <c r="E471" s="49">
        <f t="shared" si="43"/>
        <v>2</v>
      </c>
      <c r="F471" s="50" t="s">
        <v>417</v>
      </c>
      <c r="G471" s="51">
        <v>21945</v>
      </c>
      <c r="H471" s="21">
        <v>0</v>
      </c>
      <c r="I471" s="51">
        <f t="shared" si="44"/>
        <v>21945</v>
      </c>
      <c r="J471" s="62">
        <f t="shared" si="45"/>
        <v>1859858.15</v>
      </c>
      <c r="K471" s="49">
        <v>66295</v>
      </c>
      <c r="L471" s="90">
        <v>1443341</v>
      </c>
      <c r="M471" s="1">
        <f>VLOOKUP(K471,P:Q,2,0)-I471</f>
        <v>0</v>
      </c>
      <c r="N471" s="3"/>
      <c r="P471" s="43">
        <v>75682</v>
      </c>
      <c r="Q471" s="43">
        <v>12870</v>
      </c>
      <c r="R471" s="43"/>
      <c r="S471" s="5"/>
      <c r="T471" s="5"/>
    </row>
    <row r="472" s="1" customFormat="1" spans="1:20">
      <c r="A472" s="14">
        <v>12</v>
      </c>
      <c r="B472" s="47">
        <v>43528</v>
      </c>
      <c r="C472" s="48">
        <v>43530</v>
      </c>
      <c r="D472" s="17" t="s">
        <v>15</v>
      </c>
      <c r="E472" s="49">
        <f t="shared" si="43"/>
        <v>2</v>
      </c>
      <c r="F472" s="50" t="s">
        <v>413</v>
      </c>
      <c r="G472" s="51">
        <v>21945</v>
      </c>
      <c r="H472" s="21">
        <v>0</v>
      </c>
      <c r="I472" s="51">
        <f t="shared" si="44"/>
        <v>21945</v>
      </c>
      <c r="J472" s="62">
        <f t="shared" si="45"/>
        <v>1837913.15</v>
      </c>
      <c r="K472" s="49">
        <v>60907</v>
      </c>
      <c r="L472" s="90">
        <v>1426927</v>
      </c>
      <c r="M472" s="1">
        <f>VLOOKUP(K472,P:Q,2,0)-I472</f>
        <v>0</v>
      </c>
      <c r="N472" s="3"/>
      <c r="P472" s="43">
        <v>75269</v>
      </c>
      <c r="Q472" s="43">
        <v>25740</v>
      </c>
      <c r="R472" s="43"/>
      <c r="S472" s="5"/>
      <c r="T472" s="5"/>
    </row>
    <row r="473" s="1" customFormat="1" spans="1:20">
      <c r="A473" s="14">
        <v>13</v>
      </c>
      <c r="B473" s="47">
        <v>43528</v>
      </c>
      <c r="C473" s="48">
        <v>43531</v>
      </c>
      <c r="D473" s="17" t="s">
        <v>15</v>
      </c>
      <c r="E473" s="49">
        <f t="shared" si="43"/>
        <v>3</v>
      </c>
      <c r="F473" s="50" t="s">
        <v>418</v>
      </c>
      <c r="G473" s="51">
        <v>29355</v>
      </c>
      <c r="H473" s="21">
        <v>0</v>
      </c>
      <c r="I473" s="51">
        <f t="shared" si="44"/>
        <v>29355</v>
      </c>
      <c r="J473" s="62">
        <f t="shared" si="45"/>
        <v>1808558.15</v>
      </c>
      <c r="K473" s="49">
        <v>63430</v>
      </c>
      <c r="L473" s="90">
        <v>1437041</v>
      </c>
      <c r="M473" s="1">
        <f>VLOOKUP(K473,P:Q,2,0)-I473</f>
        <v>0</v>
      </c>
      <c r="N473" s="3"/>
      <c r="P473" s="43">
        <v>75270</v>
      </c>
      <c r="Q473" s="43">
        <v>25740</v>
      </c>
      <c r="R473" s="43"/>
      <c r="S473" s="5"/>
      <c r="T473" s="5"/>
    </row>
    <row r="474" s="1" customFormat="1" spans="1:20">
      <c r="A474" s="14">
        <v>14</v>
      </c>
      <c r="B474" s="69">
        <v>43530</v>
      </c>
      <c r="C474" s="70">
        <v>43532</v>
      </c>
      <c r="D474" s="71" t="s">
        <v>15</v>
      </c>
      <c r="E474" s="72">
        <f t="shared" si="43"/>
        <v>2</v>
      </c>
      <c r="F474" s="73" t="s">
        <v>419</v>
      </c>
      <c r="G474" s="74">
        <v>23100</v>
      </c>
      <c r="H474" s="75">
        <v>0</v>
      </c>
      <c r="I474" s="74">
        <f t="shared" si="44"/>
        <v>23100</v>
      </c>
      <c r="J474" s="66">
        <f t="shared" si="45"/>
        <v>1785458.15</v>
      </c>
      <c r="K474" s="72">
        <v>61417</v>
      </c>
      <c r="L474" s="94">
        <v>1427966</v>
      </c>
      <c r="M474" s="85" t="e">
        <f>VLOOKUP(K474,P:Q,2,0)-I474</f>
        <v>#N/A</v>
      </c>
      <c r="N474" s="3"/>
      <c r="P474" s="43">
        <v>74797</v>
      </c>
      <c r="Q474" s="43">
        <v>12870</v>
      </c>
      <c r="R474" s="43"/>
      <c r="S474" s="5"/>
      <c r="T474" s="5"/>
    </row>
    <row r="475" s="1" customFormat="1" spans="1:20">
      <c r="A475" s="14">
        <v>15</v>
      </c>
      <c r="B475" s="47">
        <v>43531</v>
      </c>
      <c r="C475" s="48">
        <v>43533</v>
      </c>
      <c r="D475" s="17" t="s">
        <v>15</v>
      </c>
      <c r="E475" s="49">
        <f t="shared" si="43"/>
        <v>2</v>
      </c>
      <c r="F475" s="50" t="s">
        <v>420</v>
      </c>
      <c r="G475" s="51">
        <v>19570</v>
      </c>
      <c r="H475" s="21">
        <v>0</v>
      </c>
      <c r="I475" s="51">
        <f t="shared" si="44"/>
        <v>19570</v>
      </c>
      <c r="J475" s="62">
        <f t="shared" si="45"/>
        <v>1765888.15</v>
      </c>
      <c r="K475" s="49">
        <v>58161</v>
      </c>
      <c r="L475" s="90">
        <v>1414022</v>
      </c>
      <c r="M475" s="1">
        <f>VLOOKUP(K475,P:Q,2,0)-I475</f>
        <v>0</v>
      </c>
      <c r="N475" s="3"/>
      <c r="P475" s="43">
        <v>75000</v>
      </c>
      <c r="Q475" s="43">
        <v>25740</v>
      </c>
      <c r="R475" s="43"/>
      <c r="S475" s="5"/>
      <c r="T475" s="5"/>
    </row>
    <row r="476" s="1" customFormat="1" spans="1:20">
      <c r="A476" s="14">
        <v>16</v>
      </c>
      <c r="B476" s="47">
        <v>43531</v>
      </c>
      <c r="C476" s="48">
        <v>43533</v>
      </c>
      <c r="D476" s="17" t="s">
        <v>15</v>
      </c>
      <c r="E476" s="49">
        <f t="shared" si="43"/>
        <v>2</v>
      </c>
      <c r="F476" s="50" t="s">
        <v>421</v>
      </c>
      <c r="G476" s="51">
        <v>21945</v>
      </c>
      <c r="H476" s="21">
        <v>0</v>
      </c>
      <c r="I476" s="51">
        <f t="shared" si="44"/>
        <v>21945</v>
      </c>
      <c r="J476" s="62">
        <f t="shared" si="45"/>
        <v>1743943.15</v>
      </c>
      <c r="K476" s="49">
        <v>58160</v>
      </c>
      <c r="L476" s="90">
        <v>1414020</v>
      </c>
      <c r="M476" s="1">
        <f>VLOOKUP(K476,P:Q,2,0)-I476</f>
        <v>0</v>
      </c>
      <c r="N476" s="3"/>
      <c r="P476" s="43">
        <v>74498</v>
      </c>
      <c r="Q476" s="43">
        <v>9000</v>
      </c>
      <c r="R476" s="43"/>
      <c r="S476" s="5"/>
      <c r="T476" s="5"/>
    </row>
    <row r="477" s="1" customFormat="1" spans="1:20">
      <c r="A477" s="14">
        <v>17</v>
      </c>
      <c r="B477" s="47">
        <v>43531</v>
      </c>
      <c r="C477" s="48">
        <v>43533</v>
      </c>
      <c r="D477" s="17" t="s">
        <v>15</v>
      </c>
      <c r="E477" s="49">
        <f t="shared" si="43"/>
        <v>2</v>
      </c>
      <c r="F477" s="50" t="s">
        <v>422</v>
      </c>
      <c r="G477" s="51">
        <v>21945</v>
      </c>
      <c r="H477" s="21">
        <v>0</v>
      </c>
      <c r="I477" s="51">
        <f t="shared" si="44"/>
        <v>21945</v>
      </c>
      <c r="J477" s="62">
        <f t="shared" si="45"/>
        <v>1721998.15</v>
      </c>
      <c r="K477" s="49">
        <v>58159</v>
      </c>
      <c r="L477" s="90">
        <v>1414019</v>
      </c>
      <c r="M477" s="1">
        <f>VLOOKUP(K477,P:Q,2,0)-I477</f>
        <v>0</v>
      </c>
      <c r="N477" s="3"/>
      <c r="P477" s="43">
        <v>76467</v>
      </c>
      <c r="Q477" s="43">
        <v>12870</v>
      </c>
      <c r="R477" s="43"/>
      <c r="S477" s="5"/>
      <c r="T477" s="5"/>
    </row>
    <row r="478" s="1" customFormat="1" spans="1:20">
      <c r="A478" s="14">
        <v>18</v>
      </c>
      <c r="B478" s="47">
        <v>43531</v>
      </c>
      <c r="C478" s="48">
        <v>43534</v>
      </c>
      <c r="D478" s="17" t="s">
        <v>15</v>
      </c>
      <c r="E478" s="49">
        <f t="shared" si="43"/>
        <v>3</v>
      </c>
      <c r="F478" s="50" t="s">
        <v>423</v>
      </c>
      <c r="G478" s="51">
        <v>43350</v>
      </c>
      <c r="H478" s="21">
        <v>0</v>
      </c>
      <c r="I478" s="51">
        <f t="shared" si="44"/>
        <v>43350</v>
      </c>
      <c r="J478" s="62">
        <f t="shared" si="45"/>
        <v>1678648.15</v>
      </c>
      <c r="K478" s="49">
        <v>64152</v>
      </c>
      <c r="L478" s="90">
        <v>1439181</v>
      </c>
      <c r="M478" s="1">
        <f>VLOOKUP(K478,P:Q,2,0)-I478</f>
        <v>0</v>
      </c>
      <c r="N478" s="3"/>
      <c r="P478" s="43">
        <v>78180</v>
      </c>
      <c r="Q478" s="43">
        <v>5000</v>
      </c>
      <c r="R478" s="43"/>
      <c r="S478" s="5"/>
      <c r="T478" s="5"/>
    </row>
    <row r="479" s="1" customFormat="1" spans="1:20">
      <c r="A479" s="14">
        <v>19</v>
      </c>
      <c r="B479" s="47">
        <v>43534</v>
      </c>
      <c r="C479" s="48">
        <v>43536</v>
      </c>
      <c r="D479" s="17" t="s">
        <v>15</v>
      </c>
      <c r="E479" s="49">
        <f t="shared" si="43"/>
        <v>2</v>
      </c>
      <c r="F479" s="50" t="s">
        <v>424</v>
      </c>
      <c r="G479" s="51">
        <v>27745</v>
      </c>
      <c r="H479" s="21">
        <v>0</v>
      </c>
      <c r="I479" s="51">
        <f t="shared" si="44"/>
        <v>27745</v>
      </c>
      <c r="J479" s="62">
        <f t="shared" si="45"/>
        <v>1650903.15</v>
      </c>
      <c r="K479" s="49">
        <v>67087</v>
      </c>
      <c r="L479" s="90">
        <v>1445756</v>
      </c>
      <c r="M479" s="1">
        <f>VLOOKUP(K479,P:Q,2,0)-I479</f>
        <v>0</v>
      </c>
      <c r="N479" s="3"/>
      <c r="P479" s="43">
        <v>76281</v>
      </c>
      <c r="Q479" s="43">
        <v>7150</v>
      </c>
      <c r="R479" s="43"/>
      <c r="S479" s="5"/>
      <c r="T479" s="5"/>
    </row>
    <row r="480" s="1" customFormat="1" spans="1:20">
      <c r="A480" s="14">
        <v>20</v>
      </c>
      <c r="B480" s="47">
        <v>43534</v>
      </c>
      <c r="C480" s="48">
        <v>43536</v>
      </c>
      <c r="D480" s="17" t="s">
        <v>15</v>
      </c>
      <c r="E480" s="49">
        <f t="shared" si="43"/>
        <v>2</v>
      </c>
      <c r="F480" s="50" t="s">
        <v>425</v>
      </c>
      <c r="G480" s="51">
        <v>21945</v>
      </c>
      <c r="H480" s="21">
        <v>0</v>
      </c>
      <c r="I480" s="51">
        <f t="shared" si="44"/>
        <v>21945</v>
      </c>
      <c r="J480" s="62">
        <f t="shared" si="45"/>
        <v>1628958.15</v>
      </c>
      <c r="K480" s="49">
        <v>67085</v>
      </c>
      <c r="L480" s="90">
        <v>1445751</v>
      </c>
      <c r="M480" s="1">
        <f>VLOOKUP(K480,P:Q,2,0)-I480</f>
        <v>0</v>
      </c>
      <c r="N480" s="3"/>
      <c r="P480" s="43">
        <v>76282</v>
      </c>
      <c r="Q480" s="43">
        <v>7150</v>
      </c>
      <c r="R480" s="43"/>
      <c r="S480" s="5"/>
      <c r="T480" s="5"/>
    </row>
    <row r="481" s="1" customFormat="1" spans="1:20">
      <c r="A481" s="14">
        <v>21</v>
      </c>
      <c r="B481" s="47">
        <v>43535</v>
      </c>
      <c r="C481" s="48">
        <v>43537</v>
      </c>
      <c r="D481" s="17" t="s">
        <v>15</v>
      </c>
      <c r="E481" s="49">
        <f t="shared" si="43"/>
        <v>2</v>
      </c>
      <c r="F481" s="50" t="s">
        <v>426</v>
      </c>
      <c r="G481" s="51">
        <v>21945</v>
      </c>
      <c r="H481" s="21">
        <v>0</v>
      </c>
      <c r="I481" s="51">
        <f t="shared" si="44"/>
        <v>21945</v>
      </c>
      <c r="J481" s="62">
        <f t="shared" si="45"/>
        <v>1607013.15</v>
      </c>
      <c r="K481" s="49">
        <v>67318</v>
      </c>
      <c r="L481" s="90">
        <v>1446923</v>
      </c>
      <c r="M481" s="1">
        <f>VLOOKUP(K481,P:Q,2,0)-I481</f>
        <v>0</v>
      </c>
      <c r="N481" s="3"/>
      <c r="P481" s="44">
        <v>74743</v>
      </c>
      <c r="Q481" s="43">
        <v>13500</v>
      </c>
      <c r="R481" s="43"/>
      <c r="S481" s="5"/>
      <c r="T481" s="5"/>
    </row>
    <row r="482" s="1" customFormat="1" spans="1:20">
      <c r="A482" s="14">
        <v>22</v>
      </c>
      <c r="B482" s="47">
        <v>43536</v>
      </c>
      <c r="C482" s="48">
        <v>43538</v>
      </c>
      <c r="D482" s="17" t="s">
        <v>15</v>
      </c>
      <c r="E482" s="49">
        <f t="shared" si="43"/>
        <v>2</v>
      </c>
      <c r="F482" s="50" t="s">
        <v>427</v>
      </c>
      <c r="G482" s="51">
        <v>21945</v>
      </c>
      <c r="H482" s="21">
        <v>0</v>
      </c>
      <c r="I482" s="51">
        <f t="shared" si="44"/>
        <v>21945</v>
      </c>
      <c r="J482" s="62">
        <f t="shared" si="45"/>
        <v>1585068.15</v>
      </c>
      <c r="K482" s="49">
        <v>65915</v>
      </c>
      <c r="L482" s="90">
        <v>1442594</v>
      </c>
      <c r="M482" s="1">
        <f>VLOOKUP(K482,P:Q,2,0)-I482</f>
        <v>0</v>
      </c>
      <c r="N482" s="3"/>
      <c r="P482" s="43">
        <v>74744</v>
      </c>
      <c r="Q482" s="43">
        <v>13500</v>
      </c>
      <c r="R482" s="43"/>
      <c r="S482" s="5"/>
      <c r="T482" s="5"/>
    </row>
    <row r="483" s="1" customFormat="1" spans="1:20">
      <c r="A483" s="14">
        <v>23</v>
      </c>
      <c r="B483" s="47">
        <v>43538</v>
      </c>
      <c r="C483" s="48">
        <v>43539</v>
      </c>
      <c r="D483" s="17" t="s">
        <v>15</v>
      </c>
      <c r="E483" s="49">
        <f t="shared" si="43"/>
        <v>1</v>
      </c>
      <c r="F483" s="50" t="s">
        <v>428</v>
      </c>
      <c r="G483" s="51">
        <v>14900</v>
      </c>
      <c r="H483" s="21">
        <v>0</v>
      </c>
      <c r="I483" s="51">
        <f t="shared" si="44"/>
        <v>14900</v>
      </c>
      <c r="J483" s="62">
        <f t="shared" si="45"/>
        <v>1570168.15</v>
      </c>
      <c r="K483" s="49">
        <v>68720</v>
      </c>
      <c r="L483" s="90">
        <v>1451656</v>
      </c>
      <c r="M483" s="1">
        <f>VLOOKUP(K483,P:Q,2,0)-I483</f>
        <v>0</v>
      </c>
      <c r="N483" s="3"/>
      <c r="P483" s="43">
        <v>78035</v>
      </c>
      <c r="Q483" s="43">
        <v>12870</v>
      </c>
      <c r="R483" s="43"/>
      <c r="S483" s="5"/>
      <c r="T483" s="5"/>
    </row>
    <row r="484" s="1" customFormat="1" spans="1:20">
      <c r="A484" s="14">
        <v>24</v>
      </c>
      <c r="B484" s="47">
        <v>43537</v>
      </c>
      <c r="C484" s="48">
        <v>43539</v>
      </c>
      <c r="D484" s="17" t="s">
        <v>15</v>
      </c>
      <c r="E484" s="49">
        <f t="shared" si="43"/>
        <v>2</v>
      </c>
      <c r="F484" s="50" t="s">
        <v>429</v>
      </c>
      <c r="G484" s="51">
        <v>21945</v>
      </c>
      <c r="H484" s="21">
        <v>0</v>
      </c>
      <c r="I484" s="51">
        <f t="shared" si="44"/>
        <v>21945</v>
      </c>
      <c r="J484" s="62">
        <f t="shared" si="45"/>
        <v>1548223.15</v>
      </c>
      <c r="K484" s="49">
        <v>66782</v>
      </c>
      <c r="L484" s="90">
        <v>1444578</v>
      </c>
      <c r="M484" s="1">
        <f>VLOOKUP(K484,P:Q,2,0)-I484</f>
        <v>0</v>
      </c>
      <c r="N484" s="3"/>
      <c r="P484" s="43">
        <v>74759</v>
      </c>
      <c r="Q484" s="43">
        <v>19305</v>
      </c>
      <c r="R484" s="43"/>
      <c r="S484" s="5"/>
      <c r="T484" s="5"/>
    </row>
    <row r="485" s="1" customFormat="1" spans="1:20">
      <c r="A485" s="14">
        <v>25</v>
      </c>
      <c r="B485" s="47">
        <v>43538</v>
      </c>
      <c r="C485" s="48">
        <v>43540</v>
      </c>
      <c r="D485" s="17" t="s">
        <v>15</v>
      </c>
      <c r="E485" s="49">
        <f t="shared" si="43"/>
        <v>2</v>
      </c>
      <c r="F485" s="50" t="s">
        <v>430</v>
      </c>
      <c r="G485" s="51">
        <v>19570</v>
      </c>
      <c r="H485" s="21">
        <v>0</v>
      </c>
      <c r="I485" s="51">
        <f t="shared" si="44"/>
        <v>19570</v>
      </c>
      <c r="J485" s="62">
        <f t="shared" si="45"/>
        <v>1528653.15</v>
      </c>
      <c r="K485" s="49">
        <v>63688</v>
      </c>
      <c r="L485" s="90">
        <v>1437896</v>
      </c>
      <c r="M485" s="1">
        <f>VLOOKUP(K485,P:Q,2,0)-I485</f>
        <v>0</v>
      </c>
      <c r="N485" s="3"/>
      <c r="P485" s="43">
        <v>77918</v>
      </c>
      <c r="Q485" s="43">
        <v>12450</v>
      </c>
      <c r="R485" s="43"/>
      <c r="S485" s="5"/>
      <c r="T485" s="5"/>
    </row>
    <row r="486" s="1" customFormat="1" spans="1:20">
      <c r="A486" s="14">
        <v>26</v>
      </c>
      <c r="B486" s="47">
        <v>43538</v>
      </c>
      <c r="C486" s="48">
        <v>43540</v>
      </c>
      <c r="D486" s="17" t="s">
        <v>15</v>
      </c>
      <c r="E486" s="49">
        <f t="shared" si="43"/>
        <v>2</v>
      </c>
      <c r="F486" s="50" t="s">
        <v>431</v>
      </c>
      <c r="G486" s="51">
        <v>21945</v>
      </c>
      <c r="H486" s="21">
        <v>0</v>
      </c>
      <c r="I486" s="51">
        <f t="shared" si="44"/>
        <v>21945</v>
      </c>
      <c r="J486" s="62">
        <f t="shared" si="45"/>
        <v>1506708.15</v>
      </c>
      <c r="K486" s="49">
        <v>61913</v>
      </c>
      <c r="L486" s="90">
        <v>1431179</v>
      </c>
      <c r="M486" s="1">
        <f>VLOOKUP(K486,P:Q,2,0)-I486</f>
        <v>0</v>
      </c>
      <c r="N486" s="3"/>
      <c r="P486" s="43">
        <v>78038</v>
      </c>
      <c r="Q486" s="43">
        <v>12870</v>
      </c>
      <c r="R486" s="43"/>
      <c r="S486" s="5"/>
      <c r="T486" s="5"/>
    </row>
    <row r="487" s="1" customFormat="1" spans="1:20">
      <c r="A487" s="14">
        <v>27</v>
      </c>
      <c r="B487" s="47">
        <v>43540</v>
      </c>
      <c r="C487" s="48">
        <v>43542</v>
      </c>
      <c r="D487" s="17" t="s">
        <v>15</v>
      </c>
      <c r="E487" s="49">
        <f t="shared" si="43"/>
        <v>2</v>
      </c>
      <c r="F487" s="50" t="s">
        <v>432</v>
      </c>
      <c r="G487" s="51">
        <v>28900</v>
      </c>
      <c r="H487" s="21">
        <v>0</v>
      </c>
      <c r="I487" s="51">
        <f t="shared" si="44"/>
        <v>28900</v>
      </c>
      <c r="J487" s="62">
        <f t="shared" si="45"/>
        <v>1477808.15</v>
      </c>
      <c r="K487" s="49">
        <v>67509</v>
      </c>
      <c r="L487" s="90">
        <v>1448016</v>
      </c>
      <c r="M487" s="1">
        <f>VLOOKUP(K487,P:Q,2,0)-I487</f>
        <v>0</v>
      </c>
      <c r="N487" s="3"/>
      <c r="P487" s="43">
        <v>76478</v>
      </c>
      <c r="Q487" s="43">
        <v>12870</v>
      </c>
      <c r="R487" s="43"/>
      <c r="S487" s="5"/>
      <c r="T487" s="5"/>
    </row>
    <row r="488" s="1" customFormat="1" spans="1:20">
      <c r="A488" s="14">
        <v>28</v>
      </c>
      <c r="B488" s="47"/>
      <c r="C488" s="48"/>
      <c r="D488" s="17" t="s">
        <v>15</v>
      </c>
      <c r="E488" s="49">
        <f t="shared" si="43"/>
        <v>0</v>
      </c>
      <c r="F488" s="50"/>
      <c r="G488" s="51"/>
      <c r="H488" s="21">
        <v>0</v>
      </c>
      <c r="I488" s="51">
        <f>SUM(I458:I487)</f>
        <v>758308.5</v>
      </c>
      <c r="J488" s="62" t="s">
        <v>433</v>
      </c>
      <c r="K488" s="49"/>
      <c r="N488" s="3"/>
      <c r="P488" s="43">
        <v>76664</v>
      </c>
      <c r="Q488" s="43">
        <v>9000</v>
      </c>
      <c r="R488" s="43"/>
      <c r="S488" s="5"/>
      <c r="T488" s="5"/>
    </row>
    <row r="489" s="1" customFormat="1" spans="2:20">
      <c r="B489" s="4"/>
      <c r="C489" s="4"/>
      <c r="K489" s="4"/>
      <c r="N489" s="3"/>
      <c r="P489" s="43">
        <v>76161</v>
      </c>
      <c r="Q489" s="43">
        <v>13500</v>
      </c>
      <c r="R489" s="43"/>
      <c r="S489" s="5"/>
      <c r="T489" s="5"/>
    </row>
    <row r="490" s="1" customFormat="1" spans="2:20">
      <c r="B490" s="4"/>
      <c r="C490" s="4"/>
      <c r="K490" s="4"/>
      <c r="N490" s="3"/>
      <c r="P490" s="43">
        <v>77431</v>
      </c>
      <c r="Q490" s="43">
        <v>22300</v>
      </c>
      <c r="R490" s="43"/>
      <c r="S490" s="5"/>
      <c r="T490" s="5"/>
    </row>
    <row r="491" s="1" customFormat="1" spans="1:20">
      <c r="A491" s="14">
        <v>28</v>
      </c>
      <c r="B491" s="47">
        <v>43541</v>
      </c>
      <c r="C491" s="48">
        <v>43543</v>
      </c>
      <c r="D491" s="17" t="s">
        <v>15</v>
      </c>
      <c r="E491" s="49">
        <f t="shared" ref="E491:E499" si="46">C491-B491</f>
        <v>2</v>
      </c>
      <c r="F491" s="50" t="s">
        <v>434</v>
      </c>
      <c r="G491" s="51">
        <v>21945</v>
      </c>
      <c r="H491" s="21">
        <v>0</v>
      </c>
      <c r="I491" s="51">
        <f t="shared" ref="I491:I498" si="47">+G491+H491</f>
        <v>21945</v>
      </c>
      <c r="J491" s="62">
        <f>J487-I491</f>
        <v>1455863.15</v>
      </c>
      <c r="K491" s="49">
        <v>60802</v>
      </c>
      <c r="L491" s="25">
        <v>1426016</v>
      </c>
      <c r="M491" s="1">
        <f>VLOOKUP(K491,P:Q,2,0)-I491</f>
        <v>0</v>
      </c>
      <c r="N491" s="3"/>
      <c r="P491" s="43">
        <v>76667</v>
      </c>
      <c r="Q491" s="43">
        <v>9000</v>
      </c>
      <c r="R491" s="43"/>
      <c r="S491" s="5"/>
      <c r="T491" s="5"/>
    </row>
    <row r="492" s="1" customFormat="1" spans="1:20">
      <c r="A492" s="14">
        <v>29</v>
      </c>
      <c r="B492" s="47">
        <v>43542</v>
      </c>
      <c r="C492" s="48">
        <v>43545</v>
      </c>
      <c r="D492" s="17" t="s">
        <v>15</v>
      </c>
      <c r="E492" s="49">
        <f t="shared" si="46"/>
        <v>3</v>
      </c>
      <c r="F492" s="50" t="s">
        <v>435</v>
      </c>
      <c r="G492" s="51">
        <v>29870</v>
      </c>
      <c r="H492" s="21">
        <v>0</v>
      </c>
      <c r="I492" s="51">
        <f t="shared" si="47"/>
        <v>29870</v>
      </c>
      <c r="J492" s="62">
        <f t="shared" ref="J492:J498" si="48">J491-I492</f>
        <v>1425993.15</v>
      </c>
      <c r="K492" s="49">
        <v>67344</v>
      </c>
      <c r="L492" s="25">
        <v>1446299</v>
      </c>
      <c r="M492" s="1">
        <f>VLOOKUP(K492,P:Q,2,0)-I492</f>
        <v>0</v>
      </c>
      <c r="N492" s="3"/>
      <c r="P492" s="43">
        <v>77467</v>
      </c>
      <c r="Q492" s="43">
        <v>12870</v>
      </c>
      <c r="R492" s="43"/>
      <c r="S492" s="43"/>
      <c r="T492" s="5"/>
    </row>
    <row r="493" s="1" customFormat="1" spans="1:20">
      <c r="A493" s="14">
        <v>30</v>
      </c>
      <c r="B493" s="47">
        <v>43544</v>
      </c>
      <c r="C493" s="48">
        <v>43546</v>
      </c>
      <c r="D493" s="17" t="s">
        <v>15</v>
      </c>
      <c r="E493" s="49">
        <f t="shared" si="46"/>
        <v>2</v>
      </c>
      <c r="F493" s="50" t="s">
        <v>436</v>
      </c>
      <c r="G493" s="51">
        <v>21945</v>
      </c>
      <c r="H493" s="21">
        <v>0</v>
      </c>
      <c r="I493" s="51">
        <f t="shared" si="47"/>
        <v>21945</v>
      </c>
      <c r="J493" s="62">
        <f t="shared" si="48"/>
        <v>1404048.15</v>
      </c>
      <c r="K493" s="49">
        <v>67316</v>
      </c>
      <c r="L493" s="25">
        <v>1446863</v>
      </c>
      <c r="M493" s="1">
        <f>VLOOKUP(K493,P:Q,2,0)-I493</f>
        <v>0</v>
      </c>
      <c r="N493" s="3"/>
      <c r="P493" s="43">
        <v>73410</v>
      </c>
      <c r="Q493" s="43">
        <v>25740</v>
      </c>
      <c r="R493" s="43"/>
      <c r="S493" s="43"/>
      <c r="T493" s="5"/>
    </row>
    <row r="494" s="1" customFormat="1" spans="1:20">
      <c r="A494" s="14">
        <v>31</v>
      </c>
      <c r="B494" s="47">
        <v>43540</v>
      </c>
      <c r="C494" s="48">
        <v>43546</v>
      </c>
      <c r="D494" s="17" t="s">
        <v>15</v>
      </c>
      <c r="E494" s="49">
        <f t="shared" si="46"/>
        <v>6</v>
      </c>
      <c r="F494" s="50" t="s">
        <v>437</v>
      </c>
      <c r="G494" s="51">
        <v>65835</v>
      </c>
      <c r="H494" s="21">
        <v>0</v>
      </c>
      <c r="I494" s="51">
        <f t="shared" si="47"/>
        <v>65835</v>
      </c>
      <c r="J494" s="62">
        <f t="shared" si="48"/>
        <v>1338213.15</v>
      </c>
      <c r="K494" s="49">
        <v>67211</v>
      </c>
      <c r="L494" s="25">
        <v>1446236</v>
      </c>
      <c r="M494" s="1">
        <f>VLOOKUP(K494,P:Q,2,0)-I494</f>
        <v>0</v>
      </c>
      <c r="N494" s="3"/>
      <c r="P494" s="43">
        <v>72532</v>
      </c>
      <c r="Q494" s="43">
        <v>19305</v>
      </c>
      <c r="R494" s="43"/>
      <c r="S494" s="43"/>
      <c r="T494" s="5"/>
    </row>
    <row r="495" s="1" customFormat="1" spans="1:20">
      <c r="A495" s="14">
        <v>32</v>
      </c>
      <c r="B495" s="47">
        <v>43544</v>
      </c>
      <c r="C495" s="48">
        <v>43547</v>
      </c>
      <c r="D495" s="17" t="s">
        <v>15</v>
      </c>
      <c r="E495" s="49">
        <f t="shared" si="46"/>
        <v>3</v>
      </c>
      <c r="F495" s="50" t="s">
        <v>438</v>
      </c>
      <c r="G495" s="51">
        <v>29355</v>
      </c>
      <c r="H495" s="21">
        <v>0</v>
      </c>
      <c r="I495" s="51">
        <f t="shared" si="47"/>
        <v>29355</v>
      </c>
      <c r="J495" s="62">
        <f t="shared" si="48"/>
        <v>1308858.15</v>
      </c>
      <c r="K495" s="49">
        <v>60401</v>
      </c>
      <c r="L495" s="25">
        <v>1422233</v>
      </c>
      <c r="M495" s="1">
        <f>VLOOKUP(K495,P:Q,2,0)-I495</f>
        <v>0</v>
      </c>
      <c r="N495" s="3"/>
      <c r="P495" s="43">
        <v>77930</v>
      </c>
      <c r="Q495" s="43">
        <v>12870</v>
      </c>
      <c r="R495" s="43"/>
      <c r="S495" s="43"/>
      <c r="T495" s="5"/>
    </row>
    <row r="496" s="1" customFormat="1" spans="1:20">
      <c r="A496" s="14">
        <v>33</v>
      </c>
      <c r="B496" s="47">
        <v>43546</v>
      </c>
      <c r="C496" s="48">
        <v>43548</v>
      </c>
      <c r="D496" s="17" t="s">
        <v>15</v>
      </c>
      <c r="E496" s="49">
        <f t="shared" si="46"/>
        <v>2</v>
      </c>
      <c r="F496" s="50" t="s">
        <v>439</v>
      </c>
      <c r="G496" s="51">
        <v>21945</v>
      </c>
      <c r="H496" s="21">
        <v>0</v>
      </c>
      <c r="I496" s="51">
        <f t="shared" si="47"/>
        <v>21945</v>
      </c>
      <c r="J496" s="62">
        <f t="shared" si="48"/>
        <v>1286913.15</v>
      </c>
      <c r="K496" s="49">
        <v>67221</v>
      </c>
      <c r="L496" s="25">
        <v>1446300</v>
      </c>
      <c r="M496" s="1">
        <f>VLOOKUP(K496,P:Q,2,0)-I496</f>
        <v>0</v>
      </c>
      <c r="N496" s="3"/>
      <c r="P496" s="43">
        <v>73552</v>
      </c>
      <c r="Q496" s="43">
        <v>9000</v>
      </c>
      <c r="R496" s="43"/>
      <c r="S496" s="43"/>
      <c r="T496" s="5"/>
    </row>
    <row r="497" s="1" customFormat="1" spans="1:20">
      <c r="A497" s="14">
        <v>34</v>
      </c>
      <c r="B497" s="47">
        <v>43546</v>
      </c>
      <c r="C497" s="48">
        <v>43548</v>
      </c>
      <c r="D497" s="17" t="s">
        <v>15</v>
      </c>
      <c r="E497" s="49">
        <f t="shared" si="46"/>
        <v>2</v>
      </c>
      <c r="F497" s="50" t="s">
        <v>440</v>
      </c>
      <c r="G497" s="51">
        <v>21945</v>
      </c>
      <c r="H497" s="21">
        <v>0</v>
      </c>
      <c r="I497" s="51">
        <f t="shared" si="47"/>
        <v>21945</v>
      </c>
      <c r="J497" s="62">
        <f t="shared" si="48"/>
        <v>1264968.15</v>
      </c>
      <c r="K497" s="49">
        <v>67222</v>
      </c>
      <c r="L497" s="25">
        <v>1446300</v>
      </c>
      <c r="M497" s="1">
        <f>VLOOKUP(K497,P:Q,2,0)-I497</f>
        <v>0</v>
      </c>
      <c r="N497" s="3"/>
      <c r="P497" s="43">
        <v>77174</v>
      </c>
      <c r="Q497" s="44">
        <v>12870</v>
      </c>
      <c r="R497" s="43"/>
      <c r="S497" s="43"/>
      <c r="T497" s="5"/>
    </row>
    <row r="498" s="1" customFormat="1" spans="1:20">
      <c r="A498" s="14">
        <v>35</v>
      </c>
      <c r="B498" s="47">
        <v>43548</v>
      </c>
      <c r="C498" s="48">
        <v>43550</v>
      </c>
      <c r="D498" s="17" t="s">
        <v>15</v>
      </c>
      <c r="E498" s="49">
        <f t="shared" si="46"/>
        <v>2</v>
      </c>
      <c r="F498" s="50" t="s">
        <v>441</v>
      </c>
      <c r="G498" s="51">
        <v>21945</v>
      </c>
      <c r="H498" s="21">
        <v>0</v>
      </c>
      <c r="I498" s="51">
        <f t="shared" si="47"/>
        <v>21945</v>
      </c>
      <c r="J498" s="62">
        <f t="shared" si="48"/>
        <v>1243023.15</v>
      </c>
      <c r="K498" s="49">
        <v>69054</v>
      </c>
      <c r="L498" s="25">
        <v>1454528</v>
      </c>
      <c r="M498" s="1">
        <f>VLOOKUP(K498,P:Q,2,0)-I498</f>
        <v>0</v>
      </c>
      <c r="N498" s="3"/>
      <c r="P498" s="43">
        <v>73547</v>
      </c>
      <c r="Q498" s="43">
        <v>12870</v>
      </c>
      <c r="R498" s="43"/>
      <c r="S498" s="43"/>
      <c r="T498" s="5"/>
    </row>
    <row r="499" s="1" customFormat="1" spans="1:20">
      <c r="A499" s="14">
        <v>36</v>
      </c>
      <c r="B499" s="47"/>
      <c r="C499" s="48"/>
      <c r="D499" s="17" t="s">
        <v>15</v>
      </c>
      <c r="E499" s="49">
        <f t="shared" si="46"/>
        <v>0</v>
      </c>
      <c r="F499" s="50"/>
      <c r="G499" s="51"/>
      <c r="H499" s="21">
        <v>0</v>
      </c>
      <c r="I499" s="51">
        <f>SUM(I491:I498)</f>
        <v>234785</v>
      </c>
      <c r="J499" s="83" t="s">
        <v>442</v>
      </c>
      <c r="K499" s="49"/>
      <c r="L499" s="25"/>
      <c r="N499" s="3"/>
      <c r="P499" s="43">
        <v>78412</v>
      </c>
      <c r="Q499" s="44">
        <v>9000</v>
      </c>
      <c r="R499" s="43"/>
      <c r="S499" s="43"/>
      <c r="T499" s="5"/>
    </row>
    <row r="500" s="1" customFormat="1" spans="1:20">
      <c r="A500" s="2"/>
      <c r="B500" s="76"/>
      <c r="C500" s="76"/>
      <c r="D500" s="2"/>
      <c r="E500" s="2"/>
      <c r="F500" s="2"/>
      <c r="G500" s="2"/>
      <c r="H500" s="2"/>
      <c r="I500" s="2"/>
      <c r="J500" s="2"/>
      <c r="K500" s="76"/>
      <c r="N500" s="3"/>
      <c r="P500" s="43">
        <v>71206</v>
      </c>
      <c r="Q500" s="43">
        <v>15750</v>
      </c>
      <c r="R500" s="43"/>
      <c r="S500" s="43"/>
      <c r="T500" s="5"/>
    </row>
    <row r="501" s="1" customFormat="1" spans="1:20">
      <c r="A501" s="6" t="s">
        <v>443</v>
      </c>
      <c r="B501" s="6"/>
      <c r="C501" s="6"/>
      <c r="D501" s="6"/>
      <c r="E501" s="6"/>
      <c r="F501" s="6"/>
      <c r="G501" s="6"/>
      <c r="H501" s="6"/>
      <c r="I501" s="6"/>
      <c r="J501" s="6"/>
      <c r="K501" s="6"/>
      <c r="N501" s="3"/>
      <c r="P501" s="43">
        <v>70955</v>
      </c>
      <c r="Q501" s="43">
        <v>15750</v>
      </c>
      <c r="R501" s="43"/>
      <c r="S501" s="43"/>
      <c r="T501" s="5"/>
    </row>
    <row r="502" s="1" customFormat="1" spans="1:20">
      <c r="A502" s="45" t="s">
        <v>444</v>
      </c>
      <c r="B502" s="46"/>
      <c r="C502" s="46"/>
      <c r="D502" s="46"/>
      <c r="E502" s="46"/>
      <c r="F502" s="46"/>
      <c r="G502" s="46"/>
      <c r="H502" s="46"/>
      <c r="I502" s="54"/>
      <c r="J502" s="55">
        <f>J498</f>
        <v>1243023.15</v>
      </c>
      <c r="K502" s="56"/>
      <c r="N502" s="3"/>
      <c r="P502" s="43">
        <v>73864</v>
      </c>
      <c r="Q502" s="43">
        <v>22500</v>
      </c>
      <c r="R502" s="43"/>
      <c r="S502" s="43"/>
      <c r="T502" s="5"/>
    </row>
    <row r="503" s="1" customFormat="1" spans="1:20">
      <c r="A503" s="45"/>
      <c r="B503" s="46"/>
      <c r="C503" s="46"/>
      <c r="D503" s="46"/>
      <c r="E503" s="46"/>
      <c r="F503" s="46"/>
      <c r="G503" s="46"/>
      <c r="H503" s="46"/>
      <c r="I503" s="54" t="s">
        <v>445</v>
      </c>
      <c r="J503" s="60">
        <v>1982028</v>
      </c>
      <c r="K503" s="57">
        <v>43564</v>
      </c>
      <c r="N503" s="3"/>
      <c r="P503" s="43">
        <v>74616</v>
      </c>
      <c r="Q503" s="43">
        <v>12870</v>
      </c>
      <c r="R503" s="43"/>
      <c r="S503" s="5"/>
      <c r="T503" s="5"/>
    </row>
    <row r="504" s="1" customFormat="1" spans="1:20">
      <c r="A504" s="45"/>
      <c r="B504" s="46"/>
      <c r="C504" s="46"/>
      <c r="D504" s="46"/>
      <c r="E504" s="46"/>
      <c r="F504" s="46"/>
      <c r="G504" s="46"/>
      <c r="H504" s="46"/>
      <c r="I504" s="54" t="s">
        <v>445</v>
      </c>
      <c r="J504" s="60">
        <v>153167.1</v>
      </c>
      <c r="K504" s="57"/>
      <c r="N504" s="3"/>
      <c r="P504" s="43">
        <v>73316</v>
      </c>
      <c r="Q504" s="43">
        <v>9000</v>
      </c>
      <c r="R504" s="43"/>
      <c r="S504" s="5"/>
      <c r="T504" s="5"/>
    </row>
    <row r="505" s="1" customFormat="1" spans="1:20">
      <c r="A505" s="45"/>
      <c r="B505" s="46"/>
      <c r="C505" s="46"/>
      <c r="D505" s="46"/>
      <c r="E505" s="46"/>
      <c r="F505" s="46"/>
      <c r="G505" s="46"/>
      <c r="H505" s="46"/>
      <c r="I505" s="54"/>
      <c r="J505" s="61"/>
      <c r="K505" s="56"/>
      <c r="N505" s="3"/>
      <c r="P505" s="43">
        <v>78969</v>
      </c>
      <c r="Q505" s="43">
        <v>7150</v>
      </c>
      <c r="R505" s="43"/>
      <c r="S505" s="43"/>
      <c r="T505" s="5"/>
    </row>
    <row r="506" s="1" customFormat="1" spans="1:20">
      <c r="A506" s="45" t="s">
        <v>21</v>
      </c>
      <c r="B506" s="46"/>
      <c r="C506" s="46"/>
      <c r="D506" s="46"/>
      <c r="E506" s="46"/>
      <c r="F506" s="46"/>
      <c r="G506" s="46"/>
      <c r="H506" s="46"/>
      <c r="I506" s="54"/>
      <c r="J506" s="58">
        <f>SUM(J502:J505)</f>
        <v>3378218.25</v>
      </c>
      <c r="K506" s="56"/>
      <c r="N506" s="3"/>
      <c r="P506" s="44">
        <v>74504</v>
      </c>
      <c r="Q506" s="43">
        <v>18000</v>
      </c>
      <c r="R506" s="43"/>
      <c r="S506" s="43"/>
      <c r="T506" s="5"/>
    </row>
    <row r="507" s="1" customFormat="1" spans="1:20">
      <c r="A507" s="8" t="s">
        <v>3</v>
      </c>
      <c r="B507" s="9" t="s">
        <v>4</v>
      </c>
      <c r="C507" s="9" t="s">
        <v>5</v>
      </c>
      <c r="D507" s="10" t="s">
        <v>6</v>
      </c>
      <c r="E507" s="10" t="s">
        <v>7</v>
      </c>
      <c r="F507" s="10" t="s">
        <v>8</v>
      </c>
      <c r="G507" s="10" t="s">
        <v>9</v>
      </c>
      <c r="H507" s="11" t="s">
        <v>10</v>
      </c>
      <c r="I507" s="30" t="s">
        <v>11</v>
      </c>
      <c r="J507" s="30" t="s">
        <v>12</v>
      </c>
      <c r="K507" s="10" t="s">
        <v>13</v>
      </c>
      <c r="N507" s="3"/>
      <c r="P507" s="43">
        <v>74505</v>
      </c>
      <c r="Q507" s="43">
        <v>18000</v>
      </c>
      <c r="R507" s="43"/>
      <c r="S507" s="43"/>
      <c r="T507" s="5"/>
    </row>
    <row r="508" s="1" customFormat="1" spans="1:20">
      <c r="A508" s="14">
        <v>36</v>
      </c>
      <c r="B508" s="47">
        <v>43550</v>
      </c>
      <c r="C508" s="48">
        <v>43552</v>
      </c>
      <c r="D508" s="17" t="s">
        <v>15</v>
      </c>
      <c r="E508" s="49">
        <f t="shared" ref="E508:E551" si="49">C508-B508</f>
        <v>2</v>
      </c>
      <c r="F508" s="50" t="s">
        <v>446</v>
      </c>
      <c r="G508" s="51">
        <v>21945</v>
      </c>
      <c r="H508" s="21">
        <v>0</v>
      </c>
      <c r="I508" s="51">
        <f t="shared" ref="I508:I550" si="50">+G508+H508</f>
        <v>21945</v>
      </c>
      <c r="J508" s="62">
        <f>J506-I508</f>
        <v>3356273.25</v>
      </c>
      <c r="K508" s="49">
        <v>67055</v>
      </c>
      <c r="L508" s="1">
        <v>1445546</v>
      </c>
      <c r="M508" s="1">
        <f>VLOOKUP(K508,P:Q,2,0)-I508</f>
        <v>0</v>
      </c>
      <c r="N508" s="3"/>
      <c r="P508" s="91">
        <v>73452</v>
      </c>
      <c r="Q508" s="43">
        <v>19305</v>
      </c>
      <c r="R508" s="43"/>
      <c r="S508" s="43"/>
      <c r="T508" s="5"/>
    </row>
    <row r="509" s="1" customFormat="1" spans="1:20">
      <c r="A509" s="14">
        <v>37</v>
      </c>
      <c r="B509" s="47">
        <v>43552</v>
      </c>
      <c r="C509" s="48">
        <v>43553</v>
      </c>
      <c r="D509" s="17" t="s">
        <v>15</v>
      </c>
      <c r="E509" s="49">
        <f t="shared" si="49"/>
        <v>1</v>
      </c>
      <c r="F509" s="50" t="s">
        <v>447</v>
      </c>
      <c r="G509" s="51">
        <v>13200</v>
      </c>
      <c r="H509" s="21">
        <v>0</v>
      </c>
      <c r="I509" s="51">
        <f t="shared" si="50"/>
        <v>13200</v>
      </c>
      <c r="J509" s="62">
        <f t="shared" ref="J509:J550" si="51">J508-I509</f>
        <v>3343073.25</v>
      </c>
      <c r="K509" s="49">
        <v>52011</v>
      </c>
      <c r="L509" s="1">
        <v>1383317</v>
      </c>
      <c r="M509" s="1">
        <f>VLOOKUP(K509,P:Q,2,0)-I509</f>
        <v>0</v>
      </c>
      <c r="N509" s="3"/>
      <c r="P509" s="43">
        <v>76683</v>
      </c>
      <c r="Q509" s="43">
        <v>19305</v>
      </c>
      <c r="R509" s="43"/>
      <c r="S509" s="43"/>
      <c r="T509" s="5"/>
    </row>
    <row r="510" s="1" customFormat="1" spans="1:20">
      <c r="A510" s="14">
        <v>38</v>
      </c>
      <c r="B510" s="47">
        <v>43552</v>
      </c>
      <c r="C510" s="48">
        <v>43553</v>
      </c>
      <c r="D510" s="17" t="s">
        <v>15</v>
      </c>
      <c r="E510" s="49">
        <f t="shared" si="49"/>
        <v>1</v>
      </c>
      <c r="F510" s="50" t="s">
        <v>448</v>
      </c>
      <c r="G510" s="51">
        <v>13200</v>
      </c>
      <c r="H510" s="21">
        <v>0</v>
      </c>
      <c r="I510" s="51">
        <f t="shared" si="50"/>
        <v>13200</v>
      </c>
      <c r="J510" s="62">
        <f t="shared" si="51"/>
        <v>3329873.25</v>
      </c>
      <c r="K510" s="49">
        <v>52009</v>
      </c>
      <c r="L510" s="1">
        <v>1383318</v>
      </c>
      <c r="M510" s="1">
        <f>VLOOKUP(K510,P:Q,2,0)-I510</f>
        <v>0</v>
      </c>
      <c r="N510" s="3"/>
      <c r="P510" s="43">
        <v>72842</v>
      </c>
      <c r="Q510" s="43">
        <v>12870</v>
      </c>
      <c r="R510" s="43"/>
      <c r="S510" s="43"/>
      <c r="T510" s="5"/>
    </row>
    <row r="511" s="1" customFormat="1" spans="1:20">
      <c r="A511" s="14">
        <v>1</v>
      </c>
      <c r="B511" s="47">
        <v>43554</v>
      </c>
      <c r="C511" s="48">
        <v>43556</v>
      </c>
      <c r="D511" s="17" t="s">
        <v>15</v>
      </c>
      <c r="E511" s="49">
        <f t="shared" si="49"/>
        <v>2</v>
      </c>
      <c r="F511" s="50" t="s">
        <v>449</v>
      </c>
      <c r="G511" s="51">
        <v>23100</v>
      </c>
      <c r="H511" s="21">
        <v>0</v>
      </c>
      <c r="I511" s="51">
        <f t="shared" si="50"/>
        <v>23100</v>
      </c>
      <c r="J511" s="62">
        <f t="shared" si="51"/>
        <v>3306773.25</v>
      </c>
      <c r="K511" s="49">
        <v>71149</v>
      </c>
      <c r="L511" s="1">
        <v>1465731</v>
      </c>
      <c r="M511" s="1">
        <f>VLOOKUP(K511,P:Q,2,0)-I511</f>
        <v>0</v>
      </c>
      <c r="N511" s="3"/>
      <c r="P511" s="43">
        <v>72591</v>
      </c>
      <c r="Q511" s="43">
        <v>9000</v>
      </c>
      <c r="R511" s="43"/>
      <c r="S511" s="43"/>
      <c r="T511" s="5"/>
    </row>
    <row r="512" s="1" customFormat="1" spans="1:20">
      <c r="A512" s="14">
        <v>2</v>
      </c>
      <c r="B512" s="47">
        <v>43554</v>
      </c>
      <c r="C512" s="48">
        <v>43556</v>
      </c>
      <c r="D512" s="17" t="s">
        <v>15</v>
      </c>
      <c r="E512" s="49">
        <f t="shared" si="49"/>
        <v>2</v>
      </c>
      <c r="F512" s="50" t="s">
        <v>450</v>
      </c>
      <c r="G512" s="51">
        <v>20600</v>
      </c>
      <c r="H512" s="21">
        <v>0</v>
      </c>
      <c r="I512" s="51">
        <f t="shared" si="50"/>
        <v>20600</v>
      </c>
      <c r="J512" s="62">
        <f t="shared" si="51"/>
        <v>3286173.25</v>
      </c>
      <c r="K512" s="49">
        <v>68984</v>
      </c>
      <c r="L512" s="95">
        <v>1453902</v>
      </c>
      <c r="M512" s="1">
        <f>VLOOKUP(K512,P:Q,2,0)-I512</f>
        <v>0</v>
      </c>
      <c r="N512" s="3"/>
      <c r="P512" s="43">
        <v>76681</v>
      </c>
      <c r="Q512" s="43">
        <v>19305</v>
      </c>
      <c r="R512" s="43"/>
      <c r="S512" s="43"/>
      <c r="T512" s="5"/>
    </row>
    <row r="513" s="1" customFormat="1" spans="1:20">
      <c r="A513" s="14">
        <v>3</v>
      </c>
      <c r="B513" s="47">
        <v>43554</v>
      </c>
      <c r="C513" s="48">
        <v>43556</v>
      </c>
      <c r="D513" s="17" t="s">
        <v>15</v>
      </c>
      <c r="E513" s="49">
        <f t="shared" si="49"/>
        <v>2</v>
      </c>
      <c r="F513" s="50" t="s">
        <v>451</v>
      </c>
      <c r="G513" s="51">
        <v>20600</v>
      </c>
      <c r="H513" s="21">
        <v>0</v>
      </c>
      <c r="I513" s="51">
        <f t="shared" si="50"/>
        <v>20600</v>
      </c>
      <c r="J513" s="62">
        <f t="shared" si="51"/>
        <v>3265573.25</v>
      </c>
      <c r="K513" s="49">
        <v>68982</v>
      </c>
      <c r="L513" s="95">
        <v>1453902</v>
      </c>
      <c r="M513" s="1">
        <f>VLOOKUP(K513,P:Q,2,0)-I513</f>
        <v>0</v>
      </c>
      <c r="N513" s="3"/>
      <c r="P513" s="43">
        <v>72841</v>
      </c>
      <c r="Q513" s="43">
        <v>12870</v>
      </c>
      <c r="R513" s="43"/>
      <c r="S513" s="43"/>
      <c r="T513" s="5"/>
    </row>
    <row r="514" s="1" customFormat="1" spans="1:20">
      <c r="A514" s="14">
        <v>4</v>
      </c>
      <c r="B514" s="47">
        <v>43556</v>
      </c>
      <c r="C514" s="48">
        <v>43557</v>
      </c>
      <c r="D514" s="17" t="s">
        <v>15</v>
      </c>
      <c r="E514" s="49">
        <f t="shared" si="49"/>
        <v>1</v>
      </c>
      <c r="F514" s="50" t="s">
        <v>452</v>
      </c>
      <c r="G514" s="51">
        <v>6500</v>
      </c>
      <c r="H514" s="21">
        <v>0</v>
      </c>
      <c r="I514" s="51">
        <f t="shared" si="50"/>
        <v>6500</v>
      </c>
      <c r="J514" s="62">
        <f t="shared" si="51"/>
        <v>3259073.25</v>
      </c>
      <c r="K514" s="49">
        <v>68452</v>
      </c>
      <c r="L514" s="1">
        <v>1450789</v>
      </c>
      <c r="M514" s="1">
        <f>VLOOKUP(K514,P:Q,2,0)-I514</f>
        <v>0</v>
      </c>
      <c r="N514" s="3"/>
      <c r="P514" s="43">
        <v>73313</v>
      </c>
      <c r="Q514" s="43">
        <v>27000</v>
      </c>
      <c r="R514" s="43"/>
      <c r="S514" s="43"/>
      <c r="T514" s="5"/>
    </row>
    <row r="515" s="1" customFormat="1" spans="1:20">
      <c r="A515" s="14">
        <v>5</v>
      </c>
      <c r="B515" s="47">
        <v>43556</v>
      </c>
      <c r="C515" s="48">
        <v>43558</v>
      </c>
      <c r="D515" s="17" t="s">
        <v>15</v>
      </c>
      <c r="E515" s="49">
        <f t="shared" si="49"/>
        <v>2</v>
      </c>
      <c r="F515" s="50" t="s">
        <v>453</v>
      </c>
      <c r="G515" s="51">
        <v>11700</v>
      </c>
      <c r="H515" s="21">
        <v>0</v>
      </c>
      <c r="I515" s="51">
        <f t="shared" si="50"/>
        <v>11700</v>
      </c>
      <c r="J515" s="62">
        <f t="shared" si="51"/>
        <v>3247373.25</v>
      </c>
      <c r="K515" s="49">
        <v>69498</v>
      </c>
      <c r="L515" s="1">
        <v>1458048</v>
      </c>
      <c r="M515" s="1">
        <f>VLOOKUP(K515,P:Q,2,0)-I515</f>
        <v>0</v>
      </c>
      <c r="N515" s="3"/>
      <c r="P515" s="43">
        <v>72525</v>
      </c>
      <c r="Q515" s="43">
        <v>19305</v>
      </c>
      <c r="R515" s="43"/>
      <c r="S515" s="43"/>
      <c r="T515" s="5"/>
    </row>
    <row r="516" s="1" customFormat="1" spans="1:20">
      <c r="A516" s="14">
        <v>6</v>
      </c>
      <c r="B516" s="47">
        <v>43556</v>
      </c>
      <c r="C516" s="48">
        <v>43558</v>
      </c>
      <c r="D516" s="17" t="s">
        <v>15</v>
      </c>
      <c r="E516" s="49">
        <f t="shared" si="49"/>
        <v>2</v>
      </c>
      <c r="F516" s="50" t="s">
        <v>454</v>
      </c>
      <c r="G516" s="51">
        <v>11700</v>
      </c>
      <c r="H516" s="21">
        <v>0</v>
      </c>
      <c r="I516" s="51">
        <f t="shared" si="50"/>
        <v>11700</v>
      </c>
      <c r="J516" s="62">
        <f t="shared" si="51"/>
        <v>3235673.25</v>
      </c>
      <c r="K516" s="72">
        <v>68960</v>
      </c>
      <c r="L516" s="1">
        <v>1453583</v>
      </c>
      <c r="M516" s="1">
        <f>VLOOKUP(K516,P:Q,2,0)-I516</f>
        <v>0</v>
      </c>
      <c r="N516" s="3"/>
      <c r="P516" s="43">
        <v>73263</v>
      </c>
      <c r="Q516" s="43">
        <v>13500</v>
      </c>
      <c r="R516" s="43"/>
      <c r="S516" s="43"/>
      <c r="T516" s="5"/>
    </row>
    <row r="517" s="1" customFormat="1" spans="1:20">
      <c r="A517" s="14">
        <v>7</v>
      </c>
      <c r="B517" s="47">
        <v>43556</v>
      </c>
      <c r="C517" s="48">
        <v>43558</v>
      </c>
      <c r="D517" s="17" t="s">
        <v>15</v>
      </c>
      <c r="E517" s="49">
        <f t="shared" si="49"/>
        <v>2</v>
      </c>
      <c r="F517" s="50" t="s">
        <v>455</v>
      </c>
      <c r="G517" s="51">
        <v>11700</v>
      </c>
      <c r="H517" s="21">
        <v>0</v>
      </c>
      <c r="I517" s="51">
        <f t="shared" si="50"/>
        <v>11700</v>
      </c>
      <c r="J517" s="62">
        <f t="shared" si="51"/>
        <v>3223973.25</v>
      </c>
      <c r="K517" s="49">
        <v>68961</v>
      </c>
      <c r="L517" s="1">
        <v>1453588</v>
      </c>
      <c r="M517" s="1">
        <f>VLOOKUP(K517,P:Q,2,0)-I517</f>
        <v>0</v>
      </c>
      <c r="N517" s="3"/>
      <c r="P517" s="43">
        <v>71421</v>
      </c>
      <c r="Q517" s="43">
        <v>9000</v>
      </c>
      <c r="R517" s="43"/>
      <c r="S517" s="43"/>
      <c r="T517" s="5"/>
    </row>
    <row r="518" s="1" customFormat="1" spans="1:20">
      <c r="A518" s="14">
        <v>8</v>
      </c>
      <c r="B518" s="47">
        <v>43556</v>
      </c>
      <c r="C518" s="48">
        <v>43558</v>
      </c>
      <c r="D518" s="17" t="s">
        <v>15</v>
      </c>
      <c r="E518" s="49">
        <f t="shared" si="49"/>
        <v>2</v>
      </c>
      <c r="F518" s="50" t="s">
        <v>456</v>
      </c>
      <c r="G518" s="51">
        <v>11700</v>
      </c>
      <c r="H518" s="21">
        <v>0</v>
      </c>
      <c r="I518" s="51">
        <f t="shared" si="50"/>
        <v>11700</v>
      </c>
      <c r="J518" s="62">
        <f t="shared" si="51"/>
        <v>3212273.25</v>
      </c>
      <c r="K518" s="49">
        <v>71624</v>
      </c>
      <c r="L518" s="1">
        <v>1459336</v>
      </c>
      <c r="M518" s="1">
        <f>VLOOKUP(K518,P:Q,2,0)-I518</f>
        <v>0</v>
      </c>
      <c r="N518" s="3"/>
      <c r="P518" s="43">
        <v>76280</v>
      </c>
      <c r="Q518" s="43">
        <v>12870</v>
      </c>
      <c r="R518" s="43"/>
      <c r="S518" s="43"/>
      <c r="T518" s="5"/>
    </row>
    <row r="519" s="1" customFormat="1" spans="1:20">
      <c r="A519" s="14">
        <v>9</v>
      </c>
      <c r="B519" s="47">
        <v>43556</v>
      </c>
      <c r="C519" s="48">
        <v>43558</v>
      </c>
      <c r="D519" s="17" t="s">
        <v>15</v>
      </c>
      <c r="E519" s="49">
        <f t="shared" si="49"/>
        <v>2</v>
      </c>
      <c r="F519" s="50" t="s">
        <v>457</v>
      </c>
      <c r="G519" s="51">
        <v>11700</v>
      </c>
      <c r="H519" s="21">
        <v>0</v>
      </c>
      <c r="I519" s="51">
        <f t="shared" si="50"/>
        <v>11700</v>
      </c>
      <c r="J519" s="62">
        <f t="shared" si="51"/>
        <v>3200573.25</v>
      </c>
      <c r="K519" s="49">
        <v>69963</v>
      </c>
      <c r="L519" s="1">
        <v>1459336</v>
      </c>
      <c r="M519" s="1">
        <f>VLOOKUP(K519,P:Q,2,0)-I519</f>
        <v>0</v>
      </c>
      <c r="N519" s="3"/>
      <c r="P519" s="43">
        <v>73617</v>
      </c>
      <c r="Q519" s="43">
        <v>13500</v>
      </c>
      <c r="R519" s="43"/>
      <c r="S519" s="43"/>
      <c r="T519" s="5"/>
    </row>
    <row r="520" s="1" customFormat="1" spans="1:20">
      <c r="A520" s="14">
        <v>10</v>
      </c>
      <c r="B520" s="47">
        <v>43556</v>
      </c>
      <c r="C520" s="48">
        <v>43558</v>
      </c>
      <c r="D520" s="17" t="s">
        <v>15</v>
      </c>
      <c r="E520" s="49">
        <f t="shared" si="49"/>
        <v>2</v>
      </c>
      <c r="F520" s="50" t="s">
        <v>458</v>
      </c>
      <c r="G520" s="51">
        <v>17100</v>
      </c>
      <c r="H520" s="21">
        <v>0</v>
      </c>
      <c r="I520" s="51">
        <f t="shared" si="50"/>
        <v>17100</v>
      </c>
      <c r="J520" s="62">
        <f t="shared" si="51"/>
        <v>3183473.25</v>
      </c>
      <c r="K520" s="49">
        <v>69290</v>
      </c>
      <c r="L520" s="1">
        <v>1455793</v>
      </c>
      <c r="M520" s="1">
        <f>VLOOKUP(K520,P:Q,2,0)-I520</f>
        <v>0</v>
      </c>
      <c r="N520" s="3"/>
      <c r="P520" s="43">
        <v>76327</v>
      </c>
      <c r="Q520" s="43">
        <v>7150</v>
      </c>
      <c r="R520" s="43"/>
      <c r="S520" s="43"/>
      <c r="T520" s="5"/>
    </row>
    <row r="521" s="1" customFormat="1" spans="1:20">
      <c r="A521" s="14">
        <v>11</v>
      </c>
      <c r="B521" s="47">
        <v>43556</v>
      </c>
      <c r="C521" s="48">
        <v>43558</v>
      </c>
      <c r="D521" s="17" t="s">
        <v>15</v>
      </c>
      <c r="E521" s="49">
        <f t="shared" si="49"/>
        <v>2</v>
      </c>
      <c r="F521" s="50" t="s">
        <v>459</v>
      </c>
      <c r="G521" s="51">
        <v>20790</v>
      </c>
      <c r="H521" s="21">
        <v>0</v>
      </c>
      <c r="I521" s="51">
        <f t="shared" si="50"/>
        <v>20790</v>
      </c>
      <c r="J521" s="62">
        <f t="shared" si="51"/>
        <v>3162683.25</v>
      </c>
      <c r="K521" s="49">
        <v>65921</v>
      </c>
      <c r="L521" s="1">
        <v>1442668</v>
      </c>
      <c r="M521" s="1">
        <f>VLOOKUP(K521,P:Q,2,0)-I521</f>
        <v>0</v>
      </c>
      <c r="N521" s="3"/>
      <c r="P521" s="43">
        <v>75420</v>
      </c>
      <c r="Q521" s="43">
        <v>12870</v>
      </c>
      <c r="R521" s="43"/>
      <c r="S521" s="43"/>
      <c r="T521" s="5"/>
    </row>
    <row r="522" s="1" customFormat="1" spans="1:20">
      <c r="A522" s="14">
        <v>12</v>
      </c>
      <c r="B522" s="47">
        <v>43557</v>
      </c>
      <c r="C522" s="48">
        <v>43559</v>
      </c>
      <c r="D522" s="17" t="s">
        <v>15</v>
      </c>
      <c r="E522" s="49">
        <f t="shared" si="49"/>
        <v>2</v>
      </c>
      <c r="F522" s="50" t="s">
        <v>460</v>
      </c>
      <c r="G522" s="51">
        <v>11700</v>
      </c>
      <c r="H522" s="21">
        <v>0</v>
      </c>
      <c r="I522" s="51">
        <f t="shared" si="50"/>
        <v>11700</v>
      </c>
      <c r="J522" s="62">
        <f t="shared" si="51"/>
        <v>3150983.25</v>
      </c>
      <c r="K522" s="49">
        <v>68616</v>
      </c>
      <c r="L522" s="1">
        <v>1452070</v>
      </c>
      <c r="M522" s="1">
        <f>VLOOKUP(K522,P:Q,2,0)-I522</f>
        <v>0</v>
      </c>
      <c r="N522" s="3"/>
      <c r="P522" s="43">
        <v>75419</v>
      </c>
      <c r="Q522" s="43">
        <v>12870</v>
      </c>
      <c r="R522" s="43"/>
      <c r="S522" s="43"/>
      <c r="T522" s="5"/>
    </row>
    <row r="523" s="1" customFormat="1" spans="1:20">
      <c r="A523" s="14">
        <v>13</v>
      </c>
      <c r="B523" s="47">
        <v>43557</v>
      </c>
      <c r="C523" s="48">
        <v>43559</v>
      </c>
      <c r="D523" s="17" t="s">
        <v>15</v>
      </c>
      <c r="E523" s="49">
        <f t="shared" si="49"/>
        <v>2</v>
      </c>
      <c r="F523" s="50" t="s">
        <v>461</v>
      </c>
      <c r="G523" s="51">
        <v>20790</v>
      </c>
      <c r="H523" s="21">
        <v>0</v>
      </c>
      <c r="I523" s="51">
        <f t="shared" si="50"/>
        <v>20790</v>
      </c>
      <c r="J523" s="62">
        <f t="shared" si="51"/>
        <v>3130193.25</v>
      </c>
      <c r="K523" s="49">
        <v>70132</v>
      </c>
      <c r="L523" s="1">
        <v>1461122</v>
      </c>
      <c r="M523" s="1">
        <f>VLOOKUP(K523,P:Q,2,0)-I523</f>
        <v>0</v>
      </c>
      <c r="N523" s="3"/>
      <c r="P523" s="43">
        <v>78414</v>
      </c>
      <c r="Q523" s="43">
        <v>33615</v>
      </c>
      <c r="R523" s="43"/>
      <c r="S523" s="43"/>
      <c r="T523" s="5"/>
    </row>
    <row r="524" s="1" customFormat="1" spans="1:20">
      <c r="A524" s="14">
        <v>14</v>
      </c>
      <c r="B524" s="47">
        <v>43557</v>
      </c>
      <c r="C524" s="48">
        <v>43559</v>
      </c>
      <c r="D524" s="17" t="s">
        <v>15</v>
      </c>
      <c r="E524" s="49">
        <f t="shared" si="49"/>
        <v>2</v>
      </c>
      <c r="F524" s="50" t="s">
        <v>462</v>
      </c>
      <c r="G524" s="51">
        <v>20790</v>
      </c>
      <c r="H524" s="21">
        <v>0</v>
      </c>
      <c r="I524" s="51">
        <f t="shared" si="50"/>
        <v>20790</v>
      </c>
      <c r="J524" s="62">
        <f t="shared" si="51"/>
        <v>3109403.25</v>
      </c>
      <c r="K524" s="49">
        <v>70099</v>
      </c>
      <c r="L524" s="1">
        <v>1460561</v>
      </c>
      <c r="M524" s="1">
        <f>VLOOKUP(K524,P:Q,2,0)-I524</f>
        <v>0</v>
      </c>
      <c r="N524" s="3"/>
      <c r="P524" s="43">
        <v>73260</v>
      </c>
      <c r="Q524" s="43">
        <v>17928</v>
      </c>
      <c r="R524" s="43"/>
      <c r="S524" s="43"/>
      <c r="T524" s="5"/>
    </row>
    <row r="525" s="1" customFormat="1" spans="1:20">
      <c r="A525" s="14">
        <v>15</v>
      </c>
      <c r="B525" s="47">
        <v>43556</v>
      </c>
      <c r="C525" s="48">
        <v>43559</v>
      </c>
      <c r="D525" s="17" t="s">
        <v>15</v>
      </c>
      <c r="E525" s="49">
        <f t="shared" si="49"/>
        <v>3</v>
      </c>
      <c r="F525" s="50" t="s">
        <v>463</v>
      </c>
      <c r="G525" s="51">
        <v>17550</v>
      </c>
      <c r="H525" s="21">
        <v>0</v>
      </c>
      <c r="I525" s="51">
        <f t="shared" si="50"/>
        <v>17550</v>
      </c>
      <c r="J525" s="62">
        <f t="shared" si="51"/>
        <v>3091853.25</v>
      </c>
      <c r="K525" s="49">
        <v>70157</v>
      </c>
      <c r="L525" s="1">
        <v>1461180</v>
      </c>
      <c r="M525" s="1">
        <f>VLOOKUP(K525,P:Q,2,0)-I525</f>
        <v>0</v>
      </c>
      <c r="N525" s="3"/>
      <c r="P525" s="43">
        <v>73256</v>
      </c>
      <c r="Q525" s="43">
        <v>12870</v>
      </c>
      <c r="R525" s="43"/>
      <c r="S525" s="43"/>
      <c r="T525" s="5"/>
    </row>
    <row r="526" s="1" customFormat="1" spans="1:20">
      <c r="A526" s="14">
        <v>16</v>
      </c>
      <c r="B526" s="47">
        <v>43559</v>
      </c>
      <c r="C526" s="48">
        <v>43560</v>
      </c>
      <c r="D526" s="17" t="s">
        <v>15</v>
      </c>
      <c r="E526" s="49">
        <f t="shared" si="49"/>
        <v>1</v>
      </c>
      <c r="F526" s="50" t="s">
        <v>464</v>
      </c>
      <c r="G526" s="51">
        <v>6500</v>
      </c>
      <c r="H526" s="21">
        <v>0</v>
      </c>
      <c r="I526" s="51">
        <f t="shared" si="50"/>
        <v>6500</v>
      </c>
      <c r="J526" s="62">
        <f t="shared" si="51"/>
        <v>3085353.25</v>
      </c>
      <c r="K526" s="49">
        <v>70130</v>
      </c>
      <c r="L526" s="1">
        <v>1461100</v>
      </c>
      <c r="M526" s="1">
        <f>VLOOKUP(K526,P:Q,2,0)-I526</f>
        <v>0</v>
      </c>
      <c r="N526" s="3"/>
      <c r="P526" s="43">
        <v>77744</v>
      </c>
      <c r="Q526" s="43">
        <v>12870</v>
      </c>
      <c r="R526" s="43"/>
      <c r="S526" s="43"/>
      <c r="T526" s="5"/>
    </row>
    <row r="527" s="1" customFormat="1" spans="1:20">
      <c r="A527" s="14">
        <v>17</v>
      </c>
      <c r="B527" s="47">
        <v>43557</v>
      </c>
      <c r="C527" s="48">
        <v>43560</v>
      </c>
      <c r="D527" s="17" t="s">
        <v>15</v>
      </c>
      <c r="E527" s="49">
        <f t="shared" si="49"/>
        <v>3</v>
      </c>
      <c r="F527" s="50" t="s">
        <v>465</v>
      </c>
      <c r="G527" s="51">
        <v>17550</v>
      </c>
      <c r="H527" s="21">
        <v>0</v>
      </c>
      <c r="I527" s="51">
        <f t="shared" si="50"/>
        <v>17550</v>
      </c>
      <c r="J527" s="62">
        <f t="shared" si="51"/>
        <v>3067803.25</v>
      </c>
      <c r="K527" s="49">
        <v>70052</v>
      </c>
      <c r="L527" s="1">
        <v>1460056</v>
      </c>
      <c r="M527" s="1">
        <f>VLOOKUP(K527,P:Q,2,0)-I527</f>
        <v>0</v>
      </c>
      <c r="N527" s="3"/>
      <c r="P527" s="43">
        <v>76207</v>
      </c>
      <c r="Q527" s="43">
        <v>12870</v>
      </c>
      <c r="R527" s="43"/>
      <c r="S527" s="43"/>
      <c r="T527" s="5"/>
    </row>
    <row r="528" s="1" customFormat="1" spans="1:20">
      <c r="A528" s="14">
        <v>18</v>
      </c>
      <c r="B528" s="47">
        <v>43556</v>
      </c>
      <c r="C528" s="48">
        <v>43560</v>
      </c>
      <c r="D528" s="17" t="s">
        <v>15</v>
      </c>
      <c r="E528" s="49">
        <f t="shared" si="49"/>
        <v>4</v>
      </c>
      <c r="F528" s="50" t="s">
        <v>466</v>
      </c>
      <c r="G528" s="51">
        <v>41580</v>
      </c>
      <c r="H528" s="21">
        <v>0</v>
      </c>
      <c r="I528" s="51">
        <f t="shared" si="50"/>
        <v>41580</v>
      </c>
      <c r="J528" s="62">
        <f t="shared" si="51"/>
        <v>3026223.25</v>
      </c>
      <c r="K528" s="49">
        <v>69450</v>
      </c>
      <c r="L528" s="1">
        <v>1457336</v>
      </c>
      <c r="M528" s="1">
        <f>VLOOKUP(K528,P:Q,2,0)-I528</f>
        <v>0</v>
      </c>
      <c r="N528" s="3"/>
      <c r="P528" s="43">
        <v>73407</v>
      </c>
      <c r="Q528" s="43">
        <v>9000</v>
      </c>
      <c r="R528" s="43"/>
      <c r="S528" s="43"/>
      <c r="T528" s="5"/>
    </row>
    <row r="529" s="1" customFormat="1" spans="1:20">
      <c r="A529" s="14">
        <v>19</v>
      </c>
      <c r="B529" s="47">
        <v>43557</v>
      </c>
      <c r="C529" s="48">
        <v>43560</v>
      </c>
      <c r="D529" s="17" t="s">
        <v>15</v>
      </c>
      <c r="E529" s="49">
        <f t="shared" si="49"/>
        <v>3</v>
      </c>
      <c r="F529" s="50" t="s">
        <v>467</v>
      </c>
      <c r="G529" s="51">
        <v>27810</v>
      </c>
      <c r="H529" s="21">
        <v>0</v>
      </c>
      <c r="I529" s="51">
        <f t="shared" si="50"/>
        <v>27810</v>
      </c>
      <c r="J529" s="62">
        <f t="shared" si="51"/>
        <v>2998413.25</v>
      </c>
      <c r="K529" s="49">
        <v>70160</v>
      </c>
      <c r="L529" s="1">
        <v>1460049</v>
      </c>
      <c r="M529" s="1">
        <f>VLOOKUP(K529,P:Q,2,0)-I529</f>
        <v>0</v>
      </c>
      <c r="N529" s="3"/>
      <c r="P529" s="43">
        <v>77716</v>
      </c>
      <c r="Q529" s="43">
        <v>19305</v>
      </c>
      <c r="R529" s="43"/>
      <c r="S529" s="43"/>
      <c r="T529" s="5"/>
    </row>
    <row r="530" s="1" customFormat="1" spans="1:20">
      <c r="A530" s="14">
        <v>20</v>
      </c>
      <c r="B530" s="47">
        <v>43558</v>
      </c>
      <c r="C530" s="48">
        <v>43560</v>
      </c>
      <c r="D530" s="17" t="s">
        <v>15</v>
      </c>
      <c r="E530" s="49">
        <f t="shared" si="49"/>
        <v>2</v>
      </c>
      <c r="F530" s="50" t="s">
        <v>468</v>
      </c>
      <c r="G530" s="51">
        <v>20790</v>
      </c>
      <c r="H530" s="21">
        <v>0</v>
      </c>
      <c r="I530" s="51">
        <f t="shared" si="50"/>
        <v>20790</v>
      </c>
      <c r="J530" s="62">
        <f t="shared" si="51"/>
        <v>2977623.25</v>
      </c>
      <c r="K530" s="49">
        <v>68657</v>
      </c>
      <c r="L530" s="1">
        <v>1452469</v>
      </c>
      <c r="M530" s="1">
        <f>VLOOKUP(K530,P:Q,2,0)-I530</f>
        <v>0</v>
      </c>
      <c r="N530" s="3"/>
      <c r="P530" s="43">
        <v>74533</v>
      </c>
      <c r="Q530" s="43">
        <v>18000</v>
      </c>
      <c r="R530" s="43"/>
      <c r="S530" s="43"/>
      <c r="T530" s="5"/>
    </row>
    <row r="531" s="1" customFormat="1" spans="1:20">
      <c r="A531" s="14">
        <v>21</v>
      </c>
      <c r="B531" s="47">
        <v>43557</v>
      </c>
      <c r="C531" s="48">
        <v>43560</v>
      </c>
      <c r="D531" s="17" t="s">
        <v>15</v>
      </c>
      <c r="E531" s="49">
        <f t="shared" si="49"/>
        <v>3</v>
      </c>
      <c r="F531" s="50" t="s">
        <v>469</v>
      </c>
      <c r="G531" s="51">
        <v>25650</v>
      </c>
      <c r="H531" s="21">
        <v>0</v>
      </c>
      <c r="I531" s="51">
        <f t="shared" si="50"/>
        <v>25650</v>
      </c>
      <c r="J531" s="62">
        <f t="shared" si="51"/>
        <v>2951973.25</v>
      </c>
      <c r="K531" s="49">
        <v>70051</v>
      </c>
      <c r="L531" s="1">
        <v>1460048</v>
      </c>
      <c r="M531" s="1">
        <f>VLOOKUP(K531,P:Q,2,0)-I531</f>
        <v>0</v>
      </c>
      <c r="N531" s="3"/>
      <c r="P531" s="43">
        <v>74534</v>
      </c>
      <c r="Q531" s="43">
        <v>18000</v>
      </c>
      <c r="R531" s="43"/>
      <c r="S531" s="43"/>
      <c r="T531" s="5"/>
    </row>
    <row r="532" s="1" customFormat="1" spans="1:20">
      <c r="A532" s="14">
        <v>22</v>
      </c>
      <c r="B532" s="47">
        <v>43558</v>
      </c>
      <c r="C532" s="48">
        <v>43560</v>
      </c>
      <c r="D532" s="17" t="s">
        <v>15</v>
      </c>
      <c r="E532" s="49">
        <f t="shared" si="49"/>
        <v>2</v>
      </c>
      <c r="F532" s="50" t="s">
        <v>470</v>
      </c>
      <c r="G532" s="51">
        <v>11700</v>
      </c>
      <c r="H532" s="21">
        <v>0</v>
      </c>
      <c r="I532" s="51">
        <f t="shared" si="50"/>
        <v>11700</v>
      </c>
      <c r="J532" s="62">
        <f t="shared" si="51"/>
        <v>2940273.25</v>
      </c>
      <c r="K532" s="49">
        <v>68481</v>
      </c>
      <c r="L532" s="1">
        <v>1451097</v>
      </c>
      <c r="M532" s="1">
        <f>VLOOKUP(K532,P:Q,2,0)-I532</f>
        <v>0</v>
      </c>
      <c r="N532" s="3"/>
      <c r="P532" s="43">
        <v>77867</v>
      </c>
      <c r="Q532" s="43">
        <v>12870</v>
      </c>
      <c r="R532" s="43"/>
      <c r="S532" s="43"/>
      <c r="T532" s="5"/>
    </row>
    <row r="533" s="1" customFormat="1" spans="1:20">
      <c r="A533" s="14">
        <v>23</v>
      </c>
      <c r="B533" s="47">
        <v>43558</v>
      </c>
      <c r="C533" s="48">
        <v>43560</v>
      </c>
      <c r="D533" s="17" t="s">
        <v>15</v>
      </c>
      <c r="E533" s="49">
        <f t="shared" si="49"/>
        <v>2</v>
      </c>
      <c r="F533" s="50" t="s">
        <v>471</v>
      </c>
      <c r="G533" s="51">
        <v>11700</v>
      </c>
      <c r="H533" s="21">
        <v>0</v>
      </c>
      <c r="I533" s="51">
        <f t="shared" si="50"/>
        <v>11700</v>
      </c>
      <c r="J533" s="62">
        <f t="shared" si="51"/>
        <v>2928573.25</v>
      </c>
      <c r="K533" s="49">
        <v>69681</v>
      </c>
      <c r="L533" s="1">
        <v>1458338</v>
      </c>
      <c r="M533" s="1">
        <f>VLOOKUP(K533,P:Q,2,0)-I533</f>
        <v>0</v>
      </c>
      <c r="N533" s="3"/>
      <c r="P533" s="43">
        <v>77865</v>
      </c>
      <c r="Q533" s="43">
        <v>12870</v>
      </c>
      <c r="R533" s="43"/>
      <c r="S533" s="43"/>
      <c r="T533" s="5"/>
    </row>
    <row r="534" s="1" customFormat="1" spans="1:20">
      <c r="A534" s="14">
        <v>24</v>
      </c>
      <c r="B534" s="47">
        <v>43557</v>
      </c>
      <c r="C534" s="48">
        <v>43561</v>
      </c>
      <c r="D534" s="17" t="s">
        <v>15</v>
      </c>
      <c r="E534" s="49">
        <f t="shared" si="49"/>
        <v>4</v>
      </c>
      <c r="F534" s="50" t="s">
        <v>472</v>
      </c>
      <c r="G534" s="51">
        <v>41580</v>
      </c>
      <c r="H534" s="21">
        <v>0</v>
      </c>
      <c r="I534" s="51">
        <f t="shared" si="50"/>
        <v>41580</v>
      </c>
      <c r="J534" s="62">
        <f t="shared" si="51"/>
        <v>2886993.25</v>
      </c>
      <c r="K534" s="49">
        <v>69492</v>
      </c>
      <c r="L534" s="1">
        <v>1457944</v>
      </c>
      <c r="M534" s="1">
        <f>VLOOKUP(K534,P:Q,2,0)-I534</f>
        <v>0</v>
      </c>
      <c r="N534" s="3"/>
      <c r="P534" s="43">
        <v>79031</v>
      </c>
      <c r="Q534" s="43">
        <v>12450</v>
      </c>
      <c r="R534" s="43"/>
      <c r="S534" s="43"/>
      <c r="T534" s="5"/>
    </row>
    <row r="535" s="1" customFormat="1" spans="1:20">
      <c r="A535" s="14">
        <v>25</v>
      </c>
      <c r="B535" s="47">
        <v>43556</v>
      </c>
      <c r="C535" s="48">
        <v>43561</v>
      </c>
      <c r="D535" s="17" t="s">
        <v>15</v>
      </c>
      <c r="E535" s="49">
        <f t="shared" si="49"/>
        <v>5</v>
      </c>
      <c r="F535" s="50" t="s">
        <v>473</v>
      </c>
      <c r="G535" s="51">
        <v>51975</v>
      </c>
      <c r="H535" s="21">
        <v>0</v>
      </c>
      <c r="I535" s="51">
        <f t="shared" si="50"/>
        <v>51975</v>
      </c>
      <c r="J535" s="62">
        <f t="shared" si="51"/>
        <v>2835018.25</v>
      </c>
      <c r="K535" s="49">
        <v>69223</v>
      </c>
      <c r="L535" s="1">
        <v>1454920</v>
      </c>
      <c r="M535" s="1">
        <f>VLOOKUP(K535,P:Q,2,0)-I535</f>
        <v>0</v>
      </c>
      <c r="N535" s="3"/>
      <c r="P535" s="43">
        <v>78248</v>
      </c>
      <c r="Q535" s="43">
        <v>12450</v>
      </c>
      <c r="R535" s="43"/>
      <c r="S535" s="43"/>
      <c r="T535" s="5"/>
    </row>
    <row r="536" s="1" customFormat="1" spans="1:20">
      <c r="A536" s="14">
        <v>26</v>
      </c>
      <c r="B536" s="47">
        <v>43560</v>
      </c>
      <c r="C536" s="48">
        <v>43562</v>
      </c>
      <c r="D536" s="17" t="s">
        <v>15</v>
      </c>
      <c r="E536" s="49">
        <f t="shared" si="49"/>
        <v>2</v>
      </c>
      <c r="F536" s="50" t="s">
        <v>474</v>
      </c>
      <c r="G536" s="51">
        <v>24480</v>
      </c>
      <c r="H536" s="21">
        <v>0</v>
      </c>
      <c r="I536" s="51">
        <f t="shared" si="50"/>
        <v>24480</v>
      </c>
      <c r="J536" s="62">
        <f t="shared" si="51"/>
        <v>2810538.25</v>
      </c>
      <c r="K536" s="49">
        <v>71198</v>
      </c>
      <c r="L536" s="1">
        <v>1466251</v>
      </c>
      <c r="M536" s="1">
        <f>VLOOKUP(K536,P:Q,2,0)-I536</f>
        <v>0</v>
      </c>
      <c r="N536" s="3"/>
      <c r="P536" s="43">
        <v>78410</v>
      </c>
      <c r="Q536" s="43">
        <v>22410</v>
      </c>
      <c r="R536" s="43"/>
      <c r="S536" s="43"/>
      <c r="T536" s="5"/>
    </row>
    <row r="537" s="1" customFormat="1" spans="1:20">
      <c r="A537" s="14">
        <v>27</v>
      </c>
      <c r="B537" s="47">
        <v>43560</v>
      </c>
      <c r="C537" s="48">
        <v>43562</v>
      </c>
      <c r="D537" s="17" t="s">
        <v>15</v>
      </c>
      <c r="E537" s="49">
        <f t="shared" si="49"/>
        <v>2</v>
      </c>
      <c r="F537" s="50" t="s">
        <v>475</v>
      </c>
      <c r="G537" s="51">
        <v>18540</v>
      </c>
      <c r="H537" s="21">
        <v>0</v>
      </c>
      <c r="I537" s="51">
        <f t="shared" si="50"/>
        <v>18540</v>
      </c>
      <c r="J537" s="62">
        <f t="shared" si="51"/>
        <v>2791998.25</v>
      </c>
      <c r="K537" s="49">
        <v>69392</v>
      </c>
      <c r="L537" s="1">
        <v>1456475</v>
      </c>
      <c r="M537" s="1">
        <f>VLOOKUP(K537,P:Q,2,0)-I537</f>
        <v>0</v>
      </c>
      <c r="N537" s="3"/>
      <c r="P537" s="43">
        <v>71146</v>
      </c>
      <c r="Q537" s="43">
        <v>35100</v>
      </c>
      <c r="R537" s="43"/>
      <c r="S537" s="43"/>
      <c r="T537" s="5"/>
    </row>
    <row r="538" s="1" customFormat="1" spans="1:20">
      <c r="A538" s="14">
        <v>28</v>
      </c>
      <c r="B538" s="47">
        <v>43560</v>
      </c>
      <c r="C538" s="48">
        <v>43562</v>
      </c>
      <c r="D538" s="17" t="s">
        <v>15</v>
      </c>
      <c r="E538" s="49">
        <f t="shared" si="49"/>
        <v>2</v>
      </c>
      <c r="F538" s="50" t="s">
        <v>464</v>
      </c>
      <c r="G538" s="51">
        <v>20790</v>
      </c>
      <c r="H538" s="21">
        <v>0</v>
      </c>
      <c r="I538" s="51">
        <f t="shared" si="50"/>
        <v>20790</v>
      </c>
      <c r="J538" s="62">
        <f t="shared" si="51"/>
        <v>2771208.25</v>
      </c>
      <c r="K538" s="49">
        <v>70131</v>
      </c>
      <c r="L538" s="1">
        <v>1461097</v>
      </c>
      <c r="M538" s="1">
        <f>VLOOKUP(K538,P:Q,2,0)-I538</f>
        <v>0</v>
      </c>
      <c r="N538" s="3"/>
      <c r="P538" s="43">
        <v>70180</v>
      </c>
      <c r="Q538" s="43">
        <v>28080</v>
      </c>
      <c r="R538" s="43"/>
      <c r="S538" s="43"/>
      <c r="T538" s="5"/>
    </row>
    <row r="539" s="1" customFormat="1" ht="14.25" spans="1:20">
      <c r="A539" s="14">
        <v>29</v>
      </c>
      <c r="B539" s="47">
        <v>43556</v>
      </c>
      <c r="C539" s="48">
        <v>43562</v>
      </c>
      <c r="D539" s="17" t="s">
        <v>15</v>
      </c>
      <c r="E539" s="49">
        <f t="shared" si="49"/>
        <v>6</v>
      </c>
      <c r="F539" s="50" t="s">
        <v>476</v>
      </c>
      <c r="G539" s="51">
        <v>68425</v>
      </c>
      <c r="H539" s="21">
        <v>0</v>
      </c>
      <c r="I539" s="51">
        <f t="shared" si="50"/>
        <v>68425</v>
      </c>
      <c r="J539" s="62">
        <f t="shared" si="51"/>
        <v>2702783.25</v>
      </c>
      <c r="K539" s="49">
        <v>71132</v>
      </c>
      <c r="L539" s="1">
        <v>1465130</v>
      </c>
      <c r="M539" s="1">
        <f>VLOOKUP(K539,P:Q,2,0)-I539</f>
        <v>0</v>
      </c>
      <c r="N539" s="3"/>
      <c r="P539" s="44">
        <v>74551</v>
      </c>
      <c r="Q539" s="43">
        <v>32175</v>
      </c>
      <c r="R539" s="43"/>
      <c r="S539" s="43"/>
      <c r="T539" s="5"/>
    </row>
    <row r="540" s="1" customFormat="1" ht="14.25" spans="1:20">
      <c r="A540" s="14">
        <v>30</v>
      </c>
      <c r="B540" s="47">
        <v>43559</v>
      </c>
      <c r="C540" s="48">
        <v>43562</v>
      </c>
      <c r="D540" s="17" t="s">
        <v>15</v>
      </c>
      <c r="E540" s="49">
        <f t="shared" si="49"/>
        <v>3</v>
      </c>
      <c r="F540" s="50" t="s">
        <v>477</v>
      </c>
      <c r="G540" s="51">
        <v>31185</v>
      </c>
      <c r="H540" s="21">
        <v>0</v>
      </c>
      <c r="I540" s="51">
        <f t="shared" si="50"/>
        <v>31185</v>
      </c>
      <c r="J540" s="62">
        <f t="shared" si="51"/>
        <v>2671598.25</v>
      </c>
      <c r="K540" s="49">
        <v>70218</v>
      </c>
      <c r="L540" s="97">
        <v>1461922</v>
      </c>
      <c r="M540" s="1">
        <f>VLOOKUP(K540,P:Q,2,0)-I540</f>
        <v>0</v>
      </c>
      <c r="N540" s="3"/>
      <c r="P540" s="5">
        <v>73404</v>
      </c>
      <c r="Q540" s="43">
        <v>9000</v>
      </c>
      <c r="R540" s="43"/>
      <c r="S540" s="43"/>
      <c r="T540" s="5"/>
    </row>
    <row r="541" s="1" customFormat="1" spans="1:20">
      <c r="A541" s="14">
        <v>31</v>
      </c>
      <c r="B541" s="47">
        <v>43560</v>
      </c>
      <c r="C541" s="48">
        <v>43562</v>
      </c>
      <c r="D541" s="17" t="s">
        <v>15</v>
      </c>
      <c r="E541" s="49">
        <f t="shared" si="49"/>
        <v>2</v>
      </c>
      <c r="F541" s="50" t="s">
        <v>478</v>
      </c>
      <c r="G541" s="51">
        <v>20790</v>
      </c>
      <c r="H541" s="21">
        <v>0</v>
      </c>
      <c r="I541" s="51">
        <f t="shared" si="50"/>
        <v>20790</v>
      </c>
      <c r="J541" s="62">
        <f t="shared" si="51"/>
        <v>2650808.25</v>
      </c>
      <c r="K541" s="49">
        <v>68659</v>
      </c>
      <c r="L541" s="1">
        <v>1452677</v>
      </c>
      <c r="M541" s="1">
        <f>VLOOKUP(K541,P:Q,2,0)-I541</f>
        <v>0</v>
      </c>
      <c r="N541" s="3"/>
      <c r="P541" s="43">
        <v>74030</v>
      </c>
      <c r="Q541" s="43">
        <v>19305</v>
      </c>
      <c r="R541" s="43"/>
      <c r="S541" s="43"/>
      <c r="T541" s="5"/>
    </row>
    <row r="542" s="1" customFormat="1" spans="1:20">
      <c r="A542" s="14">
        <v>32</v>
      </c>
      <c r="B542" s="47">
        <v>43558</v>
      </c>
      <c r="C542" s="48">
        <v>43562</v>
      </c>
      <c r="D542" s="17" t="s">
        <v>15</v>
      </c>
      <c r="E542" s="49">
        <f t="shared" si="49"/>
        <v>4</v>
      </c>
      <c r="F542" s="50" t="s">
        <v>479</v>
      </c>
      <c r="G542" s="51">
        <v>34200</v>
      </c>
      <c r="H542" s="21">
        <v>0</v>
      </c>
      <c r="I542" s="51">
        <f t="shared" si="50"/>
        <v>34200</v>
      </c>
      <c r="J542" s="62">
        <f t="shared" si="51"/>
        <v>2616608.25</v>
      </c>
      <c r="K542" s="49">
        <v>70124</v>
      </c>
      <c r="L542" s="1">
        <v>1461041</v>
      </c>
      <c r="M542" s="1">
        <f>VLOOKUP(K542,P:Q,2,0)-I542</f>
        <v>0</v>
      </c>
      <c r="N542" s="3"/>
      <c r="P542" s="43">
        <v>75252</v>
      </c>
      <c r="Q542" s="43">
        <v>18000</v>
      </c>
      <c r="R542" s="43"/>
      <c r="S542" s="43"/>
      <c r="T542" s="5"/>
    </row>
    <row r="543" s="1" customFormat="1" spans="1:20">
      <c r="A543" s="14">
        <v>33</v>
      </c>
      <c r="B543" s="47">
        <v>43560</v>
      </c>
      <c r="C543" s="48">
        <v>43562</v>
      </c>
      <c r="D543" s="17" t="s">
        <v>15</v>
      </c>
      <c r="E543" s="49">
        <f t="shared" si="49"/>
        <v>2</v>
      </c>
      <c r="F543" s="50" t="s">
        <v>480</v>
      </c>
      <c r="G543" s="51">
        <v>11700</v>
      </c>
      <c r="H543" s="21">
        <v>0</v>
      </c>
      <c r="I543" s="51">
        <f t="shared" si="50"/>
        <v>11700</v>
      </c>
      <c r="J543" s="62">
        <f t="shared" si="51"/>
        <v>2604908.25</v>
      </c>
      <c r="K543" s="49">
        <v>70417</v>
      </c>
      <c r="L543" s="1">
        <v>1462510</v>
      </c>
      <c r="M543" s="1">
        <f>VLOOKUP(K543,P:Q,2,0)-I543</f>
        <v>0</v>
      </c>
      <c r="N543" s="3"/>
      <c r="P543" s="43">
        <v>78102</v>
      </c>
      <c r="Q543" s="43">
        <v>12870</v>
      </c>
      <c r="R543" s="43"/>
      <c r="S543" s="43"/>
      <c r="T543" s="5"/>
    </row>
    <row r="544" s="1" customFormat="1" spans="1:20">
      <c r="A544" s="14">
        <v>34</v>
      </c>
      <c r="B544" s="47">
        <v>43559</v>
      </c>
      <c r="C544" s="48">
        <v>43562</v>
      </c>
      <c r="D544" s="17" t="s">
        <v>15</v>
      </c>
      <c r="E544" s="49">
        <f t="shared" si="49"/>
        <v>3</v>
      </c>
      <c r="F544" s="50" t="s">
        <v>481</v>
      </c>
      <c r="G544" s="51">
        <v>17550</v>
      </c>
      <c r="H544" s="21">
        <v>0</v>
      </c>
      <c r="I544" s="51">
        <f t="shared" si="50"/>
        <v>17550</v>
      </c>
      <c r="J544" s="62">
        <f t="shared" si="51"/>
        <v>2587358.25</v>
      </c>
      <c r="K544" s="49">
        <v>69198</v>
      </c>
      <c r="L544" s="1">
        <v>1454824</v>
      </c>
      <c r="M544" s="1">
        <f>VLOOKUP(K544,P:Q,2,0)-I544</f>
        <v>0</v>
      </c>
      <c r="N544" s="3"/>
      <c r="P544" s="43">
        <v>78101</v>
      </c>
      <c r="Q544" s="43">
        <v>12870</v>
      </c>
      <c r="R544" s="43"/>
      <c r="S544" s="43"/>
      <c r="T544" s="5"/>
    </row>
    <row r="545" s="1" customFormat="1" spans="1:20">
      <c r="A545" s="14">
        <v>35</v>
      </c>
      <c r="B545" s="47">
        <v>43561</v>
      </c>
      <c r="C545" s="48">
        <v>43563</v>
      </c>
      <c r="D545" s="17" t="s">
        <v>15</v>
      </c>
      <c r="E545" s="49">
        <f t="shared" si="49"/>
        <v>2</v>
      </c>
      <c r="F545" s="50" t="s">
        <v>482</v>
      </c>
      <c r="G545" s="51">
        <v>20790</v>
      </c>
      <c r="H545" s="21">
        <v>0</v>
      </c>
      <c r="I545" s="51">
        <f t="shared" si="50"/>
        <v>20790</v>
      </c>
      <c r="J545" s="62">
        <f t="shared" si="51"/>
        <v>2566568.25</v>
      </c>
      <c r="K545" s="49">
        <v>71563</v>
      </c>
      <c r="L545" s="1">
        <v>1465529</v>
      </c>
      <c r="M545" s="1">
        <f>VLOOKUP(K545,P:Q,2,0)-I545</f>
        <v>0</v>
      </c>
      <c r="N545" s="3"/>
      <c r="P545" s="43">
        <v>76155</v>
      </c>
      <c r="Q545" s="43">
        <v>13500</v>
      </c>
      <c r="R545" s="43"/>
      <c r="S545" s="43"/>
      <c r="T545" s="5"/>
    </row>
    <row r="546" s="1" customFormat="1" spans="1:20">
      <c r="A546" s="14">
        <v>36</v>
      </c>
      <c r="B546" s="47">
        <v>43561</v>
      </c>
      <c r="C546" s="48">
        <v>43563</v>
      </c>
      <c r="D546" s="17" t="s">
        <v>15</v>
      </c>
      <c r="E546" s="49">
        <f t="shared" si="49"/>
        <v>2</v>
      </c>
      <c r="F546" s="50" t="s">
        <v>483</v>
      </c>
      <c r="G546" s="51">
        <v>11700</v>
      </c>
      <c r="H546" s="21">
        <v>0</v>
      </c>
      <c r="I546" s="51">
        <f t="shared" si="50"/>
        <v>11700</v>
      </c>
      <c r="J546" s="62">
        <f t="shared" si="51"/>
        <v>2554868.25</v>
      </c>
      <c r="K546" s="49">
        <v>68918</v>
      </c>
      <c r="L546" s="1">
        <v>1453439</v>
      </c>
      <c r="M546" s="1">
        <f>VLOOKUP(K546,P:Q,2,0)-I546</f>
        <v>0</v>
      </c>
      <c r="N546" s="3"/>
      <c r="P546" s="43">
        <v>70410</v>
      </c>
      <c r="Q546" s="43">
        <v>28080</v>
      </c>
      <c r="R546" s="43"/>
      <c r="S546" s="43"/>
      <c r="T546" s="5"/>
    </row>
    <row r="547" s="1" customFormat="1" spans="1:20">
      <c r="A547" s="14">
        <v>37</v>
      </c>
      <c r="B547" s="47">
        <v>43560</v>
      </c>
      <c r="C547" s="48">
        <v>43563</v>
      </c>
      <c r="D547" s="17" t="s">
        <v>15</v>
      </c>
      <c r="E547" s="49">
        <f t="shared" si="49"/>
        <v>3</v>
      </c>
      <c r="F547" s="50" t="s">
        <v>484</v>
      </c>
      <c r="G547" s="51">
        <v>27810</v>
      </c>
      <c r="H547" s="21">
        <v>0</v>
      </c>
      <c r="I547" s="51">
        <f t="shared" si="50"/>
        <v>27810</v>
      </c>
      <c r="J547" s="62">
        <f t="shared" si="51"/>
        <v>2527058.25</v>
      </c>
      <c r="K547" s="49">
        <v>70222</v>
      </c>
      <c r="L547" s="1">
        <v>1462007</v>
      </c>
      <c r="M547" s="1">
        <f>VLOOKUP(K547,P:Q,2,0)-I547</f>
        <v>0</v>
      </c>
      <c r="N547" s="3"/>
      <c r="P547" s="43">
        <v>75152</v>
      </c>
      <c r="Q547" s="43">
        <v>9000</v>
      </c>
      <c r="R547" s="43"/>
      <c r="S547" s="43"/>
      <c r="T547" s="5"/>
    </row>
    <row r="548" s="1" customFormat="1" spans="1:20">
      <c r="A548" s="14">
        <v>38</v>
      </c>
      <c r="B548" s="47">
        <v>43560</v>
      </c>
      <c r="C548" s="48">
        <v>43563</v>
      </c>
      <c r="D548" s="17" t="s">
        <v>15</v>
      </c>
      <c r="E548" s="49">
        <f t="shared" si="49"/>
        <v>3</v>
      </c>
      <c r="F548" s="50" t="s">
        <v>485</v>
      </c>
      <c r="G548" s="51">
        <v>17550</v>
      </c>
      <c r="H548" s="21">
        <v>0</v>
      </c>
      <c r="I548" s="51">
        <f t="shared" si="50"/>
        <v>17550</v>
      </c>
      <c r="J548" s="62">
        <f t="shared" si="51"/>
        <v>2509508.25</v>
      </c>
      <c r="K548" s="49">
        <v>70188</v>
      </c>
      <c r="L548" s="1">
        <v>1461804</v>
      </c>
      <c r="M548" s="1">
        <f>VLOOKUP(K548,P:Q,2,0)-I548</f>
        <v>0</v>
      </c>
      <c r="N548" s="3"/>
      <c r="P548" s="43">
        <v>77747</v>
      </c>
      <c r="Q548" s="43">
        <v>22410</v>
      </c>
      <c r="R548" s="43"/>
      <c r="S548" s="43"/>
      <c r="T548" s="5"/>
    </row>
    <row r="549" s="1" customFormat="1" spans="1:20">
      <c r="A549" s="14">
        <v>39</v>
      </c>
      <c r="B549" s="47">
        <v>43561</v>
      </c>
      <c r="C549" s="48">
        <v>43563</v>
      </c>
      <c r="D549" s="17" t="s">
        <v>15</v>
      </c>
      <c r="E549" s="49">
        <f t="shared" si="49"/>
        <v>2</v>
      </c>
      <c r="F549" s="50" t="s">
        <v>486</v>
      </c>
      <c r="G549" s="51">
        <v>11700</v>
      </c>
      <c r="H549" s="21">
        <v>0</v>
      </c>
      <c r="I549" s="51">
        <f t="shared" si="50"/>
        <v>11700</v>
      </c>
      <c r="J549" s="62">
        <f t="shared" si="51"/>
        <v>2497808.25</v>
      </c>
      <c r="K549" s="49">
        <v>71918</v>
      </c>
      <c r="L549" s="1">
        <v>1461411</v>
      </c>
      <c r="M549" s="1">
        <f>VLOOKUP(K549,P:Q,2,0)-I549</f>
        <v>0</v>
      </c>
      <c r="N549" s="3"/>
      <c r="P549" s="43">
        <v>74528</v>
      </c>
      <c r="Q549" s="43">
        <v>18000</v>
      </c>
      <c r="R549" s="43"/>
      <c r="S549" s="43"/>
      <c r="T549" s="5"/>
    </row>
    <row r="550" s="1" customFormat="1" spans="1:20">
      <c r="A550" s="14">
        <v>40</v>
      </c>
      <c r="B550" s="47">
        <v>43561</v>
      </c>
      <c r="C550" s="48">
        <v>43563</v>
      </c>
      <c r="D550" s="17" t="s">
        <v>15</v>
      </c>
      <c r="E550" s="49">
        <f t="shared" si="49"/>
        <v>2</v>
      </c>
      <c r="F550" s="50" t="s">
        <v>487</v>
      </c>
      <c r="G550" s="51">
        <v>11700</v>
      </c>
      <c r="H550" s="21">
        <v>0</v>
      </c>
      <c r="I550" s="51">
        <f t="shared" si="50"/>
        <v>11700</v>
      </c>
      <c r="J550" s="62">
        <f t="shared" si="51"/>
        <v>2486108.25</v>
      </c>
      <c r="K550" s="49">
        <v>70181</v>
      </c>
      <c r="L550" s="1">
        <v>1461411</v>
      </c>
      <c r="M550" s="1">
        <f>VLOOKUP(K550,P:Q,2,0)-I550</f>
        <v>0</v>
      </c>
      <c r="N550" s="3"/>
      <c r="P550" s="43">
        <v>74198</v>
      </c>
      <c r="Q550" s="43">
        <v>20070</v>
      </c>
      <c r="R550" s="43"/>
      <c r="S550" s="43"/>
      <c r="T550" s="5"/>
    </row>
    <row r="551" s="1" customFormat="1" spans="1:20">
      <c r="A551" s="14">
        <v>41</v>
      </c>
      <c r="B551" s="47"/>
      <c r="C551" s="48"/>
      <c r="D551" s="17" t="s">
        <v>15</v>
      </c>
      <c r="E551" s="49">
        <f t="shared" si="49"/>
        <v>0</v>
      </c>
      <c r="F551" s="50"/>
      <c r="G551" s="51"/>
      <c r="H551" s="21">
        <v>0</v>
      </c>
      <c r="I551" s="51">
        <f>SUM(I508:I550)</f>
        <v>892110</v>
      </c>
      <c r="J551" s="62"/>
      <c r="K551" s="98" t="s">
        <v>488</v>
      </c>
      <c r="N551" s="3"/>
      <c r="P551" s="43">
        <v>72740</v>
      </c>
      <c r="Q551" s="43">
        <v>29880</v>
      </c>
      <c r="R551" s="43"/>
      <c r="S551" s="43"/>
      <c r="T551" s="5"/>
    </row>
    <row r="552" s="1" customFormat="1" spans="1:20">
      <c r="A552" s="2"/>
      <c r="B552" s="76"/>
      <c r="C552" s="76"/>
      <c r="D552" s="2"/>
      <c r="E552" s="2"/>
      <c r="F552" s="2"/>
      <c r="G552" s="2"/>
      <c r="H552" s="2"/>
      <c r="I552" s="2"/>
      <c r="J552" s="2"/>
      <c r="K552" s="76"/>
      <c r="N552" s="3"/>
      <c r="P552" s="43">
        <v>72739</v>
      </c>
      <c r="Q552" s="43">
        <v>29880</v>
      </c>
      <c r="R552" s="43"/>
      <c r="S552" s="43"/>
      <c r="T552" s="5"/>
    </row>
    <row r="553" s="1" customFormat="1" spans="1:20">
      <c r="A553" s="14">
        <v>41</v>
      </c>
      <c r="B553" s="47">
        <v>43562</v>
      </c>
      <c r="C553" s="48">
        <v>43564</v>
      </c>
      <c r="D553" s="17" t="s">
        <v>15</v>
      </c>
      <c r="E553" s="49">
        <f t="shared" ref="E553:E587" si="52">C553-B553</f>
        <v>2</v>
      </c>
      <c r="F553" s="50" t="s">
        <v>258</v>
      </c>
      <c r="G553" s="51">
        <v>22900</v>
      </c>
      <c r="H553" s="21">
        <v>0</v>
      </c>
      <c r="I553" s="51">
        <f t="shared" ref="I553:I583" si="53">+G553+H553</f>
        <v>22900</v>
      </c>
      <c r="J553" s="62">
        <f>J550-I553</f>
        <v>2463208.25</v>
      </c>
      <c r="K553" s="49">
        <v>70179</v>
      </c>
      <c r="L553" s="65">
        <v>1461470</v>
      </c>
      <c r="M553" s="1">
        <f>VLOOKUP(K553,P:Q,2,0)-I553</f>
        <v>0</v>
      </c>
      <c r="N553" s="3"/>
      <c r="P553" s="43">
        <v>75166</v>
      </c>
      <c r="Q553" s="43">
        <v>22500</v>
      </c>
      <c r="R553" s="43"/>
      <c r="S553" s="43"/>
      <c r="T553" s="5"/>
    </row>
    <row r="554" s="1" customFormat="1" spans="1:20">
      <c r="A554" s="14">
        <v>42</v>
      </c>
      <c r="B554" s="47">
        <v>43561</v>
      </c>
      <c r="C554" s="48">
        <v>43564</v>
      </c>
      <c r="D554" s="17" t="s">
        <v>15</v>
      </c>
      <c r="E554" s="49">
        <f t="shared" si="52"/>
        <v>3</v>
      </c>
      <c r="F554" s="50" t="s">
        <v>489</v>
      </c>
      <c r="G554" s="51">
        <v>31185</v>
      </c>
      <c r="H554" s="21">
        <v>0</v>
      </c>
      <c r="I554" s="51">
        <f t="shared" si="53"/>
        <v>31185</v>
      </c>
      <c r="J554" s="62">
        <f t="shared" ref="J554:J586" si="54">J553-I554</f>
        <v>2432023.25</v>
      </c>
      <c r="K554" s="49">
        <v>70403</v>
      </c>
      <c r="L554" s="65">
        <v>1462737</v>
      </c>
      <c r="M554" s="1">
        <f>VLOOKUP(K554,P:Q,2,0)-I554</f>
        <v>0</v>
      </c>
      <c r="N554" s="3"/>
      <c r="P554" s="43">
        <v>75167</v>
      </c>
      <c r="Q554" s="43">
        <v>22500</v>
      </c>
      <c r="R554" s="43"/>
      <c r="S554" s="43"/>
      <c r="T554" s="5"/>
    </row>
    <row r="555" s="1" customFormat="1" spans="1:20">
      <c r="A555" s="14">
        <v>43</v>
      </c>
      <c r="B555" s="47">
        <v>43562</v>
      </c>
      <c r="C555" s="48">
        <v>43564</v>
      </c>
      <c r="D555" s="17" t="s">
        <v>15</v>
      </c>
      <c r="E555" s="49">
        <f t="shared" si="52"/>
        <v>2</v>
      </c>
      <c r="F555" s="50" t="s">
        <v>490</v>
      </c>
      <c r="G555" s="51">
        <v>20790</v>
      </c>
      <c r="H555" s="21">
        <v>0</v>
      </c>
      <c r="I555" s="51">
        <f t="shared" si="53"/>
        <v>20790</v>
      </c>
      <c r="J555" s="62">
        <f t="shared" si="54"/>
        <v>2411233.25</v>
      </c>
      <c r="K555" s="49">
        <v>70407</v>
      </c>
      <c r="L555" s="65">
        <v>1462997</v>
      </c>
      <c r="M555" s="1">
        <f>VLOOKUP(K555,P:Q,2,0)-I555</f>
        <v>0</v>
      </c>
      <c r="N555" s="3"/>
      <c r="P555" s="43">
        <v>76167</v>
      </c>
      <c r="Q555" s="43">
        <v>18000</v>
      </c>
      <c r="R555" s="43"/>
      <c r="S555" s="43"/>
      <c r="T555" s="5"/>
    </row>
    <row r="556" s="1" customFormat="1" spans="1:20">
      <c r="A556" s="14">
        <v>44</v>
      </c>
      <c r="B556" s="47">
        <v>43561</v>
      </c>
      <c r="C556" s="48">
        <v>43564</v>
      </c>
      <c r="D556" s="17" t="s">
        <v>15</v>
      </c>
      <c r="E556" s="49">
        <f t="shared" si="52"/>
        <v>3</v>
      </c>
      <c r="F556" s="50" t="s">
        <v>491</v>
      </c>
      <c r="G556" s="51">
        <v>25650</v>
      </c>
      <c r="H556" s="21">
        <v>0</v>
      </c>
      <c r="I556" s="51">
        <f t="shared" si="53"/>
        <v>25650</v>
      </c>
      <c r="J556" s="62">
        <f t="shared" si="54"/>
        <v>2385583.25</v>
      </c>
      <c r="K556" s="49">
        <v>68178</v>
      </c>
      <c r="L556" s="65">
        <v>1450268</v>
      </c>
      <c r="M556" s="1">
        <f>VLOOKUP(K556,P:Q,2,0)-I556</f>
        <v>0</v>
      </c>
      <c r="N556" s="3"/>
      <c r="P556" s="43">
        <v>72608</v>
      </c>
      <c r="Q556" s="43">
        <v>22200</v>
      </c>
      <c r="R556" s="43"/>
      <c r="S556" s="43"/>
      <c r="T556" s="5"/>
    </row>
    <row r="557" s="1" customFormat="1" spans="1:20">
      <c r="A557" s="14">
        <v>45</v>
      </c>
      <c r="B557" s="47">
        <v>43563</v>
      </c>
      <c r="C557" s="48">
        <v>43565</v>
      </c>
      <c r="D557" s="17" t="s">
        <v>15</v>
      </c>
      <c r="E557" s="49">
        <f t="shared" si="52"/>
        <v>2</v>
      </c>
      <c r="F557" s="50" t="s">
        <v>492</v>
      </c>
      <c r="G557" s="51">
        <v>20790</v>
      </c>
      <c r="H557" s="21">
        <v>0</v>
      </c>
      <c r="I557" s="51">
        <f t="shared" si="53"/>
        <v>20790</v>
      </c>
      <c r="J557" s="62">
        <f t="shared" si="54"/>
        <v>2364793.25</v>
      </c>
      <c r="K557" s="49">
        <v>68933</v>
      </c>
      <c r="L557" s="65">
        <v>1453320</v>
      </c>
      <c r="M557" s="1">
        <f>VLOOKUP(K557,P:Q,2,0)-I557</f>
        <v>0</v>
      </c>
      <c r="N557" s="3"/>
      <c r="P557" s="43">
        <v>79032</v>
      </c>
      <c r="Q557" s="43">
        <v>12870</v>
      </c>
      <c r="R557" s="43"/>
      <c r="S557" s="43"/>
      <c r="T557" s="5"/>
    </row>
    <row r="558" s="1" customFormat="1" spans="1:20">
      <c r="A558" s="14">
        <v>46</v>
      </c>
      <c r="B558" s="47">
        <v>43563</v>
      </c>
      <c r="C558" s="48">
        <v>43565</v>
      </c>
      <c r="D558" s="17" t="s">
        <v>15</v>
      </c>
      <c r="E558" s="49">
        <f t="shared" si="52"/>
        <v>2</v>
      </c>
      <c r="F558" s="50" t="s">
        <v>493</v>
      </c>
      <c r="G558" s="51">
        <v>20790</v>
      </c>
      <c r="H558" s="21">
        <v>0</v>
      </c>
      <c r="I558" s="51">
        <f t="shared" si="53"/>
        <v>20790</v>
      </c>
      <c r="J558" s="62">
        <f t="shared" si="54"/>
        <v>2344003.25</v>
      </c>
      <c r="K558" s="49">
        <v>70413</v>
      </c>
      <c r="L558" s="65">
        <v>1463067</v>
      </c>
      <c r="M558" s="1">
        <f>VLOOKUP(K558,P:Q,2,0)-I558</f>
        <v>0</v>
      </c>
      <c r="N558" s="3"/>
      <c r="P558" s="43">
        <v>77713</v>
      </c>
      <c r="Q558" s="43">
        <v>12870</v>
      </c>
      <c r="R558" s="43"/>
      <c r="S558" s="43"/>
      <c r="T558" s="5"/>
    </row>
    <row r="559" s="1" customFormat="1" spans="1:20">
      <c r="A559" s="14">
        <v>47</v>
      </c>
      <c r="B559" s="47">
        <v>43561</v>
      </c>
      <c r="C559" s="48">
        <v>43565</v>
      </c>
      <c r="D559" s="17" t="s">
        <v>15</v>
      </c>
      <c r="E559" s="49">
        <f t="shared" si="52"/>
        <v>4</v>
      </c>
      <c r="F559" s="50" t="s">
        <v>494</v>
      </c>
      <c r="G559" s="51">
        <v>23400</v>
      </c>
      <c r="H559" s="21">
        <v>0</v>
      </c>
      <c r="I559" s="51">
        <f t="shared" si="53"/>
        <v>23400</v>
      </c>
      <c r="J559" s="62">
        <f t="shared" si="54"/>
        <v>2320603.25</v>
      </c>
      <c r="K559" s="49">
        <v>69327</v>
      </c>
      <c r="L559" s="65">
        <v>1456117</v>
      </c>
      <c r="M559" s="1">
        <f>VLOOKUP(K559,P:Q,2,0)-I559</f>
        <v>0</v>
      </c>
      <c r="N559" s="3"/>
      <c r="P559" s="43">
        <v>75914</v>
      </c>
      <c r="Q559" s="5">
        <v>25740</v>
      </c>
      <c r="R559" s="43"/>
      <c r="S559" s="43"/>
      <c r="T559" s="5"/>
    </row>
    <row r="560" s="1" customFormat="1" spans="1:20">
      <c r="A560" s="14">
        <v>48</v>
      </c>
      <c r="B560" s="47">
        <v>43563</v>
      </c>
      <c r="C560" s="48">
        <v>43565</v>
      </c>
      <c r="D560" s="17" t="s">
        <v>15</v>
      </c>
      <c r="E560" s="49">
        <f t="shared" si="52"/>
        <v>2</v>
      </c>
      <c r="F560" s="50" t="s">
        <v>495</v>
      </c>
      <c r="G560" s="51">
        <v>11700</v>
      </c>
      <c r="H560" s="21">
        <v>0</v>
      </c>
      <c r="I560" s="51">
        <f t="shared" si="53"/>
        <v>11700</v>
      </c>
      <c r="J560" s="62">
        <f t="shared" si="54"/>
        <v>2308903.25</v>
      </c>
      <c r="K560" s="49">
        <v>68710</v>
      </c>
      <c r="L560" s="65">
        <v>1452877</v>
      </c>
      <c r="M560" s="1">
        <f>VLOOKUP(K560,P:Q,2,0)-I560</f>
        <v>0</v>
      </c>
      <c r="N560" s="3"/>
      <c r="P560" s="43">
        <v>77874</v>
      </c>
      <c r="Q560" s="43">
        <v>13500</v>
      </c>
      <c r="R560" s="43"/>
      <c r="S560" s="43"/>
      <c r="T560" s="5"/>
    </row>
    <row r="561" s="1" customFormat="1" spans="1:20">
      <c r="A561" s="14">
        <v>49</v>
      </c>
      <c r="B561" s="47">
        <v>43564</v>
      </c>
      <c r="C561" s="48">
        <v>43566</v>
      </c>
      <c r="D561" s="17" t="s">
        <v>15</v>
      </c>
      <c r="E561" s="49">
        <f t="shared" si="52"/>
        <v>2</v>
      </c>
      <c r="F561" s="50" t="s">
        <v>496</v>
      </c>
      <c r="G561" s="51">
        <v>18540</v>
      </c>
      <c r="H561" s="21">
        <v>0</v>
      </c>
      <c r="I561" s="51">
        <f t="shared" si="53"/>
        <v>18540</v>
      </c>
      <c r="J561" s="62">
        <f t="shared" si="54"/>
        <v>2290363.25</v>
      </c>
      <c r="K561" s="49">
        <v>70206</v>
      </c>
      <c r="L561" s="65">
        <v>1461575</v>
      </c>
      <c r="M561" s="1">
        <f>VLOOKUP(K561,P:Q,2,0)-I561</f>
        <v>0</v>
      </c>
      <c r="N561" s="3"/>
      <c r="P561" s="43">
        <v>78657</v>
      </c>
      <c r="Q561" s="43">
        <v>12870</v>
      </c>
      <c r="R561" s="43"/>
      <c r="S561" s="43"/>
      <c r="T561" s="5"/>
    </row>
    <row r="562" s="1" customFormat="1" spans="1:20">
      <c r="A562" s="14">
        <v>50</v>
      </c>
      <c r="B562" s="47">
        <v>43563</v>
      </c>
      <c r="C562" s="48">
        <v>43566</v>
      </c>
      <c r="D562" s="17" t="s">
        <v>15</v>
      </c>
      <c r="E562" s="49">
        <f t="shared" si="52"/>
        <v>3</v>
      </c>
      <c r="F562" s="50" t="s">
        <v>497</v>
      </c>
      <c r="G562" s="51">
        <v>27810</v>
      </c>
      <c r="H562" s="21">
        <v>0</v>
      </c>
      <c r="I562" s="51">
        <f t="shared" si="53"/>
        <v>27810</v>
      </c>
      <c r="J562" s="62">
        <f t="shared" si="54"/>
        <v>2262553.25</v>
      </c>
      <c r="K562" s="49">
        <v>71029</v>
      </c>
      <c r="L562" s="65">
        <v>1465061</v>
      </c>
      <c r="M562" s="1">
        <f>VLOOKUP(K562,P:Q,2,0)-I562</f>
        <v>0</v>
      </c>
      <c r="N562" s="3"/>
      <c r="P562" s="43">
        <v>78233</v>
      </c>
      <c r="Q562" s="5">
        <v>12870</v>
      </c>
      <c r="R562" s="43"/>
      <c r="S562" s="43"/>
      <c r="T562" s="5"/>
    </row>
    <row r="563" s="1" customFormat="1" spans="1:20">
      <c r="A563" s="14">
        <v>51</v>
      </c>
      <c r="B563" s="47">
        <v>43563</v>
      </c>
      <c r="C563" s="48">
        <v>43566</v>
      </c>
      <c r="D563" s="17" t="s">
        <v>15</v>
      </c>
      <c r="E563" s="49">
        <f t="shared" si="52"/>
        <v>3</v>
      </c>
      <c r="F563" s="50" t="s">
        <v>498</v>
      </c>
      <c r="G563" s="51">
        <v>25650</v>
      </c>
      <c r="H563" s="21">
        <v>0</v>
      </c>
      <c r="I563" s="51">
        <f t="shared" si="53"/>
        <v>25650</v>
      </c>
      <c r="J563" s="62">
        <f t="shared" si="54"/>
        <v>2236903.25</v>
      </c>
      <c r="K563" s="49">
        <v>68525</v>
      </c>
      <c r="L563" s="65">
        <v>1451170</v>
      </c>
      <c r="M563" s="1">
        <f>VLOOKUP(K563,P:Q,2,0)-I563</f>
        <v>0</v>
      </c>
      <c r="N563" s="3"/>
      <c r="P563" s="43">
        <v>76406</v>
      </c>
      <c r="Q563" s="43">
        <v>12870</v>
      </c>
      <c r="R563" s="43"/>
      <c r="S563" s="43"/>
      <c r="T563" s="5"/>
    </row>
    <row r="564" s="1" customFormat="1" spans="1:20">
      <c r="A564" s="14">
        <v>52</v>
      </c>
      <c r="B564" s="47">
        <v>43563</v>
      </c>
      <c r="C564" s="48">
        <v>43567</v>
      </c>
      <c r="D564" s="17" t="s">
        <v>15</v>
      </c>
      <c r="E564" s="49">
        <f t="shared" si="52"/>
        <v>4</v>
      </c>
      <c r="F564" s="50" t="s">
        <v>499</v>
      </c>
      <c r="G564" s="51">
        <v>23400</v>
      </c>
      <c r="H564" s="21">
        <v>0</v>
      </c>
      <c r="I564" s="51">
        <f t="shared" si="53"/>
        <v>23400</v>
      </c>
      <c r="J564" s="62">
        <f t="shared" si="54"/>
        <v>2213503.25</v>
      </c>
      <c r="K564" s="49">
        <v>70106</v>
      </c>
      <c r="L564" s="65">
        <v>1457591</v>
      </c>
      <c r="M564" s="1">
        <f>VLOOKUP(K564,P:Q,2,0)-I564</f>
        <v>0</v>
      </c>
      <c r="N564" s="3"/>
      <c r="P564" s="43">
        <v>79650</v>
      </c>
      <c r="Q564" s="43">
        <v>20070</v>
      </c>
      <c r="R564" s="43"/>
      <c r="S564" s="43"/>
      <c r="T564" s="5"/>
    </row>
    <row r="565" s="1" customFormat="1" spans="1:20">
      <c r="A565" s="14">
        <v>53</v>
      </c>
      <c r="B565" s="47">
        <v>43565</v>
      </c>
      <c r="C565" s="48">
        <v>43567</v>
      </c>
      <c r="D565" s="17" t="s">
        <v>15</v>
      </c>
      <c r="E565" s="49">
        <f t="shared" si="52"/>
        <v>2</v>
      </c>
      <c r="F565" s="50" t="s">
        <v>500</v>
      </c>
      <c r="G565" s="51">
        <v>18540</v>
      </c>
      <c r="H565" s="21">
        <v>0</v>
      </c>
      <c r="I565" s="51">
        <f t="shared" si="53"/>
        <v>18540</v>
      </c>
      <c r="J565" s="62">
        <f t="shared" si="54"/>
        <v>2194963.25</v>
      </c>
      <c r="K565" s="49">
        <v>69484</v>
      </c>
      <c r="L565" s="65">
        <v>1457894</v>
      </c>
      <c r="M565" s="1">
        <f>VLOOKUP(K565,P:Q,2,0)-I565</f>
        <v>0</v>
      </c>
      <c r="N565" s="3"/>
      <c r="P565" s="43">
        <v>75011</v>
      </c>
      <c r="Q565" s="43">
        <v>22410</v>
      </c>
      <c r="R565" s="43"/>
      <c r="S565" s="43"/>
      <c r="T565" s="5"/>
    </row>
    <row r="566" s="1" customFormat="1" spans="1:20">
      <c r="A566" s="14">
        <v>54</v>
      </c>
      <c r="B566" s="47">
        <v>43562</v>
      </c>
      <c r="C566" s="48">
        <v>43567</v>
      </c>
      <c r="D566" s="17" t="s">
        <v>15</v>
      </c>
      <c r="E566" s="49">
        <f t="shared" si="52"/>
        <v>5</v>
      </c>
      <c r="F566" s="50" t="s">
        <v>501</v>
      </c>
      <c r="G566" s="51">
        <v>51975</v>
      </c>
      <c r="H566" s="21">
        <v>0</v>
      </c>
      <c r="I566" s="51">
        <f t="shared" si="53"/>
        <v>51975</v>
      </c>
      <c r="J566" s="62">
        <f t="shared" si="54"/>
        <v>2142988.25</v>
      </c>
      <c r="K566" s="49">
        <v>68706</v>
      </c>
      <c r="L566" s="65">
        <v>1452743</v>
      </c>
      <c r="M566" s="1">
        <f>VLOOKUP(K566,P:Q,2,0)-I566</f>
        <v>0</v>
      </c>
      <c r="N566" s="3"/>
      <c r="P566" s="43">
        <v>77919</v>
      </c>
      <c r="Q566" s="43">
        <v>9000</v>
      </c>
      <c r="R566" s="43"/>
      <c r="S566" s="43"/>
      <c r="T566" s="5"/>
    </row>
    <row r="567" s="1" customFormat="1" spans="1:20">
      <c r="A567" s="14">
        <v>55</v>
      </c>
      <c r="B567" s="47">
        <v>43565</v>
      </c>
      <c r="C567" s="48">
        <v>43567</v>
      </c>
      <c r="D567" s="17" t="s">
        <v>15</v>
      </c>
      <c r="E567" s="49">
        <f t="shared" si="52"/>
        <v>2</v>
      </c>
      <c r="F567" s="50" t="s">
        <v>502</v>
      </c>
      <c r="G567" s="51">
        <v>20790</v>
      </c>
      <c r="H567" s="21">
        <v>0</v>
      </c>
      <c r="I567" s="51">
        <f t="shared" si="53"/>
        <v>20790</v>
      </c>
      <c r="J567" s="62">
        <f t="shared" si="54"/>
        <v>2122198.25</v>
      </c>
      <c r="K567" s="49">
        <v>68180</v>
      </c>
      <c r="L567" s="65">
        <v>1450300</v>
      </c>
      <c r="M567" s="1">
        <f>VLOOKUP(K567,P:Q,2,0)-I567</f>
        <v>0</v>
      </c>
      <c r="N567" s="3"/>
      <c r="P567" s="43">
        <v>77921</v>
      </c>
      <c r="Q567" s="43">
        <v>9000</v>
      </c>
      <c r="R567" s="43"/>
      <c r="S567" s="43"/>
      <c r="T567" s="5"/>
    </row>
    <row r="568" s="1" customFormat="1" spans="1:20">
      <c r="A568" s="14">
        <v>56</v>
      </c>
      <c r="B568" s="47">
        <v>43565</v>
      </c>
      <c r="C568" s="48">
        <v>43567</v>
      </c>
      <c r="D568" s="17" t="s">
        <v>15</v>
      </c>
      <c r="E568" s="49">
        <f t="shared" si="52"/>
        <v>2</v>
      </c>
      <c r="F568" s="50" t="s">
        <v>503</v>
      </c>
      <c r="G568" s="51">
        <v>20790</v>
      </c>
      <c r="H568" s="21">
        <v>0</v>
      </c>
      <c r="I568" s="51">
        <f t="shared" si="53"/>
        <v>20790</v>
      </c>
      <c r="J568" s="62">
        <f t="shared" si="54"/>
        <v>2101408.25</v>
      </c>
      <c r="K568" s="49">
        <v>70951</v>
      </c>
      <c r="L568" s="65">
        <v>1464051</v>
      </c>
      <c r="M568" s="1">
        <f>VLOOKUP(K568,P:Q,2,0)-I568</f>
        <v>0</v>
      </c>
      <c r="N568" s="3"/>
      <c r="P568" s="43">
        <v>72264</v>
      </c>
      <c r="Q568" s="43">
        <v>22500</v>
      </c>
      <c r="R568" s="43"/>
      <c r="S568" s="43"/>
      <c r="T568" s="5"/>
    </row>
    <row r="569" s="1" customFormat="1" spans="1:20">
      <c r="A569" s="14">
        <v>57</v>
      </c>
      <c r="B569" s="47">
        <v>43565</v>
      </c>
      <c r="C569" s="48">
        <v>43567</v>
      </c>
      <c r="D569" s="17" t="s">
        <v>15</v>
      </c>
      <c r="E569" s="49">
        <f t="shared" si="52"/>
        <v>2</v>
      </c>
      <c r="F569" s="50" t="s">
        <v>504</v>
      </c>
      <c r="G569" s="51">
        <v>20790</v>
      </c>
      <c r="H569" s="21">
        <v>0</v>
      </c>
      <c r="I569" s="51">
        <f t="shared" si="53"/>
        <v>20790</v>
      </c>
      <c r="J569" s="62">
        <f t="shared" si="54"/>
        <v>2080618.25</v>
      </c>
      <c r="K569" s="49">
        <v>69260</v>
      </c>
      <c r="L569" s="65">
        <v>1455091</v>
      </c>
      <c r="M569" s="1">
        <f>VLOOKUP(K569,P:Q,2,0)-I569</f>
        <v>0</v>
      </c>
      <c r="N569" s="3"/>
      <c r="P569" s="43">
        <v>72263</v>
      </c>
      <c r="Q569" s="44">
        <v>22500</v>
      </c>
      <c r="R569" s="43"/>
      <c r="S569" s="43"/>
      <c r="T569" s="5"/>
    </row>
    <row r="570" s="1" customFormat="1" spans="1:20">
      <c r="A570" s="14">
        <v>58</v>
      </c>
      <c r="B570" s="47">
        <v>43566</v>
      </c>
      <c r="C570" s="48">
        <v>43568</v>
      </c>
      <c r="D570" s="17" t="s">
        <v>15</v>
      </c>
      <c r="E570" s="49">
        <f t="shared" si="52"/>
        <v>2</v>
      </c>
      <c r="F570" s="50" t="s">
        <v>505</v>
      </c>
      <c r="G570" s="51">
        <v>17100</v>
      </c>
      <c r="H570" s="21">
        <v>0</v>
      </c>
      <c r="I570" s="51">
        <f t="shared" si="53"/>
        <v>17100</v>
      </c>
      <c r="J570" s="62">
        <f t="shared" si="54"/>
        <v>2063518.25</v>
      </c>
      <c r="K570" s="49">
        <v>67841</v>
      </c>
      <c r="L570" s="65">
        <v>1449133</v>
      </c>
      <c r="M570" s="1">
        <f>VLOOKUP(K570,P:Q,2,0)-I570</f>
        <v>0</v>
      </c>
      <c r="N570" s="3"/>
      <c r="P570" s="43">
        <v>72227</v>
      </c>
      <c r="Q570" s="43">
        <v>22500</v>
      </c>
      <c r="R570" s="43"/>
      <c r="S570" s="43"/>
      <c r="T570" s="5"/>
    </row>
    <row r="571" s="1" customFormat="1" spans="1:20">
      <c r="A571" s="14">
        <v>59</v>
      </c>
      <c r="B571" s="47">
        <v>43564</v>
      </c>
      <c r="C571" s="48">
        <v>43568</v>
      </c>
      <c r="D571" s="17" t="s">
        <v>15</v>
      </c>
      <c r="E571" s="49">
        <f t="shared" si="52"/>
        <v>4</v>
      </c>
      <c r="F571" s="50" t="s">
        <v>506</v>
      </c>
      <c r="G571" s="51">
        <v>34200</v>
      </c>
      <c r="H571" s="21">
        <v>0</v>
      </c>
      <c r="I571" s="51">
        <f t="shared" si="53"/>
        <v>34200</v>
      </c>
      <c r="J571" s="62">
        <f t="shared" si="54"/>
        <v>2029318.25</v>
      </c>
      <c r="K571" s="49">
        <v>69267</v>
      </c>
      <c r="L571" s="65">
        <v>1455375</v>
      </c>
      <c r="M571" s="1">
        <f>VLOOKUP(K571,P:Q,2,0)-I571</f>
        <v>0</v>
      </c>
      <c r="N571" s="3"/>
      <c r="P571" s="43">
        <v>76932</v>
      </c>
      <c r="Q571" s="43">
        <v>19305</v>
      </c>
      <c r="R571" s="43"/>
      <c r="S571" s="43"/>
      <c r="T571" s="5"/>
    </row>
    <row r="572" s="1" customFormat="1" spans="1:20">
      <c r="A572" s="14">
        <v>60</v>
      </c>
      <c r="B572" s="47">
        <v>43566</v>
      </c>
      <c r="C572" s="48">
        <v>43568</v>
      </c>
      <c r="D572" s="17" t="s">
        <v>15</v>
      </c>
      <c r="E572" s="49">
        <f t="shared" si="52"/>
        <v>2</v>
      </c>
      <c r="F572" s="50" t="s">
        <v>409</v>
      </c>
      <c r="G572" s="51">
        <v>11700</v>
      </c>
      <c r="H572" s="21">
        <v>0</v>
      </c>
      <c r="I572" s="51">
        <f t="shared" si="53"/>
        <v>11700</v>
      </c>
      <c r="J572" s="62">
        <f t="shared" si="54"/>
        <v>2017618.25</v>
      </c>
      <c r="K572" s="49">
        <v>68407</v>
      </c>
      <c r="L572" s="65">
        <v>1450370</v>
      </c>
      <c r="M572" s="1">
        <f>VLOOKUP(K572,P:Q,2,0)-I572</f>
        <v>0</v>
      </c>
      <c r="N572" s="3"/>
      <c r="P572" s="43">
        <v>77915</v>
      </c>
      <c r="Q572" s="43">
        <v>18000</v>
      </c>
      <c r="R572" s="43"/>
      <c r="S572" s="43"/>
      <c r="T572" s="5"/>
    </row>
    <row r="573" s="1" customFormat="1" spans="1:20">
      <c r="A573" s="14">
        <v>61</v>
      </c>
      <c r="B573" s="47">
        <v>43564</v>
      </c>
      <c r="C573" s="48">
        <v>43568</v>
      </c>
      <c r="D573" s="17" t="s">
        <v>15</v>
      </c>
      <c r="E573" s="49">
        <f t="shared" si="52"/>
        <v>4</v>
      </c>
      <c r="F573" s="50" t="s">
        <v>507</v>
      </c>
      <c r="G573" s="51">
        <v>41580</v>
      </c>
      <c r="H573" s="21">
        <v>0</v>
      </c>
      <c r="I573" s="51">
        <f t="shared" si="53"/>
        <v>41580</v>
      </c>
      <c r="J573" s="62">
        <f t="shared" si="54"/>
        <v>1976038.25</v>
      </c>
      <c r="K573" s="49">
        <v>70185</v>
      </c>
      <c r="L573" s="65">
        <v>1461841</v>
      </c>
      <c r="M573" s="1">
        <f>VLOOKUP(K573,P:Q,2,0)-I573</f>
        <v>0</v>
      </c>
      <c r="N573" s="3"/>
      <c r="P573" s="43">
        <v>77917</v>
      </c>
      <c r="Q573" s="43">
        <v>9000</v>
      </c>
      <c r="R573" s="43"/>
      <c r="S573" s="43"/>
      <c r="T573" s="5"/>
    </row>
    <row r="574" s="1" customFormat="1" spans="1:20">
      <c r="A574" s="14">
        <v>62</v>
      </c>
      <c r="B574" s="47">
        <v>43563</v>
      </c>
      <c r="C574" s="48">
        <v>43568</v>
      </c>
      <c r="D574" s="17" t="s">
        <v>15</v>
      </c>
      <c r="E574" s="49">
        <f t="shared" si="52"/>
        <v>5</v>
      </c>
      <c r="F574" s="50" t="s">
        <v>508</v>
      </c>
      <c r="G574" s="51">
        <v>51975</v>
      </c>
      <c r="H574" s="21">
        <v>0</v>
      </c>
      <c r="I574" s="51">
        <f t="shared" si="53"/>
        <v>51975</v>
      </c>
      <c r="J574" s="62">
        <f t="shared" si="54"/>
        <v>1924063.25</v>
      </c>
      <c r="K574" s="49">
        <v>69268</v>
      </c>
      <c r="L574" s="65">
        <v>1455410</v>
      </c>
      <c r="M574" s="1">
        <f>VLOOKUP(K574,P:Q,2,0)-I574</f>
        <v>0</v>
      </c>
      <c r="N574" s="3"/>
      <c r="P574" s="43">
        <v>79968</v>
      </c>
      <c r="Q574" s="43">
        <v>12870</v>
      </c>
      <c r="R574" s="43"/>
      <c r="S574" s="43"/>
      <c r="T574" s="5"/>
    </row>
    <row r="575" s="1" customFormat="1" spans="1:20">
      <c r="A575" s="14">
        <v>63</v>
      </c>
      <c r="B575" s="47">
        <v>43567</v>
      </c>
      <c r="C575" s="48">
        <v>43569</v>
      </c>
      <c r="D575" s="17" t="s">
        <v>15</v>
      </c>
      <c r="E575" s="49">
        <f t="shared" si="52"/>
        <v>2</v>
      </c>
      <c r="F575" s="50" t="s">
        <v>509</v>
      </c>
      <c r="G575" s="51">
        <v>20790</v>
      </c>
      <c r="H575" s="21">
        <v>0</v>
      </c>
      <c r="I575" s="51">
        <f t="shared" si="53"/>
        <v>20790</v>
      </c>
      <c r="J575" s="62">
        <f t="shared" si="54"/>
        <v>1903273.25</v>
      </c>
      <c r="K575" s="49">
        <v>69388</v>
      </c>
      <c r="L575" s="65">
        <v>1456411</v>
      </c>
      <c r="M575" s="1">
        <f>VLOOKUP(K575,P:Q,2,0)-I575</f>
        <v>0</v>
      </c>
      <c r="N575" s="3"/>
      <c r="P575" s="43">
        <v>77857</v>
      </c>
      <c r="Q575" s="43">
        <v>19305</v>
      </c>
      <c r="R575" s="43"/>
      <c r="S575" s="43"/>
      <c r="T575" s="5"/>
    </row>
    <row r="576" s="1" customFormat="1" spans="1:20">
      <c r="A576" s="14">
        <v>64</v>
      </c>
      <c r="B576" s="47">
        <v>43567</v>
      </c>
      <c r="C576" s="48">
        <v>43569</v>
      </c>
      <c r="D576" s="17" t="s">
        <v>15</v>
      </c>
      <c r="E576" s="49">
        <f t="shared" si="52"/>
        <v>2</v>
      </c>
      <c r="F576" s="50" t="s">
        <v>510</v>
      </c>
      <c r="G576" s="51">
        <v>11700</v>
      </c>
      <c r="H576" s="21">
        <v>0</v>
      </c>
      <c r="I576" s="51">
        <f t="shared" si="53"/>
        <v>11700</v>
      </c>
      <c r="J576" s="62">
        <f t="shared" si="54"/>
        <v>1891573.25</v>
      </c>
      <c r="K576" s="49">
        <v>69379</v>
      </c>
      <c r="L576" s="65">
        <v>1456423</v>
      </c>
      <c r="M576" s="1">
        <f>VLOOKUP(K576,P:Q,2,0)-I576</f>
        <v>0</v>
      </c>
      <c r="N576" s="3"/>
      <c r="P576" s="43">
        <v>75411</v>
      </c>
      <c r="Q576" s="43">
        <v>22410</v>
      </c>
      <c r="R576" s="43"/>
      <c r="S576" s="43"/>
      <c r="T576" s="5"/>
    </row>
    <row r="577" s="1" customFormat="1" spans="1:20">
      <c r="A577" s="14">
        <v>65</v>
      </c>
      <c r="B577" s="47">
        <v>43568</v>
      </c>
      <c r="C577" s="48">
        <v>43570</v>
      </c>
      <c r="D577" s="17" t="s">
        <v>15</v>
      </c>
      <c r="E577" s="49">
        <f t="shared" si="52"/>
        <v>2</v>
      </c>
      <c r="F577" s="50" t="s">
        <v>511</v>
      </c>
      <c r="G577" s="51">
        <v>17100</v>
      </c>
      <c r="H577" s="21">
        <v>0</v>
      </c>
      <c r="I577" s="51">
        <f t="shared" si="53"/>
        <v>17100</v>
      </c>
      <c r="J577" s="62">
        <f t="shared" si="54"/>
        <v>1874473.25</v>
      </c>
      <c r="K577" s="49">
        <v>69407</v>
      </c>
      <c r="L577" s="65">
        <v>1456940</v>
      </c>
      <c r="M577" s="1">
        <f>VLOOKUP(K577,P:Q,2,0)-I577</f>
        <v>0</v>
      </c>
      <c r="N577" s="3"/>
      <c r="P577" s="43">
        <v>79403</v>
      </c>
      <c r="Q577" s="43">
        <v>28210</v>
      </c>
      <c r="R577" s="43"/>
      <c r="S577" s="43"/>
      <c r="T577" s="5"/>
    </row>
    <row r="578" s="1" customFormat="1" spans="1:20">
      <c r="A578" s="14">
        <v>66</v>
      </c>
      <c r="B578" s="47">
        <v>43568</v>
      </c>
      <c r="C578" s="48">
        <v>43570</v>
      </c>
      <c r="D578" s="17" t="s">
        <v>15</v>
      </c>
      <c r="E578" s="49">
        <f t="shared" si="52"/>
        <v>2</v>
      </c>
      <c r="F578" s="50" t="s">
        <v>512</v>
      </c>
      <c r="G578" s="51">
        <v>17100</v>
      </c>
      <c r="H578" s="21">
        <v>0</v>
      </c>
      <c r="I578" s="51">
        <f t="shared" si="53"/>
        <v>17100</v>
      </c>
      <c r="J578" s="62">
        <f t="shared" si="54"/>
        <v>1857373.25</v>
      </c>
      <c r="K578" s="49">
        <v>69406</v>
      </c>
      <c r="L578" s="65">
        <v>1456936</v>
      </c>
      <c r="M578" s="1">
        <f>VLOOKUP(K578,P:Q,2,0)-I578</f>
        <v>0</v>
      </c>
      <c r="N578" s="3"/>
      <c r="P578" s="43">
        <v>78656</v>
      </c>
      <c r="Q578" s="43">
        <v>22410</v>
      </c>
      <c r="R578" s="43"/>
      <c r="S578" s="43"/>
      <c r="T578" s="5"/>
    </row>
    <row r="579" s="1" customFormat="1" spans="1:20">
      <c r="A579" s="14">
        <v>67</v>
      </c>
      <c r="B579" s="47">
        <v>43568</v>
      </c>
      <c r="C579" s="48">
        <v>43571</v>
      </c>
      <c r="D579" s="17" t="s">
        <v>15</v>
      </c>
      <c r="E579" s="49">
        <f t="shared" si="52"/>
        <v>3</v>
      </c>
      <c r="F579" s="50" t="s">
        <v>513</v>
      </c>
      <c r="G579" s="51">
        <v>35595</v>
      </c>
      <c r="H579" s="21">
        <v>0</v>
      </c>
      <c r="I579" s="51">
        <f t="shared" si="53"/>
        <v>35595</v>
      </c>
      <c r="J579" s="62">
        <f t="shared" si="54"/>
        <v>1821778.25</v>
      </c>
      <c r="K579" s="49">
        <v>72037</v>
      </c>
      <c r="L579" s="65">
        <v>1471471</v>
      </c>
      <c r="M579" s="1">
        <f>VLOOKUP(K579,P:Q,2,0)-I579</f>
        <v>0</v>
      </c>
      <c r="N579" s="3"/>
      <c r="P579" s="43">
        <v>75413</v>
      </c>
      <c r="Q579" s="43">
        <v>12870</v>
      </c>
      <c r="R579" s="43"/>
      <c r="S579" s="43"/>
      <c r="T579" s="5"/>
    </row>
    <row r="580" s="1" customFormat="1" spans="1:20">
      <c r="A580" s="14">
        <v>68</v>
      </c>
      <c r="B580" s="47">
        <v>43569</v>
      </c>
      <c r="C580" s="48">
        <v>43572</v>
      </c>
      <c r="D580" s="17" t="s">
        <v>15</v>
      </c>
      <c r="E580" s="49">
        <f t="shared" si="52"/>
        <v>3</v>
      </c>
      <c r="F580" s="50" t="s">
        <v>514</v>
      </c>
      <c r="G580" s="51">
        <v>17550</v>
      </c>
      <c r="H580" s="21">
        <v>0</v>
      </c>
      <c r="I580" s="51">
        <f t="shared" si="53"/>
        <v>17550</v>
      </c>
      <c r="J580" s="62">
        <f t="shared" si="54"/>
        <v>1804228.25</v>
      </c>
      <c r="K580" s="49">
        <v>67853</v>
      </c>
      <c r="L580" s="65">
        <v>1449189</v>
      </c>
      <c r="M580" s="1">
        <f>VLOOKUP(K580,P:Q,2,0)-I580</f>
        <v>0</v>
      </c>
      <c r="N580" s="3"/>
      <c r="P580" s="43">
        <v>78968</v>
      </c>
      <c r="Q580" s="43">
        <v>12870</v>
      </c>
      <c r="R580" s="43"/>
      <c r="S580" s="43"/>
      <c r="T580" s="5"/>
    </row>
    <row r="581" s="1" customFormat="1" spans="1:20">
      <c r="A581" s="14">
        <v>69</v>
      </c>
      <c r="B581" s="47">
        <v>43569</v>
      </c>
      <c r="C581" s="48">
        <v>43572</v>
      </c>
      <c r="D581" s="17" t="s">
        <v>15</v>
      </c>
      <c r="E581" s="49">
        <f t="shared" si="52"/>
        <v>3</v>
      </c>
      <c r="F581" s="50" t="s">
        <v>202</v>
      </c>
      <c r="G581" s="51">
        <v>17550</v>
      </c>
      <c r="H581" s="21">
        <v>0</v>
      </c>
      <c r="I581" s="51">
        <f t="shared" si="53"/>
        <v>17550</v>
      </c>
      <c r="J581" s="62">
        <f t="shared" si="54"/>
        <v>1786678.25</v>
      </c>
      <c r="K581" s="49">
        <v>67855</v>
      </c>
      <c r="L581" s="65">
        <v>1449189</v>
      </c>
      <c r="M581" s="1">
        <f>VLOOKUP(K581,P:Q,2,0)-I581</f>
        <v>0</v>
      </c>
      <c r="N581" s="3"/>
      <c r="P581" s="43">
        <v>77824</v>
      </c>
      <c r="Q581" s="43">
        <v>9000</v>
      </c>
      <c r="R581" s="43"/>
      <c r="S581" s="43"/>
      <c r="T581" s="5"/>
    </row>
    <row r="582" s="1" customFormat="1" spans="1:20">
      <c r="A582" s="14">
        <v>70</v>
      </c>
      <c r="B582" s="47">
        <v>43570</v>
      </c>
      <c r="C582" s="48">
        <v>43572</v>
      </c>
      <c r="D582" s="17" t="s">
        <v>15</v>
      </c>
      <c r="E582" s="49">
        <f t="shared" si="52"/>
        <v>2</v>
      </c>
      <c r="F582" s="50" t="s">
        <v>515</v>
      </c>
      <c r="G582" s="51">
        <v>29610</v>
      </c>
      <c r="H582" s="21">
        <v>0</v>
      </c>
      <c r="I582" s="51">
        <f t="shared" si="53"/>
        <v>29610</v>
      </c>
      <c r="J582" s="62">
        <f t="shared" si="54"/>
        <v>1757068.25</v>
      </c>
      <c r="K582" s="49">
        <v>71655</v>
      </c>
      <c r="L582" s="65">
        <v>1469252</v>
      </c>
      <c r="M582" s="1">
        <f>VLOOKUP(K582,P:Q,2,0)-I582</f>
        <v>0</v>
      </c>
      <c r="N582" s="3"/>
      <c r="P582" s="43">
        <v>77459</v>
      </c>
      <c r="Q582" s="43">
        <v>32175</v>
      </c>
      <c r="R582" s="43"/>
      <c r="S582" s="43"/>
      <c r="T582" s="5"/>
    </row>
    <row r="583" s="1" customFormat="1" spans="1:20">
      <c r="A583" s="14">
        <v>71</v>
      </c>
      <c r="B583" s="47">
        <v>43569</v>
      </c>
      <c r="C583" s="48">
        <v>43572</v>
      </c>
      <c r="D583" s="17" t="s">
        <v>15</v>
      </c>
      <c r="E583" s="49">
        <f t="shared" si="52"/>
        <v>3</v>
      </c>
      <c r="F583" s="50" t="s">
        <v>516</v>
      </c>
      <c r="G583" s="51">
        <v>17550</v>
      </c>
      <c r="H583" s="21">
        <v>0</v>
      </c>
      <c r="I583" s="51">
        <f t="shared" si="53"/>
        <v>17550</v>
      </c>
      <c r="J583" s="62">
        <f t="shared" si="54"/>
        <v>1739518.25</v>
      </c>
      <c r="K583" s="49">
        <v>67854</v>
      </c>
      <c r="L583" s="65">
        <v>1449189</v>
      </c>
      <c r="M583" s="1">
        <f>VLOOKUP(K583,P:Q,2,0)-I583</f>
        <v>0</v>
      </c>
      <c r="N583" s="3"/>
      <c r="P583" s="43">
        <v>79106</v>
      </c>
      <c r="Q583" s="43">
        <v>45045</v>
      </c>
      <c r="R583" s="43"/>
      <c r="S583" s="43"/>
      <c r="T583" s="5"/>
    </row>
    <row r="584" s="1" customFormat="1" spans="1:20">
      <c r="A584" s="14">
        <v>72</v>
      </c>
      <c r="B584" s="47">
        <v>43571</v>
      </c>
      <c r="C584" s="48">
        <v>43572</v>
      </c>
      <c r="D584" s="17" t="s">
        <v>15</v>
      </c>
      <c r="E584" s="49">
        <f t="shared" si="52"/>
        <v>1</v>
      </c>
      <c r="F584" s="50" t="s">
        <v>517</v>
      </c>
      <c r="G584" s="51">
        <v>8550</v>
      </c>
      <c r="H584" s="21">
        <v>0</v>
      </c>
      <c r="I584" s="74">
        <v>25650</v>
      </c>
      <c r="J584" s="66">
        <f t="shared" si="54"/>
        <v>1713868.25</v>
      </c>
      <c r="K584" s="72">
        <v>69468</v>
      </c>
      <c r="L584" s="65">
        <v>1457581</v>
      </c>
      <c r="M584" s="1">
        <f>VLOOKUP(K584,P:Q,2,0)-I584</f>
        <v>0</v>
      </c>
      <c r="N584" s="3"/>
      <c r="P584" s="43">
        <v>74388</v>
      </c>
      <c r="Q584" s="43">
        <v>36000</v>
      </c>
      <c r="R584" s="43"/>
      <c r="S584" s="43"/>
      <c r="T584" s="5"/>
    </row>
    <row r="585" s="1" customFormat="1" spans="1:20">
      <c r="A585" s="14">
        <v>73</v>
      </c>
      <c r="B585" s="47">
        <v>43571</v>
      </c>
      <c r="C585" s="48">
        <v>43573</v>
      </c>
      <c r="D585" s="17" t="s">
        <v>15</v>
      </c>
      <c r="E585" s="49">
        <f t="shared" si="52"/>
        <v>2</v>
      </c>
      <c r="F585" s="50" t="s">
        <v>518</v>
      </c>
      <c r="G585" s="51">
        <v>29610</v>
      </c>
      <c r="H585" s="21">
        <v>0</v>
      </c>
      <c r="I585" s="51">
        <f>+G585+H585</f>
        <v>29610</v>
      </c>
      <c r="J585" s="62">
        <f t="shared" si="54"/>
        <v>1684258.25</v>
      </c>
      <c r="K585" s="49">
        <v>70402</v>
      </c>
      <c r="L585" s="65">
        <v>1462687</v>
      </c>
      <c r="M585" s="1">
        <f>VLOOKUP(K585,P:Q,2,0)-I585</f>
        <v>0</v>
      </c>
      <c r="N585" s="3"/>
      <c r="P585" s="43">
        <v>77736</v>
      </c>
      <c r="Q585" s="43">
        <v>27000</v>
      </c>
      <c r="R585" s="43"/>
      <c r="S585" s="43"/>
      <c r="T585" s="5"/>
    </row>
    <row r="586" s="1" customFormat="1" spans="1:20">
      <c r="A586" s="14">
        <v>74</v>
      </c>
      <c r="B586" s="47">
        <v>43571</v>
      </c>
      <c r="C586" s="48">
        <v>43574</v>
      </c>
      <c r="D586" s="17" t="s">
        <v>15</v>
      </c>
      <c r="E586" s="49">
        <f t="shared" si="52"/>
        <v>3</v>
      </c>
      <c r="F586" s="50" t="s">
        <v>519</v>
      </c>
      <c r="G586" s="51">
        <v>25650</v>
      </c>
      <c r="H586" s="21">
        <v>0</v>
      </c>
      <c r="I586" s="51">
        <f>+G586+H586</f>
        <v>25650</v>
      </c>
      <c r="J586" s="62">
        <f t="shared" si="54"/>
        <v>1658608.25</v>
      </c>
      <c r="K586" s="49">
        <v>69049</v>
      </c>
      <c r="L586" s="65">
        <v>1454291</v>
      </c>
      <c r="M586" s="1">
        <f>VLOOKUP(K586,P:Q,2,0)-I586</f>
        <v>0</v>
      </c>
      <c r="N586" s="3"/>
      <c r="P586" s="43">
        <v>79401</v>
      </c>
      <c r="Q586" s="44">
        <v>12870</v>
      </c>
      <c r="R586" s="43"/>
      <c r="S586" s="43"/>
      <c r="T586" s="5"/>
    </row>
    <row r="587" s="1" customFormat="1" ht="14.25" spans="1:20">
      <c r="A587" s="14"/>
      <c r="B587" s="47"/>
      <c r="C587" s="48"/>
      <c r="D587" s="17" t="s">
        <v>15</v>
      </c>
      <c r="E587" s="49">
        <f t="shared" si="52"/>
        <v>0</v>
      </c>
      <c r="F587" s="50"/>
      <c r="G587" s="51"/>
      <c r="H587" s="21">
        <v>0</v>
      </c>
      <c r="I587" s="51">
        <f>SUM(I553:I586)</f>
        <v>827500</v>
      </c>
      <c r="J587" s="62"/>
      <c r="K587" s="99" t="s">
        <v>520</v>
      </c>
      <c r="N587" s="3"/>
      <c r="P587" s="43">
        <v>77938</v>
      </c>
      <c r="Q587" s="43">
        <v>9000</v>
      </c>
      <c r="R587" s="43"/>
      <c r="S587" s="43"/>
      <c r="T587" s="5"/>
    </row>
    <row r="588" s="1" customFormat="1" spans="2:20">
      <c r="B588" s="4"/>
      <c r="C588" s="4"/>
      <c r="K588" s="4"/>
      <c r="N588" s="3"/>
      <c r="P588" s="44">
        <v>76665</v>
      </c>
      <c r="Q588" s="43">
        <v>12870</v>
      </c>
      <c r="R588" s="43"/>
      <c r="S588" s="43"/>
      <c r="T588" s="5"/>
    </row>
    <row r="589" s="1" customFormat="1" spans="2:20">
      <c r="B589" s="4"/>
      <c r="C589" s="4"/>
      <c r="K589" s="4"/>
      <c r="N589" s="3"/>
      <c r="P589" s="43">
        <v>76666</v>
      </c>
      <c r="Q589" s="44">
        <v>12870</v>
      </c>
      <c r="R589" s="43"/>
      <c r="S589" s="43"/>
      <c r="T589" s="5"/>
    </row>
    <row r="590" s="1" customFormat="1" spans="1:20">
      <c r="A590" s="6" t="s">
        <v>521</v>
      </c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25"/>
      <c r="N590" s="3"/>
      <c r="P590" s="1">
        <v>78659</v>
      </c>
      <c r="Q590" s="43">
        <v>25740</v>
      </c>
      <c r="R590" s="43"/>
      <c r="S590" s="43"/>
      <c r="T590" s="5"/>
    </row>
    <row r="591" s="1" customFormat="1" spans="1:20">
      <c r="A591" s="45" t="s">
        <v>522</v>
      </c>
      <c r="B591" s="46"/>
      <c r="C591" s="46"/>
      <c r="D591" s="46"/>
      <c r="E591" s="46"/>
      <c r="F591" s="46"/>
      <c r="G591" s="46"/>
      <c r="H591" s="46"/>
      <c r="I591" s="54"/>
      <c r="J591" s="55">
        <f>J586</f>
        <v>1658608.25</v>
      </c>
      <c r="K591" s="56"/>
      <c r="L591" s="25"/>
      <c r="N591" s="3"/>
      <c r="P591" s="1">
        <v>71515</v>
      </c>
      <c r="Q591" s="43">
        <v>39375</v>
      </c>
      <c r="R591" s="43"/>
      <c r="S591" s="43"/>
      <c r="T591" s="5"/>
    </row>
    <row r="592" s="1" customFormat="1" spans="1:20">
      <c r="A592" s="45"/>
      <c r="B592" s="46"/>
      <c r="C592" s="46"/>
      <c r="D592" s="46"/>
      <c r="E592" s="46"/>
      <c r="F592" s="46"/>
      <c r="G592" s="46"/>
      <c r="H592" s="46"/>
      <c r="I592" s="54" t="s">
        <v>523</v>
      </c>
      <c r="J592" s="60">
        <v>1971394.75</v>
      </c>
      <c r="K592" s="57">
        <v>43593</v>
      </c>
      <c r="L592" s="25"/>
      <c r="N592" s="3"/>
      <c r="P592" s="43">
        <v>80176</v>
      </c>
      <c r="Q592" s="43">
        <v>13585</v>
      </c>
      <c r="R592" s="43"/>
      <c r="S592" s="43"/>
      <c r="T592" s="5"/>
    </row>
    <row r="593" s="1" customFormat="1" spans="1:20">
      <c r="A593" s="45"/>
      <c r="B593" s="46"/>
      <c r="C593" s="46"/>
      <c r="D593" s="46"/>
      <c r="E593" s="46"/>
      <c r="F593" s="46"/>
      <c r="G593" s="46"/>
      <c r="H593" s="46"/>
      <c r="I593" s="54" t="s">
        <v>523</v>
      </c>
      <c r="J593" s="60">
        <v>2308052</v>
      </c>
      <c r="K593" s="57"/>
      <c r="L593" s="25"/>
      <c r="N593" s="3"/>
      <c r="P593" s="43">
        <v>79407</v>
      </c>
      <c r="Q593" s="43">
        <v>12870</v>
      </c>
      <c r="R593" s="43"/>
      <c r="S593" s="43"/>
      <c r="T593" s="5"/>
    </row>
    <row r="594" s="1" customFormat="1" spans="1:20">
      <c r="A594" s="45"/>
      <c r="B594" s="46"/>
      <c r="C594" s="46"/>
      <c r="D594" s="46"/>
      <c r="E594" s="46"/>
      <c r="F594" s="46"/>
      <c r="G594" s="46"/>
      <c r="H594" s="46"/>
      <c r="I594" s="54"/>
      <c r="J594" s="61"/>
      <c r="K594" s="56"/>
      <c r="L594" s="25"/>
      <c r="N594" s="3"/>
      <c r="P594" s="5">
        <v>75230</v>
      </c>
      <c r="Q594" s="43">
        <v>9000</v>
      </c>
      <c r="R594" s="43"/>
      <c r="S594" s="43"/>
      <c r="T594" s="5"/>
    </row>
    <row r="595" s="1" customFormat="1" spans="1:20">
      <c r="A595" s="45" t="s">
        <v>21</v>
      </c>
      <c r="B595" s="46"/>
      <c r="C595" s="46"/>
      <c r="D595" s="46"/>
      <c r="E595" s="46"/>
      <c r="F595" s="46"/>
      <c r="G595" s="46"/>
      <c r="H595" s="46"/>
      <c r="I595" s="54"/>
      <c r="J595" s="58">
        <f>SUM(J591:J594)</f>
        <v>5938055</v>
      </c>
      <c r="K595" s="56"/>
      <c r="L595" s="25"/>
      <c r="N595" s="3"/>
      <c r="P595" s="43">
        <v>76477</v>
      </c>
      <c r="Q595" s="43">
        <v>22410</v>
      </c>
      <c r="R595" s="43"/>
      <c r="S595" s="43"/>
      <c r="T595" s="5"/>
    </row>
    <row r="596" s="1" customFormat="1" spans="1:20">
      <c r="A596" s="8" t="s">
        <v>3</v>
      </c>
      <c r="B596" s="9" t="s">
        <v>4</v>
      </c>
      <c r="C596" s="9" t="s">
        <v>5</v>
      </c>
      <c r="D596" s="10" t="s">
        <v>6</v>
      </c>
      <c r="E596" s="10" t="s">
        <v>7</v>
      </c>
      <c r="F596" s="10" t="s">
        <v>8</v>
      </c>
      <c r="G596" s="10" t="s">
        <v>9</v>
      </c>
      <c r="H596" s="11" t="s">
        <v>10</v>
      </c>
      <c r="I596" s="30" t="s">
        <v>11</v>
      </c>
      <c r="J596" s="30" t="s">
        <v>12</v>
      </c>
      <c r="K596" s="10" t="s">
        <v>13</v>
      </c>
      <c r="L596" s="25"/>
      <c r="N596" s="3"/>
      <c r="P596" s="43">
        <v>75718</v>
      </c>
      <c r="Q596" s="43">
        <v>22410</v>
      </c>
      <c r="R596" s="43"/>
      <c r="S596" s="43"/>
      <c r="T596" s="5"/>
    </row>
    <row r="597" s="1" customFormat="1" spans="1:23">
      <c r="A597" s="14">
        <v>75</v>
      </c>
      <c r="B597" s="47">
        <v>43572</v>
      </c>
      <c r="C597" s="48">
        <v>43574</v>
      </c>
      <c r="D597" s="17" t="s">
        <v>15</v>
      </c>
      <c r="E597" s="49">
        <f t="shared" ref="E597:E659" si="55">C597-B597</f>
        <v>2</v>
      </c>
      <c r="F597" s="50" t="s">
        <v>524</v>
      </c>
      <c r="G597" s="51">
        <v>29610</v>
      </c>
      <c r="H597" s="21">
        <v>0</v>
      </c>
      <c r="I597" s="51">
        <f t="shared" ref="I597:I659" si="56">+G597+H597</f>
        <v>29610</v>
      </c>
      <c r="J597" s="62">
        <f>J595-I597</f>
        <v>5908445</v>
      </c>
      <c r="K597" s="49">
        <v>71008</v>
      </c>
      <c r="L597" s="65">
        <v>1464786</v>
      </c>
      <c r="M597" s="1">
        <f>VLOOKUP(K597,P:Q,2,0)-I597</f>
        <v>0</v>
      </c>
      <c r="N597" s="3"/>
      <c r="P597" s="43">
        <v>77671</v>
      </c>
      <c r="Q597" s="43">
        <v>19305</v>
      </c>
      <c r="R597" s="43"/>
      <c r="S597" s="91"/>
      <c r="T597" s="5"/>
      <c r="V597" s="5"/>
      <c r="W597" s="5" t="s">
        <v>525</v>
      </c>
    </row>
    <row r="598" s="1" customFormat="1" spans="1:23">
      <c r="A598" s="14">
        <v>76</v>
      </c>
      <c r="B598" s="47">
        <v>43571</v>
      </c>
      <c r="C598" s="48">
        <v>43574</v>
      </c>
      <c r="D598" s="17" t="s">
        <v>15</v>
      </c>
      <c r="E598" s="49">
        <f t="shared" si="55"/>
        <v>3</v>
      </c>
      <c r="F598" s="50" t="s">
        <v>526</v>
      </c>
      <c r="G598" s="51">
        <v>25650</v>
      </c>
      <c r="H598" s="21">
        <v>0</v>
      </c>
      <c r="I598" s="51">
        <f t="shared" si="56"/>
        <v>25650</v>
      </c>
      <c r="J598" s="62">
        <f t="shared" ref="J598:J661" si="57">J597-I598</f>
        <v>5882795</v>
      </c>
      <c r="K598" s="49">
        <v>69466</v>
      </c>
      <c r="L598" s="65">
        <v>1457580</v>
      </c>
      <c r="M598" s="1">
        <f>VLOOKUP(K598,P:Q,2,0)-I598</f>
        <v>0</v>
      </c>
      <c r="N598" s="3"/>
      <c r="P598" s="43">
        <v>78465</v>
      </c>
      <c r="Q598" s="43">
        <v>32175</v>
      </c>
      <c r="R598" s="43"/>
      <c r="S598" s="43"/>
      <c r="T598" s="5"/>
      <c r="V598" s="5"/>
      <c r="W598" s="5" t="s">
        <v>527</v>
      </c>
    </row>
    <row r="599" s="1" customFormat="1" spans="1:23">
      <c r="A599" s="14">
        <v>77</v>
      </c>
      <c r="B599" s="47">
        <v>43572</v>
      </c>
      <c r="C599" s="48">
        <v>43574</v>
      </c>
      <c r="D599" s="17" t="s">
        <v>15</v>
      </c>
      <c r="E599" s="49">
        <f t="shared" si="55"/>
        <v>2</v>
      </c>
      <c r="F599" s="50" t="s">
        <v>528</v>
      </c>
      <c r="G599" s="51">
        <v>11700</v>
      </c>
      <c r="H599" s="21">
        <v>0</v>
      </c>
      <c r="I599" s="51">
        <f t="shared" si="56"/>
        <v>11700</v>
      </c>
      <c r="J599" s="62">
        <f t="shared" si="57"/>
        <v>5871095</v>
      </c>
      <c r="K599" s="49">
        <v>67824</v>
      </c>
      <c r="L599" s="65">
        <v>1449217</v>
      </c>
      <c r="M599" s="1">
        <f>VLOOKUP(K599,P:Q,2,0)-I599</f>
        <v>0</v>
      </c>
      <c r="N599" s="3"/>
      <c r="P599" s="43">
        <v>75263</v>
      </c>
      <c r="Q599" s="43">
        <v>9000</v>
      </c>
      <c r="R599" s="43"/>
      <c r="S599" s="43"/>
      <c r="T599" s="5"/>
      <c r="V599" s="5"/>
      <c r="W599" s="5" t="s">
        <v>529</v>
      </c>
    </row>
    <row r="600" s="1" customFormat="1" spans="1:23">
      <c r="A600" s="14">
        <v>78</v>
      </c>
      <c r="B600" s="47">
        <v>43573</v>
      </c>
      <c r="C600" s="48">
        <v>43575</v>
      </c>
      <c r="D600" s="17" t="s">
        <v>15</v>
      </c>
      <c r="E600" s="49">
        <f t="shared" si="55"/>
        <v>2</v>
      </c>
      <c r="F600" s="50" t="s">
        <v>530</v>
      </c>
      <c r="G600" s="51">
        <v>29610</v>
      </c>
      <c r="H600" s="21">
        <v>0</v>
      </c>
      <c r="I600" s="51">
        <f t="shared" si="56"/>
        <v>29610</v>
      </c>
      <c r="J600" s="62">
        <f t="shared" si="57"/>
        <v>5841485</v>
      </c>
      <c r="K600" s="49">
        <v>72022</v>
      </c>
      <c r="L600" s="65">
        <v>1471346</v>
      </c>
      <c r="M600" s="1">
        <f>VLOOKUP(K600,P:Q,2,0)-I600</f>
        <v>0</v>
      </c>
      <c r="N600" s="3"/>
      <c r="P600" s="43">
        <v>75264</v>
      </c>
      <c r="Q600" s="43">
        <v>9000</v>
      </c>
      <c r="R600" s="43"/>
      <c r="S600" s="43"/>
      <c r="T600" s="5"/>
      <c r="V600" s="5"/>
      <c r="W600" s="5" t="s">
        <v>531</v>
      </c>
    </row>
    <row r="601" s="1" customFormat="1" spans="1:23">
      <c r="A601" s="14">
        <v>79</v>
      </c>
      <c r="B601" s="47">
        <v>43573</v>
      </c>
      <c r="C601" s="48">
        <v>43575</v>
      </c>
      <c r="D601" s="17" t="s">
        <v>15</v>
      </c>
      <c r="E601" s="49">
        <f t="shared" si="55"/>
        <v>2</v>
      </c>
      <c r="F601" s="50" t="s">
        <v>532</v>
      </c>
      <c r="G601" s="51">
        <v>29610</v>
      </c>
      <c r="H601" s="21">
        <v>0</v>
      </c>
      <c r="I601" s="51">
        <f t="shared" si="56"/>
        <v>29610</v>
      </c>
      <c r="J601" s="62">
        <f t="shared" si="57"/>
        <v>5811875</v>
      </c>
      <c r="K601" s="49">
        <v>71459</v>
      </c>
      <c r="L601" s="65">
        <v>1466892</v>
      </c>
      <c r="M601" s="1">
        <f>VLOOKUP(K601,P:Q,2,0)-I601</f>
        <v>0</v>
      </c>
      <c r="N601" s="3"/>
      <c r="P601" s="43">
        <v>78904</v>
      </c>
      <c r="Q601" s="43">
        <v>9000</v>
      </c>
      <c r="R601" s="43"/>
      <c r="S601" s="43"/>
      <c r="T601" s="5"/>
      <c r="V601" s="5"/>
      <c r="W601" s="5" t="s">
        <v>533</v>
      </c>
    </row>
    <row r="602" s="1" customFormat="1" spans="1:23">
      <c r="A602" s="14">
        <v>80</v>
      </c>
      <c r="B602" s="47">
        <v>43573</v>
      </c>
      <c r="C602" s="48">
        <v>43575</v>
      </c>
      <c r="D602" s="17" t="s">
        <v>15</v>
      </c>
      <c r="E602" s="49">
        <f t="shared" si="55"/>
        <v>2</v>
      </c>
      <c r="F602" s="50" t="s">
        <v>534</v>
      </c>
      <c r="G602" s="51">
        <v>26460</v>
      </c>
      <c r="H602" s="21">
        <v>0</v>
      </c>
      <c r="I602" s="51">
        <f t="shared" si="56"/>
        <v>26460</v>
      </c>
      <c r="J602" s="62">
        <f t="shared" si="57"/>
        <v>5785415</v>
      </c>
      <c r="K602" s="49">
        <v>70405</v>
      </c>
      <c r="L602" s="65">
        <v>1463390</v>
      </c>
      <c r="M602" s="1">
        <f>VLOOKUP(K602,P:Q,2,0)-I602</f>
        <v>0</v>
      </c>
      <c r="N602" s="3"/>
      <c r="P602" s="43">
        <v>77162</v>
      </c>
      <c r="Q602" s="43">
        <v>12870</v>
      </c>
      <c r="R602" s="43"/>
      <c r="S602" s="43"/>
      <c r="T602" s="5"/>
      <c r="V602" s="5"/>
      <c r="W602" s="5" t="s">
        <v>535</v>
      </c>
    </row>
    <row r="603" s="1" customFormat="1" spans="1:23">
      <c r="A603" s="14">
        <v>81</v>
      </c>
      <c r="B603" s="47">
        <v>43574</v>
      </c>
      <c r="C603" s="48">
        <v>43576</v>
      </c>
      <c r="D603" s="17" t="s">
        <v>15</v>
      </c>
      <c r="E603" s="49">
        <f t="shared" si="55"/>
        <v>2</v>
      </c>
      <c r="F603" s="50" t="s">
        <v>536</v>
      </c>
      <c r="G603" s="51">
        <v>16650</v>
      </c>
      <c r="H603" s="21">
        <v>0</v>
      </c>
      <c r="I603" s="51">
        <f t="shared" si="56"/>
        <v>16650</v>
      </c>
      <c r="J603" s="62">
        <f t="shared" si="57"/>
        <v>5768765</v>
      </c>
      <c r="K603" s="49">
        <v>70655</v>
      </c>
      <c r="L603" s="65">
        <v>1463225</v>
      </c>
      <c r="M603" s="1">
        <f>VLOOKUP(K603,P:Q,2,0)-I603</f>
        <v>0</v>
      </c>
      <c r="N603" s="3"/>
      <c r="P603" s="44">
        <v>74415</v>
      </c>
      <c r="Q603" s="43">
        <v>9000</v>
      </c>
      <c r="R603" s="43"/>
      <c r="S603" s="43"/>
      <c r="T603" s="5"/>
      <c r="V603" s="5"/>
      <c r="W603" s="5" t="s">
        <v>537</v>
      </c>
    </row>
    <row r="604" s="1" customFormat="1" spans="1:23">
      <c r="A604" s="14">
        <v>82</v>
      </c>
      <c r="B604" s="47">
        <v>43574</v>
      </c>
      <c r="C604" s="48">
        <v>43576</v>
      </c>
      <c r="D604" s="17" t="s">
        <v>15</v>
      </c>
      <c r="E604" s="49">
        <f t="shared" si="55"/>
        <v>2</v>
      </c>
      <c r="F604" s="50" t="s">
        <v>538</v>
      </c>
      <c r="G604" s="51">
        <v>24480</v>
      </c>
      <c r="H604" s="21">
        <v>0</v>
      </c>
      <c r="I604" s="51">
        <f t="shared" si="56"/>
        <v>24480</v>
      </c>
      <c r="J604" s="62">
        <f t="shared" si="57"/>
        <v>5744285</v>
      </c>
      <c r="K604" s="49">
        <v>70420</v>
      </c>
      <c r="L604" s="65">
        <v>1463215</v>
      </c>
      <c r="M604" s="1">
        <f>VLOOKUP(K604,P:Q,2,0)-I604</f>
        <v>0</v>
      </c>
      <c r="N604" s="3"/>
      <c r="P604" s="44">
        <v>74416</v>
      </c>
      <c r="Q604" s="43">
        <v>9000</v>
      </c>
      <c r="R604" s="43"/>
      <c r="S604" s="43"/>
      <c r="T604" s="5"/>
      <c r="V604" s="5"/>
      <c r="W604" s="5" t="s">
        <v>539</v>
      </c>
    </row>
    <row r="605" s="1" customFormat="1" spans="1:23">
      <c r="A605" s="14">
        <v>83</v>
      </c>
      <c r="B605" s="47">
        <v>43575</v>
      </c>
      <c r="C605" s="48">
        <v>43577</v>
      </c>
      <c r="D605" s="17" t="s">
        <v>15</v>
      </c>
      <c r="E605" s="49">
        <f t="shared" si="55"/>
        <v>2</v>
      </c>
      <c r="F605" s="50" t="s">
        <v>540</v>
      </c>
      <c r="G605" s="51">
        <v>26460</v>
      </c>
      <c r="H605" s="21">
        <v>0</v>
      </c>
      <c r="I605" s="51">
        <f t="shared" si="56"/>
        <v>26460</v>
      </c>
      <c r="J605" s="62">
        <f t="shared" si="57"/>
        <v>5717825</v>
      </c>
      <c r="K605" s="49">
        <v>72221</v>
      </c>
      <c r="L605" s="65">
        <v>1472585</v>
      </c>
      <c r="M605" s="1">
        <f>VLOOKUP(K605,P:Q,2,0)-I605</f>
        <v>0</v>
      </c>
      <c r="N605" s="3"/>
      <c r="P605" s="43">
        <v>77842</v>
      </c>
      <c r="Q605" s="43">
        <v>25740</v>
      </c>
      <c r="R605" s="43"/>
      <c r="S605" s="43"/>
      <c r="T605" s="5"/>
      <c r="V605" s="5"/>
      <c r="W605" s="5" t="s">
        <v>541</v>
      </c>
    </row>
    <row r="606" s="1" customFormat="1" spans="1:23">
      <c r="A606" s="14">
        <v>84</v>
      </c>
      <c r="B606" s="47">
        <v>43576</v>
      </c>
      <c r="C606" s="48">
        <v>43578</v>
      </c>
      <c r="D606" s="17" t="s">
        <v>15</v>
      </c>
      <c r="E606" s="49">
        <f t="shared" si="55"/>
        <v>2</v>
      </c>
      <c r="F606" s="50" t="s">
        <v>542</v>
      </c>
      <c r="G606" s="51">
        <v>29610</v>
      </c>
      <c r="H606" s="21">
        <v>0</v>
      </c>
      <c r="I606" s="51">
        <f t="shared" si="56"/>
        <v>29610</v>
      </c>
      <c r="J606" s="62">
        <f t="shared" si="57"/>
        <v>5688215</v>
      </c>
      <c r="K606" s="49">
        <v>73302</v>
      </c>
      <c r="L606" s="65">
        <v>1478696</v>
      </c>
      <c r="M606" s="1">
        <f>VLOOKUP(K606,P:Q,2,0)-I606</f>
        <v>0</v>
      </c>
      <c r="N606" s="3"/>
      <c r="P606" s="43">
        <v>79162</v>
      </c>
      <c r="Q606" s="43">
        <v>20070</v>
      </c>
      <c r="R606" s="43"/>
      <c r="S606" s="43"/>
      <c r="T606" s="5"/>
      <c r="V606" s="5"/>
      <c r="W606" s="5" t="s">
        <v>527</v>
      </c>
    </row>
    <row r="607" s="1" customFormat="1" spans="1:23">
      <c r="A607" s="14">
        <v>85</v>
      </c>
      <c r="B607" s="47">
        <v>43577</v>
      </c>
      <c r="C607" s="48">
        <v>43579</v>
      </c>
      <c r="D607" s="17" t="s">
        <v>15</v>
      </c>
      <c r="E607" s="49">
        <f t="shared" si="55"/>
        <v>2</v>
      </c>
      <c r="F607" s="50" t="s">
        <v>543</v>
      </c>
      <c r="G607" s="51">
        <v>11700</v>
      </c>
      <c r="H607" s="21">
        <v>0</v>
      </c>
      <c r="I607" s="51">
        <f t="shared" si="56"/>
        <v>11700</v>
      </c>
      <c r="J607" s="62">
        <f t="shared" si="57"/>
        <v>5676515</v>
      </c>
      <c r="K607" s="49">
        <v>68724</v>
      </c>
      <c r="L607" s="65">
        <v>1453104</v>
      </c>
      <c r="M607" s="1">
        <f>VLOOKUP(K607,P:Q,2,0)-I607</f>
        <v>0</v>
      </c>
      <c r="N607" s="3"/>
      <c r="P607" s="43">
        <v>80685</v>
      </c>
      <c r="Q607" s="43">
        <v>12870</v>
      </c>
      <c r="R607" s="43"/>
      <c r="S607" s="43"/>
      <c r="T607" s="5"/>
      <c r="V607" s="5"/>
      <c r="W607" s="5" t="s">
        <v>535</v>
      </c>
    </row>
    <row r="608" s="1" customFormat="1" spans="1:23">
      <c r="A608" s="14">
        <v>86</v>
      </c>
      <c r="B608" s="47">
        <v>43577</v>
      </c>
      <c r="C608" s="48">
        <v>43580</v>
      </c>
      <c r="D608" s="17" t="s">
        <v>15</v>
      </c>
      <c r="E608" s="49">
        <f t="shared" si="55"/>
        <v>3</v>
      </c>
      <c r="F608" s="50" t="s">
        <v>544</v>
      </c>
      <c r="G608" s="51">
        <v>48390</v>
      </c>
      <c r="H608" s="21">
        <v>0</v>
      </c>
      <c r="I608" s="51">
        <f t="shared" si="56"/>
        <v>48390</v>
      </c>
      <c r="J608" s="62">
        <f t="shared" si="57"/>
        <v>5628125</v>
      </c>
      <c r="K608" s="49">
        <v>72810</v>
      </c>
      <c r="L608" s="65">
        <v>1476583</v>
      </c>
      <c r="M608" s="1">
        <f>VLOOKUP(K608,P:Q,2,0)-I608</f>
        <v>0</v>
      </c>
      <c r="N608" s="3"/>
      <c r="P608" s="43">
        <v>80686</v>
      </c>
      <c r="Q608" s="43">
        <v>12870</v>
      </c>
      <c r="R608" s="43"/>
      <c r="S608" s="43"/>
      <c r="T608" s="5"/>
      <c r="V608" s="5"/>
      <c r="W608" s="5" t="s">
        <v>537</v>
      </c>
    </row>
    <row r="609" s="1" customFormat="1" spans="1:23">
      <c r="A609" s="14">
        <v>87</v>
      </c>
      <c r="B609" s="47">
        <v>43576</v>
      </c>
      <c r="C609" s="48">
        <v>43580</v>
      </c>
      <c r="D609" s="17" t="s">
        <v>15</v>
      </c>
      <c r="E609" s="49">
        <f t="shared" si="55"/>
        <v>4</v>
      </c>
      <c r="F609" s="50" t="s">
        <v>545</v>
      </c>
      <c r="G609" s="51">
        <v>23400</v>
      </c>
      <c r="H609" s="21">
        <v>0</v>
      </c>
      <c r="I609" s="51">
        <f t="shared" si="56"/>
        <v>23400</v>
      </c>
      <c r="J609" s="62">
        <f t="shared" si="57"/>
        <v>5604725</v>
      </c>
      <c r="K609" s="49">
        <v>69956</v>
      </c>
      <c r="L609" s="65">
        <v>1459111</v>
      </c>
      <c r="M609" s="1">
        <f>VLOOKUP(K609,P:Q,2,0)-I609</f>
        <v>0</v>
      </c>
      <c r="N609" s="3"/>
      <c r="P609" s="43">
        <v>78661</v>
      </c>
      <c r="Q609" s="43">
        <v>22500</v>
      </c>
      <c r="R609" s="43"/>
      <c r="S609" s="43"/>
      <c r="T609" s="5"/>
      <c r="V609" s="5"/>
      <c r="W609" s="5" t="s">
        <v>541</v>
      </c>
    </row>
    <row r="610" s="1" customFormat="1" spans="1:23">
      <c r="A610" s="14">
        <v>88</v>
      </c>
      <c r="B610" s="47">
        <v>43578</v>
      </c>
      <c r="C610" s="48">
        <v>43580</v>
      </c>
      <c r="D610" s="17" t="s">
        <v>15</v>
      </c>
      <c r="E610" s="49">
        <f t="shared" si="55"/>
        <v>2</v>
      </c>
      <c r="F610" s="50" t="s">
        <v>546</v>
      </c>
      <c r="G610" s="51">
        <v>24480</v>
      </c>
      <c r="H610" s="21">
        <v>0</v>
      </c>
      <c r="I610" s="51">
        <f t="shared" si="56"/>
        <v>24480</v>
      </c>
      <c r="J610" s="62">
        <f t="shared" si="57"/>
        <v>5580245</v>
      </c>
      <c r="K610" s="49">
        <v>72346</v>
      </c>
      <c r="L610" s="65">
        <v>1473495</v>
      </c>
      <c r="M610" s="1">
        <f>VLOOKUP(K610,P:Q,2,0)-I610</f>
        <v>0</v>
      </c>
      <c r="N610" s="3"/>
      <c r="P610" s="43">
        <v>76342</v>
      </c>
      <c r="Q610" s="43">
        <v>25740</v>
      </c>
      <c r="R610" s="43"/>
      <c r="S610" s="43"/>
      <c r="T610" s="5"/>
      <c r="V610" s="5"/>
      <c r="W610" s="5" t="s">
        <v>547</v>
      </c>
    </row>
    <row r="611" s="1" customFormat="1" spans="1:23">
      <c r="A611" s="14">
        <v>89</v>
      </c>
      <c r="B611" s="47">
        <v>43578</v>
      </c>
      <c r="C611" s="48">
        <v>43580</v>
      </c>
      <c r="D611" s="17" t="s">
        <v>15</v>
      </c>
      <c r="E611" s="49">
        <f t="shared" si="55"/>
        <v>2</v>
      </c>
      <c r="F611" s="50" t="s">
        <v>548</v>
      </c>
      <c r="G611" s="51">
        <v>24480</v>
      </c>
      <c r="H611" s="21">
        <v>0</v>
      </c>
      <c r="I611" s="51">
        <f t="shared" si="56"/>
        <v>24480</v>
      </c>
      <c r="J611" s="62">
        <f t="shared" si="57"/>
        <v>5555765</v>
      </c>
      <c r="K611" s="49">
        <v>72229</v>
      </c>
      <c r="L611" s="65">
        <v>1472983</v>
      </c>
      <c r="M611" s="1">
        <f>VLOOKUP(K611,P:Q,2,0)-I611</f>
        <v>0</v>
      </c>
      <c r="N611" s="3"/>
      <c r="P611" s="43">
        <v>75422</v>
      </c>
      <c r="Q611" s="43">
        <v>22410</v>
      </c>
      <c r="R611" s="43"/>
      <c r="S611" s="43"/>
      <c r="T611" s="5"/>
      <c r="V611" s="5"/>
      <c r="W611" s="5" t="s">
        <v>537</v>
      </c>
    </row>
    <row r="612" s="1" customFormat="1" spans="1:23">
      <c r="A612" s="14">
        <v>90</v>
      </c>
      <c r="B612" s="47">
        <v>43578</v>
      </c>
      <c r="C612" s="48">
        <v>43581</v>
      </c>
      <c r="D612" s="17" t="s">
        <v>15</v>
      </c>
      <c r="E612" s="49">
        <f t="shared" si="55"/>
        <v>3</v>
      </c>
      <c r="F612" s="50" t="s">
        <v>549</v>
      </c>
      <c r="G612" s="51">
        <v>25650</v>
      </c>
      <c r="H612" s="21">
        <v>0</v>
      </c>
      <c r="I612" s="51">
        <f t="shared" si="56"/>
        <v>25650</v>
      </c>
      <c r="J612" s="62">
        <f t="shared" si="57"/>
        <v>5530115</v>
      </c>
      <c r="K612" s="49">
        <v>70242</v>
      </c>
      <c r="L612" s="65">
        <v>1462349</v>
      </c>
      <c r="M612" s="1">
        <f>VLOOKUP(K612,P:Q,2,0)-I612</f>
        <v>0</v>
      </c>
      <c r="N612" s="3"/>
      <c r="P612" s="43">
        <v>79656</v>
      </c>
      <c r="Q612" s="43">
        <v>19305</v>
      </c>
      <c r="R612" s="43"/>
      <c r="S612" s="43"/>
      <c r="T612" s="5"/>
      <c r="V612" s="5"/>
      <c r="W612" s="5" t="s">
        <v>537</v>
      </c>
    </row>
    <row r="613" s="1" customFormat="1" spans="1:23">
      <c r="A613" s="14">
        <v>91</v>
      </c>
      <c r="B613" s="47">
        <v>43578</v>
      </c>
      <c r="C613" s="48">
        <v>43581</v>
      </c>
      <c r="D613" s="17" t="s">
        <v>15</v>
      </c>
      <c r="E613" s="49">
        <f t="shared" si="55"/>
        <v>3</v>
      </c>
      <c r="F613" s="50" t="s">
        <v>550</v>
      </c>
      <c r="G613" s="51">
        <v>25650</v>
      </c>
      <c r="H613" s="21">
        <v>0</v>
      </c>
      <c r="I613" s="51">
        <f t="shared" si="56"/>
        <v>25650</v>
      </c>
      <c r="J613" s="62">
        <f t="shared" si="57"/>
        <v>5504465</v>
      </c>
      <c r="K613" s="49">
        <v>70243</v>
      </c>
      <c r="L613" s="65">
        <v>1462349</v>
      </c>
      <c r="M613" s="1">
        <f>VLOOKUP(K613,P:Q,2,0)-I613</f>
        <v>0</v>
      </c>
      <c r="N613" s="3"/>
      <c r="P613" s="43">
        <v>71450</v>
      </c>
      <c r="Q613" s="43">
        <v>18000</v>
      </c>
      <c r="R613" s="43"/>
      <c r="S613" s="43"/>
      <c r="T613" s="5"/>
      <c r="V613" s="5"/>
      <c r="W613" s="5" t="s">
        <v>541</v>
      </c>
    </row>
    <row r="614" s="1" customFormat="1" spans="1:23">
      <c r="A614" s="14">
        <v>92</v>
      </c>
      <c r="B614" s="47">
        <v>43579</v>
      </c>
      <c r="C614" s="48">
        <v>43581</v>
      </c>
      <c r="D614" s="17" t="s">
        <v>15</v>
      </c>
      <c r="E614" s="49">
        <f t="shared" si="55"/>
        <v>2</v>
      </c>
      <c r="F614" s="50" t="s">
        <v>551</v>
      </c>
      <c r="G614" s="51">
        <v>11700</v>
      </c>
      <c r="H614" s="21">
        <v>0</v>
      </c>
      <c r="I614" s="51">
        <f t="shared" si="56"/>
        <v>11700</v>
      </c>
      <c r="J614" s="62">
        <f t="shared" si="57"/>
        <v>5492765</v>
      </c>
      <c r="K614" s="49">
        <v>68937</v>
      </c>
      <c r="L614" s="65">
        <v>1453345</v>
      </c>
      <c r="M614" s="1">
        <f>VLOOKUP(K614,P:Q,2,0)-I614</f>
        <v>0</v>
      </c>
      <c r="N614" s="3"/>
      <c r="P614" s="43">
        <v>76676</v>
      </c>
      <c r="Q614" s="43">
        <v>28005</v>
      </c>
      <c r="R614" s="43"/>
      <c r="S614" s="43"/>
      <c r="T614" s="5"/>
      <c r="V614" s="5"/>
      <c r="W614" s="5" t="s">
        <v>531</v>
      </c>
    </row>
    <row r="615" s="1" customFormat="1" spans="1:23">
      <c r="A615" s="14">
        <v>93</v>
      </c>
      <c r="B615" s="47">
        <v>43576</v>
      </c>
      <c r="C615" s="48">
        <v>43581</v>
      </c>
      <c r="D615" s="17" t="s">
        <v>15</v>
      </c>
      <c r="E615" s="49">
        <f t="shared" si="55"/>
        <v>5</v>
      </c>
      <c r="F615" s="50" t="s">
        <v>552</v>
      </c>
      <c r="G615" s="51">
        <v>29250</v>
      </c>
      <c r="H615" s="21">
        <v>0</v>
      </c>
      <c r="I615" s="51">
        <f t="shared" si="56"/>
        <v>29250</v>
      </c>
      <c r="J615" s="62">
        <f t="shared" si="57"/>
        <v>5463515</v>
      </c>
      <c r="K615" s="49">
        <v>70244</v>
      </c>
      <c r="L615" s="65">
        <v>1462434</v>
      </c>
      <c r="M615" s="1">
        <f>VLOOKUP(K615,P:Q,2,0)-I615</f>
        <v>0</v>
      </c>
      <c r="N615" s="3"/>
      <c r="P615" s="43">
        <v>80912</v>
      </c>
      <c r="Q615" s="43">
        <v>25740</v>
      </c>
      <c r="R615" s="43"/>
      <c r="S615" s="43"/>
      <c r="T615" s="5"/>
      <c r="V615" s="5"/>
      <c r="W615" s="5" t="s">
        <v>541</v>
      </c>
    </row>
    <row r="616" s="1" customFormat="1" spans="1:23">
      <c r="A616" s="14">
        <v>94</v>
      </c>
      <c r="B616" s="47">
        <v>43580</v>
      </c>
      <c r="C616" s="48">
        <v>43582</v>
      </c>
      <c r="D616" s="17" t="s">
        <v>15</v>
      </c>
      <c r="E616" s="49">
        <f t="shared" si="55"/>
        <v>2</v>
      </c>
      <c r="F616" s="50" t="s">
        <v>553</v>
      </c>
      <c r="G616" s="51">
        <v>24480</v>
      </c>
      <c r="H616" s="21">
        <v>0</v>
      </c>
      <c r="I616" s="51">
        <f t="shared" si="56"/>
        <v>24480</v>
      </c>
      <c r="J616" s="62">
        <f t="shared" si="57"/>
        <v>5439035</v>
      </c>
      <c r="K616" s="49">
        <v>71960</v>
      </c>
      <c r="L616" s="65">
        <v>1470610</v>
      </c>
      <c r="M616" s="1">
        <f>VLOOKUP(K616,P:Q,2,0)-I616</f>
        <v>0</v>
      </c>
      <c r="N616" s="3"/>
      <c r="P616" s="43">
        <v>76152</v>
      </c>
      <c r="Q616" s="43">
        <v>9000</v>
      </c>
      <c r="R616" s="43"/>
      <c r="S616" s="43"/>
      <c r="T616" s="5"/>
      <c r="V616" s="5"/>
      <c r="W616" s="5" t="s">
        <v>537</v>
      </c>
    </row>
    <row r="617" s="1" customFormat="1" spans="1:23">
      <c r="A617" s="14">
        <v>95</v>
      </c>
      <c r="B617" s="47">
        <v>43581</v>
      </c>
      <c r="C617" s="48">
        <v>43583</v>
      </c>
      <c r="D617" s="17" t="s">
        <v>15</v>
      </c>
      <c r="E617" s="49">
        <f t="shared" si="55"/>
        <v>2</v>
      </c>
      <c r="F617" s="50" t="s">
        <v>554</v>
      </c>
      <c r="G617" s="51">
        <v>26460</v>
      </c>
      <c r="H617" s="21">
        <v>0</v>
      </c>
      <c r="I617" s="51">
        <f t="shared" si="56"/>
        <v>26460</v>
      </c>
      <c r="J617" s="62">
        <f t="shared" si="57"/>
        <v>5412575</v>
      </c>
      <c r="K617" s="49">
        <v>70967</v>
      </c>
      <c r="L617" s="65">
        <v>1464460</v>
      </c>
      <c r="M617" s="1">
        <f>VLOOKUP(K617,P:Q,2,0)-I617</f>
        <v>0</v>
      </c>
      <c r="N617" s="3"/>
      <c r="P617" s="43">
        <v>71998</v>
      </c>
      <c r="Q617" s="43">
        <v>22500</v>
      </c>
      <c r="R617" s="43"/>
      <c r="S617" s="43"/>
      <c r="T617" s="5"/>
      <c r="V617" s="5"/>
      <c r="W617" s="5" t="s">
        <v>541</v>
      </c>
    </row>
    <row r="618" s="1" customFormat="1" spans="1:23">
      <c r="A618" s="14">
        <v>96</v>
      </c>
      <c r="B618" s="47">
        <v>43580</v>
      </c>
      <c r="C618" s="48">
        <v>43583</v>
      </c>
      <c r="D618" s="17" t="s">
        <v>15</v>
      </c>
      <c r="E618" s="49">
        <f t="shared" si="55"/>
        <v>3</v>
      </c>
      <c r="F618" s="50" t="s">
        <v>555</v>
      </c>
      <c r="G618" s="51">
        <v>17550</v>
      </c>
      <c r="H618" s="21">
        <v>0</v>
      </c>
      <c r="I618" s="51">
        <f t="shared" si="56"/>
        <v>17550</v>
      </c>
      <c r="J618" s="62">
        <f t="shared" si="57"/>
        <v>5395025</v>
      </c>
      <c r="K618" s="49">
        <v>68609</v>
      </c>
      <c r="L618" s="65">
        <v>1451933</v>
      </c>
      <c r="M618" s="1">
        <f>VLOOKUP(K618,P:Q,2,0)-I618</f>
        <v>0</v>
      </c>
      <c r="N618" s="3"/>
      <c r="P618" s="5">
        <v>76213</v>
      </c>
      <c r="Q618" s="43">
        <v>12870</v>
      </c>
      <c r="R618" s="43"/>
      <c r="S618" s="43"/>
      <c r="T618" s="5"/>
      <c r="V618" s="5"/>
      <c r="W618" s="5" t="s">
        <v>531</v>
      </c>
    </row>
    <row r="619" s="1" customFormat="1" spans="1:23">
      <c r="A619" s="14">
        <v>97</v>
      </c>
      <c r="B619" s="47">
        <v>43580</v>
      </c>
      <c r="C619" s="48">
        <v>43583</v>
      </c>
      <c r="D619" s="17" t="s">
        <v>15</v>
      </c>
      <c r="E619" s="49">
        <f t="shared" si="55"/>
        <v>3</v>
      </c>
      <c r="F619" s="50" t="s">
        <v>556</v>
      </c>
      <c r="G619" s="51">
        <v>17550</v>
      </c>
      <c r="H619" s="21">
        <v>0</v>
      </c>
      <c r="I619" s="51">
        <f t="shared" si="56"/>
        <v>17550</v>
      </c>
      <c r="J619" s="62">
        <f t="shared" si="57"/>
        <v>5377475</v>
      </c>
      <c r="K619" s="49">
        <v>69262</v>
      </c>
      <c r="L619" s="65">
        <v>1455320</v>
      </c>
      <c r="M619" s="1">
        <f>VLOOKUP(K619,P:Q,2,0)-I619</f>
        <v>0</v>
      </c>
      <c r="N619" s="3"/>
      <c r="P619" s="43">
        <v>78662</v>
      </c>
      <c r="Q619" s="43">
        <v>12870</v>
      </c>
      <c r="R619" s="43"/>
      <c r="S619" s="43"/>
      <c r="T619" s="5"/>
      <c r="V619" s="5"/>
      <c r="W619" s="5" t="s">
        <v>557</v>
      </c>
    </row>
    <row r="620" s="1" customFormat="1" spans="1:23">
      <c r="A620" s="14">
        <v>98</v>
      </c>
      <c r="B620" s="47">
        <v>43581</v>
      </c>
      <c r="C620" s="48">
        <v>43584</v>
      </c>
      <c r="D620" s="17" t="s">
        <v>15</v>
      </c>
      <c r="E620" s="49">
        <f t="shared" si="55"/>
        <v>3</v>
      </c>
      <c r="F620" s="50" t="s">
        <v>558</v>
      </c>
      <c r="G620" s="51">
        <v>24975</v>
      </c>
      <c r="H620" s="21">
        <v>0</v>
      </c>
      <c r="I620" s="51">
        <f t="shared" si="56"/>
        <v>24975</v>
      </c>
      <c r="J620" s="62">
        <f t="shared" si="57"/>
        <v>5352500</v>
      </c>
      <c r="K620" s="49">
        <v>72577</v>
      </c>
      <c r="L620" s="65">
        <v>1475028</v>
      </c>
      <c r="M620" s="1">
        <f>VLOOKUP(K620,P:Q,2,0)-I620</f>
        <v>0</v>
      </c>
      <c r="N620" s="3"/>
      <c r="P620" s="43">
        <v>78663</v>
      </c>
      <c r="Q620" s="43">
        <v>22410</v>
      </c>
      <c r="R620" s="43"/>
      <c r="S620" s="43"/>
      <c r="T620" s="5"/>
      <c r="V620" s="5"/>
      <c r="W620" s="5" t="s">
        <v>559</v>
      </c>
    </row>
    <row r="621" s="1" customFormat="1" spans="1:23">
      <c r="A621" s="14">
        <v>99</v>
      </c>
      <c r="B621" s="47">
        <v>43581</v>
      </c>
      <c r="C621" s="48">
        <v>43584</v>
      </c>
      <c r="D621" s="17" t="s">
        <v>15</v>
      </c>
      <c r="E621" s="49">
        <f t="shared" si="55"/>
        <v>3</v>
      </c>
      <c r="F621" s="50" t="s">
        <v>560</v>
      </c>
      <c r="G621" s="51">
        <v>48390</v>
      </c>
      <c r="H621" s="21">
        <v>0</v>
      </c>
      <c r="I621" s="51">
        <f t="shared" si="56"/>
        <v>48390</v>
      </c>
      <c r="J621" s="62">
        <f t="shared" si="57"/>
        <v>5304110</v>
      </c>
      <c r="K621" s="49">
        <v>72581</v>
      </c>
      <c r="L621" s="65">
        <v>1475027</v>
      </c>
      <c r="M621" s="1">
        <f>VLOOKUP(K621,P:Q,2,0)-I621</f>
        <v>0</v>
      </c>
      <c r="N621" s="3"/>
      <c r="P621" s="43">
        <v>81172</v>
      </c>
      <c r="Q621" s="43">
        <v>7150</v>
      </c>
      <c r="R621" s="43"/>
      <c r="S621" s="43"/>
      <c r="T621" s="5"/>
      <c r="V621" s="5"/>
      <c r="W621" s="5" t="s">
        <v>561</v>
      </c>
    </row>
    <row r="622" s="1" customFormat="1" spans="1:23">
      <c r="A622" s="14">
        <v>100</v>
      </c>
      <c r="B622" s="47">
        <v>43583</v>
      </c>
      <c r="C622" s="48">
        <v>43585</v>
      </c>
      <c r="D622" s="17" t="s">
        <v>15</v>
      </c>
      <c r="E622" s="49">
        <f t="shared" si="55"/>
        <v>2</v>
      </c>
      <c r="F622" s="50" t="s">
        <v>562</v>
      </c>
      <c r="G622" s="51">
        <v>24480</v>
      </c>
      <c r="H622" s="21">
        <v>0</v>
      </c>
      <c r="I622" s="51">
        <f t="shared" si="56"/>
        <v>24480</v>
      </c>
      <c r="J622" s="62">
        <f t="shared" si="57"/>
        <v>5279630</v>
      </c>
      <c r="K622" s="49">
        <v>72698</v>
      </c>
      <c r="L622" s="65">
        <v>1475592</v>
      </c>
      <c r="M622" s="1">
        <f>VLOOKUP(K622,P:Q,2,0)-I622</f>
        <v>0</v>
      </c>
      <c r="N622" s="3"/>
      <c r="P622" s="43">
        <v>77729</v>
      </c>
      <c r="Q622" s="43">
        <v>19305</v>
      </c>
      <c r="R622" s="43"/>
      <c r="S622" s="43"/>
      <c r="T622" s="5"/>
      <c r="V622" s="5"/>
      <c r="W622" s="5" t="s">
        <v>541</v>
      </c>
    </row>
    <row r="623" s="1" customFormat="1" spans="1:23">
      <c r="A623" s="14">
        <v>101</v>
      </c>
      <c r="B623" s="47">
        <v>43583</v>
      </c>
      <c r="C623" s="48">
        <v>43585</v>
      </c>
      <c r="D623" s="17" t="s">
        <v>15</v>
      </c>
      <c r="E623" s="49">
        <f t="shared" si="55"/>
        <v>2</v>
      </c>
      <c r="F623" s="50" t="s">
        <v>563</v>
      </c>
      <c r="G623" s="51">
        <v>24480</v>
      </c>
      <c r="H623" s="21">
        <v>0</v>
      </c>
      <c r="I623" s="51">
        <f t="shared" si="56"/>
        <v>24480</v>
      </c>
      <c r="J623" s="62">
        <f t="shared" si="57"/>
        <v>5255150</v>
      </c>
      <c r="K623" s="49">
        <v>72697</v>
      </c>
      <c r="L623" s="65">
        <v>1475592</v>
      </c>
      <c r="M623" s="1">
        <f>VLOOKUP(K623,P:Q,2,0)-I623</f>
        <v>0</v>
      </c>
      <c r="N623" s="3"/>
      <c r="P623" s="43">
        <v>74525</v>
      </c>
      <c r="Q623" s="43">
        <v>13500</v>
      </c>
      <c r="R623" s="43"/>
      <c r="S623" s="43"/>
      <c r="T623" s="5"/>
      <c r="V623" s="5"/>
      <c r="W623" s="5" t="s">
        <v>537</v>
      </c>
    </row>
    <row r="624" s="1" customFormat="1" spans="1:23">
      <c r="A624" s="14">
        <v>102</v>
      </c>
      <c r="B624" s="47">
        <v>43583</v>
      </c>
      <c r="C624" s="48">
        <v>43585</v>
      </c>
      <c r="D624" s="17" t="s">
        <v>15</v>
      </c>
      <c r="E624" s="49">
        <f t="shared" si="55"/>
        <v>2</v>
      </c>
      <c r="F624" s="50" t="s">
        <v>564</v>
      </c>
      <c r="G624" s="51">
        <v>24480</v>
      </c>
      <c r="H624" s="21">
        <v>0</v>
      </c>
      <c r="I624" s="51">
        <f t="shared" si="56"/>
        <v>24480</v>
      </c>
      <c r="J624" s="62">
        <f t="shared" si="57"/>
        <v>5230670</v>
      </c>
      <c r="K624" s="49">
        <v>72696</v>
      </c>
      <c r="L624" s="65">
        <v>1475592</v>
      </c>
      <c r="M624" s="1">
        <f>VLOOKUP(K624,P:Q,2,0)-I624</f>
        <v>0</v>
      </c>
      <c r="N624" s="3"/>
      <c r="P624" s="43">
        <v>77934</v>
      </c>
      <c r="Q624" s="43">
        <v>12870</v>
      </c>
      <c r="R624" s="43"/>
      <c r="S624" s="43"/>
      <c r="T624" s="5"/>
      <c r="V624" s="5"/>
      <c r="W624" s="5" t="s">
        <v>537</v>
      </c>
    </row>
    <row r="625" s="1" customFormat="1" spans="1:23">
      <c r="A625" s="14">
        <v>1</v>
      </c>
      <c r="B625" s="47">
        <v>43581</v>
      </c>
      <c r="C625" s="48">
        <v>43586</v>
      </c>
      <c r="D625" s="17" t="s">
        <v>15</v>
      </c>
      <c r="E625" s="49">
        <f t="shared" si="55"/>
        <v>5</v>
      </c>
      <c r="F625" s="50" t="s">
        <v>565</v>
      </c>
      <c r="G625" s="51">
        <v>80650</v>
      </c>
      <c r="H625" s="21">
        <v>0</v>
      </c>
      <c r="I625" s="51">
        <f t="shared" si="56"/>
        <v>80650</v>
      </c>
      <c r="J625" s="62">
        <f t="shared" si="57"/>
        <v>5150020</v>
      </c>
      <c r="K625" s="49">
        <v>72590</v>
      </c>
      <c r="L625" s="65">
        <v>1475166</v>
      </c>
      <c r="M625" s="1">
        <f>VLOOKUP(K625,P:Q,2,0)-I625</f>
        <v>0</v>
      </c>
      <c r="N625" s="3"/>
      <c r="P625" s="43">
        <v>70219</v>
      </c>
      <c r="Q625" s="43">
        <v>13500</v>
      </c>
      <c r="R625" s="43"/>
      <c r="S625" s="43"/>
      <c r="T625" s="5"/>
      <c r="V625" s="5"/>
      <c r="W625" s="5" t="s">
        <v>566</v>
      </c>
    </row>
    <row r="626" s="1" customFormat="1" spans="1:23">
      <c r="A626" s="14">
        <v>2</v>
      </c>
      <c r="B626" s="47">
        <v>43584</v>
      </c>
      <c r="C626" s="48">
        <v>43586</v>
      </c>
      <c r="D626" s="17" t="s">
        <v>15</v>
      </c>
      <c r="E626" s="49">
        <f t="shared" si="55"/>
        <v>2</v>
      </c>
      <c r="F626" s="50" t="s">
        <v>567</v>
      </c>
      <c r="G626" s="51">
        <v>11700</v>
      </c>
      <c r="H626" s="21">
        <v>0</v>
      </c>
      <c r="I626" s="51">
        <f t="shared" si="56"/>
        <v>11700</v>
      </c>
      <c r="J626" s="62">
        <f t="shared" si="57"/>
        <v>5138320</v>
      </c>
      <c r="K626" s="49">
        <v>69196</v>
      </c>
      <c r="L626" s="65">
        <v>1454798</v>
      </c>
      <c r="M626" s="1">
        <f>VLOOKUP(K626,P:Q,2,0)-I626</f>
        <v>0</v>
      </c>
      <c r="N626" s="3"/>
      <c r="P626" s="43">
        <v>70220</v>
      </c>
      <c r="Q626" s="43">
        <v>13500</v>
      </c>
      <c r="R626" s="43"/>
      <c r="S626" s="43"/>
      <c r="T626" s="5"/>
      <c r="V626" s="5"/>
      <c r="W626" s="5" t="s">
        <v>568</v>
      </c>
    </row>
    <row r="627" s="1" customFormat="1" spans="1:23">
      <c r="A627" s="14">
        <v>3</v>
      </c>
      <c r="B627" s="47">
        <v>43583</v>
      </c>
      <c r="C627" s="48">
        <v>43586</v>
      </c>
      <c r="D627" s="17" t="s">
        <v>15</v>
      </c>
      <c r="E627" s="49">
        <f t="shared" si="55"/>
        <v>3</v>
      </c>
      <c r="F627" s="50" t="s">
        <v>569</v>
      </c>
      <c r="G627" s="51">
        <v>17550</v>
      </c>
      <c r="H627" s="21">
        <v>0</v>
      </c>
      <c r="I627" s="51">
        <f t="shared" si="56"/>
        <v>17550</v>
      </c>
      <c r="J627" s="62">
        <f t="shared" si="57"/>
        <v>5120770</v>
      </c>
      <c r="K627" s="49">
        <v>68415</v>
      </c>
      <c r="L627" s="65">
        <v>1450438</v>
      </c>
      <c r="M627" s="1">
        <f>VLOOKUP(K627,P:Q,2,0)-I627</f>
        <v>0</v>
      </c>
      <c r="N627" s="3"/>
      <c r="P627" s="43">
        <v>76200</v>
      </c>
      <c r="Q627" s="43">
        <v>13500</v>
      </c>
      <c r="R627" s="43"/>
      <c r="S627" s="43"/>
      <c r="T627" s="5"/>
      <c r="V627" s="5"/>
      <c r="W627" s="5" t="s">
        <v>561</v>
      </c>
    </row>
    <row r="628" s="1" customFormat="1" spans="1:23">
      <c r="A628" s="14">
        <v>4</v>
      </c>
      <c r="B628" s="47">
        <v>43585</v>
      </c>
      <c r="C628" s="48">
        <v>43587</v>
      </c>
      <c r="D628" s="17" t="s">
        <v>15</v>
      </c>
      <c r="E628" s="49">
        <f t="shared" si="55"/>
        <v>2</v>
      </c>
      <c r="F628" s="50" t="s">
        <v>570</v>
      </c>
      <c r="G628" s="51">
        <v>18675</v>
      </c>
      <c r="H628" s="21">
        <v>0</v>
      </c>
      <c r="I628" s="51">
        <f t="shared" si="56"/>
        <v>18675</v>
      </c>
      <c r="J628" s="62">
        <f t="shared" si="57"/>
        <v>5102095</v>
      </c>
      <c r="K628" s="49">
        <v>72914</v>
      </c>
      <c r="L628" s="65">
        <v>1477633</v>
      </c>
      <c r="M628" s="1">
        <f>VLOOKUP(K628,P:Q,2,0)-I628</f>
        <v>0</v>
      </c>
      <c r="N628" s="3"/>
      <c r="P628" s="43">
        <v>77877</v>
      </c>
      <c r="Q628" s="43">
        <v>19305</v>
      </c>
      <c r="R628" s="43"/>
      <c r="S628" s="43"/>
      <c r="T628" s="5"/>
      <c r="V628" s="5"/>
      <c r="W628" s="5" t="s">
        <v>571</v>
      </c>
    </row>
    <row r="629" s="1" customFormat="1" spans="1:23">
      <c r="A629" s="14">
        <v>5</v>
      </c>
      <c r="B629" s="47">
        <v>43582</v>
      </c>
      <c r="C629" s="48">
        <v>43587</v>
      </c>
      <c r="D629" s="17" t="s">
        <v>15</v>
      </c>
      <c r="E629" s="49">
        <f t="shared" si="55"/>
        <v>5</v>
      </c>
      <c r="F629" s="50" t="s">
        <v>572</v>
      </c>
      <c r="G629" s="51">
        <v>29745</v>
      </c>
      <c r="H629" s="21">
        <v>0</v>
      </c>
      <c r="I629" s="51">
        <f t="shared" si="56"/>
        <v>29745</v>
      </c>
      <c r="J629" s="62">
        <f t="shared" si="57"/>
        <v>5072350</v>
      </c>
      <c r="K629" s="49">
        <v>68605</v>
      </c>
      <c r="L629" s="65">
        <v>1451912</v>
      </c>
      <c r="M629" s="1">
        <f>VLOOKUP(K629,P:Q,2,0)-I629</f>
        <v>0</v>
      </c>
      <c r="N629" s="3"/>
      <c r="P629" s="43">
        <v>80739</v>
      </c>
      <c r="Q629" s="43">
        <v>19305</v>
      </c>
      <c r="R629" s="43"/>
      <c r="S629" s="43"/>
      <c r="T629" s="5"/>
      <c r="V629" s="5"/>
      <c r="W629" s="5" t="s">
        <v>537</v>
      </c>
    </row>
    <row r="630" s="1" customFormat="1" spans="1:23">
      <c r="A630" s="14">
        <v>6</v>
      </c>
      <c r="B630" s="47">
        <v>43586</v>
      </c>
      <c r="C630" s="48">
        <v>43588</v>
      </c>
      <c r="D630" s="17" t="s">
        <v>15</v>
      </c>
      <c r="E630" s="49">
        <f t="shared" si="55"/>
        <v>2</v>
      </c>
      <c r="F630" s="50" t="s">
        <v>573</v>
      </c>
      <c r="G630" s="51">
        <v>12870</v>
      </c>
      <c r="H630" s="21">
        <v>0</v>
      </c>
      <c r="I630" s="51">
        <f t="shared" si="56"/>
        <v>12870</v>
      </c>
      <c r="J630" s="62">
        <f t="shared" si="57"/>
        <v>5059480</v>
      </c>
      <c r="K630" s="49">
        <v>71949</v>
      </c>
      <c r="L630" s="65">
        <v>1470234</v>
      </c>
      <c r="M630" s="1">
        <f>VLOOKUP(K630,P:Q,2,0)-I630</f>
        <v>0</v>
      </c>
      <c r="N630" s="3"/>
      <c r="P630" s="44">
        <v>77879</v>
      </c>
      <c r="Q630" s="43">
        <v>19305</v>
      </c>
      <c r="R630" s="43"/>
      <c r="S630" s="43"/>
      <c r="T630" s="5"/>
      <c r="V630" s="5"/>
      <c r="W630" s="5" t="s">
        <v>529</v>
      </c>
    </row>
    <row r="631" s="1" customFormat="1" spans="1:23">
      <c r="A631" s="14">
        <v>7</v>
      </c>
      <c r="B631" s="47">
        <v>43586</v>
      </c>
      <c r="C631" s="48">
        <v>43588</v>
      </c>
      <c r="D631" s="17" t="s">
        <v>15</v>
      </c>
      <c r="E631" s="49">
        <f t="shared" si="55"/>
        <v>2</v>
      </c>
      <c r="F631" s="50" t="s">
        <v>574</v>
      </c>
      <c r="G631" s="51">
        <v>12870</v>
      </c>
      <c r="H631" s="21">
        <v>0</v>
      </c>
      <c r="I631" s="51">
        <f t="shared" si="56"/>
        <v>12870</v>
      </c>
      <c r="J631" s="62">
        <f t="shared" si="57"/>
        <v>5046610</v>
      </c>
      <c r="K631" s="49">
        <v>71948</v>
      </c>
      <c r="L631" s="65">
        <v>1470234</v>
      </c>
      <c r="M631" s="1">
        <f>VLOOKUP(K631,P:Q,2,0)-I631</f>
        <v>0</v>
      </c>
      <c r="N631" s="3"/>
      <c r="P631" s="43">
        <v>79970</v>
      </c>
      <c r="Q631" s="43">
        <v>12870</v>
      </c>
      <c r="R631" s="43"/>
      <c r="S631" s="43"/>
      <c r="T631" s="5"/>
      <c r="V631" s="5"/>
      <c r="W631" s="5" t="s">
        <v>571</v>
      </c>
    </row>
    <row r="632" s="1" customFormat="1" spans="1:23">
      <c r="A632" s="14">
        <v>8</v>
      </c>
      <c r="B632" s="47">
        <v>43586</v>
      </c>
      <c r="C632" s="48">
        <v>43588</v>
      </c>
      <c r="D632" s="17" t="s">
        <v>15</v>
      </c>
      <c r="E632" s="49">
        <f t="shared" si="55"/>
        <v>2</v>
      </c>
      <c r="F632" s="50" t="s">
        <v>575</v>
      </c>
      <c r="G632" s="51">
        <v>9000</v>
      </c>
      <c r="H632" s="21">
        <v>0</v>
      </c>
      <c r="I632" s="51">
        <f t="shared" si="56"/>
        <v>9000</v>
      </c>
      <c r="J632" s="62">
        <f t="shared" si="57"/>
        <v>5037610</v>
      </c>
      <c r="K632" s="49">
        <v>71095</v>
      </c>
      <c r="L632" s="65">
        <v>1465555</v>
      </c>
      <c r="M632" s="1">
        <f>VLOOKUP(K632,P:Q,2,0)-I632</f>
        <v>0</v>
      </c>
      <c r="N632" s="3"/>
      <c r="P632" s="43">
        <v>76336</v>
      </c>
      <c r="Q632" s="43">
        <v>9000</v>
      </c>
      <c r="R632" s="43"/>
      <c r="S632" s="43"/>
      <c r="T632" s="5"/>
      <c r="V632" s="5"/>
      <c r="W632" s="5" t="s">
        <v>559</v>
      </c>
    </row>
    <row r="633" s="1" customFormat="1" spans="1:23">
      <c r="A633" s="14">
        <v>9</v>
      </c>
      <c r="B633" s="47">
        <v>43586</v>
      </c>
      <c r="C633" s="48">
        <v>43588</v>
      </c>
      <c r="D633" s="17" t="s">
        <v>15</v>
      </c>
      <c r="E633" s="49">
        <f t="shared" si="55"/>
        <v>2</v>
      </c>
      <c r="F633" s="50" t="s">
        <v>576</v>
      </c>
      <c r="G633" s="51">
        <v>9000</v>
      </c>
      <c r="H633" s="21">
        <v>0</v>
      </c>
      <c r="I633" s="51">
        <f t="shared" si="56"/>
        <v>9000</v>
      </c>
      <c r="J633" s="62">
        <f t="shared" si="57"/>
        <v>5028610</v>
      </c>
      <c r="K633" s="49">
        <v>71096</v>
      </c>
      <c r="L633" s="65">
        <v>1465578</v>
      </c>
      <c r="M633" s="1">
        <f>VLOOKUP(K633,P:Q,2,0)-I633</f>
        <v>0</v>
      </c>
      <c r="N633" s="3"/>
      <c r="P633" s="44">
        <v>79660</v>
      </c>
      <c r="Q633" s="43">
        <v>32175</v>
      </c>
      <c r="R633" s="43"/>
      <c r="S633" s="43"/>
      <c r="T633" s="5"/>
      <c r="V633" s="5"/>
      <c r="W633" s="5" t="s">
        <v>541</v>
      </c>
    </row>
    <row r="634" s="1" customFormat="1" spans="1:23">
      <c r="A634" s="14">
        <v>10</v>
      </c>
      <c r="B634" s="47">
        <v>43586</v>
      </c>
      <c r="C634" s="48">
        <v>43588</v>
      </c>
      <c r="D634" s="17" t="s">
        <v>15</v>
      </c>
      <c r="E634" s="49">
        <f t="shared" si="55"/>
        <v>2</v>
      </c>
      <c r="F634" s="50" t="s">
        <v>577</v>
      </c>
      <c r="G634" s="51">
        <v>12870</v>
      </c>
      <c r="H634" s="21">
        <v>0</v>
      </c>
      <c r="I634" s="51">
        <f t="shared" si="56"/>
        <v>12870</v>
      </c>
      <c r="J634" s="62">
        <f t="shared" si="57"/>
        <v>5015740</v>
      </c>
      <c r="K634" s="49">
        <v>71523</v>
      </c>
      <c r="L634" s="65">
        <v>1468060</v>
      </c>
      <c r="M634" s="1">
        <f>VLOOKUP(K634,P:Q,2,0)-I634</f>
        <v>0</v>
      </c>
      <c r="N634" s="3"/>
      <c r="P634" s="44">
        <v>80175</v>
      </c>
      <c r="Q634" s="43">
        <v>12870</v>
      </c>
      <c r="R634" s="43"/>
      <c r="S634" s="43"/>
      <c r="T634" s="5"/>
      <c r="V634" s="5"/>
      <c r="W634" s="5" t="s">
        <v>539</v>
      </c>
    </row>
    <row r="635" s="1" customFormat="1" spans="1:23">
      <c r="A635" s="14">
        <v>11</v>
      </c>
      <c r="B635" s="47">
        <v>43586</v>
      </c>
      <c r="C635" s="48">
        <v>43588</v>
      </c>
      <c r="D635" s="17" t="s">
        <v>15</v>
      </c>
      <c r="E635" s="49">
        <f t="shared" si="55"/>
        <v>2</v>
      </c>
      <c r="F635" s="50" t="s">
        <v>578</v>
      </c>
      <c r="G635" s="51">
        <v>12870</v>
      </c>
      <c r="H635" s="21">
        <v>0</v>
      </c>
      <c r="I635" s="51">
        <f t="shared" si="56"/>
        <v>12870</v>
      </c>
      <c r="J635" s="62">
        <f t="shared" si="57"/>
        <v>5002870</v>
      </c>
      <c r="K635" s="49">
        <v>71650</v>
      </c>
      <c r="L635" s="65">
        <v>1468818</v>
      </c>
      <c r="M635" s="1">
        <f>VLOOKUP(K635,P:Q,2,0)-I635</f>
        <v>0</v>
      </c>
      <c r="N635" s="3"/>
      <c r="P635" s="43">
        <v>78232</v>
      </c>
      <c r="Q635" s="43">
        <v>12870</v>
      </c>
      <c r="R635" s="43"/>
      <c r="S635" s="43"/>
      <c r="T635" s="5"/>
      <c r="V635" s="5"/>
      <c r="W635" s="5" t="s">
        <v>537</v>
      </c>
    </row>
    <row r="636" s="1" customFormat="1" spans="1:23">
      <c r="A636" s="14">
        <v>12</v>
      </c>
      <c r="B636" s="47">
        <v>43586</v>
      </c>
      <c r="C636" s="48">
        <v>43588</v>
      </c>
      <c r="D636" s="17" t="s">
        <v>15</v>
      </c>
      <c r="E636" s="49">
        <f t="shared" si="55"/>
        <v>2</v>
      </c>
      <c r="F636" s="50" t="s">
        <v>579</v>
      </c>
      <c r="G636" s="51">
        <v>12870</v>
      </c>
      <c r="H636" s="21">
        <v>0</v>
      </c>
      <c r="I636" s="51">
        <f t="shared" si="56"/>
        <v>12870</v>
      </c>
      <c r="J636" s="62">
        <f t="shared" si="57"/>
        <v>4990000</v>
      </c>
      <c r="K636" s="49">
        <v>71097</v>
      </c>
      <c r="L636" s="65">
        <v>1465655</v>
      </c>
      <c r="M636" s="1">
        <f>VLOOKUP(K636,P:Q,2,0)-I636</f>
        <v>0</v>
      </c>
      <c r="N636" s="3"/>
      <c r="P636" s="43">
        <v>79157</v>
      </c>
      <c r="Q636" s="43">
        <v>12870</v>
      </c>
      <c r="R636" s="43"/>
      <c r="S636" s="43"/>
      <c r="T636" s="5"/>
      <c r="V636" s="5"/>
      <c r="W636" s="5" t="s">
        <v>547</v>
      </c>
    </row>
    <row r="637" s="1" customFormat="1" spans="1:23">
      <c r="A637" s="14">
        <v>13</v>
      </c>
      <c r="B637" s="47">
        <v>43586</v>
      </c>
      <c r="C637" s="48">
        <v>43588</v>
      </c>
      <c r="D637" s="17" t="s">
        <v>15</v>
      </c>
      <c r="E637" s="49">
        <f t="shared" si="55"/>
        <v>2</v>
      </c>
      <c r="F637" s="50" t="s">
        <v>580</v>
      </c>
      <c r="G637" s="51">
        <v>14040</v>
      </c>
      <c r="H637" s="21">
        <v>0</v>
      </c>
      <c r="I637" s="51">
        <f t="shared" si="56"/>
        <v>14040</v>
      </c>
      <c r="J637" s="62">
        <f t="shared" si="57"/>
        <v>4975960</v>
      </c>
      <c r="K637" s="49">
        <v>69940</v>
      </c>
      <c r="L637" s="65">
        <v>1458982</v>
      </c>
      <c r="M637" s="1">
        <f>VLOOKUP(K637,P:Q,2,0)-I637</f>
        <v>0</v>
      </c>
      <c r="N637" s="3"/>
      <c r="P637" s="44">
        <v>80800</v>
      </c>
      <c r="Q637" s="43">
        <v>33615</v>
      </c>
      <c r="R637" s="43"/>
      <c r="S637" s="43"/>
      <c r="T637" s="5"/>
      <c r="V637" s="5"/>
      <c r="W637" s="5" t="s">
        <v>539</v>
      </c>
    </row>
    <row r="638" s="1" customFormat="1" spans="1:23">
      <c r="A638" s="14">
        <v>14</v>
      </c>
      <c r="B638" s="47">
        <v>43587</v>
      </c>
      <c r="C638" s="48">
        <v>43588</v>
      </c>
      <c r="D638" s="17" t="s">
        <v>15</v>
      </c>
      <c r="E638" s="49">
        <f t="shared" si="55"/>
        <v>1</v>
      </c>
      <c r="F638" s="50" t="s">
        <v>581</v>
      </c>
      <c r="G638" s="51">
        <v>15750</v>
      </c>
      <c r="H638" s="21">
        <v>0</v>
      </c>
      <c r="I638" s="51">
        <f t="shared" si="56"/>
        <v>15750</v>
      </c>
      <c r="J638" s="62">
        <f t="shared" si="57"/>
        <v>4960210</v>
      </c>
      <c r="K638" s="49">
        <v>71737</v>
      </c>
      <c r="L638" s="65">
        <v>1469908</v>
      </c>
      <c r="M638" s="1">
        <f>VLOOKUP(K638,P:Q,2,0)-I638</f>
        <v>0</v>
      </c>
      <c r="N638" s="3"/>
      <c r="P638" s="43">
        <v>81287</v>
      </c>
      <c r="Q638" s="43">
        <v>13585</v>
      </c>
      <c r="R638" s="43"/>
      <c r="S638" s="43"/>
      <c r="T638" s="5"/>
      <c r="V638" s="5"/>
      <c r="W638" s="5" t="s">
        <v>566</v>
      </c>
    </row>
    <row r="639" s="1" customFormat="1" spans="1:23">
      <c r="A639" s="14">
        <v>15</v>
      </c>
      <c r="B639" s="47">
        <v>43587</v>
      </c>
      <c r="C639" s="48">
        <v>43589</v>
      </c>
      <c r="D639" s="17" t="s">
        <v>15</v>
      </c>
      <c r="E639" s="49">
        <f t="shared" si="55"/>
        <v>2</v>
      </c>
      <c r="F639" s="50" t="s">
        <v>582</v>
      </c>
      <c r="G639" s="51">
        <v>15750</v>
      </c>
      <c r="H639" s="21">
        <v>0</v>
      </c>
      <c r="I639" s="51">
        <f t="shared" si="56"/>
        <v>15750</v>
      </c>
      <c r="J639" s="62">
        <f t="shared" si="57"/>
        <v>4944460</v>
      </c>
      <c r="K639" s="49">
        <v>71574</v>
      </c>
      <c r="L639" s="65">
        <v>1468560</v>
      </c>
      <c r="M639" s="1">
        <f>VLOOKUP(K639,P:Q,2,0)-I639</f>
        <v>0</v>
      </c>
      <c r="N639" s="3"/>
      <c r="P639" s="44">
        <v>81525</v>
      </c>
      <c r="Q639" s="43">
        <v>22410</v>
      </c>
      <c r="R639" s="43"/>
      <c r="S639" s="43"/>
      <c r="T639" s="5"/>
      <c r="V639" s="5"/>
      <c r="W639" s="5" t="s">
        <v>566</v>
      </c>
    </row>
    <row r="640" s="1" customFormat="1" spans="1:23">
      <c r="A640" s="14">
        <v>16</v>
      </c>
      <c r="B640" s="47">
        <v>43586</v>
      </c>
      <c r="C640" s="48">
        <v>43589</v>
      </c>
      <c r="D640" s="17" t="s">
        <v>15</v>
      </c>
      <c r="E640" s="49">
        <f t="shared" si="55"/>
        <v>3</v>
      </c>
      <c r="F640" s="50" t="s">
        <v>583</v>
      </c>
      <c r="G640" s="51">
        <v>23625</v>
      </c>
      <c r="H640" s="21">
        <v>0</v>
      </c>
      <c r="I640" s="51">
        <f t="shared" si="56"/>
        <v>23625</v>
      </c>
      <c r="J640" s="62">
        <f t="shared" si="57"/>
        <v>4920835</v>
      </c>
      <c r="K640" s="49">
        <v>69405</v>
      </c>
      <c r="L640" s="65">
        <v>1456919</v>
      </c>
      <c r="M640" s="1">
        <f>VLOOKUP(K640,P:Q,2,0)-I640</f>
        <v>0</v>
      </c>
      <c r="N640" s="3"/>
      <c r="P640" s="43">
        <v>77935</v>
      </c>
      <c r="Q640" s="43">
        <v>33615</v>
      </c>
      <c r="R640" s="43"/>
      <c r="S640" s="43"/>
      <c r="T640" s="5"/>
      <c r="V640" s="5"/>
      <c r="W640" s="5" t="s">
        <v>537</v>
      </c>
    </row>
    <row r="641" s="1" customFormat="1" spans="1:23">
      <c r="A641" s="14">
        <v>17</v>
      </c>
      <c r="B641" s="47">
        <v>43586</v>
      </c>
      <c r="C641" s="48">
        <v>43589</v>
      </c>
      <c r="D641" s="17" t="s">
        <v>15</v>
      </c>
      <c r="E641" s="49">
        <f t="shared" si="55"/>
        <v>3</v>
      </c>
      <c r="F641" s="50" t="s">
        <v>584</v>
      </c>
      <c r="G641" s="51">
        <v>19305</v>
      </c>
      <c r="H641" s="21">
        <v>0</v>
      </c>
      <c r="I641" s="51">
        <f t="shared" si="56"/>
        <v>19305</v>
      </c>
      <c r="J641" s="62">
        <f t="shared" si="57"/>
        <v>4901530</v>
      </c>
      <c r="K641" s="49">
        <v>71745</v>
      </c>
      <c r="L641" s="65">
        <v>1470181</v>
      </c>
      <c r="M641" s="1">
        <f>VLOOKUP(K641,P:Q,2,0)-I641</f>
        <v>0</v>
      </c>
      <c r="N641" s="3"/>
      <c r="P641" s="43">
        <v>81294</v>
      </c>
      <c r="Q641" s="43">
        <v>22410</v>
      </c>
      <c r="R641" s="43"/>
      <c r="S641" s="43"/>
      <c r="T641" s="5"/>
      <c r="V641" s="5"/>
      <c r="W641" s="5" t="s">
        <v>585</v>
      </c>
    </row>
    <row r="642" s="1" customFormat="1" spans="1:23">
      <c r="A642" s="14">
        <v>18</v>
      </c>
      <c r="B642" s="47">
        <v>43587</v>
      </c>
      <c r="C642" s="48">
        <v>43589</v>
      </c>
      <c r="D642" s="17" t="s">
        <v>15</v>
      </c>
      <c r="E642" s="49">
        <f t="shared" si="55"/>
        <v>2</v>
      </c>
      <c r="F642" s="50" t="s">
        <v>576</v>
      </c>
      <c r="G642" s="51">
        <v>15750</v>
      </c>
      <c r="H642" s="21">
        <v>0</v>
      </c>
      <c r="I642" s="51">
        <f t="shared" si="56"/>
        <v>15750</v>
      </c>
      <c r="J642" s="62">
        <f t="shared" si="57"/>
        <v>4885780</v>
      </c>
      <c r="K642" s="49">
        <v>71511</v>
      </c>
      <c r="L642" s="65">
        <v>1467735</v>
      </c>
      <c r="M642" s="1">
        <f>VLOOKUP(K642,P:Q,2,0)-I642</f>
        <v>0</v>
      </c>
      <c r="N642" s="3"/>
      <c r="P642" s="43">
        <v>78123</v>
      </c>
      <c r="Q642" s="43">
        <v>20070</v>
      </c>
      <c r="R642" s="43"/>
      <c r="S642" s="43"/>
      <c r="T642" s="5"/>
      <c r="V642" s="5"/>
      <c r="W642" s="5" t="s">
        <v>527</v>
      </c>
    </row>
    <row r="643" s="1" customFormat="1" spans="1:23">
      <c r="A643" s="14">
        <v>19</v>
      </c>
      <c r="B643" s="47">
        <v>43586</v>
      </c>
      <c r="C643" s="48">
        <v>43589</v>
      </c>
      <c r="D643" s="17" t="s">
        <v>15</v>
      </c>
      <c r="E643" s="49">
        <f t="shared" si="55"/>
        <v>3</v>
      </c>
      <c r="F643" s="50" t="s">
        <v>586</v>
      </c>
      <c r="G643" s="51">
        <v>21060</v>
      </c>
      <c r="H643" s="21">
        <v>0</v>
      </c>
      <c r="I643" s="51">
        <f t="shared" si="56"/>
        <v>21060</v>
      </c>
      <c r="J643" s="62">
        <f t="shared" si="57"/>
        <v>4864720</v>
      </c>
      <c r="K643" s="49">
        <v>74705</v>
      </c>
      <c r="L643" s="65">
        <v>1460109</v>
      </c>
      <c r="M643" s="1">
        <f>VLOOKUP(K643,P:Q,2,0)-I643</f>
        <v>0</v>
      </c>
      <c r="N643" s="3"/>
      <c r="O643" s="3"/>
      <c r="P643" s="43">
        <v>73295</v>
      </c>
      <c r="Q643" s="43">
        <v>7150</v>
      </c>
      <c r="R643" s="43"/>
      <c r="S643" s="43"/>
      <c r="T643" s="5"/>
      <c r="V643" s="5"/>
      <c r="W643" s="5" t="s">
        <v>587</v>
      </c>
    </row>
    <row r="644" s="1" customFormat="1" spans="1:23">
      <c r="A644" s="14">
        <v>20</v>
      </c>
      <c r="B644" s="47">
        <v>43586</v>
      </c>
      <c r="C644" s="48">
        <v>43589</v>
      </c>
      <c r="D644" s="17" t="s">
        <v>15</v>
      </c>
      <c r="E644" s="49">
        <f t="shared" si="55"/>
        <v>3</v>
      </c>
      <c r="F644" s="50" t="s">
        <v>588</v>
      </c>
      <c r="G644" s="51">
        <v>15228</v>
      </c>
      <c r="H644" s="21">
        <v>0</v>
      </c>
      <c r="I644" s="51">
        <f t="shared" si="56"/>
        <v>15228</v>
      </c>
      <c r="J644" s="62">
        <f t="shared" si="57"/>
        <v>4849492</v>
      </c>
      <c r="K644" s="49">
        <v>69329</v>
      </c>
      <c r="L644" s="65">
        <v>1456121</v>
      </c>
      <c r="M644" s="1">
        <f>VLOOKUP(K644,P:Q,2,0)-I644</f>
        <v>0</v>
      </c>
      <c r="N644" s="3"/>
      <c r="P644" s="43">
        <v>72593</v>
      </c>
      <c r="Q644" s="43">
        <v>29600</v>
      </c>
      <c r="R644" s="43"/>
      <c r="S644" s="43"/>
      <c r="T644" s="5"/>
      <c r="V644" s="5"/>
      <c r="W644" s="5" t="s">
        <v>537</v>
      </c>
    </row>
    <row r="645" s="1" customFormat="1" spans="1:23">
      <c r="A645" s="14">
        <v>21</v>
      </c>
      <c r="B645" s="47">
        <v>43586</v>
      </c>
      <c r="C645" s="48">
        <v>43589</v>
      </c>
      <c r="D645" s="17" t="s">
        <v>15</v>
      </c>
      <c r="E645" s="49">
        <f t="shared" si="55"/>
        <v>3</v>
      </c>
      <c r="F645" s="50" t="s">
        <v>589</v>
      </c>
      <c r="G645" s="51">
        <v>19305</v>
      </c>
      <c r="H645" s="21">
        <v>0</v>
      </c>
      <c r="I645" s="51">
        <f t="shared" si="56"/>
        <v>19305</v>
      </c>
      <c r="J645" s="62">
        <f t="shared" si="57"/>
        <v>4830187</v>
      </c>
      <c r="K645" s="49">
        <v>71483</v>
      </c>
      <c r="L645" s="65">
        <v>1467343</v>
      </c>
      <c r="M645" s="1">
        <f>VLOOKUP(K645,P:Q,2,0)-I645</f>
        <v>0</v>
      </c>
      <c r="N645" s="3"/>
      <c r="P645" s="43">
        <v>80416</v>
      </c>
      <c r="Q645" s="43">
        <v>19305</v>
      </c>
      <c r="R645" s="43"/>
      <c r="S645" s="43"/>
      <c r="T645" s="5"/>
      <c r="V645" s="5"/>
      <c r="W645" s="5" t="s">
        <v>531</v>
      </c>
    </row>
    <row r="646" s="1" customFormat="1" spans="1:23">
      <c r="A646" s="14">
        <v>22</v>
      </c>
      <c r="B646" s="47">
        <v>43587</v>
      </c>
      <c r="C646" s="48">
        <v>43589</v>
      </c>
      <c r="D646" s="17" t="s">
        <v>15</v>
      </c>
      <c r="E646" s="49">
        <f t="shared" si="55"/>
        <v>2</v>
      </c>
      <c r="F646" s="50" t="s">
        <v>590</v>
      </c>
      <c r="G646" s="51">
        <v>12870</v>
      </c>
      <c r="H646" s="21">
        <v>0</v>
      </c>
      <c r="I646" s="51">
        <f t="shared" si="56"/>
        <v>12870</v>
      </c>
      <c r="J646" s="62">
        <f t="shared" si="57"/>
        <v>4817317</v>
      </c>
      <c r="K646" s="49">
        <v>71506</v>
      </c>
      <c r="L646" s="65">
        <v>1467726</v>
      </c>
      <c r="M646" s="1">
        <f>VLOOKUP(K646,P:Q,2,0)-I646</f>
        <v>0</v>
      </c>
      <c r="N646" s="3"/>
      <c r="P646" s="43">
        <v>80665</v>
      </c>
      <c r="Q646" s="43">
        <v>19305</v>
      </c>
      <c r="R646" s="43"/>
      <c r="S646" s="43"/>
      <c r="T646" s="5"/>
      <c r="V646" s="5"/>
      <c r="W646" s="5" t="s">
        <v>591</v>
      </c>
    </row>
    <row r="647" s="1" customFormat="1" spans="1:23">
      <c r="A647" s="14">
        <v>23</v>
      </c>
      <c r="B647" s="47">
        <v>43588</v>
      </c>
      <c r="C647" s="48">
        <v>43590</v>
      </c>
      <c r="D647" s="17" t="s">
        <v>15</v>
      </c>
      <c r="E647" s="49">
        <f t="shared" si="55"/>
        <v>2</v>
      </c>
      <c r="F647" s="50" t="s">
        <v>592</v>
      </c>
      <c r="G647" s="51">
        <v>12870</v>
      </c>
      <c r="H647" s="21">
        <v>0</v>
      </c>
      <c r="I647" s="51">
        <f t="shared" si="56"/>
        <v>12870</v>
      </c>
      <c r="J647" s="62">
        <f t="shared" si="57"/>
        <v>4804447</v>
      </c>
      <c r="K647" s="49">
        <v>71656</v>
      </c>
      <c r="L647" s="65">
        <v>1469267</v>
      </c>
      <c r="M647" s="1">
        <f>VLOOKUP(K647,P:Q,2,0)-I647</f>
        <v>0</v>
      </c>
      <c r="N647" s="3"/>
      <c r="P647" s="43">
        <v>80666</v>
      </c>
      <c r="Q647" s="43">
        <v>19305</v>
      </c>
      <c r="R647" s="43"/>
      <c r="S647" s="43"/>
      <c r="T647" s="5"/>
      <c r="V647" s="5"/>
      <c r="W647" s="5" t="s">
        <v>531</v>
      </c>
    </row>
    <row r="648" s="1" customFormat="1" spans="1:23">
      <c r="A648" s="14">
        <v>24</v>
      </c>
      <c r="B648" s="47">
        <v>43585</v>
      </c>
      <c r="C648" s="48">
        <v>43590</v>
      </c>
      <c r="D648" s="17" t="s">
        <v>15</v>
      </c>
      <c r="E648" s="49">
        <f t="shared" si="55"/>
        <v>5</v>
      </c>
      <c r="F648" s="50" t="s">
        <v>593</v>
      </c>
      <c r="G648" s="51">
        <v>41895</v>
      </c>
      <c r="H648" s="21">
        <v>0</v>
      </c>
      <c r="I648" s="51">
        <f t="shared" si="56"/>
        <v>41895</v>
      </c>
      <c r="J648" s="62">
        <f t="shared" si="57"/>
        <v>4762552</v>
      </c>
      <c r="K648" s="49">
        <v>69942</v>
      </c>
      <c r="L648" s="65">
        <v>1458999</v>
      </c>
      <c r="M648" s="1">
        <f>VLOOKUP(K648,P:Q,2,0)-I648</f>
        <v>0</v>
      </c>
      <c r="N648" s="3"/>
      <c r="P648" s="43">
        <v>71498</v>
      </c>
      <c r="Q648" s="43">
        <v>18000</v>
      </c>
      <c r="R648" s="43"/>
      <c r="S648" s="43"/>
      <c r="T648" s="5"/>
      <c r="V648" s="5"/>
      <c r="W648" s="5" t="s">
        <v>594</v>
      </c>
    </row>
    <row r="649" s="1" customFormat="1" spans="1:23">
      <c r="A649" s="14">
        <v>25</v>
      </c>
      <c r="B649" s="47">
        <v>43588</v>
      </c>
      <c r="C649" s="48">
        <v>43590</v>
      </c>
      <c r="D649" s="17" t="s">
        <v>15</v>
      </c>
      <c r="E649" s="49">
        <f t="shared" si="55"/>
        <v>2</v>
      </c>
      <c r="F649" s="50" t="s">
        <v>595</v>
      </c>
      <c r="G649" s="51">
        <v>15750</v>
      </c>
      <c r="H649" s="21">
        <v>0</v>
      </c>
      <c r="I649" s="51">
        <f t="shared" si="56"/>
        <v>15750</v>
      </c>
      <c r="J649" s="62">
        <f t="shared" si="57"/>
        <v>4746802</v>
      </c>
      <c r="K649" s="49">
        <v>71724</v>
      </c>
      <c r="L649" s="65">
        <v>1469709</v>
      </c>
      <c r="M649" s="1">
        <f>VLOOKUP(K649,P:Q,2,0)-I649</f>
        <v>0</v>
      </c>
      <c r="N649" s="3"/>
      <c r="P649" s="44">
        <v>75686</v>
      </c>
      <c r="Q649" s="43">
        <v>22708.56</v>
      </c>
      <c r="R649" s="43"/>
      <c r="S649" s="43"/>
      <c r="T649" s="5"/>
      <c r="V649" s="5"/>
      <c r="W649" s="5" t="s">
        <v>561</v>
      </c>
    </row>
    <row r="650" s="1" customFormat="1" spans="1:23">
      <c r="A650" s="14">
        <v>26</v>
      </c>
      <c r="B650" s="47">
        <v>43585</v>
      </c>
      <c r="C650" s="48">
        <v>43590</v>
      </c>
      <c r="D650" s="17" t="s">
        <v>15</v>
      </c>
      <c r="E650" s="49">
        <f t="shared" si="55"/>
        <v>5</v>
      </c>
      <c r="F650" s="50" t="s">
        <v>596</v>
      </c>
      <c r="G650" s="51">
        <v>37350</v>
      </c>
      <c r="H650" s="21">
        <v>0</v>
      </c>
      <c r="I650" s="51">
        <f t="shared" si="56"/>
        <v>37350</v>
      </c>
      <c r="J650" s="62">
        <f t="shared" si="57"/>
        <v>4709452</v>
      </c>
      <c r="K650" s="49">
        <v>69682</v>
      </c>
      <c r="L650" s="65">
        <v>1458622</v>
      </c>
      <c r="M650" s="1">
        <f>VLOOKUP(K650,P:Q,2,0)-I650</f>
        <v>0</v>
      </c>
      <c r="N650" s="3"/>
      <c r="P650" s="43">
        <v>80661</v>
      </c>
      <c r="Q650" s="43">
        <v>19305</v>
      </c>
      <c r="R650" s="43"/>
      <c r="S650" s="43"/>
      <c r="T650" s="5"/>
      <c r="V650" s="5"/>
      <c r="W650" s="5" t="s">
        <v>539</v>
      </c>
    </row>
    <row r="651" s="1" customFormat="1" spans="1:23">
      <c r="A651" s="14">
        <v>27</v>
      </c>
      <c r="B651" s="47">
        <v>43588</v>
      </c>
      <c r="C651" s="48">
        <v>43590</v>
      </c>
      <c r="D651" s="17" t="s">
        <v>15</v>
      </c>
      <c r="E651" s="49">
        <f t="shared" si="55"/>
        <v>2</v>
      </c>
      <c r="F651" s="50" t="s">
        <v>597</v>
      </c>
      <c r="G651" s="51">
        <v>9000</v>
      </c>
      <c r="H651" s="21">
        <v>0</v>
      </c>
      <c r="I651" s="51">
        <f t="shared" si="56"/>
        <v>9000</v>
      </c>
      <c r="J651" s="62">
        <f t="shared" si="57"/>
        <v>4700452</v>
      </c>
      <c r="K651" s="49">
        <v>71516</v>
      </c>
      <c r="L651" s="65">
        <v>1467885</v>
      </c>
      <c r="M651" s="1">
        <f>VLOOKUP(K651,P:Q,2,0)-I651</f>
        <v>0</v>
      </c>
      <c r="N651" s="3"/>
      <c r="P651" s="43">
        <v>75266</v>
      </c>
      <c r="Q651" s="43">
        <v>19305</v>
      </c>
      <c r="R651" s="43"/>
      <c r="S651" s="43"/>
      <c r="T651" s="5"/>
      <c r="V651" s="5"/>
      <c r="W651" s="5" t="s">
        <v>598</v>
      </c>
    </row>
    <row r="652" s="1" customFormat="1" spans="1:23">
      <c r="A652" s="14">
        <v>28</v>
      </c>
      <c r="B652" s="47">
        <v>43588</v>
      </c>
      <c r="C652" s="48">
        <v>43590</v>
      </c>
      <c r="D652" s="17" t="s">
        <v>15</v>
      </c>
      <c r="E652" s="49">
        <f t="shared" si="55"/>
        <v>2</v>
      </c>
      <c r="F652" s="50" t="s">
        <v>459</v>
      </c>
      <c r="G652" s="51">
        <v>12870</v>
      </c>
      <c r="H652" s="21">
        <v>0</v>
      </c>
      <c r="I652" s="51">
        <f t="shared" si="56"/>
        <v>12870</v>
      </c>
      <c r="J652" s="62">
        <f t="shared" si="57"/>
        <v>4687582</v>
      </c>
      <c r="K652" s="49">
        <v>73813</v>
      </c>
      <c r="L652" s="65">
        <v>1484388</v>
      </c>
      <c r="M652" s="1">
        <f>VLOOKUP(K652,P:Q,2,0)-I652</f>
        <v>0</v>
      </c>
      <c r="N652" s="3"/>
      <c r="P652" s="43">
        <v>72418</v>
      </c>
      <c r="Q652" s="43">
        <v>27000</v>
      </c>
      <c r="R652" s="43"/>
      <c r="S652" s="43"/>
      <c r="T652" s="5"/>
      <c r="V652" s="5"/>
      <c r="W652" s="5" t="s">
        <v>541</v>
      </c>
    </row>
    <row r="653" s="1" customFormat="1" spans="1:23">
      <c r="A653" s="14">
        <v>29</v>
      </c>
      <c r="B653" s="47">
        <v>43588</v>
      </c>
      <c r="C653" s="48">
        <v>43590</v>
      </c>
      <c r="D653" s="17" t="s">
        <v>15</v>
      </c>
      <c r="E653" s="49">
        <f t="shared" si="55"/>
        <v>2</v>
      </c>
      <c r="F653" s="50" t="s">
        <v>599</v>
      </c>
      <c r="G653" s="51">
        <v>9000</v>
      </c>
      <c r="H653" s="21">
        <v>0</v>
      </c>
      <c r="I653" s="51">
        <f t="shared" si="56"/>
        <v>9000</v>
      </c>
      <c r="J653" s="62">
        <f t="shared" si="57"/>
        <v>4678582</v>
      </c>
      <c r="K653" s="49">
        <v>72520</v>
      </c>
      <c r="L653" s="65">
        <v>1474832</v>
      </c>
      <c r="M653" s="1">
        <f>VLOOKUP(K653,P:Q,2,0)-I653</f>
        <v>0</v>
      </c>
      <c r="N653" s="3"/>
      <c r="P653" s="43">
        <v>74621</v>
      </c>
      <c r="Q653" s="43">
        <v>26892</v>
      </c>
      <c r="R653" s="43"/>
      <c r="S653" s="43"/>
      <c r="T653" s="5"/>
      <c r="V653" s="5"/>
      <c r="W653" s="5" t="s">
        <v>541</v>
      </c>
    </row>
    <row r="654" s="1" customFormat="1" spans="1:23">
      <c r="A654" s="14">
        <v>30</v>
      </c>
      <c r="B654" s="47">
        <v>43587</v>
      </c>
      <c r="C654" s="48">
        <v>43590</v>
      </c>
      <c r="D654" s="17" t="s">
        <v>15</v>
      </c>
      <c r="E654" s="49">
        <f t="shared" si="55"/>
        <v>3</v>
      </c>
      <c r="F654" s="50" t="s">
        <v>600</v>
      </c>
      <c r="G654" s="51">
        <v>19305</v>
      </c>
      <c r="H654" s="21">
        <v>0</v>
      </c>
      <c r="I654" s="51">
        <f t="shared" si="56"/>
        <v>19305</v>
      </c>
      <c r="J654" s="62">
        <f t="shared" si="57"/>
        <v>4659277</v>
      </c>
      <c r="K654" s="49">
        <v>72200</v>
      </c>
      <c r="L654" s="65">
        <v>1472064</v>
      </c>
      <c r="M654" s="1">
        <f>VLOOKUP(K654,P:Q,2,0)-I654</f>
        <v>0</v>
      </c>
      <c r="N654" s="3"/>
      <c r="P654" s="43">
        <v>80957</v>
      </c>
      <c r="Q654" s="43">
        <v>20070</v>
      </c>
      <c r="R654" s="43"/>
      <c r="S654" s="43"/>
      <c r="T654" s="5"/>
      <c r="V654" s="5"/>
      <c r="W654" s="5" t="s">
        <v>541</v>
      </c>
    </row>
    <row r="655" s="1" customFormat="1" spans="1:23">
      <c r="A655" s="14">
        <v>31</v>
      </c>
      <c r="B655" s="47">
        <v>43589</v>
      </c>
      <c r="C655" s="48">
        <v>43591</v>
      </c>
      <c r="D655" s="17" t="s">
        <v>15</v>
      </c>
      <c r="E655" s="49">
        <f t="shared" si="55"/>
        <v>2</v>
      </c>
      <c r="F655" s="50" t="s">
        <v>601</v>
      </c>
      <c r="G655" s="51">
        <v>9000</v>
      </c>
      <c r="H655" s="21">
        <v>0</v>
      </c>
      <c r="I655" s="51">
        <f t="shared" si="56"/>
        <v>9000</v>
      </c>
      <c r="J655" s="62">
        <f t="shared" si="57"/>
        <v>4650277</v>
      </c>
      <c r="K655" s="49">
        <v>73231</v>
      </c>
      <c r="L655" s="65">
        <v>1478329</v>
      </c>
      <c r="M655" s="1">
        <f>VLOOKUP(K655,P:Q,2,0)-I655</f>
        <v>0</v>
      </c>
      <c r="N655" s="3"/>
      <c r="P655" s="44">
        <v>78407</v>
      </c>
      <c r="Q655" s="43">
        <v>12870</v>
      </c>
      <c r="R655" s="43"/>
      <c r="S655" s="43"/>
      <c r="T655" s="5"/>
      <c r="V655" s="5"/>
      <c r="W655" s="5" t="s">
        <v>541</v>
      </c>
    </row>
    <row r="656" s="1" customFormat="1" spans="1:23">
      <c r="A656" s="14">
        <v>32</v>
      </c>
      <c r="B656" s="47">
        <v>43589</v>
      </c>
      <c r="C656" s="48">
        <v>43591</v>
      </c>
      <c r="D656" s="17" t="s">
        <v>15</v>
      </c>
      <c r="E656" s="49">
        <f t="shared" si="55"/>
        <v>2</v>
      </c>
      <c r="F656" s="50" t="s">
        <v>602</v>
      </c>
      <c r="G656" s="51">
        <v>18670</v>
      </c>
      <c r="H656" s="21">
        <v>0</v>
      </c>
      <c r="I656" s="51">
        <f t="shared" si="56"/>
        <v>18670</v>
      </c>
      <c r="J656" s="62">
        <f t="shared" si="57"/>
        <v>4631607</v>
      </c>
      <c r="K656" s="49">
        <v>73828</v>
      </c>
      <c r="L656" s="65">
        <v>1484608</v>
      </c>
      <c r="M656" s="1">
        <f>VLOOKUP(K656,P:Q,2,0)-I656</f>
        <v>0</v>
      </c>
      <c r="N656" s="3"/>
      <c r="P656" s="43">
        <v>80915</v>
      </c>
      <c r="Q656" s="43">
        <v>38610</v>
      </c>
      <c r="R656" s="43"/>
      <c r="S656" s="43"/>
      <c r="T656" s="5"/>
      <c r="V656" s="5"/>
      <c r="W656" s="5" t="s">
        <v>537</v>
      </c>
    </row>
    <row r="657" s="1" customFormat="1" spans="1:23">
      <c r="A657" s="14">
        <v>33</v>
      </c>
      <c r="B657" s="47">
        <v>43589</v>
      </c>
      <c r="C657" s="48">
        <v>43591</v>
      </c>
      <c r="D657" s="17" t="s">
        <v>15</v>
      </c>
      <c r="E657" s="49">
        <f t="shared" si="55"/>
        <v>2</v>
      </c>
      <c r="F657" s="50" t="s">
        <v>603</v>
      </c>
      <c r="G657" s="51">
        <v>15750</v>
      </c>
      <c r="H657" s="21">
        <v>0</v>
      </c>
      <c r="I657" s="51">
        <f t="shared" si="56"/>
        <v>15750</v>
      </c>
      <c r="J657" s="62">
        <f t="shared" si="57"/>
        <v>4615857</v>
      </c>
      <c r="K657" s="49">
        <v>72038</v>
      </c>
      <c r="L657" s="65">
        <v>1471547</v>
      </c>
      <c r="M657" s="1">
        <f>VLOOKUP(K657,P:Q,2,0)-I657</f>
        <v>0</v>
      </c>
      <c r="N657" s="3"/>
      <c r="P657" s="43">
        <v>79902</v>
      </c>
      <c r="Q657" s="43">
        <v>19305</v>
      </c>
      <c r="R657" s="43"/>
      <c r="S657" s="43"/>
      <c r="T657" s="5"/>
      <c r="V657" s="5"/>
      <c r="W657" s="5" t="s">
        <v>559</v>
      </c>
    </row>
    <row r="658" s="1" customFormat="1" spans="1:23">
      <c r="A658" s="14">
        <v>34</v>
      </c>
      <c r="B658" s="47">
        <v>43588</v>
      </c>
      <c r="C658" s="48">
        <v>43591</v>
      </c>
      <c r="D658" s="17" t="s">
        <v>15</v>
      </c>
      <c r="E658" s="49">
        <f t="shared" si="55"/>
        <v>3</v>
      </c>
      <c r="F658" s="50" t="s">
        <v>604</v>
      </c>
      <c r="G658" s="51">
        <v>19305</v>
      </c>
      <c r="H658" s="21">
        <v>0</v>
      </c>
      <c r="I658" s="51">
        <f t="shared" si="56"/>
        <v>19305</v>
      </c>
      <c r="J658" s="62">
        <f t="shared" si="57"/>
        <v>4596552</v>
      </c>
      <c r="K658" s="49">
        <v>73858</v>
      </c>
      <c r="L658" s="65">
        <v>1485296</v>
      </c>
      <c r="M658" s="1">
        <f>VLOOKUP(K658,P:Q,2,0)-I658</f>
        <v>0</v>
      </c>
      <c r="N658" s="3"/>
      <c r="P658" s="43">
        <v>77759</v>
      </c>
      <c r="Q658" s="43">
        <v>12870</v>
      </c>
      <c r="R658" s="43"/>
      <c r="S658" s="43"/>
      <c r="T658" s="5"/>
      <c r="V658" s="5"/>
      <c r="W658" s="5" t="s">
        <v>531</v>
      </c>
    </row>
    <row r="659" s="1" customFormat="1" spans="1:23">
      <c r="A659" s="14">
        <v>35</v>
      </c>
      <c r="B659" s="47">
        <v>43588</v>
      </c>
      <c r="C659" s="48">
        <v>43591</v>
      </c>
      <c r="D659" s="17" t="s">
        <v>15</v>
      </c>
      <c r="E659" s="49">
        <f t="shared" si="55"/>
        <v>3</v>
      </c>
      <c r="F659" s="50" t="s">
        <v>605</v>
      </c>
      <c r="G659" s="51">
        <v>19305</v>
      </c>
      <c r="H659" s="21">
        <v>0</v>
      </c>
      <c r="I659" s="51">
        <f t="shared" si="56"/>
        <v>19305</v>
      </c>
      <c r="J659" s="62">
        <f t="shared" si="57"/>
        <v>4577247</v>
      </c>
      <c r="K659" s="49">
        <v>73856</v>
      </c>
      <c r="L659" s="65">
        <v>1485296</v>
      </c>
      <c r="M659" s="1">
        <f>VLOOKUP(K659,P:Q,2,0)-I659</f>
        <v>0</v>
      </c>
      <c r="N659" s="3"/>
      <c r="P659" s="43"/>
      <c r="Q659" s="43">
        <v>0</v>
      </c>
      <c r="R659" s="43"/>
      <c r="S659" s="43"/>
      <c r="T659" s="5"/>
      <c r="V659" s="5"/>
      <c r="W659" s="5" t="s">
        <v>535</v>
      </c>
    </row>
    <row r="660" s="3" customFormat="1" spans="1:23">
      <c r="A660" s="14">
        <v>36</v>
      </c>
      <c r="B660" s="47">
        <v>43589</v>
      </c>
      <c r="C660" s="48">
        <v>43592</v>
      </c>
      <c r="D660" s="17" t="s">
        <v>15</v>
      </c>
      <c r="E660" s="49">
        <v>3</v>
      </c>
      <c r="F660" s="50" t="s">
        <v>606</v>
      </c>
      <c r="G660" s="51">
        <v>21060</v>
      </c>
      <c r="H660" s="21">
        <v>0</v>
      </c>
      <c r="I660" s="51">
        <v>21060</v>
      </c>
      <c r="J660" s="62">
        <f t="shared" si="57"/>
        <v>4556187</v>
      </c>
      <c r="K660" s="49">
        <v>71099</v>
      </c>
      <c r="L660" s="65">
        <v>1465741</v>
      </c>
      <c r="M660" s="1">
        <f>VLOOKUP(K660,P:Q,2,0)-I660</f>
        <v>0</v>
      </c>
      <c r="P660" s="43"/>
      <c r="Q660" s="43">
        <v>0</v>
      </c>
      <c r="R660" s="43"/>
      <c r="S660" s="43"/>
      <c r="T660" s="5"/>
      <c r="V660" s="5"/>
      <c r="W660" s="5" t="s">
        <v>539</v>
      </c>
    </row>
    <row r="661" s="3" customFormat="1" spans="1:23">
      <c r="A661" s="14">
        <f t="shared" ref="A661:A724" si="58">A660+1</f>
        <v>37</v>
      </c>
      <c r="B661" s="47">
        <v>43589</v>
      </c>
      <c r="C661" s="48">
        <v>43593</v>
      </c>
      <c r="D661" s="17" t="s">
        <v>15</v>
      </c>
      <c r="E661" s="49">
        <v>4</v>
      </c>
      <c r="F661" s="50" t="s">
        <v>607</v>
      </c>
      <c r="G661" s="51">
        <v>44820</v>
      </c>
      <c r="H661" s="21">
        <v>0</v>
      </c>
      <c r="I661" s="51">
        <v>44820</v>
      </c>
      <c r="J661" s="62">
        <f t="shared" si="57"/>
        <v>4511367</v>
      </c>
      <c r="K661" s="49">
        <v>73261</v>
      </c>
      <c r="L661" s="65">
        <v>1476380</v>
      </c>
      <c r="M661" s="1">
        <f>VLOOKUP(K661,P:Q,2,0)-I661</f>
        <v>0</v>
      </c>
      <c r="P661" s="43"/>
      <c r="Q661" s="43">
        <v>0</v>
      </c>
      <c r="R661" s="43"/>
      <c r="S661" s="43"/>
      <c r="T661" s="5"/>
      <c r="V661" s="5"/>
      <c r="W661" s="5" t="s">
        <v>541</v>
      </c>
    </row>
    <row r="662" s="3" customFormat="1" spans="1:23">
      <c r="A662" s="14">
        <f t="shared" si="58"/>
        <v>38</v>
      </c>
      <c r="B662" s="47">
        <v>43589</v>
      </c>
      <c r="C662" s="48">
        <v>43593</v>
      </c>
      <c r="D662" s="17" t="s">
        <v>15</v>
      </c>
      <c r="E662" s="49">
        <v>4</v>
      </c>
      <c r="F662" s="50" t="s">
        <v>608</v>
      </c>
      <c r="G662" s="51">
        <v>25740</v>
      </c>
      <c r="H662" s="21">
        <v>0</v>
      </c>
      <c r="I662" s="51">
        <v>25740</v>
      </c>
      <c r="J662" s="62">
        <f t="shared" ref="J662:J725" si="59">J661-I662</f>
        <v>4485627</v>
      </c>
      <c r="K662" s="49">
        <v>73455</v>
      </c>
      <c r="L662" s="65">
        <v>1480985</v>
      </c>
      <c r="M662" s="1">
        <f>VLOOKUP(K662,P:Q,2,0)-I662</f>
        <v>0</v>
      </c>
      <c r="P662" s="43"/>
      <c r="Q662" s="43">
        <v>0</v>
      </c>
      <c r="R662" s="43"/>
      <c r="S662" s="43"/>
      <c r="T662" s="5"/>
      <c r="V662" s="5"/>
      <c r="W662" s="5" t="s">
        <v>539</v>
      </c>
    </row>
    <row r="663" s="3" customFormat="1" spans="1:23">
      <c r="A663" s="14">
        <f t="shared" si="58"/>
        <v>39</v>
      </c>
      <c r="B663" s="47">
        <v>43590</v>
      </c>
      <c r="C663" s="48">
        <v>43593</v>
      </c>
      <c r="D663" s="17" t="s">
        <v>15</v>
      </c>
      <c r="E663" s="49">
        <v>3</v>
      </c>
      <c r="F663" s="50" t="s">
        <v>609</v>
      </c>
      <c r="G663" s="51">
        <v>13500</v>
      </c>
      <c r="H663" s="21">
        <v>0</v>
      </c>
      <c r="I663" s="51">
        <v>13500</v>
      </c>
      <c r="J663" s="62">
        <f t="shared" si="59"/>
        <v>4472127</v>
      </c>
      <c r="K663" s="49">
        <v>73833</v>
      </c>
      <c r="L663" s="65">
        <v>1484646</v>
      </c>
      <c r="M663" s="1">
        <f>VLOOKUP(K663,P:Q,2,0)-I663</f>
        <v>0</v>
      </c>
      <c r="P663" s="43"/>
      <c r="Q663" s="43">
        <v>0</v>
      </c>
      <c r="R663" s="43"/>
      <c r="S663" s="43"/>
      <c r="T663" s="5"/>
      <c r="V663" s="5"/>
      <c r="W663" s="5" t="s">
        <v>537</v>
      </c>
    </row>
    <row r="664" s="3" customFormat="1" spans="1:23">
      <c r="A664" s="14">
        <f t="shared" si="58"/>
        <v>40</v>
      </c>
      <c r="B664" s="47">
        <v>43590</v>
      </c>
      <c r="C664" s="48">
        <v>43594</v>
      </c>
      <c r="D664" s="17" t="s">
        <v>15</v>
      </c>
      <c r="E664" s="49">
        <v>4</v>
      </c>
      <c r="F664" s="50" t="s">
        <v>610</v>
      </c>
      <c r="G664" s="51">
        <v>25740</v>
      </c>
      <c r="H664" s="21">
        <v>0</v>
      </c>
      <c r="I664" s="51">
        <v>25740</v>
      </c>
      <c r="J664" s="62">
        <f t="shared" si="59"/>
        <v>4446387</v>
      </c>
      <c r="K664" s="49">
        <v>72206</v>
      </c>
      <c r="L664" s="65">
        <v>1472257</v>
      </c>
      <c r="M664" s="1">
        <f>VLOOKUP(K664,P:Q,2,0)-I664</f>
        <v>0</v>
      </c>
      <c r="P664" s="44"/>
      <c r="Q664" s="43">
        <v>0</v>
      </c>
      <c r="R664" s="43"/>
      <c r="S664" s="43"/>
      <c r="T664" s="5"/>
      <c r="V664" s="5"/>
      <c r="W664" s="5" t="s">
        <v>611</v>
      </c>
    </row>
    <row r="665" s="3" customFormat="1" spans="1:23">
      <c r="A665" s="14">
        <f t="shared" si="58"/>
        <v>41</v>
      </c>
      <c r="B665" s="47">
        <v>43590</v>
      </c>
      <c r="C665" s="48">
        <v>43592</v>
      </c>
      <c r="D665" s="17" t="s">
        <v>15</v>
      </c>
      <c r="E665" s="49">
        <v>2</v>
      </c>
      <c r="F665" s="50" t="s">
        <v>612</v>
      </c>
      <c r="G665" s="51">
        <v>9000</v>
      </c>
      <c r="H665" s="21">
        <v>0</v>
      </c>
      <c r="I665" s="51">
        <v>9000</v>
      </c>
      <c r="J665" s="62">
        <f t="shared" si="59"/>
        <v>4437387</v>
      </c>
      <c r="K665" s="49">
        <v>73849</v>
      </c>
      <c r="L665" s="65">
        <v>1484872</v>
      </c>
      <c r="M665" s="1">
        <f>VLOOKUP(K665,P:Q,2,0)-I665</f>
        <v>0</v>
      </c>
      <c r="P665" s="43"/>
      <c r="Q665" s="43">
        <v>0</v>
      </c>
      <c r="R665" s="43"/>
      <c r="S665" s="43"/>
      <c r="T665" s="5"/>
      <c r="V665" s="5"/>
      <c r="W665" s="5" t="s">
        <v>547</v>
      </c>
    </row>
    <row r="666" s="3" customFormat="1" spans="1:23">
      <c r="A666" s="14">
        <f t="shared" si="58"/>
        <v>42</v>
      </c>
      <c r="B666" s="47">
        <v>43590</v>
      </c>
      <c r="C666" s="48">
        <v>43593</v>
      </c>
      <c r="D666" s="17" t="s">
        <v>15</v>
      </c>
      <c r="E666" s="49">
        <v>3</v>
      </c>
      <c r="F666" s="50" t="s">
        <v>613</v>
      </c>
      <c r="G666" s="51">
        <v>26250</v>
      </c>
      <c r="H666" s="21">
        <v>0</v>
      </c>
      <c r="I666" s="51">
        <v>23625</v>
      </c>
      <c r="J666" s="62">
        <f t="shared" si="59"/>
        <v>4413762</v>
      </c>
      <c r="K666" s="49">
        <v>69462</v>
      </c>
      <c r="L666" s="65">
        <v>1457560</v>
      </c>
      <c r="M666" s="1">
        <f>VLOOKUP(K666,P:Q,2,0)-I666</f>
        <v>0</v>
      </c>
      <c r="P666" s="43"/>
      <c r="Q666" s="43">
        <v>0</v>
      </c>
      <c r="R666" s="43"/>
      <c r="S666" s="43"/>
      <c r="T666" s="5"/>
      <c r="V666" s="5"/>
      <c r="W666" s="5" t="s">
        <v>598</v>
      </c>
    </row>
    <row r="667" s="3" customFormat="1" spans="1:23">
      <c r="A667" s="14">
        <f t="shared" si="58"/>
        <v>43</v>
      </c>
      <c r="B667" s="47">
        <v>43590</v>
      </c>
      <c r="C667" s="48">
        <v>43593</v>
      </c>
      <c r="D667" s="17" t="s">
        <v>15</v>
      </c>
      <c r="E667" s="49">
        <v>3</v>
      </c>
      <c r="F667" s="50" t="s">
        <v>614</v>
      </c>
      <c r="G667" s="51">
        <v>13500</v>
      </c>
      <c r="H667" s="21">
        <v>0</v>
      </c>
      <c r="I667" s="51">
        <v>13500</v>
      </c>
      <c r="J667" s="62">
        <f t="shared" si="59"/>
        <v>4400262</v>
      </c>
      <c r="K667" s="49">
        <v>73835</v>
      </c>
      <c r="L667" s="65">
        <v>1484646</v>
      </c>
      <c r="M667" s="1">
        <f>VLOOKUP(K667,P:Q,2,0)-I667</f>
        <v>0</v>
      </c>
      <c r="P667" s="100"/>
      <c r="Q667" s="43">
        <v>0</v>
      </c>
      <c r="R667" s="43"/>
      <c r="S667" s="43"/>
      <c r="T667" s="5"/>
      <c r="V667" s="5"/>
      <c r="W667" s="5" t="s">
        <v>537</v>
      </c>
    </row>
    <row r="668" s="3" customFormat="1" spans="1:23">
      <c r="A668" s="14">
        <f t="shared" si="58"/>
        <v>44</v>
      </c>
      <c r="B668" s="47">
        <v>43590</v>
      </c>
      <c r="C668" s="48">
        <v>43593</v>
      </c>
      <c r="D668" s="17" t="s">
        <v>15</v>
      </c>
      <c r="E668" s="49">
        <v>3</v>
      </c>
      <c r="F668" s="50" t="s">
        <v>615</v>
      </c>
      <c r="G668" s="51">
        <v>13500</v>
      </c>
      <c r="H668" s="21">
        <v>0</v>
      </c>
      <c r="I668" s="51">
        <v>13500</v>
      </c>
      <c r="J668" s="62">
        <f t="shared" si="59"/>
        <v>4386762</v>
      </c>
      <c r="K668" s="49">
        <v>73834</v>
      </c>
      <c r="L668" s="65">
        <v>1484646</v>
      </c>
      <c r="M668" s="1">
        <f>VLOOKUP(K668,P:Q,2,0)-I668</f>
        <v>0</v>
      </c>
      <c r="P668" s="44"/>
      <c r="Q668" s="43">
        <v>0</v>
      </c>
      <c r="R668" s="43"/>
      <c r="S668" s="43"/>
      <c r="T668" s="5"/>
      <c r="V668" s="5"/>
      <c r="W668" s="5" t="s">
        <v>537</v>
      </c>
    </row>
    <row r="669" s="3" customFormat="1" spans="1:23">
      <c r="A669" s="14">
        <f t="shared" si="58"/>
        <v>45</v>
      </c>
      <c r="B669" s="47">
        <v>43590</v>
      </c>
      <c r="C669" s="48">
        <v>43594</v>
      </c>
      <c r="D669" s="17" t="s">
        <v>15</v>
      </c>
      <c r="E669" s="49">
        <v>4</v>
      </c>
      <c r="F669" s="50" t="s">
        <v>616</v>
      </c>
      <c r="G669" s="51">
        <v>31500</v>
      </c>
      <c r="H669" s="21">
        <v>0</v>
      </c>
      <c r="I669" s="51">
        <v>31500</v>
      </c>
      <c r="J669" s="62">
        <f t="shared" si="59"/>
        <v>4355262</v>
      </c>
      <c r="K669" s="49">
        <v>71583</v>
      </c>
      <c r="L669" s="65">
        <v>1468235</v>
      </c>
      <c r="M669" s="1">
        <f>VLOOKUP(K669,P:Q,2,0)-I669</f>
        <v>0</v>
      </c>
      <c r="P669" s="43"/>
      <c r="Q669" s="43">
        <v>0</v>
      </c>
      <c r="R669" s="43"/>
      <c r="S669" s="43"/>
      <c r="T669" s="5"/>
      <c r="V669" s="5"/>
      <c r="W669" s="5" t="s">
        <v>559</v>
      </c>
    </row>
    <row r="670" s="3" customFormat="1" spans="1:23">
      <c r="A670" s="14">
        <f t="shared" si="58"/>
        <v>46</v>
      </c>
      <c r="B670" s="47">
        <v>43590</v>
      </c>
      <c r="C670" s="48">
        <v>43596</v>
      </c>
      <c r="D670" s="17" t="s">
        <v>15</v>
      </c>
      <c r="E670" s="49">
        <v>6</v>
      </c>
      <c r="F670" s="50" t="s">
        <v>617</v>
      </c>
      <c r="G670" s="51">
        <v>42120</v>
      </c>
      <c r="H670" s="21">
        <v>0</v>
      </c>
      <c r="I670" s="51">
        <v>42120</v>
      </c>
      <c r="J670" s="62">
        <f t="shared" si="59"/>
        <v>4313142</v>
      </c>
      <c r="K670" s="49">
        <v>70102</v>
      </c>
      <c r="L670" s="65">
        <v>1460602</v>
      </c>
      <c r="M670" s="1">
        <f>VLOOKUP(K670,P:Q,2,0)-I670</f>
        <v>0</v>
      </c>
      <c r="P670" s="43"/>
      <c r="Q670" s="43">
        <v>0</v>
      </c>
      <c r="R670" s="43"/>
      <c r="S670" s="43"/>
      <c r="T670" s="5"/>
      <c r="V670" s="5"/>
      <c r="W670" s="5" t="s">
        <v>537</v>
      </c>
    </row>
    <row r="671" s="3" customFormat="1" spans="1:23">
      <c r="A671" s="14">
        <f t="shared" si="58"/>
        <v>47</v>
      </c>
      <c r="B671" s="47">
        <v>43590</v>
      </c>
      <c r="C671" s="48">
        <v>43592</v>
      </c>
      <c r="D671" s="17" t="s">
        <v>15</v>
      </c>
      <c r="E671" s="49">
        <v>2</v>
      </c>
      <c r="F671" s="50" t="s">
        <v>618</v>
      </c>
      <c r="G671" s="51">
        <v>9000</v>
      </c>
      <c r="H671" s="21">
        <v>0</v>
      </c>
      <c r="I671" s="51">
        <v>9000</v>
      </c>
      <c r="J671" s="62">
        <f t="shared" si="59"/>
        <v>4304142</v>
      </c>
      <c r="K671" s="49">
        <v>73609</v>
      </c>
      <c r="L671" s="65">
        <v>1482501</v>
      </c>
      <c r="M671" s="1">
        <f>VLOOKUP(K671,P:Q,2,0)-I671</f>
        <v>0</v>
      </c>
      <c r="P671" s="43"/>
      <c r="Q671" s="43">
        <v>0</v>
      </c>
      <c r="R671" s="43"/>
      <c r="S671" s="43"/>
      <c r="T671" s="5"/>
      <c r="V671" s="5"/>
      <c r="W671" s="5" t="s">
        <v>537</v>
      </c>
    </row>
    <row r="672" s="3" customFormat="1" spans="1:23">
      <c r="A672" s="14">
        <f t="shared" si="58"/>
        <v>48</v>
      </c>
      <c r="B672" s="47">
        <v>43590</v>
      </c>
      <c r="C672" s="48">
        <v>43592</v>
      </c>
      <c r="D672" s="17" t="s">
        <v>15</v>
      </c>
      <c r="E672" s="49">
        <v>2</v>
      </c>
      <c r="F672" s="50" t="s">
        <v>619</v>
      </c>
      <c r="G672" s="51">
        <v>12870</v>
      </c>
      <c r="H672" s="21">
        <v>0</v>
      </c>
      <c r="I672" s="51">
        <v>12870</v>
      </c>
      <c r="J672" s="62">
        <f t="shared" si="59"/>
        <v>4291272</v>
      </c>
      <c r="K672" s="49">
        <v>73411</v>
      </c>
      <c r="L672" s="65">
        <v>1480388</v>
      </c>
      <c r="M672" s="1">
        <f>VLOOKUP(K672,P:Q,2,0)-I672</f>
        <v>0</v>
      </c>
      <c r="P672" s="43"/>
      <c r="Q672" s="43">
        <v>0</v>
      </c>
      <c r="R672" s="43"/>
      <c r="S672" s="43"/>
      <c r="T672" s="5"/>
      <c r="V672" s="5"/>
      <c r="W672" s="5" t="s">
        <v>537</v>
      </c>
    </row>
    <row r="673" s="3" customFormat="1" spans="1:23">
      <c r="A673" s="14">
        <f t="shared" si="58"/>
        <v>49</v>
      </c>
      <c r="B673" s="47">
        <v>43590</v>
      </c>
      <c r="C673" s="48">
        <v>43593</v>
      </c>
      <c r="D673" s="17" t="s">
        <v>15</v>
      </c>
      <c r="E673" s="49">
        <v>3</v>
      </c>
      <c r="F673" s="50" t="s">
        <v>620</v>
      </c>
      <c r="G673" s="51">
        <v>23625</v>
      </c>
      <c r="H673" s="21">
        <v>0</v>
      </c>
      <c r="I673" s="51">
        <v>23625</v>
      </c>
      <c r="J673" s="62">
        <f t="shared" si="59"/>
        <v>4267647</v>
      </c>
      <c r="K673" s="49">
        <v>69464</v>
      </c>
      <c r="L673" s="65">
        <v>1457566</v>
      </c>
      <c r="M673" s="1">
        <f>VLOOKUP(K673,P:Q,2,0)-I673</f>
        <v>0</v>
      </c>
      <c r="P673" s="43"/>
      <c r="Q673" s="43">
        <v>0</v>
      </c>
      <c r="R673" s="43"/>
      <c r="S673" s="43"/>
      <c r="T673" s="5"/>
      <c r="V673" s="5"/>
      <c r="W673" s="5" t="s">
        <v>621</v>
      </c>
    </row>
    <row r="674" s="3" customFormat="1" spans="1:23">
      <c r="A674" s="14">
        <f t="shared" si="58"/>
        <v>50</v>
      </c>
      <c r="B674" s="47">
        <v>43591</v>
      </c>
      <c r="C674" s="48">
        <v>43595</v>
      </c>
      <c r="D674" s="17" t="s">
        <v>15</v>
      </c>
      <c r="E674" s="49">
        <v>4</v>
      </c>
      <c r="F674" s="50" t="s">
        <v>622</v>
      </c>
      <c r="G674" s="51">
        <v>18000</v>
      </c>
      <c r="H674" s="21">
        <v>0</v>
      </c>
      <c r="I674" s="51">
        <v>18000</v>
      </c>
      <c r="J674" s="62">
        <f t="shared" si="59"/>
        <v>4249647</v>
      </c>
      <c r="K674" s="49">
        <v>71735</v>
      </c>
      <c r="L674" s="65">
        <v>1469865</v>
      </c>
      <c r="M674" s="1">
        <f>VLOOKUP(K674,P:Q,2,0)-I674</f>
        <v>0</v>
      </c>
      <c r="P674" s="43"/>
      <c r="Q674" s="43">
        <v>0</v>
      </c>
      <c r="R674" s="43"/>
      <c r="S674" s="43"/>
      <c r="T674" s="5"/>
      <c r="V674" s="5"/>
      <c r="W674" s="5" t="s">
        <v>591</v>
      </c>
    </row>
    <row r="675" s="3" customFormat="1" spans="1:23">
      <c r="A675" s="14">
        <f t="shared" si="58"/>
        <v>51</v>
      </c>
      <c r="B675" s="47">
        <v>43591</v>
      </c>
      <c r="C675" s="48">
        <v>43593</v>
      </c>
      <c r="D675" s="17" t="s">
        <v>15</v>
      </c>
      <c r="E675" s="49">
        <v>2</v>
      </c>
      <c r="F675" s="50" t="s">
        <v>623</v>
      </c>
      <c r="G675" s="51">
        <v>12870</v>
      </c>
      <c r="H675" s="21">
        <v>0</v>
      </c>
      <c r="I675" s="51">
        <v>12870</v>
      </c>
      <c r="J675" s="62">
        <f t="shared" si="59"/>
        <v>4236777</v>
      </c>
      <c r="K675" s="49">
        <v>74038</v>
      </c>
      <c r="L675" s="65">
        <v>1487440</v>
      </c>
      <c r="M675" s="1">
        <f>VLOOKUP(K675,P:Q,2,0)-I675</f>
        <v>0</v>
      </c>
      <c r="P675" s="43"/>
      <c r="Q675" s="43">
        <v>0</v>
      </c>
      <c r="R675" s="43"/>
      <c r="S675" s="43"/>
      <c r="T675" s="5"/>
      <c r="V675" s="5"/>
      <c r="W675" s="5" t="s">
        <v>535</v>
      </c>
    </row>
    <row r="676" s="3" customFormat="1" spans="1:23">
      <c r="A676" s="14">
        <f t="shared" si="58"/>
        <v>52</v>
      </c>
      <c r="B676" s="47">
        <v>43591</v>
      </c>
      <c r="C676" s="48">
        <v>43594</v>
      </c>
      <c r="D676" s="17" t="s">
        <v>15</v>
      </c>
      <c r="E676" s="49">
        <v>3</v>
      </c>
      <c r="F676" s="50" t="s">
        <v>624</v>
      </c>
      <c r="G676" s="51">
        <v>30105</v>
      </c>
      <c r="H676" s="21">
        <v>0</v>
      </c>
      <c r="I676" s="51">
        <v>30105</v>
      </c>
      <c r="J676" s="62">
        <f t="shared" si="59"/>
        <v>4206672</v>
      </c>
      <c r="K676" s="49">
        <v>73515</v>
      </c>
      <c r="L676" s="65">
        <v>1481309</v>
      </c>
      <c r="M676" s="1">
        <f>VLOOKUP(K676,P:Q,2,0)-I676</f>
        <v>0</v>
      </c>
      <c r="P676" s="43"/>
      <c r="Q676" s="43">
        <v>0</v>
      </c>
      <c r="R676" s="43"/>
      <c r="S676" s="43"/>
      <c r="T676" s="5"/>
      <c r="V676" s="5"/>
      <c r="W676" s="5" t="s">
        <v>541</v>
      </c>
    </row>
    <row r="677" s="3" customFormat="1" spans="1:23">
      <c r="A677" s="14">
        <f t="shared" si="58"/>
        <v>53</v>
      </c>
      <c r="B677" s="47">
        <v>43591</v>
      </c>
      <c r="C677" s="48">
        <v>43593</v>
      </c>
      <c r="D677" s="17" t="s">
        <v>15</v>
      </c>
      <c r="E677" s="49">
        <v>2</v>
      </c>
      <c r="F677" s="50" t="s">
        <v>625</v>
      </c>
      <c r="G677" s="51">
        <v>12870</v>
      </c>
      <c r="H677" s="21">
        <v>0</v>
      </c>
      <c r="I677" s="51">
        <v>12870</v>
      </c>
      <c r="J677" s="62">
        <f t="shared" si="59"/>
        <v>4193802</v>
      </c>
      <c r="K677" s="49">
        <v>74039</v>
      </c>
      <c r="L677" s="65">
        <v>1487495</v>
      </c>
      <c r="M677" s="1">
        <f>VLOOKUP(K677,P:Q,2,0)-I677</f>
        <v>0</v>
      </c>
      <c r="P677" s="43"/>
      <c r="Q677" s="43">
        <v>0</v>
      </c>
      <c r="R677" s="43"/>
      <c r="S677" s="43"/>
      <c r="T677" s="5"/>
      <c r="V677" s="5"/>
      <c r="W677" s="5" t="s">
        <v>541</v>
      </c>
    </row>
    <row r="678" s="3" customFormat="1" spans="1:23">
      <c r="A678" s="14">
        <f t="shared" si="58"/>
        <v>54</v>
      </c>
      <c r="B678" s="47">
        <v>43591</v>
      </c>
      <c r="C678" s="48">
        <v>43595</v>
      </c>
      <c r="D678" s="17" t="s">
        <v>15</v>
      </c>
      <c r="E678" s="49">
        <v>4</v>
      </c>
      <c r="F678" s="50" t="s">
        <v>626</v>
      </c>
      <c r="G678" s="51">
        <v>25740</v>
      </c>
      <c r="H678" s="21">
        <v>0</v>
      </c>
      <c r="I678" s="51">
        <v>25740</v>
      </c>
      <c r="J678" s="62">
        <f t="shared" si="59"/>
        <v>4168062</v>
      </c>
      <c r="K678" s="49">
        <v>73974</v>
      </c>
      <c r="L678" s="65">
        <v>1486543</v>
      </c>
      <c r="M678" s="1">
        <f>VLOOKUP(K678,P:Q,2,0)-I678</f>
        <v>0</v>
      </c>
      <c r="P678" s="43"/>
      <c r="Q678" s="43">
        <v>0</v>
      </c>
      <c r="R678" s="43"/>
      <c r="S678" s="43"/>
      <c r="T678" s="5"/>
      <c r="V678" s="5"/>
      <c r="W678" s="5" t="s">
        <v>627</v>
      </c>
    </row>
    <row r="679" s="3" customFormat="1" spans="1:23">
      <c r="A679" s="14">
        <f t="shared" si="58"/>
        <v>55</v>
      </c>
      <c r="B679" s="47">
        <v>43592</v>
      </c>
      <c r="C679" s="48">
        <v>43594</v>
      </c>
      <c r="D679" s="17" t="s">
        <v>15</v>
      </c>
      <c r="E679" s="49">
        <v>2</v>
      </c>
      <c r="F679" s="50" t="s">
        <v>628</v>
      </c>
      <c r="G679" s="51">
        <v>12870</v>
      </c>
      <c r="H679" s="21">
        <v>0</v>
      </c>
      <c r="I679" s="51">
        <v>12870</v>
      </c>
      <c r="J679" s="62">
        <f t="shared" si="59"/>
        <v>4155192</v>
      </c>
      <c r="K679" s="49">
        <v>72223</v>
      </c>
      <c r="L679" s="65">
        <v>1472589</v>
      </c>
      <c r="M679" s="1">
        <f>VLOOKUP(K679,P:Q,2,0)-I679</f>
        <v>0</v>
      </c>
      <c r="P679" s="43"/>
      <c r="Q679" s="43">
        <v>0</v>
      </c>
      <c r="R679" s="43"/>
      <c r="S679" s="43"/>
      <c r="T679" s="5"/>
      <c r="V679" s="5"/>
      <c r="W679" s="5" t="s">
        <v>568</v>
      </c>
    </row>
    <row r="680" s="3" customFormat="1" spans="1:23">
      <c r="A680" s="14">
        <f t="shared" si="58"/>
        <v>56</v>
      </c>
      <c r="B680" s="47">
        <v>43592</v>
      </c>
      <c r="C680" s="48">
        <v>43597</v>
      </c>
      <c r="D680" s="17" t="s">
        <v>15</v>
      </c>
      <c r="E680" s="49">
        <v>5</v>
      </c>
      <c r="F680" s="50" t="s">
        <v>629</v>
      </c>
      <c r="G680" s="51">
        <v>22500</v>
      </c>
      <c r="H680" s="21">
        <v>0</v>
      </c>
      <c r="I680" s="51">
        <v>22500</v>
      </c>
      <c r="J680" s="62">
        <f t="shared" si="59"/>
        <v>4132692</v>
      </c>
      <c r="K680" s="49">
        <v>72204</v>
      </c>
      <c r="L680" s="65">
        <v>1472247</v>
      </c>
      <c r="M680" s="1">
        <f>VLOOKUP(K680,P:Q,2,0)-I680</f>
        <v>0</v>
      </c>
      <c r="P680" s="43"/>
      <c r="Q680" s="43">
        <v>0</v>
      </c>
      <c r="R680" s="43"/>
      <c r="S680" s="43"/>
      <c r="T680" s="5"/>
      <c r="V680" s="5"/>
      <c r="W680" s="5" t="s">
        <v>541</v>
      </c>
    </row>
    <row r="681" s="3" customFormat="1" spans="1:23">
      <c r="A681" s="14">
        <f t="shared" si="58"/>
        <v>57</v>
      </c>
      <c r="B681" s="47">
        <v>43592</v>
      </c>
      <c r="C681" s="48">
        <v>43594</v>
      </c>
      <c r="D681" s="17" t="s">
        <v>15</v>
      </c>
      <c r="E681" s="49">
        <v>2</v>
      </c>
      <c r="F681" s="50" t="s">
        <v>630</v>
      </c>
      <c r="G681" s="51">
        <v>9000</v>
      </c>
      <c r="H681" s="21">
        <v>0</v>
      </c>
      <c r="I681" s="51">
        <v>9000</v>
      </c>
      <c r="J681" s="62">
        <f t="shared" si="59"/>
        <v>4123692</v>
      </c>
      <c r="K681" s="49">
        <v>73542</v>
      </c>
      <c r="L681" s="65">
        <v>1481572</v>
      </c>
      <c r="M681" s="1">
        <f>VLOOKUP(K681,P:Q,2,0)-I681</f>
        <v>0</v>
      </c>
      <c r="P681" s="43"/>
      <c r="Q681" s="43">
        <v>0</v>
      </c>
      <c r="R681" s="43"/>
      <c r="S681" s="43"/>
      <c r="T681" s="5"/>
      <c r="V681" s="5"/>
      <c r="W681" s="5" t="s">
        <v>559</v>
      </c>
    </row>
    <row r="682" s="3" customFormat="1" spans="1:23">
      <c r="A682" s="14">
        <f t="shared" si="58"/>
        <v>58</v>
      </c>
      <c r="B682" s="47">
        <v>43592</v>
      </c>
      <c r="C682" s="48">
        <v>43594</v>
      </c>
      <c r="D682" s="17" t="s">
        <v>15</v>
      </c>
      <c r="E682" s="49">
        <v>2</v>
      </c>
      <c r="F682" s="50" t="s">
        <v>631</v>
      </c>
      <c r="G682" s="51">
        <v>9000</v>
      </c>
      <c r="H682" s="21">
        <v>0</v>
      </c>
      <c r="I682" s="51">
        <v>9000</v>
      </c>
      <c r="J682" s="62">
        <f t="shared" si="59"/>
        <v>4114692</v>
      </c>
      <c r="K682" s="49">
        <v>73543</v>
      </c>
      <c r="L682" s="65">
        <v>1481572</v>
      </c>
      <c r="M682" s="1">
        <f>VLOOKUP(K682,P:Q,2,0)-I682</f>
        <v>0</v>
      </c>
      <c r="P682" s="43"/>
      <c r="Q682" s="43">
        <v>0</v>
      </c>
      <c r="R682" s="43"/>
      <c r="S682" s="43"/>
      <c r="T682" s="5"/>
      <c r="V682" s="5"/>
      <c r="W682" s="5" t="s">
        <v>557</v>
      </c>
    </row>
    <row r="683" s="3" customFormat="1" spans="1:23">
      <c r="A683" s="14">
        <f t="shared" si="58"/>
        <v>59</v>
      </c>
      <c r="B683" s="47">
        <v>43592</v>
      </c>
      <c r="C683" s="48">
        <v>43594</v>
      </c>
      <c r="D683" s="17" t="s">
        <v>15</v>
      </c>
      <c r="E683" s="49">
        <v>2</v>
      </c>
      <c r="F683" s="50" t="s">
        <v>632</v>
      </c>
      <c r="G683" s="51">
        <v>9000</v>
      </c>
      <c r="H683" s="21">
        <v>0</v>
      </c>
      <c r="I683" s="51">
        <v>9000</v>
      </c>
      <c r="J683" s="62">
        <f t="shared" si="59"/>
        <v>4105692</v>
      </c>
      <c r="K683" s="49">
        <v>73157</v>
      </c>
      <c r="L683" s="65">
        <v>1478330</v>
      </c>
      <c r="M683" s="1">
        <f>VLOOKUP(K683,P:Q,2,0)-I683</f>
        <v>0</v>
      </c>
      <c r="P683" s="43"/>
      <c r="Q683" s="43">
        <v>0</v>
      </c>
      <c r="R683" s="43"/>
      <c r="S683" s="43"/>
      <c r="T683" s="5"/>
      <c r="V683" s="5"/>
      <c r="W683" s="5" t="s">
        <v>537</v>
      </c>
    </row>
    <row r="684" s="3" customFormat="1" spans="1:23">
      <c r="A684" s="14">
        <f t="shared" si="58"/>
        <v>60</v>
      </c>
      <c r="B684" s="47">
        <v>43592</v>
      </c>
      <c r="C684" s="48">
        <v>43594</v>
      </c>
      <c r="D684" s="17" t="s">
        <v>15</v>
      </c>
      <c r="E684" s="49">
        <v>2</v>
      </c>
      <c r="F684" s="50" t="s">
        <v>633</v>
      </c>
      <c r="G684" s="51">
        <v>9000</v>
      </c>
      <c r="H684" s="21">
        <v>0</v>
      </c>
      <c r="I684" s="51">
        <v>9000</v>
      </c>
      <c r="J684" s="62">
        <f t="shared" si="59"/>
        <v>4096692</v>
      </c>
      <c r="K684" s="49">
        <v>72585</v>
      </c>
      <c r="L684" s="65">
        <v>1475100</v>
      </c>
      <c r="M684" s="1">
        <f>VLOOKUP(K684,P:Q,2,0)-I684</f>
        <v>0</v>
      </c>
      <c r="P684" s="43"/>
      <c r="Q684" s="43">
        <v>0</v>
      </c>
      <c r="R684" s="43"/>
      <c r="S684" s="43"/>
      <c r="T684" s="5"/>
      <c r="V684" s="5"/>
      <c r="W684" s="5" t="s">
        <v>559</v>
      </c>
    </row>
    <row r="685" s="3" customFormat="1" spans="1:23">
      <c r="A685" s="14">
        <f t="shared" si="58"/>
        <v>61</v>
      </c>
      <c r="B685" s="47">
        <v>43592</v>
      </c>
      <c r="C685" s="48">
        <v>43594</v>
      </c>
      <c r="D685" s="17" t="s">
        <v>15</v>
      </c>
      <c r="E685" s="49">
        <v>2</v>
      </c>
      <c r="F685" s="50" t="s">
        <v>634</v>
      </c>
      <c r="G685" s="51">
        <v>9000</v>
      </c>
      <c r="H685" s="21">
        <v>0</v>
      </c>
      <c r="I685" s="51">
        <v>9000</v>
      </c>
      <c r="J685" s="62">
        <f t="shared" si="59"/>
        <v>4087692</v>
      </c>
      <c r="K685" s="49">
        <v>73550</v>
      </c>
      <c r="L685" s="65">
        <v>1482221</v>
      </c>
      <c r="M685" s="1">
        <f>VLOOKUP(K685,P:Q,2,0)-I685</f>
        <v>0</v>
      </c>
      <c r="P685" s="43"/>
      <c r="Q685" s="43">
        <v>0</v>
      </c>
      <c r="R685" s="43"/>
      <c r="S685" s="43"/>
      <c r="T685" s="5"/>
      <c r="V685" s="5"/>
      <c r="W685" s="5" t="s">
        <v>537</v>
      </c>
    </row>
    <row r="686" s="3" customFormat="1" spans="1:23">
      <c r="A686" s="14">
        <f t="shared" si="58"/>
        <v>62</v>
      </c>
      <c r="B686" s="47">
        <v>43593</v>
      </c>
      <c r="C686" s="48">
        <v>43595</v>
      </c>
      <c r="D686" s="17" t="s">
        <v>15</v>
      </c>
      <c r="E686" s="49">
        <v>2</v>
      </c>
      <c r="F686" s="50" t="s">
        <v>635</v>
      </c>
      <c r="G686" s="51">
        <v>9000</v>
      </c>
      <c r="H686" s="21">
        <v>0</v>
      </c>
      <c r="I686" s="51">
        <v>9000</v>
      </c>
      <c r="J686" s="62">
        <f t="shared" si="59"/>
        <v>4078692</v>
      </c>
      <c r="K686" s="49">
        <v>72935</v>
      </c>
      <c r="L686" s="65">
        <v>1478160</v>
      </c>
      <c r="M686" s="1">
        <f>VLOOKUP(K686,P:Q,2,0)-I686</f>
        <v>0</v>
      </c>
      <c r="P686" s="43"/>
      <c r="Q686" s="43">
        <v>0</v>
      </c>
      <c r="R686" s="43"/>
      <c r="S686" s="43"/>
      <c r="T686" s="5"/>
      <c r="V686" s="5"/>
      <c r="W686" s="5" t="s">
        <v>537</v>
      </c>
    </row>
    <row r="687" s="3" customFormat="1" spans="1:23">
      <c r="A687" s="14">
        <f t="shared" si="58"/>
        <v>63</v>
      </c>
      <c r="B687" s="47">
        <v>43593</v>
      </c>
      <c r="C687" s="48">
        <v>43595</v>
      </c>
      <c r="D687" s="17" t="s">
        <v>15</v>
      </c>
      <c r="E687" s="49">
        <v>2</v>
      </c>
      <c r="F687" s="50" t="s">
        <v>636</v>
      </c>
      <c r="G687" s="51">
        <v>9000</v>
      </c>
      <c r="H687" s="21">
        <v>0</v>
      </c>
      <c r="I687" s="51">
        <v>9000</v>
      </c>
      <c r="J687" s="62">
        <f t="shared" si="59"/>
        <v>4069692</v>
      </c>
      <c r="K687" s="49">
        <v>72920</v>
      </c>
      <c r="L687" s="65">
        <v>1478048</v>
      </c>
      <c r="M687" s="1">
        <f>VLOOKUP(K687,P:Q,2,0)-I687</f>
        <v>0</v>
      </c>
      <c r="P687" s="44"/>
      <c r="Q687" s="43">
        <v>0</v>
      </c>
      <c r="R687" s="43"/>
      <c r="S687" s="43"/>
      <c r="T687" s="5"/>
      <c r="V687" s="5"/>
      <c r="W687" s="5" t="s">
        <v>541</v>
      </c>
    </row>
    <row r="688" s="3" customFormat="1" spans="1:23">
      <c r="A688" s="14">
        <f t="shared" si="58"/>
        <v>64</v>
      </c>
      <c r="B688" s="47">
        <v>43593</v>
      </c>
      <c r="C688" s="48">
        <v>43595</v>
      </c>
      <c r="D688" s="17" t="s">
        <v>15</v>
      </c>
      <c r="E688" s="49">
        <v>2</v>
      </c>
      <c r="F688" s="50" t="s">
        <v>637</v>
      </c>
      <c r="G688" s="51">
        <v>9000</v>
      </c>
      <c r="H688" s="21">
        <v>0</v>
      </c>
      <c r="I688" s="51">
        <v>9000</v>
      </c>
      <c r="J688" s="62">
        <f t="shared" si="59"/>
        <v>4060692</v>
      </c>
      <c r="K688" s="49">
        <v>72934</v>
      </c>
      <c r="L688" s="65">
        <v>1478160</v>
      </c>
      <c r="M688" s="1">
        <f>VLOOKUP(K688,P:Q,2,0)-I688</f>
        <v>0</v>
      </c>
      <c r="P688" s="43"/>
      <c r="Q688" s="43">
        <v>0</v>
      </c>
      <c r="R688" s="43"/>
      <c r="S688" s="43"/>
      <c r="T688" s="5"/>
      <c r="V688" s="5"/>
      <c r="W688" s="5" t="s">
        <v>531</v>
      </c>
    </row>
    <row r="689" s="3" customFormat="1" spans="1:23">
      <c r="A689" s="14">
        <f t="shared" si="58"/>
        <v>65</v>
      </c>
      <c r="B689" s="47">
        <v>43593</v>
      </c>
      <c r="C689" s="48">
        <v>43596</v>
      </c>
      <c r="D689" s="17" t="s">
        <v>15</v>
      </c>
      <c r="E689" s="49">
        <v>3</v>
      </c>
      <c r="F689" s="50" t="s">
        <v>638</v>
      </c>
      <c r="G689" s="51">
        <v>19305</v>
      </c>
      <c r="H689" s="21">
        <v>0</v>
      </c>
      <c r="I689" s="51">
        <v>19305</v>
      </c>
      <c r="J689" s="62">
        <f t="shared" si="59"/>
        <v>4041387</v>
      </c>
      <c r="K689" s="49">
        <v>72806</v>
      </c>
      <c r="L689" s="65">
        <v>1476567</v>
      </c>
      <c r="M689" s="1">
        <f>VLOOKUP(K689,P:Q,2,0)-I689</f>
        <v>0</v>
      </c>
      <c r="P689" s="43"/>
      <c r="Q689" s="43">
        <v>0</v>
      </c>
      <c r="R689" s="43"/>
      <c r="S689" s="43"/>
      <c r="T689" s="5"/>
      <c r="V689" s="5"/>
      <c r="W689" s="5" t="s">
        <v>529</v>
      </c>
    </row>
    <row r="690" s="3" customFormat="1" spans="1:23">
      <c r="A690" s="14">
        <f t="shared" si="58"/>
        <v>66</v>
      </c>
      <c r="B690" s="47">
        <v>43593</v>
      </c>
      <c r="C690" s="48">
        <v>43595</v>
      </c>
      <c r="D690" s="17" t="s">
        <v>15</v>
      </c>
      <c r="E690" s="49">
        <v>2</v>
      </c>
      <c r="F690" s="50" t="s">
        <v>639</v>
      </c>
      <c r="G690" s="51">
        <v>12870</v>
      </c>
      <c r="H690" s="21">
        <v>0</v>
      </c>
      <c r="I690" s="51">
        <v>12870</v>
      </c>
      <c r="J690" s="62">
        <f t="shared" si="59"/>
        <v>4028517</v>
      </c>
      <c r="K690" s="49">
        <v>73823</v>
      </c>
      <c r="L690" s="65">
        <v>1484453</v>
      </c>
      <c r="M690" s="1">
        <f>VLOOKUP(K690,P:Q,2,0)-I690</f>
        <v>0</v>
      </c>
      <c r="P690" s="43"/>
      <c r="Q690" s="43">
        <v>0</v>
      </c>
      <c r="R690" s="43"/>
      <c r="S690" s="43"/>
      <c r="T690" s="5"/>
      <c r="V690" s="5"/>
      <c r="W690" s="5" t="s">
        <v>640</v>
      </c>
    </row>
    <row r="691" s="3" customFormat="1" spans="1:23">
      <c r="A691" s="14">
        <f t="shared" si="58"/>
        <v>67</v>
      </c>
      <c r="B691" s="47">
        <v>43593</v>
      </c>
      <c r="C691" s="48">
        <v>43595</v>
      </c>
      <c r="D691" s="17" t="s">
        <v>15</v>
      </c>
      <c r="E691" s="49">
        <v>2</v>
      </c>
      <c r="F691" s="50" t="s">
        <v>641</v>
      </c>
      <c r="G691" s="51">
        <v>44820</v>
      </c>
      <c r="H691" s="21">
        <v>0</v>
      </c>
      <c r="I691" s="51">
        <v>44820</v>
      </c>
      <c r="J691" s="62">
        <f t="shared" si="59"/>
        <v>3983697</v>
      </c>
      <c r="K691" s="49">
        <v>74434</v>
      </c>
      <c r="L691" s="65">
        <v>1492180</v>
      </c>
      <c r="M691" s="1">
        <f>VLOOKUP(K691,P:Q,2,0)-I691</f>
        <v>-22410</v>
      </c>
      <c r="P691" s="43"/>
      <c r="Q691" s="43">
        <v>0</v>
      </c>
      <c r="R691" s="43"/>
      <c r="S691" s="43"/>
      <c r="T691" s="5"/>
      <c r="V691" s="5"/>
      <c r="W691" s="5" t="s">
        <v>559</v>
      </c>
    </row>
    <row r="692" s="3" customFormat="1" spans="1:23">
      <c r="A692" s="14">
        <f t="shared" si="58"/>
        <v>68</v>
      </c>
      <c r="B692" s="47">
        <v>43594</v>
      </c>
      <c r="C692" s="48">
        <v>43596</v>
      </c>
      <c r="D692" s="17" t="s">
        <v>15</v>
      </c>
      <c r="E692" s="49">
        <v>2</v>
      </c>
      <c r="F692" s="50" t="s">
        <v>642</v>
      </c>
      <c r="G692" s="51">
        <v>9000</v>
      </c>
      <c r="H692" s="21">
        <v>0</v>
      </c>
      <c r="I692" s="51">
        <v>9000</v>
      </c>
      <c r="J692" s="62">
        <f t="shared" si="59"/>
        <v>3974697</v>
      </c>
      <c r="K692" s="49">
        <v>75078</v>
      </c>
      <c r="L692" s="65">
        <v>1496481</v>
      </c>
      <c r="M692" s="1">
        <f>VLOOKUP(K692,P:Q,2,0)-I692</f>
        <v>0</v>
      </c>
      <c r="P692" s="43"/>
      <c r="Q692" s="43">
        <v>0</v>
      </c>
      <c r="R692" s="43"/>
      <c r="S692" s="43"/>
      <c r="T692" s="5"/>
      <c r="V692" s="5"/>
      <c r="W692" s="5" t="s">
        <v>535</v>
      </c>
    </row>
    <row r="693" s="3" customFormat="1" spans="1:23">
      <c r="A693" s="14">
        <f t="shared" si="58"/>
        <v>69</v>
      </c>
      <c r="B693" s="47">
        <v>43594</v>
      </c>
      <c r="C693" s="48">
        <v>43596</v>
      </c>
      <c r="D693" s="17" t="s">
        <v>15</v>
      </c>
      <c r="E693" s="49">
        <v>2</v>
      </c>
      <c r="F693" s="50" t="s">
        <v>643</v>
      </c>
      <c r="G693" s="51">
        <v>9000</v>
      </c>
      <c r="H693" s="21">
        <v>0</v>
      </c>
      <c r="I693" s="51">
        <v>9000</v>
      </c>
      <c r="J693" s="62">
        <f t="shared" si="59"/>
        <v>3965697</v>
      </c>
      <c r="K693" s="49">
        <v>72341</v>
      </c>
      <c r="L693" s="65">
        <v>1473378</v>
      </c>
      <c r="M693" s="1">
        <f>VLOOKUP(K693,P:Q,2,0)-I693</f>
        <v>0</v>
      </c>
      <c r="P693" s="43"/>
      <c r="Q693" s="43">
        <v>0</v>
      </c>
      <c r="R693" s="43"/>
      <c r="S693" s="43"/>
      <c r="T693" s="5"/>
      <c r="V693" s="5"/>
      <c r="W693" s="5" t="s">
        <v>531</v>
      </c>
    </row>
    <row r="694" s="3" customFormat="1" spans="1:23">
      <c r="A694" s="14">
        <f t="shared" si="58"/>
        <v>70</v>
      </c>
      <c r="B694" s="47">
        <v>43594</v>
      </c>
      <c r="C694" s="48">
        <v>43596</v>
      </c>
      <c r="D694" s="17" t="s">
        <v>15</v>
      </c>
      <c r="E694" s="49">
        <v>2</v>
      </c>
      <c r="F694" s="50" t="s">
        <v>644</v>
      </c>
      <c r="G694" s="51">
        <v>12870</v>
      </c>
      <c r="H694" s="21">
        <v>0</v>
      </c>
      <c r="I694" s="51">
        <v>12870</v>
      </c>
      <c r="J694" s="62">
        <f t="shared" si="59"/>
        <v>3952827</v>
      </c>
      <c r="K694" s="49">
        <v>74859</v>
      </c>
      <c r="L694" s="65">
        <v>1494411</v>
      </c>
      <c r="M694" s="1">
        <f>VLOOKUP(K694,P:Q,2,0)-I694</f>
        <v>0</v>
      </c>
      <c r="P694" s="43"/>
      <c r="Q694" s="43">
        <v>0</v>
      </c>
      <c r="R694" s="43"/>
      <c r="S694" s="43"/>
      <c r="T694" s="5"/>
      <c r="V694" s="5"/>
      <c r="W694" s="5" t="s">
        <v>541</v>
      </c>
    </row>
    <row r="695" s="3" customFormat="1" spans="1:23">
      <c r="A695" s="14">
        <f t="shared" si="58"/>
        <v>71</v>
      </c>
      <c r="B695" s="47">
        <v>43594</v>
      </c>
      <c r="C695" s="48">
        <v>43596</v>
      </c>
      <c r="D695" s="17" t="s">
        <v>15</v>
      </c>
      <c r="E695" s="49">
        <v>2</v>
      </c>
      <c r="F695" s="50" t="s">
        <v>645</v>
      </c>
      <c r="G695" s="51">
        <v>12870</v>
      </c>
      <c r="H695" s="21">
        <v>0</v>
      </c>
      <c r="I695" s="51">
        <v>12870</v>
      </c>
      <c r="J695" s="62">
        <f t="shared" si="59"/>
        <v>3939957</v>
      </c>
      <c r="K695" s="49">
        <v>74783</v>
      </c>
      <c r="L695" s="65">
        <v>1493907</v>
      </c>
      <c r="M695" s="1">
        <f>VLOOKUP(K695,P:Q,2,0)-I695</f>
        <v>0</v>
      </c>
      <c r="P695" s="43"/>
      <c r="Q695" s="43">
        <v>0</v>
      </c>
      <c r="R695" s="43"/>
      <c r="S695" s="43"/>
      <c r="T695" s="5"/>
      <c r="V695" s="5"/>
      <c r="W695" s="5" t="s">
        <v>535</v>
      </c>
    </row>
    <row r="696" s="3" customFormat="1" spans="1:23">
      <c r="A696" s="14">
        <f t="shared" si="58"/>
        <v>72</v>
      </c>
      <c r="B696" s="47">
        <v>43594</v>
      </c>
      <c r="C696" s="48">
        <v>43596</v>
      </c>
      <c r="D696" s="17" t="s">
        <v>15</v>
      </c>
      <c r="E696" s="49">
        <v>2</v>
      </c>
      <c r="F696" s="50" t="s">
        <v>646</v>
      </c>
      <c r="G696" s="51">
        <v>18750</v>
      </c>
      <c r="H696" s="21">
        <v>0</v>
      </c>
      <c r="I696" s="51">
        <v>15750</v>
      </c>
      <c r="J696" s="62">
        <f t="shared" si="59"/>
        <v>3924207</v>
      </c>
      <c r="K696" s="49">
        <v>71955</v>
      </c>
      <c r="L696" s="65">
        <v>1470381</v>
      </c>
      <c r="M696" s="1">
        <f>VLOOKUP(K696,P:Q,2,0)-I696</f>
        <v>0</v>
      </c>
      <c r="P696" s="43"/>
      <c r="Q696" s="43">
        <v>0</v>
      </c>
      <c r="R696" s="43"/>
      <c r="S696" s="43"/>
      <c r="T696" s="5"/>
      <c r="V696" s="5"/>
      <c r="W696" s="5" t="s">
        <v>541</v>
      </c>
    </row>
    <row r="697" s="3" customFormat="1" spans="1:23">
      <c r="A697" s="14">
        <f t="shared" si="58"/>
        <v>73</v>
      </c>
      <c r="B697" s="47">
        <v>43594</v>
      </c>
      <c r="C697" s="48">
        <v>43596</v>
      </c>
      <c r="D697" s="17" t="s">
        <v>15</v>
      </c>
      <c r="E697" s="49">
        <v>2</v>
      </c>
      <c r="F697" s="50" t="s">
        <v>647</v>
      </c>
      <c r="G697" s="51">
        <v>18750</v>
      </c>
      <c r="H697" s="21">
        <v>0</v>
      </c>
      <c r="I697" s="51">
        <v>15750</v>
      </c>
      <c r="J697" s="62">
        <f t="shared" si="59"/>
        <v>3908457</v>
      </c>
      <c r="K697" s="49">
        <v>71954</v>
      </c>
      <c r="L697" s="65">
        <v>1470381</v>
      </c>
      <c r="M697" s="1">
        <f>VLOOKUP(K697,P:Q,2,0)-I697</f>
        <v>0</v>
      </c>
      <c r="P697" s="43"/>
      <c r="Q697" s="43">
        <v>0</v>
      </c>
      <c r="R697" s="43"/>
      <c r="S697" s="43"/>
      <c r="T697" s="5"/>
      <c r="V697" s="5"/>
      <c r="W697" s="5" t="s">
        <v>537</v>
      </c>
    </row>
    <row r="698" s="3" customFormat="1" spans="1:23">
      <c r="A698" s="14">
        <f t="shared" si="58"/>
        <v>74</v>
      </c>
      <c r="B698" s="47">
        <v>43594</v>
      </c>
      <c r="C698" s="48">
        <v>43598</v>
      </c>
      <c r="D698" s="17" t="s">
        <v>15</v>
      </c>
      <c r="E698" s="49">
        <v>4</v>
      </c>
      <c r="F698" s="50" t="s">
        <v>648</v>
      </c>
      <c r="G698" s="51">
        <v>31500</v>
      </c>
      <c r="H698" s="21">
        <v>0</v>
      </c>
      <c r="I698" s="51">
        <v>31500</v>
      </c>
      <c r="J698" s="62">
        <f t="shared" si="59"/>
        <v>3876957</v>
      </c>
      <c r="K698" s="49">
        <v>72161</v>
      </c>
      <c r="L698" s="65">
        <v>1471583</v>
      </c>
      <c r="M698" s="1">
        <f>VLOOKUP(K698,P:Q,2,0)-I698</f>
        <v>0</v>
      </c>
      <c r="P698" s="43"/>
      <c r="Q698" s="43">
        <v>0</v>
      </c>
      <c r="R698" s="43"/>
      <c r="S698" s="43"/>
      <c r="T698" s="5"/>
      <c r="V698" s="5"/>
      <c r="W698" s="5" t="s">
        <v>557</v>
      </c>
    </row>
    <row r="699" s="3" customFormat="1" spans="1:23">
      <c r="A699" s="14">
        <f t="shared" si="58"/>
        <v>75</v>
      </c>
      <c r="B699" s="47">
        <v>43594</v>
      </c>
      <c r="C699" s="48">
        <v>43596</v>
      </c>
      <c r="D699" s="17" t="s">
        <v>15</v>
      </c>
      <c r="E699" s="49">
        <v>2</v>
      </c>
      <c r="F699" s="50" t="s">
        <v>649</v>
      </c>
      <c r="G699" s="51">
        <v>18750</v>
      </c>
      <c r="H699" s="21">
        <v>0</v>
      </c>
      <c r="I699" s="51">
        <v>15750</v>
      </c>
      <c r="J699" s="62">
        <f t="shared" si="59"/>
        <v>3861207</v>
      </c>
      <c r="K699" s="49">
        <v>71953</v>
      </c>
      <c r="L699" s="65">
        <v>1470381</v>
      </c>
      <c r="M699" s="1">
        <f>VLOOKUP(K699,P:Q,2,0)-I699</f>
        <v>0</v>
      </c>
      <c r="P699" s="43"/>
      <c r="Q699" s="43">
        <v>0</v>
      </c>
      <c r="R699" s="43"/>
      <c r="S699" s="43"/>
      <c r="T699" s="5"/>
      <c r="V699" s="5"/>
      <c r="W699" s="5" t="s">
        <v>537</v>
      </c>
    </row>
    <row r="700" s="3" customFormat="1" spans="1:23">
      <c r="A700" s="14">
        <f t="shared" si="58"/>
        <v>76</v>
      </c>
      <c r="B700" s="47">
        <v>43595</v>
      </c>
      <c r="C700" s="48">
        <v>43597</v>
      </c>
      <c r="D700" s="17" t="s">
        <v>15</v>
      </c>
      <c r="E700" s="49">
        <v>2</v>
      </c>
      <c r="F700" s="50" t="s">
        <v>650</v>
      </c>
      <c r="G700" s="51">
        <v>9000</v>
      </c>
      <c r="H700" s="21">
        <v>0</v>
      </c>
      <c r="I700" s="51">
        <v>9000</v>
      </c>
      <c r="J700" s="62">
        <f t="shared" si="59"/>
        <v>3852207</v>
      </c>
      <c r="K700" s="49">
        <v>73853</v>
      </c>
      <c r="L700" s="65">
        <v>1485067</v>
      </c>
      <c r="M700" s="1">
        <f>VLOOKUP(K700,P:Q,2,0)-I700</f>
        <v>0</v>
      </c>
      <c r="P700" s="43"/>
      <c r="Q700" s="43">
        <v>0</v>
      </c>
      <c r="R700" s="43"/>
      <c r="S700" s="43"/>
      <c r="T700" s="5"/>
      <c r="V700" s="5"/>
      <c r="W700" s="5" t="s">
        <v>541</v>
      </c>
    </row>
    <row r="701" s="3" customFormat="1" spans="1:23">
      <c r="A701" s="14">
        <f t="shared" si="58"/>
        <v>77</v>
      </c>
      <c r="B701" s="47">
        <v>43595</v>
      </c>
      <c r="C701" s="48">
        <v>43599</v>
      </c>
      <c r="D701" s="17" t="s">
        <v>15</v>
      </c>
      <c r="E701" s="49">
        <v>4</v>
      </c>
      <c r="F701" s="50" t="s">
        <v>651</v>
      </c>
      <c r="G701" s="51">
        <v>31500</v>
      </c>
      <c r="H701" s="21">
        <v>0</v>
      </c>
      <c r="I701" s="51">
        <v>31500</v>
      </c>
      <c r="J701" s="62">
        <f t="shared" si="59"/>
        <v>3820707</v>
      </c>
      <c r="K701" s="49">
        <v>71652</v>
      </c>
      <c r="L701" s="65">
        <v>1469073</v>
      </c>
      <c r="M701" s="1">
        <f>VLOOKUP(K701,P:Q,2,0)-I701</f>
        <v>0</v>
      </c>
      <c r="P701" s="43"/>
      <c r="Q701" s="43">
        <v>0</v>
      </c>
      <c r="R701" s="43"/>
      <c r="S701" s="43"/>
      <c r="T701" s="5"/>
      <c r="V701" s="5"/>
      <c r="W701" s="5" t="s">
        <v>537</v>
      </c>
    </row>
    <row r="702" s="3" customFormat="1" spans="1:23">
      <c r="A702" s="14">
        <f t="shared" si="58"/>
        <v>78</v>
      </c>
      <c r="B702" s="47">
        <v>43595</v>
      </c>
      <c r="C702" s="48">
        <v>43599</v>
      </c>
      <c r="D702" s="17" t="s">
        <v>15</v>
      </c>
      <c r="E702" s="49">
        <v>4</v>
      </c>
      <c r="F702" s="50" t="s">
        <v>652</v>
      </c>
      <c r="G702" s="51">
        <v>44820</v>
      </c>
      <c r="H702" s="21">
        <v>0</v>
      </c>
      <c r="I702" s="51">
        <v>44820</v>
      </c>
      <c r="J702" s="62">
        <f t="shared" si="59"/>
        <v>3775887</v>
      </c>
      <c r="K702" s="49">
        <v>74889</v>
      </c>
      <c r="L702" s="65">
        <v>1494826</v>
      </c>
      <c r="M702" s="1">
        <f>VLOOKUP(K702,P:Q,2,0)-I702</f>
        <v>0</v>
      </c>
      <c r="P702" s="43"/>
      <c r="Q702" s="43">
        <v>0</v>
      </c>
      <c r="R702" s="43"/>
      <c r="S702" s="43"/>
      <c r="T702" s="5"/>
      <c r="V702" s="5"/>
      <c r="W702" s="5" t="s">
        <v>653</v>
      </c>
    </row>
    <row r="703" s="3" customFormat="1" spans="1:23">
      <c r="A703" s="14">
        <f t="shared" si="58"/>
        <v>79</v>
      </c>
      <c r="B703" s="47">
        <v>43596</v>
      </c>
      <c r="C703" s="48">
        <v>43598</v>
      </c>
      <c r="D703" s="17" t="s">
        <v>15</v>
      </c>
      <c r="E703" s="49">
        <v>2</v>
      </c>
      <c r="F703" s="50" t="s">
        <v>654</v>
      </c>
      <c r="G703" s="51">
        <v>9000</v>
      </c>
      <c r="H703" s="21">
        <v>0</v>
      </c>
      <c r="I703" s="51">
        <v>9000</v>
      </c>
      <c r="J703" s="62">
        <f t="shared" si="59"/>
        <v>3766887</v>
      </c>
      <c r="K703" s="49">
        <v>73929</v>
      </c>
      <c r="L703" s="65">
        <v>1485317</v>
      </c>
      <c r="M703" s="1">
        <f>VLOOKUP(K703,P:Q,2,0)-I703</f>
        <v>0</v>
      </c>
      <c r="P703" s="43"/>
      <c r="Q703" s="43">
        <v>0</v>
      </c>
      <c r="R703" s="43"/>
      <c r="S703" s="43"/>
      <c r="T703" s="5"/>
      <c r="V703" s="5"/>
      <c r="W703" s="5" t="s">
        <v>529</v>
      </c>
    </row>
    <row r="704" s="3" customFormat="1" spans="1:23">
      <c r="A704" s="14">
        <f t="shared" si="58"/>
        <v>80</v>
      </c>
      <c r="B704" s="47">
        <v>43596</v>
      </c>
      <c r="C704" s="48">
        <v>43598</v>
      </c>
      <c r="D704" s="17" t="s">
        <v>15</v>
      </c>
      <c r="E704" s="49">
        <v>2</v>
      </c>
      <c r="F704" s="50" t="s">
        <v>655</v>
      </c>
      <c r="G704" s="51">
        <v>9000</v>
      </c>
      <c r="H704" s="21">
        <v>0</v>
      </c>
      <c r="I704" s="51">
        <v>9000</v>
      </c>
      <c r="J704" s="62">
        <f t="shared" si="59"/>
        <v>3757887</v>
      </c>
      <c r="K704" s="49">
        <v>73854</v>
      </c>
      <c r="L704" s="65">
        <v>1485172</v>
      </c>
      <c r="M704" s="1">
        <f>VLOOKUP(K704,P:Q,2,0)-I704</f>
        <v>0</v>
      </c>
      <c r="P704" s="5"/>
      <c r="Q704" s="43">
        <v>0</v>
      </c>
      <c r="R704" s="43"/>
      <c r="S704" s="43"/>
      <c r="T704" s="5"/>
      <c r="V704" s="5"/>
      <c r="W704" s="5" t="s">
        <v>541</v>
      </c>
    </row>
    <row r="705" s="3" customFormat="1" spans="1:23">
      <c r="A705" s="14">
        <f t="shared" si="58"/>
        <v>81</v>
      </c>
      <c r="B705" s="47">
        <v>43596</v>
      </c>
      <c r="C705" s="48">
        <v>43599</v>
      </c>
      <c r="D705" s="17" t="s">
        <v>15</v>
      </c>
      <c r="E705" s="49">
        <v>3</v>
      </c>
      <c r="F705" s="50" t="s">
        <v>656</v>
      </c>
      <c r="G705" s="51">
        <v>19305</v>
      </c>
      <c r="H705" s="21">
        <v>0</v>
      </c>
      <c r="I705" s="51">
        <v>19305</v>
      </c>
      <c r="J705" s="62">
        <f t="shared" si="59"/>
        <v>3738582</v>
      </c>
      <c r="K705" s="49">
        <v>74243</v>
      </c>
      <c r="L705" s="65">
        <v>1490290</v>
      </c>
      <c r="M705" s="1">
        <f>VLOOKUP(K705,P:Q,2,0)-I705</f>
        <v>0</v>
      </c>
      <c r="P705" s="44"/>
      <c r="Q705" s="43">
        <v>0</v>
      </c>
      <c r="R705" s="43"/>
      <c r="S705" s="43"/>
      <c r="T705" s="5"/>
      <c r="V705" s="5"/>
      <c r="W705" s="5" t="s">
        <v>657</v>
      </c>
    </row>
    <row r="706" s="3" customFormat="1" spans="1:23">
      <c r="A706" s="14">
        <f t="shared" si="58"/>
        <v>82</v>
      </c>
      <c r="B706" s="47">
        <v>43596</v>
      </c>
      <c r="C706" s="48">
        <v>43601</v>
      </c>
      <c r="D706" s="17" t="s">
        <v>15</v>
      </c>
      <c r="E706" s="49">
        <v>5</v>
      </c>
      <c r="F706" s="50" t="s">
        <v>658</v>
      </c>
      <c r="G706" s="51">
        <v>32175</v>
      </c>
      <c r="H706" s="21">
        <v>0</v>
      </c>
      <c r="I706" s="51">
        <v>32175</v>
      </c>
      <c r="J706" s="62">
        <f t="shared" si="59"/>
        <v>3706407</v>
      </c>
      <c r="K706" s="49">
        <v>74414</v>
      </c>
      <c r="L706" s="65">
        <v>1491561</v>
      </c>
      <c r="M706" s="1">
        <f>VLOOKUP(K706,P:Q,2,0)-I706</f>
        <v>0</v>
      </c>
      <c r="P706" s="43"/>
      <c r="Q706" s="43">
        <v>0</v>
      </c>
      <c r="R706" s="43"/>
      <c r="S706" s="43"/>
      <c r="T706" s="5"/>
      <c r="V706" s="5"/>
      <c r="W706" s="5" t="s">
        <v>537</v>
      </c>
    </row>
    <row r="707" s="3" customFormat="1" spans="1:23">
      <c r="A707" s="14">
        <f t="shared" si="58"/>
        <v>83</v>
      </c>
      <c r="B707" s="47">
        <v>43596</v>
      </c>
      <c r="C707" s="48">
        <v>43599</v>
      </c>
      <c r="D707" s="17" t="s">
        <v>15</v>
      </c>
      <c r="E707" s="49">
        <v>3</v>
      </c>
      <c r="F707" s="50" t="s">
        <v>659</v>
      </c>
      <c r="G707" s="51">
        <v>19305</v>
      </c>
      <c r="H707" s="21">
        <v>0</v>
      </c>
      <c r="I707" s="51">
        <v>19305</v>
      </c>
      <c r="J707" s="62">
        <f t="shared" si="59"/>
        <v>3687102</v>
      </c>
      <c r="K707" s="49">
        <v>70942</v>
      </c>
      <c r="L707" s="65">
        <v>1464285</v>
      </c>
      <c r="M707" s="1">
        <f>VLOOKUP(K707,P:Q,2,0)-I707</f>
        <v>0</v>
      </c>
      <c r="P707" s="43"/>
      <c r="Q707" s="43">
        <v>0</v>
      </c>
      <c r="R707" s="43"/>
      <c r="S707" s="43"/>
      <c r="T707" s="5"/>
      <c r="V707" s="5"/>
      <c r="W707" s="5" t="s">
        <v>529</v>
      </c>
    </row>
    <row r="708" s="3" customFormat="1" spans="1:23">
      <c r="A708" s="14">
        <f t="shared" si="58"/>
        <v>84</v>
      </c>
      <c r="B708" s="47">
        <v>43596</v>
      </c>
      <c r="C708" s="48">
        <v>43601</v>
      </c>
      <c r="D708" s="17" t="s">
        <v>15</v>
      </c>
      <c r="E708" s="49">
        <v>5</v>
      </c>
      <c r="F708" s="50" t="s">
        <v>660</v>
      </c>
      <c r="G708" s="51">
        <v>32175</v>
      </c>
      <c r="H708" s="21">
        <v>0</v>
      </c>
      <c r="I708" s="51">
        <v>32175</v>
      </c>
      <c r="J708" s="62">
        <f t="shared" si="59"/>
        <v>3654927</v>
      </c>
      <c r="K708" s="49">
        <v>74409</v>
      </c>
      <c r="L708" s="65">
        <v>1491508</v>
      </c>
      <c r="M708" s="1">
        <f>VLOOKUP(K708,P:Q,2,0)-I708</f>
        <v>0</v>
      </c>
      <c r="P708" s="43"/>
      <c r="Q708" s="43">
        <v>0</v>
      </c>
      <c r="R708" s="43"/>
      <c r="S708" s="43"/>
      <c r="T708" s="5"/>
      <c r="V708" s="5"/>
      <c r="W708" s="5" t="s">
        <v>537</v>
      </c>
    </row>
    <row r="709" s="3" customFormat="1" spans="1:23">
      <c r="A709" s="14">
        <f t="shared" si="58"/>
        <v>85</v>
      </c>
      <c r="B709" s="47">
        <v>43596</v>
      </c>
      <c r="C709" s="48">
        <v>43601</v>
      </c>
      <c r="D709" s="17" t="s">
        <v>15</v>
      </c>
      <c r="E709" s="49">
        <v>5</v>
      </c>
      <c r="F709" s="50" t="s">
        <v>661</v>
      </c>
      <c r="G709" s="51">
        <v>32175</v>
      </c>
      <c r="H709" s="21">
        <v>0</v>
      </c>
      <c r="I709" s="51">
        <v>32175</v>
      </c>
      <c r="J709" s="62">
        <f t="shared" si="59"/>
        <v>3622752</v>
      </c>
      <c r="K709" s="49">
        <v>73801</v>
      </c>
      <c r="L709" s="65">
        <v>1484172</v>
      </c>
      <c r="M709" s="1">
        <f>VLOOKUP(K709,P:Q,2,0)-I709</f>
        <v>0</v>
      </c>
      <c r="P709" s="43"/>
      <c r="Q709" s="43">
        <v>0</v>
      </c>
      <c r="R709" s="43"/>
      <c r="S709" s="43"/>
      <c r="T709" s="5"/>
      <c r="V709" s="5"/>
      <c r="W709" s="5" t="s">
        <v>537</v>
      </c>
    </row>
    <row r="710" s="3" customFormat="1" spans="1:23">
      <c r="A710" s="14">
        <f t="shared" si="58"/>
        <v>86</v>
      </c>
      <c r="B710" s="47">
        <v>43596</v>
      </c>
      <c r="C710" s="48">
        <v>43601</v>
      </c>
      <c r="D710" s="17" t="s">
        <v>15</v>
      </c>
      <c r="E710" s="49">
        <v>5</v>
      </c>
      <c r="F710" s="50" t="s">
        <v>661</v>
      </c>
      <c r="G710" s="51">
        <v>32175</v>
      </c>
      <c r="H710" s="21">
        <v>0</v>
      </c>
      <c r="I710" s="51">
        <v>32175</v>
      </c>
      <c r="J710" s="62">
        <f t="shared" si="59"/>
        <v>3590577</v>
      </c>
      <c r="K710" s="49">
        <v>73802</v>
      </c>
      <c r="L710" s="65">
        <v>1484172</v>
      </c>
      <c r="M710" s="1">
        <f>VLOOKUP(K710,P:Q,2,0)-I710</f>
        <v>0</v>
      </c>
      <c r="P710" s="43"/>
      <c r="Q710" s="43">
        <v>0</v>
      </c>
      <c r="R710" s="43"/>
      <c r="S710" s="43"/>
      <c r="T710" s="5"/>
      <c r="V710" s="5"/>
      <c r="W710" s="5" t="s">
        <v>662</v>
      </c>
    </row>
    <row r="711" s="3" customFormat="1" spans="1:23">
      <c r="A711" s="14">
        <f t="shared" si="58"/>
        <v>87</v>
      </c>
      <c r="B711" s="47">
        <v>43596</v>
      </c>
      <c r="C711" s="48">
        <v>43599</v>
      </c>
      <c r="D711" s="17" t="s">
        <v>15</v>
      </c>
      <c r="E711" s="49">
        <v>3</v>
      </c>
      <c r="F711" s="50" t="s">
        <v>663</v>
      </c>
      <c r="G711" s="51">
        <v>19305</v>
      </c>
      <c r="H711" s="21">
        <v>0</v>
      </c>
      <c r="I711" s="51">
        <v>19305</v>
      </c>
      <c r="J711" s="62">
        <f t="shared" si="59"/>
        <v>3571272</v>
      </c>
      <c r="K711" s="49">
        <v>70948</v>
      </c>
      <c r="L711" s="65">
        <v>1464320</v>
      </c>
      <c r="M711" s="1">
        <f>VLOOKUP(K711,P:Q,2,0)-I711</f>
        <v>0</v>
      </c>
      <c r="P711" s="43"/>
      <c r="Q711" s="43">
        <v>0</v>
      </c>
      <c r="R711" s="43"/>
      <c r="S711" s="43"/>
      <c r="T711" s="5"/>
      <c r="V711" s="5"/>
      <c r="W711" s="5" t="s">
        <v>535</v>
      </c>
    </row>
    <row r="712" s="3" customFormat="1" spans="1:23">
      <c r="A712" s="14">
        <f t="shared" si="58"/>
        <v>88</v>
      </c>
      <c r="B712" s="47">
        <v>43596</v>
      </c>
      <c r="C712" s="48">
        <v>43598</v>
      </c>
      <c r="D712" s="17" t="s">
        <v>15</v>
      </c>
      <c r="E712" s="49">
        <v>2</v>
      </c>
      <c r="F712" s="50" t="s">
        <v>664</v>
      </c>
      <c r="G712" s="51">
        <v>14040</v>
      </c>
      <c r="H712" s="21">
        <v>0</v>
      </c>
      <c r="I712" s="51">
        <v>14040</v>
      </c>
      <c r="J712" s="62">
        <f t="shared" si="59"/>
        <v>3557232</v>
      </c>
      <c r="K712" s="49">
        <v>72220</v>
      </c>
      <c r="L712" s="65">
        <v>1472513</v>
      </c>
      <c r="M712" s="1">
        <f>VLOOKUP(K712,P:Q,2,0)-I712</f>
        <v>0</v>
      </c>
      <c r="P712" s="43"/>
      <c r="Q712" s="43">
        <v>0</v>
      </c>
      <c r="R712" s="43"/>
      <c r="S712" s="43"/>
      <c r="T712" s="5"/>
      <c r="V712" s="5"/>
      <c r="W712" s="5" t="s">
        <v>559</v>
      </c>
    </row>
    <row r="713" s="3" customFormat="1" spans="1:23">
      <c r="A713" s="14">
        <f t="shared" si="58"/>
        <v>89</v>
      </c>
      <c r="B713" s="47">
        <v>43596</v>
      </c>
      <c r="C713" s="48">
        <v>43598</v>
      </c>
      <c r="D713" s="17" t="s">
        <v>15</v>
      </c>
      <c r="E713" s="49">
        <v>2</v>
      </c>
      <c r="F713" s="50" t="s">
        <v>665</v>
      </c>
      <c r="G713" s="51">
        <v>18670</v>
      </c>
      <c r="H713" s="21">
        <v>0</v>
      </c>
      <c r="I713" s="51">
        <v>18670</v>
      </c>
      <c r="J713" s="62">
        <f t="shared" si="59"/>
        <v>3538562</v>
      </c>
      <c r="K713" s="49">
        <v>74248</v>
      </c>
      <c r="L713" s="65">
        <v>1490354</v>
      </c>
      <c r="M713" s="1">
        <f>VLOOKUP(K713,P:Q,2,0)-I713</f>
        <v>0</v>
      </c>
      <c r="P713" s="43"/>
      <c r="Q713" s="43">
        <v>0</v>
      </c>
      <c r="R713" s="43"/>
      <c r="S713" s="43"/>
      <c r="T713" s="5"/>
      <c r="V713" s="5"/>
      <c r="W713" s="5" t="s">
        <v>535</v>
      </c>
    </row>
    <row r="714" s="3" customFormat="1" spans="1:23">
      <c r="A714" s="14">
        <f t="shared" si="58"/>
        <v>90</v>
      </c>
      <c r="B714" s="47">
        <v>43596</v>
      </c>
      <c r="C714" s="48">
        <v>43597</v>
      </c>
      <c r="D714" s="17" t="s">
        <v>15</v>
      </c>
      <c r="E714" s="49">
        <v>1</v>
      </c>
      <c r="F714" s="50" t="s">
        <v>666</v>
      </c>
      <c r="G714" s="51">
        <v>12450</v>
      </c>
      <c r="H714" s="21">
        <v>0</v>
      </c>
      <c r="I714" s="51">
        <v>12450</v>
      </c>
      <c r="J714" s="62">
        <f t="shared" si="59"/>
        <v>3526112</v>
      </c>
      <c r="K714" s="49">
        <v>75272</v>
      </c>
      <c r="L714" s="65">
        <v>1497921</v>
      </c>
      <c r="M714" s="1">
        <f>VLOOKUP(K714,P:Q,2,0)-I714</f>
        <v>0</v>
      </c>
      <c r="P714" s="43"/>
      <c r="Q714" s="43">
        <v>0</v>
      </c>
      <c r="R714" s="43"/>
      <c r="S714" s="43"/>
      <c r="T714" s="5"/>
      <c r="V714" s="5"/>
      <c r="W714" s="5" t="s">
        <v>667</v>
      </c>
    </row>
    <row r="715" s="3" customFormat="1" spans="1:23">
      <c r="A715" s="14">
        <f t="shared" si="58"/>
        <v>91</v>
      </c>
      <c r="B715" s="47">
        <v>43597</v>
      </c>
      <c r="C715" s="48">
        <v>43600</v>
      </c>
      <c r="D715" s="17" t="s">
        <v>15</v>
      </c>
      <c r="E715" s="49">
        <v>3</v>
      </c>
      <c r="F715" s="50" t="s">
        <v>668</v>
      </c>
      <c r="G715" s="51">
        <v>13500</v>
      </c>
      <c r="H715" s="21">
        <v>0</v>
      </c>
      <c r="I715" s="51">
        <v>13500</v>
      </c>
      <c r="J715" s="62">
        <f t="shared" si="59"/>
        <v>3512612</v>
      </c>
      <c r="K715" s="49">
        <v>74719</v>
      </c>
      <c r="L715" s="65">
        <v>1493742</v>
      </c>
      <c r="M715" s="1">
        <f>VLOOKUP(K715,P:Q,2,0)-I715</f>
        <v>0</v>
      </c>
      <c r="P715" s="43"/>
      <c r="Q715" s="43">
        <v>0</v>
      </c>
      <c r="R715" s="43"/>
      <c r="S715" s="43"/>
      <c r="T715" s="5"/>
      <c r="V715" s="5"/>
      <c r="W715" s="5" t="s">
        <v>531</v>
      </c>
    </row>
    <row r="716" s="3" customFormat="1" spans="1:23">
      <c r="A716" s="14">
        <f t="shared" si="58"/>
        <v>92</v>
      </c>
      <c r="B716" s="47">
        <v>43597</v>
      </c>
      <c r="C716" s="48">
        <v>43599</v>
      </c>
      <c r="D716" s="17" t="s">
        <v>15</v>
      </c>
      <c r="E716" s="49">
        <v>2</v>
      </c>
      <c r="F716" s="50" t="s">
        <v>669</v>
      </c>
      <c r="G716" s="51">
        <v>14040</v>
      </c>
      <c r="H716" s="21">
        <v>0</v>
      </c>
      <c r="I716" s="51">
        <v>14040</v>
      </c>
      <c r="J716" s="62">
        <f t="shared" si="59"/>
        <v>3498572</v>
      </c>
      <c r="K716" s="49">
        <v>72207</v>
      </c>
      <c r="L716" s="65">
        <v>1472373</v>
      </c>
      <c r="M716" s="1">
        <f>VLOOKUP(K716,P:Q,2,0)-I716</f>
        <v>0</v>
      </c>
      <c r="P716" s="43"/>
      <c r="Q716" s="43">
        <v>0</v>
      </c>
      <c r="R716" s="43"/>
      <c r="S716" s="43"/>
      <c r="T716" s="5"/>
      <c r="V716" s="5"/>
      <c r="W716" s="5" t="s">
        <v>547</v>
      </c>
    </row>
    <row r="717" s="3" customFormat="1" spans="1:23">
      <c r="A717" s="14">
        <f t="shared" si="58"/>
        <v>93</v>
      </c>
      <c r="B717" s="47">
        <v>43597</v>
      </c>
      <c r="C717" s="48">
        <v>43599</v>
      </c>
      <c r="D717" s="17" t="s">
        <v>15</v>
      </c>
      <c r="E717" s="49">
        <v>2</v>
      </c>
      <c r="F717" s="50" t="s">
        <v>669</v>
      </c>
      <c r="G717" s="51">
        <v>14040</v>
      </c>
      <c r="H717" s="21">
        <v>0</v>
      </c>
      <c r="I717" s="51">
        <v>14040</v>
      </c>
      <c r="J717" s="62">
        <f t="shared" si="59"/>
        <v>3484532</v>
      </c>
      <c r="K717" s="49">
        <v>72208</v>
      </c>
      <c r="L717" s="65">
        <v>1472373</v>
      </c>
      <c r="M717" s="1">
        <f>VLOOKUP(K717,P:Q,2,0)-I717</f>
        <v>0</v>
      </c>
      <c r="P717" s="43"/>
      <c r="Q717" s="43">
        <v>0</v>
      </c>
      <c r="R717" s="43"/>
      <c r="S717" s="43"/>
      <c r="T717" s="5"/>
      <c r="V717" s="5"/>
      <c r="W717" s="5" t="s">
        <v>670</v>
      </c>
    </row>
    <row r="718" s="3" customFormat="1" spans="1:23">
      <c r="A718" s="14">
        <f t="shared" si="58"/>
        <v>94</v>
      </c>
      <c r="B718" s="47">
        <v>43597</v>
      </c>
      <c r="C718" s="48">
        <v>43599</v>
      </c>
      <c r="D718" s="17" t="s">
        <v>15</v>
      </c>
      <c r="E718" s="49">
        <v>2</v>
      </c>
      <c r="F718" s="50" t="s">
        <v>671</v>
      </c>
      <c r="G718" s="51">
        <v>22410</v>
      </c>
      <c r="H718" s="21">
        <v>0</v>
      </c>
      <c r="I718" s="51">
        <v>22410</v>
      </c>
      <c r="J718" s="62">
        <f t="shared" si="59"/>
        <v>3462122</v>
      </c>
      <c r="K718" s="49">
        <v>74502</v>
      </c>
      <c r="L718" s="65">
        <v>1492358</v>
      </c>
      <c r="M718" s="1">
        <f>VLOOKUP(K718,P:Q,2,0)-I718</f>
        <v>0</v>
      </c>
      <c r="P718" s="43"/>
      <c r="Q718" s="43">
        <v>0</v>
      </c>
      <c r="R718" s="43"/>
      <c r="S718" s="43"/>
      <c r="T718" s="5"/>
      <c r="V718" s="5"/>
      <c r="W718" s="5" t="s">
        <v>541</v>
      </c>
    </row>
    <row r="719" s="3" customFormat="1" spans="1:23">
      <c r="A719" s="14">
        <f t="shared" si="58"/>
        <v>95</v>
      </c>
      <c r="B719" s="47">
        <v>43597</v>
      </c>
      <c r="C719" s="48">
        <v>43599</v>
      </c>
      <c r="D719" s="17" t="s">
        <v>15</v>
      </c>
      <c r="E719" s="49">
        <v>2</v>
      </c>
      <c r="F719" s="50" t="s">
        <v>672</v>
      </c>
      <c r="G719" s="51">
        <v>22410</v>
      </c>
      <c r="H719" s="21">
        <v>0</v>
      </c>
      <c r="I719" s="51">
        <v>22410</v>
      </c>
      <c r="J719" s="62">
        <f t="shared" si="59"/>
        <v>3439712</v>
      </c>
      <c r="K719" s="49">
        <v>73967</v>
      </c>
      <c r="L719" s="65">
        <v>1486255</v>
      </c>
      <c r="M719" s="1">
        <f>VLOOKUP(K719,P:Q,2,0)-I719</f>
        <v>0</v>
      </c>
      <c r="P719" s="43"/>
      <c r="Q719" s="43">
        <v>0</v>
      </c>
      <c r="R719" s="43"/>
      <c r="S719" s="43"/>
      <c r="T719" s="5"/>
      <c r="V719" s="5"/>
      <c r="W719" s="5" t="s">
        <v>673</v>
      </c>
    </row>
    <row r="720" s="3" customFormat="1" spans="1:23">
      <c r="A720" s="14">
        <f t="shared" si="58"/>
        <v>96</v>
      </c>
      <c r="B720" s="47">
        <v>43598</v>
      </c>
      <c r="C720" s="48">
        <v>43600</v>
      </c>
      <c r="D720" s="17" t="s">
        <v>15</v>
      </c>
      <c r="E720" s="49">
        <v>2</v>
      </c>
      <c r="F720" s="50" t="s">
        <v>674</v>
      </c>
      <c r="G720" s="51">
        <v>9000</v>
      </c>
      <c r="H720" s="21">
        <v>0</v>
      </c>
      <c r="I720" s="51">
        <v>9000</v>
      </c>
      <c r="J720" s="62">
        <f t="shared" si="59"/>
        <v>3430712</v>
      </c>
      <c r="K720" s="49">
        <v>74945</v>
      </c>
      <c r="L720" s="65">
        <v>1495687</v>
      </c>
      <c r="M720" s="1">
        <f>VLOOKUP(K720,P:Q,2,0)-I720</f>
        <v>0</v>
      </c>
      <c r="P720" s="43"/>
      <c r="Q720" s="43">
        <v>0</v>
      </c>
      <c r="R720" s="43"/>
      <c r="S720" s="43"/>
      <c r="T720" s="5"/>
      <c r="V720" s="5"/>
      <c r="W720" s="5" t="s">
        <v>537</v>
      </c>
    </row>
    <row r="721" s="3" customFormat="1" spans="1:23">
      <c r="A721" s="14">
        <f t="shared" si="58"/>
        <v>97</v>
      </c>
      <c r="B721" s="47">
        <v>43598</v>
      </c>
      <c r="C721" s="48">
        <v>43602</v>
      </c>
      <c r="D721" s="17" t="s">
        <v>15</v>
      </c>
      <c r="E721" s="49">
        <v>4</v>
      </c>
      <c r="F721" s="50" t="s">
        <v>675</v>
      </c>
      <c r="G721" s="51">
        <v>25740</v>
      </c>
      <c r="H721" s="21">
        <v>0</v>
      </c>
      <c r="I721" s="51">
        <v>25740</v>
      </c>
      <c r="J721" s="62">
        <f t="shared" si="59"/>
        <v>3404972</v>
      </c>
      <c r="K721" s="49">
        <v>73832</v>
      </c>
      <c r="L721" s="65">
        <v>1484607</v>
      </c>
      <c r="M721" s="1">
        <f>VLOOKUP(K721,P:Q,2,0)-I721</f>
        <v>0</v>
      </c>
      <c r="P721" s="43"/>
      <c r="Q721" s="43">
        <v>0</v>
      </c>
      <c r="R721" s="43"/>
      <c r="S721" s="43"/>
      <c r="T721" s="5"/>
      <c r="V721" s="5"/>
      <c r="W721" s="5" t="s">
        <v>676</v>
      </c>
    </row>
    <row r="722" s="3" customFormat="1" spans="1:23">
      <c r="A722" s="14">
        <f t="shared" si="58"/>
        <v>98</v>
      </c>
      <c r="B722" s="47">
        <v>43598</v>
      </c>
      <c r="C722" s="48">
        <v>43601</v>
      </c>
      <c r="D722" s="17" t="s">
        <v>15</v>
      </c>
      <c r="E722" s="49">
        <v>3</v>
      </c>
      <c r="F722" s="50" t="s">
        <v>677</v>
      </c>
      <c r="G722" s="51">
        <v>19305</v>
      </c>
      <c r="H722" s="21">
        <v>0</v>
      </c>
      <c r="I722" s="51">
        <v>19305</v>
      </c>
      <c r="J722" s="62">
        <f t="shared" si="59"/>
        <v>3385667</v>
      </c>
      <c r="K722" s="49">
        <v>74324</v>
      </c>
      <c r="L722" s="65">
        <v>1490753</v>
      </c>
      <c r="M722" s="1">
        <f>VLOOKUP(K722,P:Q,2,0)-I722</f>
        <v>0</v>
      </c>
      <c r="P722" s="43"/>
      <c r="Q722" s="43">
        <v>0</v>
      </c>
      <c r="R722" s="43"/>
      <c r="S722" s="43"/>
      <c r="T722" s="5"/>
      <c r="V722" s="5"/>
      <c r="W722" s="5" t="s">
        <v>537</v>
      </c>
    </row>
    <row r="723" s="3" customFormat="1" spans="1:23">
      <c r="A723" s="14">
        <f t="shared" si="58"/>
        <v>99</v>
      </c>
      <c r="B723" s="47">
        <v>43598</v>
      </c>
      <c r="C723" s="48">
        <v>43602</v>
      </c>
      <c r="D723" s="17" t="s">
        <v>15</v>
      </c>
      <c r="E723" s="49">
        <v>4</v>
      </c>
      <c r="F723" s="50" t="s">
        <v>678</v>
      </c>
      <c r="G723" s="51">
        <v>40140</v>
      </c>
      <c r="H723" s="21">
        <v>0</v>
      </c>
      <c r="I723" s="51">
        <v>40140</v>
      </c>
      <c r="J723" s="62">
        <f t="shared" si="59"/>
        <v>3345527</v>
      </c>
      <c r="K723" s="49">
        <v>74217</v>
      </c>
      <c r="L723" s="65">
        <v>1489598</v>
      </c>
      <c r="M723" s="1">
        <f>VLOOKUP(K723,P:Q,2,0)-I723</f>
        <v>0</v>
      </c>
      <c r="P723" s="43"/>
      <c r="Q723" s="43">
        <v>0</v>
      </c>
      <c r="R723" s="43"/>
      <c r="S723" s="43"/>
      <c r="T723" s="5"/>
      <c r="V723" s="5"/>
      <c r="W723" s="5" t="s">
        <v>679</v>
      </c>
    </row>
    <row r="724" s="3" customFormat="1" spans="1:23">
      <c r="A724" s="14">
        <f t="shared" si="58"/>
        <v>100</v>
      </c>
      <c r="B724" s="47">
        <v>43599</v>
      </c>
      <c r="C724" s="48">
        <v>43601</v>
      </c>
      <c r="D724" s="17" t="s">
        <v>15</v>
      </c>
      <c r="E724" s="49">
        <v>2</v>
      </c>
      <c r="F724" s="50" t="s">
        <v>680</v>
      </c>
      <c r="G724" s="51">
        <v>9000</v>
      </c>
      <c r="H724" s="21">
        <v>0</v>
      </c>
      <c r="I724" s="51">
        <v>9000</v>
      </c>
      <c r="J724" s="62">
        <f t="shared" si="59"/>
        <v>3336527</v>
      </c>
      <c r="K724" s="49">
        <v>73839</v>
      </c>
      <c r="L724" s="65">
        <v>1484683</v>
      </c>
      <c r="M724" s="1">
        <f>VLOOKUP(K724,P:Q,2,0)-I724</f>
        <v>0</v>
      </c>
      <c r="P724" s="43"/>
      <c r="Q724" s="43">
        <v>0</v>
      </c>
      <c r="R724" s="43"/>
      <c r="S724" s="43"/>
      <c r="T724" s="5"/>
      <c r="V724" s="5"/>
      <c r="W724" s="5" t="s">
        <v>667</v>
      </c>
    </row>
    <row r="725" s="3" customFormat="1" spans="1:23">
      <c r="A725" s="14">
        <f t="shared" ref="A725:A788" si="60">A724+1</f>
        <v>101</v>
      </c>
      <c r="B725" s="47">
        <v>43599</v>
      </c>
      <c r="C725" s="48">
        <v>43601</v>
      </c>
      <c r="D725" s="17" t="s">
        <v>15</v>
      </c>
      <c r="E725" s="49">
        <v>2</v>
      </c>
      <c r="F725" s="50" t="s">
        <v>671</v>
      </c>
      <c r="G725" s="51">
        <v>12870</v>
      </c>
      <c r="H725" s="21">
        <v>0</v>
      </c>
      <c r="I725" s="51">
        <v>12870</v>
      </c>
      <c r="J725" s="62">
        <f t="shared" si="59"/>
        <v>3323657</v>
      </c>
      <c r="K725" s="49">
        <v>74503</v>
      </c>
      <c r="L725" s="65">
        <v>1492371</v>
      </c>
      <c r="M725" s="1">
        <f>VLOOKUP(K725,P:Q,2,0)-I725</f>
        <v>0</v>
      </c>
      <c r="P725" s="43"/>
      <c r="Q725" s="43">
        <v>0</v>
      </c>
      <c r="R725" s="43"/>
      <c r="S725" s="43"/>
      <c r="T725" s="5"/>
      <c r="V725" s="5"/>
      <c r="W725" s="5" t="s">
        <v>531</v>
      </c>
    </row>
    <row r="726" s="3" customFormat="1" spans="1:23">
      <c r="A726" s="14">
        <f t="shared" si="60"/>
        <v>102</v>
      </c>
      <c r="B726" s="47">
        <v>43599</v>
      </c>
      <c r="C726" s="48">
        <v>43601</v>
      </c>
      <c r="D726" s="17" t="s">
        <v>15</v>
      </c>
      <c r="E726" s="49">
        <v>2</v>
      </c>
      <c r="F726" s="50" t="s">
        <v>681</v>
      </c>
      <c r="G726" s="51">
        <v>15750</v>
      </c>
      <c r="H726" s="21">
        <v>0</v>
      </c>
      <c r="I726" s="51">
        <v>15750</v>
      </c>
      <c r="J726" s="62">
        <f t="shared" ref="J726:J789" si="61">J725-I726</f>
        <v>3307907</v>
      </c>
      <c r="K726" s="49">
        <v>72192</v>
      </c>
      <c r="L726" s="65">
        <v>1471800</v>
      </c>
      <c r="M726" s="1">
        <f>VLOOKUP(K726,P:Q,2,0)-I726</f>
        <v>0</v>
      </c>
      <c r="P726" s="43"/>
      <c r="Q726" s="43">
        <v>0</v>
      </c>
      <c r="R726" s="43"/>
      <c r="S726" s="43"/>
      <c r="T726" s="5"/>
      <c r="V726" s="5"/>
      <c r="W726" s="5" t="s">
        <v>531</v>
      </c>
    </row>
    <row r="727" s="3" customFormat="1" spans="1:23">
      <c r="A727" s="14">
        <f t="shared" si="60"/>
        <v>103</v>
      </c>
      <c r="B727" s="47">
        <v>43599</v>
      </c>
      <c r="C727" s="48">
        <v>43603</v>
      </c>
      <c r="D727" s="17" t="s">
        <v>15</v>
      </c>
      <c r="E727" s="49">
        <v>4</v>
      </c>
      <c r="F727" s="50" t="s">
        <v>682</v>
      </c>
      <c r="G727" s="51">
        <v>31500</v>
      </c>
      <c r="H727" s="21">
        <v>0</v>
      </c>
      <c r="I727" s="51">
        <v>31500</v>
      </c>
      <c r="J727" s="62">
        <f t="shared" si="61"/>
        <v>3276407</v>
      </c>
      <c r="K727" s="49">
        <v>72231</v>
      </c>
      <c r="L727" s="65">
        <v>1473021</v>
      </c>
      <c r="M727" s="1">
        <f>VLOOKUP(K727,P:Q,2,0)-I727</f>
        <v>0</v>
      </c>
      <c r="P727" s="44"/>
      <c r="Q727" s="43">
        <v>0</v>
      </c>
      <c r="R727" s="43"/>
      <c r="S727" s="43"/>
      <c r="T727" s="5"/>
      <c r="V727" s="5"/>
      <c r="W727" s="5" t="s">
        <v>537</v>
      </c>
    </row>
    <row r="728" s="3" customFormat="1" spans="1:23">
      <c r="A728" s="14">
        <f t="shared" si="60"/>
        <v>104</v>
      </c>
      <c r="B728" s="47">
        <v>43599</v>
      </c>
      <c r="C728" s="48">
        <v>43601</v>
      </c>
      <c r="D728" s="17" t="s">
        <v>15</v>
      </c>
      <c r="E728" s="49">
        <v>2</v>
      </c>
      <c r="F728" s="50" t="s">
        <v>683</v>
      </c>
      <c r="G728" s="51">
        <v>15750</v>
      </c>
      <c r="H728" s="21">
        <v>0</v>
      </c>
      <c r="I728" s="51">
        <v>15750</v>
      </c>
      <c r="J728" s="62">
        <f t="shared" si="61"/>
        <v>3260657</v>
      </c>
      <c r="K728" s="49">
        <v>71714</v>
      </c>
      <c r="L728" s="65">
        <v>1469615</v>
      </c>
      <c r="M728" s="1">
        <f>VLOOKUP(K728,P:Q,2,0)-I728</f>
        <v>0</v>
      </c>
      <c r="P728" s="43"/>
      <c r="Q728" s="43">
        <v>0</v>
      </c>
      <c r="R728" s="43"/>
      <c r="S728" s="43"/>
      <c r="T728" s="5"/>
      <c r="V728" s="5"/>
      <c r="W728" s="5" t="s">
        <v>537</v>
      </c>
    </row>
    <row r="729" s="3" customFormat="1" spans="1:23">
      <c r="A729" s="14">
        <f t="shared" si="60"/>
        <v>105</v>
      </c>
      <c r="B729" s="47">
        <v>43599</v>
      </c>
      <c r="C729" s="48">
        <v>43601</v>
      </c>
      <c r="D729" s="17" t="s">
        <v>15</v>
      </c>
      <c r="E729" s="49">
        <v>2</v>
      </c>
      <c r="F729" s="50" t="s">
        <v>684</v>
      </c>
      <c r="G729" s="51">
        <v>22410</v>
      </c>
      <c r="H729" s="21">
        <v>0</v>
      </c>
      <c r="I729" s="51">
        <v>22410</v>
      </c>
      <c r="J729" s="62">
        <f t="shared" si="61"/>
        <v>3238247</v>
      </c>
      <c r="K729" s="49">
        <v>74390</v>
      </c>
      <c r="L729" s="65">
        <v>1491831</v>
      </c>
      <c r="M729" s="1">
        <f>VLOOKUP(K729,P:Q,2,0)-I729</f>
        <v>0</v>
      </c>
      <c r="P729" s="43"/>
      <c r="Q729" s="43">
        <v>0</v>
      </c>
      <c r="R729" s="43"/>
      <c r="S729" s="5"/>
      <c r="T729" s="5"/>
      <c r="V729" s="5"/>
      <c r="W729" s="5" t="s">
        <v>559</v>
      </c>
    </row>
    <row r="730" s="3" customFormat="1" spans="1:23">
      <c r="A730" s="14">
        <f t="shared" si="60"/>
        <v>106</v>
      </c>
      <c r="B730" s="47">
        <v>43600</v>
      </c>
      <c r="C730" s="48">
        <v>43602</v>
      </c>
      <c r="D730" s="17" t="s">
        <v>15</v>
      </c>
      <c r="E730" s="49">
        <v>2</v>
      </c>
      <c r="F730" s="50" t="s">
        <v>685</v>
      </c>
      <c r="G730" s="51">
        <v>9000</v>
      </c>
      <c r="H730" s="21">
        <v>0</v>
      </c>
      <c r="I730" s="51">
        <v>9000</v>
      </c>
      <c r="J730" s="62">
        <f t="shared" si="61"/>
        <v>3229247</v>
      </c>
      <c r="K730" s="49">
        <v>73258</v>
      </c>
      <c r="L730" s="65">
        <v>1478947</v>
      </c>
      <c r="M730" s="1">
        <f>VLOOKUP(K730,P:Q,2,0)-I730</f>
        <v>0</v>
      </c>
      <c r="P730" s="43"/>
      <c r="Q730" s="43">
        <v>0</v>
      </c>
      <c r="R730" s="43"/>
      <c r="S730" s="5"/>
      <c r="T730" s="5"/>
      <c r="V730" s="5"/>
      <c r="W730" s="5" t="s">
        <v>559</v>
      </c>
    </row>
    <row r="731" s="3" customFormat="1" spans="1:23">
      <c r="A731" s="14">
        <f t="shared" si="60"/>
        <v>107</v>
      </c>
      <c r="B731" s="47">
        <v>43600</v>
      </c>
      <c r="C731" s="48">
        <v>43603</v>
      </c>
      <c r="D731" s="17" t="s">
        <v>15</v>
      </c>
      <c r="E731" s="49">
        <v>3</v>
      </c>
      <c r="F731" s="50" t="s">
        <v>686</v>
      </c>
      <c r="G731" s="51">
        <v>13500</v>
      </c>
      <c r="H731" s="21">
        <v>0</v>
      </c>
      <c r="I731" s="51">
        <v>13500</v>
      </c>
      <c r="J731" s="62">
        <f t="shared" si="61"/>
        <v>3215747</v>
      </c>
      <c r="K731" s="49">
        <v>73850</v>
      </c>
      <c r="L731" s="65">
        <v>1484880</v>
      </c>
      <c r="M731" s="1">
        <f>VLOOKUP(K731,P:Q,2,0)-I731</f>
        <v>0</v>
      </c>
      <c r="P731" s="43"/>
      <c r="Q731" s="43">
        <v>0</v>
      </c>
      <c r="R731" s="43"/>
      <c r="S731" s="5"/>
      <c r="T731" s="5"/>
      <c r="V731" s="5"/>
      <c r="W731" s="5" t="s">
        <v>687</v>
      </c>
    </row>
    <row r="732" s="3" customFormat="1" spans="1:23">
      <c r="A732" s="14">
        <f t="shared" si="60"/>
        <v>108</v>
      </c>
      <c r="B732" s="47">
        <v>43600</v>
      </c>
      <c r="C732" s="48">
        <v>43602</v>
      </c>
      <c r="D732" s="17" t="s">
        <v>15</v>
      </c>
      <c r="E732" s="49">
        <v>2</v>
      </c>
      <c r="F732" s="50" t="s">
        <v>688</v>
      </c>
      <c r="G732" s="51">
        <v>9000</v>
      </c>
      <c r="H732" s="21">
        <v>0</v>
      </c>
      <c r="I732" s="51">
        <v>9000</v>
      </c>
      <c r="J732" s="62">
        <f t="shared" si="61"/>
        <v>3206747</v>
      </c>
      <c r="K732" s="49">
        <v>73257</v>
      </c>
      <c r="L732" s="65">
        <v>1478947</v>
      </c>
      <c r="M732" s="1">
        <f>VLOOKUP(K732,P:Q,2,0)-I732</f>
        <v>0</v>
      </c>
      <c r="P732" s="43"/>
      <c r="Q732" s="43">
        <v>0</v>
      </c>
      <c r="R732" s="43"/>
      <c r="S732" s="5"/>
      <c r="T732" s="5"/>
      <c r="V732" s="5"/>
      <c r="W732" s="5" t="s">
        <v>537</v>
      </c>
    </row>
    <row r="733" s="3" customFormat="1" spans="1:23">
      <c r="A733" s="14">
        <f t="shared" si="60"/>
        <v>109</v>
      </c>
      <c r="B733" s="47">
        <v>43600</v>
      </c>
      <c r="C733" s="48">
        <v>43602</v>
      </c>
      <c r="D733" s="17" t="s">
        <v>15</v>
      </c>
      <c r="E733" s="49">
        <v>2</v>
      </c>
      <c r="F733" s="50" t="s">
        <v>668</v>
      </c>
      <c r="G733" s="51">
        <v>20070</v>
      </c>
      <c r="H733" s="21">
        <v>0</v>
      </c>
      <c r="I733" s="51">
        <v>20070</v>
      </c>
      <c r="J733" s="62">
        <f t="shared" si="61"/>
        <v>3186677</v>
      </c>
      <c r="K733" s="49">
        <v>74729</v>
      </c>
      <c r="L733" s="65">
        <v>1493741</v>
      </c>
      <c r="M733" s="1">
        <f>VLOOKUP(K733,P:Q,2,0)-I733</f>
        <v>0</v>
      </c>
      <c r="P733" s="43"/>
      <c r="Q733" s="43">
        <v>0</v>
      </c>
      <c r="R733" s="43"/>
      <c r="S733" s="5"/>
      <c r="T733" s="5"/>
      <c r="V733" s="5"/>
      <c r="W733" s="5" t="s">
        <v>557</v>
      </c>
    </row>
    <row r="734" s="3" customFormat="1" spans="1:23">
      <c r="A734" s="14">
        <f t="shared" si="60"/>
        <v>110</v>
      </c>
      <c r="B734" s="47">
        <v>43600</v>
      </c>
      <c r="C734" s="48">
        <v>43606</v>
      </c>
      <c r="D734" s="17" t="s">
        <v>15</v>
      </c>
      <c r="E734" s="49">
        <v>6</v>
      </c>
      <c r="F734" s="50" t="s">
        <v>689</v>
      </c>
      <c r="G734" s="51">
        <v>64650</v>
      </c>
      <c r="H734" s="21">
        <v>0</v>
      </c>
      <c r="I734" s="51">
        <v>64650</v>
      </c>
      <c r="J734" s="62">
        <f t="shared" si="61"/>
        <v>3122027</v>
      </c>
      <c r="K734" s="49">
        <v>70234</v>
      </c>
      <c r="L734" s="65">
        <v>1462158</v>
      </c>
      <c r="M734" s="1">
        <f>VLOOKUP(K734,P:Q,2,0)-I734</f>
        <v>0</v>
      </c>
      <c r="P734" s="44"/>
      <c r="Q734" s="43">
        <v>0</v>
      </c>
      <c r="R734" s="43"/>
      <c r="S734" s="5"/>
      <c r="T734" s="5"/>
      <c r="V734" s="5"/>
      <c r="W734" s="5" t="s">
        <v>531</v>
      </c>
    </row>
    <row r="735" s="3" customFormat="1" spans="1:23">
      <c r="A735" s="14">
        <f t="shared" si="60"/>
        <v>111</v>
      </c>
      <c r="B735" s="47">
        <v>43601</v>
      </c>
      <c r="C735" s="48">
        <v>43603</v>
      </c>
      <c r="D735" s="17" t="s">
        <v>15</v>
      </c>
      <c r="E735" s="49">
        <v>2</v>
      </c>
      <c r="F735" s="50" t="s">
        <v>690</v>
      </c>
      <c r="G735" s="51">
        <v>9000</v>
      </c>
      <c r="H735" s="21">
        <v>0</v>
      </c>
      <c r="I735" s="51">
        <v>9000</v>
      </c>
      <c r="J735" s="62">
        <f t="shared" si="61"/>
        <v>3113027</v>
      </c>
      <c r="K735" s="49">
        <v>74033</v>
      </c>
      <c r="L735" s="65">
        <v>1487268</v>
      </c>
      <c r="M735" s="1">
        <f>VLOOKUP(K735,P:Q,2,0)-I735</f>
        <v>0</v>
      </c>
      <c r="P735" s="43"/>
      <c r="Q735" s="43">
        <v>0</v>
      </c>
      <c r="R735" s="43"/>
      <c r="S735" s="5"/>
      <c r="T735" s="5"/>
      <c r="V735" s="5"/>
      <c r="W735" s="5" t="s">
        <v>691</v>
      </c>
    </row>
    <row r="736" s="3" customFormat="1" spans="1:23">
      <c r="A736" s="14">
        <f t="shared" si="60"/>
        <v>112</v>
      </c>
      <c r="B736" s="47">
        <v>43601</v>
      </c>
      <c r="C736" s="48">
        <v>43603</v>
      </c>
      <c r="D736" s="17" t="s">
        <v>15</v>
      </c>
      <c r="E736" s="49">
        <v>2</v>
      </c>
      <c r="F736" s="50" t="s">
        <v>692</v>
      </c>
      <c r="G736" s="51">
        <v>9000</v>
      </c>
      <c r="H736" s="21">
        <v>0</v>
      </c>
      <c r="I736" s="51">
        <v>9000</v>
      </c>
      <c r="J736" s="62">
        <f t="shared" si="61"/>
        <v>3104027</v>
      </c>
      <c r="K736" s="49">
        <v>74788</v>
      </c>
      <c r="L736" s="65">
        <v>1493964</v>
      </c>
      <c r="M736" s="1">
        <f>VLOOKUP(K736,P:Q,2,0)-I736</f>
        <v>0</v>
      </c>
      <c r="P736" s="43"/>
      <c r="Q736" s="43">
        <v>0</v>
      </c>
      <c r="R736" s="43"/>
      <c r="S736" s="5"/>
      <c r="T736" s="5"/>
      <c r="V736" s="5"/>
      <c r="W736" s="5" t="s">
        <v>687</v>
      </c>
    </row>
    <row r="737" s="3" customFormat="1" spans="1:23">
      <c r="A737" s="14">
        <f t="shared" si="60"/>
        <v>113</v>
      </c>
      <c r="B737" s="47">
        <v>43601</v>
      </c>
      <c r="C737" s="48">
        <v>43604</v>
      </c>
      <c r="D737" s="17" t="s">
        <v>15</v>
      </c>
      <c r="E737" s="49">
        <v>3</v>
      </c>
      <c r="F737" s="50" t="s">
        <v>693</v>
      </c>
      <c r="G737" s="51">
        <v>19305</v>
      </c>
      <c r="H737" s="21">
        <v>0</v>
      </c>
      <c r="I737" s="51">
        <v>19305</v>
      </c>
      <c r="J737" s="62">
        <f t="shared" si="61"/>
        <v>3084722</v>
      </c>
      <c r="K737" s="49">
        <v>75228</v>
      </c>
      <c r="L737" s="65">
        <v>1497373</v>
      </c>
      <c r="M737" s="1">
        <f>VLOOKUP(K737,P:Q,2,0)-I737</f>
        <v>0</v>
      </c>
      <c r="P737" s="43"/>
      <c r="Q737" s="43">
        <v>0</v>
      </c>
      <c r="R737" s="43"/>
      <c r="S737" s="5"/>
      <c r="T737" s="5"/>
      <c r="V737" s="5"/>
      <c r="W737" s="5" t="s">
        <v>598</v>
      </c>
    </row>
    <row r="738" s="3" customFormat="1" spans="1:23">
      <c r="A738" s="14">
        <f t="shared" si="60"/>
        <v>114</v>
      </c>
      <c r="B738" s="47">
        <v>43601</v>
      </c>
      <c r="C738" s="48">
        <v>43604</v>
      </c>
      <c r="D738" s="17" t="s">
        <v>15</v>
      </c>
      <c r="E738" s="49">
        <v>3</v>
      </c>
      <c r="F738" s="50" t="s">
        <v>694</v>
      </c>
      <c r="G738" s="51">
        <v>23625</v>
      </c>
      <c r="H738" s="21">
        <v>0</v>
      </c>
      <c r="I738" s="51">
        <v>23625</v>
      </c>
      <c r="J738" s="62">
        <f t="shared" si="61"/>
        <v>3061097</v>
      </c>
      <c r="K738" s="49">
        <v>72039</v>
      </c>
      <c r="L738" s="65">
        <v>1471556</v>
      </c>
      <c r="M738" s="1">
        <f>VLOOKUP(K738,P:Q,2,0)-I738</f>
        <v>0</v>
      </c>
      <c r="P738" s="43"/>
      <c r="Q738" s="43">
        <v>0</v>
      </c>
      <c r="R738" s="43"/>
      <c r="S738" s="5"/>
      <c r="T738" s="5"/>
      <c r="V738" s="5"/>
      <c r="W738" s="5" t="s">
        <v>598</v>
      </c>
    </row>
    <row r="739" s="3" customFormat="1" spans="1:23">
      <c r="A739" s="14">
        <f t="shared" si="60"/>
        <v>115</v>
      </c>
      <c r="B739" s="47">
        <v>43601</v>
      </c>
      <c r="C739" s="48">
        <v>43603</v>
      </c>
      <c r="D739" s="17" t="s">
        <v>15</v>
      </c>
      <c r="E739" s="49">
        <v>2</v>
      </c>
      <c r="F739" s="50" t="s">
        <v>695</v>
      </c>
      <c r="G739" s="51">
        <v>15750</v>
      </c>
      <c r="H739" s="21">
        <v>0</v>
      </c>
      <c r="I739" s="51">
        <v>15750</v>
      </c>
      <c r="J739" s="62">
        <f t="shared" si="61"/>
        <v>3045347</v>
      </c>
      <c r="K739" s="49">
        <v>69934</v>
      </c>
      <c r="L739" s="65">
        <v>1458011</v>
      </c>
      <c r="M739" s="1">
        <f>VLOOKUP(K739,P:Q,2,0)-I739</f>
        <v>0</v>
      </c>
      <c r="P739" s="43"/>
      <c r="Q739" s="43">
        <v>0</v>
      </c>
      <c r="R739" s="43"/>
      <c r="S739" s="5"/>
      <c r="T739" s="5"/>
      <c r="V739" s="5"/>
      <c r="W739" s="5" t="s">
        <v>541</v>
      </c>
    </row>
    <row r="740" s="3" customFormat="1" spans="1:23">
      <c r="A740" s="14">
        <f t="shared" si="60"/>
        <v>116</v>
      </c>
      <c r="B740" s="47">
        <v>43602</v>
      </c>
      <c r="C740" s="48">
        <v>43604</v>
      </c>
      <c r="D740" s="17" t="s">
        <v>15</v>
      </c>
      <c r="E740" s="49">
        <v>2</v>
      </c>
      <c r="F740" s="50" t="s">
        <v>696</v>
      </c>
      <c r="G740" s="51">
        <v>9000</v>
      </c>
      <c r="H740" s="21">
        <v>0</v>
      </c>
      <c r="I740" s="51">
        <v>9000</v>
      </c>
      <c r="J740" s="62">
        <f t="shared" si="61"/>
        <v>3036347</v>
      </c>
      <c r="K740" s="49">
        <v>74339</v>
      </c>
      <c r="L740" s="65">
        <v>1491061</v>
      </c>
      <c r="M740" s="1">
        <f>VLOOKUP(K740,P:Q,2,0)-I740</f>
        <v>0</v>
      </c>
      <c r="P740" s="43"/>
      <c r="Q740" s="43">
        <v>0</v>
      </c>
      <c r="R740" s="43"/>
      <c r="S740" s="5"/>
      <c r="T740" s="5"/>
      <c r="V740" s="5"/>
      <c r="W740" s="5" t="s">
        <v>697</v>
      </c>
    </row>
    <row r="741" s="3" customFormat="1" spans="1:23">
      <c r="A741" s="14">
        <f t="shared" si="60"/>
        <v>117</v>
      </c>
      <c r="B741" s="47">
        <v>43602</v>
      </c>
      <c r="C741" s="48">
        <v>43604</v>
      </c>
      <c r="D741" s="17" t="s">
        <v>15</v>
      </c>
      <c r="E741" s="49">
        <v>2</v>
      </c>
      <c r="F741" s="50" t="s">
        <v>698</v>
      </c>
      <c r="G741" s="51">
        <v>12870</v>
      </c>
      <c r="H741" s="21">
        <v>0</v>
      </c>
      <c r="I741" s="51">
        <v>12870</v>
      </c>
      <c r="J741" s="62">
        <f t="shared" si="61"/>
        <v>3023477</v>
      </c>
      <c r="K741" s="49">
        <v>73280</v>
      </c>
      <c r="L741" s="65">
        <v>1479279</v>
      </c>
      <c r="M741" s="1">
        <f>VLOOKUP(K741,P:Q,2,0)-I741</f>
        <v>0</v>
      </c>
      <c r="P741" s="43"/>
      <c r="Q741" s="43">
        <v>0</v>
      </c>
      <c r="R741" s="43"/>
      <c r="S741" s="5"/>
      <c r="T741" s="5"/>
      <c r="V741" s="5"/>
      <c r="W741" s="5" t="s">
        <v>699</v>
      </c>
    </row>
    <row r="742" s="3" customFormat="1" spans="1:23">
      <c r="A742" s="14">
        <f t="shared" si="60"/>
        <v>118</v>
      </c>
      <c r="B742" s="47">
        <v>43602</v>
      </c>
      <c r="C742" s="48">
        <v>43604</v>
      </c>
      <c r="D742" s="17" t="s">
        <v>15</v>
      </c>
      <c r="E742" s="49">
        <v>2</v>
      </c>
      <c r="F742" s="50" t="s">
        <v>700</v>
      </c>
      <c r="G742" s="51">
        <v>22410</v>
      </c>
      <c r="H742" s="21">
        <v>0</v>
      </c>
      <c r="I742" s="51">
        <v>22410</v>
      </c>
      <c r="J742" s="62">
        <f t="shared" si="61"/>
        <v>3001067</v>
      </c>
      <c r="K742" s="49">
        <v>74126</v>
      </c>
      <c r="L742" s="65">
        <v>1488378</v>
      </c>
      <c r="M742" s="1">
        <f>VLOOKUP(K742,P:Q,2,0)-I742</f>
        <v>0</v>
      </c>
      <c r="P742" s="43"/>
      <c r="Q742" s="43">
        <v>0</v>
      </c>
      <c r="R742" s="43"/>
      <c r="S742" s="5"/>
      <c r="T742" s="5"/>
      <c r="V742" s="5"/>
      <c r="W742" s="5" t="s">
        <v>701</v>
      </c>
    </row>
    <row r="743" s="1" customFormat="1" spans="1:23">
      <c r="A743" s="14">
        <f t="shared" si="60"/>
        <v>119</v>
      </c>
      <c r="B743" s="101">
        <v>43603</v>
      </c>
      <c r="C743" s="102">
        <v>43608</v>
      </c>
      <c r="D743" s="17" t="s">
        <v>15</v>
      </c>
      <c r="E743" s="103">
        <v>5</v>
      </c>
      <c r="F743" s="104" t="s">
        <v>702</v>
      </c>
      <c r="G743" s="105">
        <v>22500</v>
      </c>
      <c r="H743" s="21">
        <v>0</v>
      </c>
      <c r="I743" s="51">
        <v>22500</v>
      </c>
      <c r="J743" s="62">
        <f t="shared" si="61"/>
        <v>2978567</v>
      </c>
      <c r="K743" s="103">
        <v>72226</v>
      </c>
      <c r="L743" s="65">
        <v>1472671</v>
      </c>
      <c r="M743" s="1">
        <f>VLOOKUP(K743,P:Q,2,0)-I743</f>
        <v>0</v>
      </c>
      <c r="N743" s="3"/>
      <c r="P743" s="43"/>
      <c r="Q743" s="43">
        <v>0</v>
      </c>
      <c r="R743" s="43"/>
      <c r="S743" s="5"/>
      <c r="T743" s="5"/>
      <c r="V743" s="5"/>
      <c r="W743" s="5" t="s">
        <v>535</v>
      </c>
    </row>
    <row r="744" s="1" customFormat="1" spans="1:23">
      <c r="A744" s="14">
        <f t="shared" si="60"/>
        <v>120</v>
      </c>
      <c r="B744" s="101">
        <v>43603</v>
      </c>
      <c r="C744" s="102">
        <v>43608</v>
      </c>
      <c r="D744" s="17" t="s">
        <v>15</v>
      </c>
      <c r="E744" s="103">
        <v>5</v>
      </c>
      <c r="F744" s="104" t="s">
        <v>703</v>
      </c>
      <c r="G744" s="105">
        <v>22500</v>
      </c>
      <c r="H744" s="21">
        <v>0</v>
      </c>
      <c r="I744" s="51">
        <v>22500</v>
      </c>
      <c r="J744" s="62">
        <f t="shared" si="61"/>
        <v>2956067</v>
      </c>
      <c r="K744" s="103">
        <v>72225</v>
      </c>
      <c r="L744" s="65">
        <v>1472665</v>
      </c>
      <c r="M744" s="1">
        <f>VLOOKUP(K744,P:Q,2,0)-I744</f>
        <v>0</v>
      </c>
      <c r="N744" s="3"/>
      <c r="P744" s="43"/>
      <c r="Q744" s="43">
        <v>0</v>
      </c>
      <c r="R744" s="43"/>
      <c r="S744" s="5"/>
      <c r="T744" s="5"/>
      <c r="V744" s="5"/>
      <c r="W744" s="5" t="s">
        <v>598</v>
      </c>
    </row>
    <row r="745" s="1" customFormat="1" spans="1:23">
      <c r="A745" s="14">
        <f t="shared" si="60"/>
        <v>121</v>
      </c>
      <c r="B745" s="101">
        <v>43603</v>
      </c>
      <c r="C745" s="102">
        <v>43605</v>
      </c>
      <c r="D745" s="17" t="s">
        <v>15</v>
      </c>
      <c r="E745" s="103">
        <v>2</v>
      </c>
      <c r="F745" s="104" t="s">
        <v>704</v>
      </c>
      <c r="G745" s="105">
        <v>9000</v>
      </c>
      <c r="H745" s="21">
        <v>0</v>
      </c>
      <c r="I745" s="51">
        <v>9000</v>
      </c>
      <c r="J745" s="62">
        <f t="shared" si="61"/>
        <v>2947067</v>
      </c>
      <c r="K745" s="103">
        <v>73844</v>
      </c>
      <c r="L745" s="65">
        <v>1484836</v>
      </c>
      <c r="M745" s="1">
        <f>VLOOKUP(K745,P:Q,2,0)-I745</f>
        <v>0</v>
      </c>
      <c r="N745" s="3"/>
      <c r="P745" s="43"/>
      <c r="Q745" s="43">
        <v>0</v>
      </c>
      <c r="R745" s="43"/>
      <c r="S745" s="5"/>
      <c r="T745" s="5"/>
      <c r="V745" s="5"/>
      <c r="W745" s="5" t="s">
        <v>559</v>
      </c>
    </row>
    <row r="746" s="1" customFormat="1" spans="1:23">
      <c r="A746" s="14">
        <f t="shared" si="60"/>
        <v>122</v>
      </c>
      <c r="B746" s="101">
        <v>43603</v>
      </c>
      <c r="C746" s="102">
        <v>43605</v>
      </c>
      <c r="D746" s="17" t="s">
        <v>15</v>
      </c>
      <c r="E746" s="103">
        <v>2</v>
      </c>
      <c r="F746" s="104" t="s">
        <v>705</v>
      </c>
      <c r="G746" s="105">
        <v>12870</v>
      </c>
      <c r="H746" s="21">
        <v>0</v>
      </c>
      <c r="I746" s="51">
        <v>12870</v>
      </c>
      <c r="J746" s="62">
        <f t="shared" si="61"/>
        <v>2934197</v>
      </c>
      <c r="K746" s="103">
        <v>73939</v>
      </c>
      <c r="L746" s="65">
        <v>1485663</v>
      </c>
      <c r="M746" s="1">
        <f>VLOOKUP(K746,P:Q,2,0)-I746</f>
        <v>0</v>
      </c>
      <c r="N746" s="3"/>
      <c r="P746" s="43"/>
      <c r="Q746" s="43">
        <v>0</v>
      </c>
      <c r="R746" s="43"/>
      <c r="S746" s="5"/>
      <c r="T746" s="5"/>
      <c r="V746" s="5"/>
      <c r="W746" s="5" t="s">
        <v>531</v>
      </c>
    </row>
    <row r="747" s="1" customFormat="1" spans="1:23">
      <c r="A747" s="14">
        <f t="shared" si="60"/>
        <v>123</v>
      </c>
      <c r="B747" s="101">
        <v>43603</v>
      </c>
      <c r="C747" s="102">
        <v>43605</v>
      </c>
      <c r="D747" s="17" t="s">
        <v>15</v>
      </c>
      <c r="E747" s="103">
        <v>2</v>
      </c>
      <c r="F747" s="104" t="s">
        <v>706</v>
      </c>
      <c r="G747" s="105">
        <v>12870</v>
      </c>
      <c r="H747" s="21">
        <v>0</v>
      </c>
      <c r="I747" s="51">
        <v>12870</v>
      </c>
      <c r="J747" s="62">
        <f t="shared" si="61"/>
        <v>2921327</v>
      </c>
      <c r="K747" s="103">
        <v>74941</v>
      </c>
      <c r="L747" s="65">
        <v>1495493</v>
      </c>
      <c r="M747" s="1">
        <f>VLOOKUP(K747,P:Q,2,0)-I747</f>
        <v>0</v>
      </c>
      <c r="N747" s="3"/>
      <c r="P747" s="43"/>
      <c r="Q747" s="43">
        <v>0</v>
      </c>
      <c r="R747" s="43"/>
      <c r="S747" s="5"/>
      <c r="T747" s="5"/>
      <c r="V747" s="5"/>
      <c r="W747" s="5" t="s">
        <v>707</v>
      </c>
    </row>
    <row r="748" s="1" customFormat="1" spans="1:23">
      <c r="A748" s="14">
        <f t="shared" si="60"/>
        <v>124</v>
      </c>
      <c r="B748" s="101">
        <v>43603</v>
      </c>
      <c r="C748" s="102">
        <v>43605</v>
      </c>
      <c r="D748" s="17" t="s">
        <v>15</v>
      </c>
      <c r="E748" s="103">
        <v>2</v>
      </c>
      <c r="F748" s="104" t="s">
        <v>708</v>
      </c>
      <c r="G748" s="105">
        <v>12870</v>
      </c>
      <c r="H748" s="21">
        <v>0</v>
      </c>
      <c r="I748" s="51">
        <v>12870</v>
      </c>
      <c r="J748" s="62">
        <f t="shared" si="61"/>
        <v>2908457</v>
      </c>
      <c r="K748" s="103">
        <v>74028</v>
      </c>
      <c r="L748" s="65">
        <v>1487515</v>
      </c>
      <c r="M748" s="1">
        <f>VLOOKUP(K748,P:Q,2,0)-I748</f>
        <v>0</v>
      </c>
      <c r="N748" s="3"/>
      <c r="P748" s="43"/>
      <c r="Q748" s="43">
        <v>0</v>
      </c>
      <c r="R748" s="43"/>
      <c r="S748" s="5"/>
      <c r="T748" s="5"/>
      <c r="V748" s="5"/>
      <c r="W748" s="5" t="s">
        <v>709</v>
      </c>
    </row>
    <row r="749" s="1" customFormat="1" spans="1:23">
      <c r="A749" s="14">
        <f t="shared" si="60"/>
        <v>125</v>
      </c>
      <c r="B749" s="101">
        <v>43603</v>
      </c>
      <c r="C749" s="102">
        <v>43605</v>
      </c>
      <c r="D749" s="17" t="s">
        <v>15</v>
      </c>
      <c r="E749" s="103">
        <v>2</v>
      </c>
      <c r="F749" s="104" t="s">
        <v>710</v>
      </c>
      <c r="G749" s="105">
        <v>12870</v>
      </c>
      <c r="H749" s="21">
        <v>0</v>
      </c>
      <c r="I749" s="51">
        <v>12870</v>
      </c>
      <c r="J749" s="62">
        <f t="shared" si="61"/>
        <v>2895587</v>
      </c>
      <c r="K749" s="103">
        <v>74034</v>
      </c>
      <c r="L749" s="65">
        <v>1487336</v>
      </c>
      <c r="M749" s="1">
        <f>VLOOKUP(K749,P:Q,2,0)-I749</f>
        <v>0</v>
      </c>
      <c r="N749" s="3"/>
      <c r="P749" s="43"/>
      <c r="Q749" s="43">
        <v>0</v>
      </c>
      <c r="R749" s="43"/>
      <c r="S749" s="5"/>
      <c r="T749" s="5"/>
      <c r="V749" s="5"/>
      <c r="W749" s="5" t="s">
        <v>691</v>
      </c>
    </row>
    <row r="750" s="1" customFormat="1" spans="1:23">
      <c r="A750" s="14">
        <f t="shared" si="60"/>
        <v>126</v>
      </c>
      <c r="B750" s="101">
        <v>43604</v>
      </c>
      <c r="C750" s="102">
        <v>43607</v>
      </c>
      <c r="D750" s="17" t="s">
        <v>15</v>
      </c>
      <c r="E750" s="103">
        <v>3</v>
      </c>
      <c r="F750" s="104" t="s">
        <v>711</v>
      </c>
      <c r="G750" s="105">
        <v>19305</v>
      </c>
      <c r="H750" s="21">
        <v>0</v>
      </c>
      <c r="I750" s="51">
        <v>19305</v>
      </c>
      <c r="J750" s="62">
        <f t="shared" si="61"/>
        <v>2876282</v>
      </c>
      <c r="K750" s="103">
        <v>72034</v>
      </c>
      <c r="L750" s="65">
        <v>1471447</v>
      </c>
      <c r="M750" s="1">
        <f>VLOOKUP(K750,P:Q,2,0)-I750</f>
        <v>0</v>
      </c>
      <c r="N750" s="3"/>
      <c r="P750" s="43"/>
      <c r="Q750" s="43">
        <v>0</v>
      </c>
      <c r="R750" s="43"/>
      <c r="S750" s="5"/>
      <c r="T750" s="5"/>
      <c r="V750" s="5"/>
      <c r="W750" s="5" t="s">
        <v>709</v>
      </c>
    </row>
    <row r="751" s="1" customFormat="1" spans="1:23">
      <c r="A751" s="14">
        <f t="shared" si="60"/>
        <v>127</v>
      </c>
      <c r="B751" s="101">
        <v>43604</v>
      </c>
      <c r="C751" s="102">
        <v>43607</v>
      </c>
      <c r="D751" s="17" t="s">
        <v>15</v>
      </c>
      <c r="E751" s="103">
        <v>3</v>
      </c>
      <c r="F751" s="104" t="s">
        <v>712</v>
      </c>
      <c r="G751" s="105">
        <v>19305</v>
      </c>
      <c r="H751" s="21">
        <v>0</v>
      </c>
      <c r="I751" s="51">
        <v>19305</v>
      </c>
      <c r="J751" s="62">
        <f t="shared" si="61"/>
        <v>2856977</v>
      </c>
      <c r="K751" s="103">
        <v>72030</v>
      </c>
      <c r="L751" s="65">
        <v>1471450</v>
      </c>
      <c r="M751" s="1">
        <f>VLOOKUP(K751,P:Q,2,0)-I751</f>
        <v>0</v>
      </c>
      <c r="N751" s="3"/>
      <c r="P751" s="43"/>
      <c r="Q751" s="43">
        <v>0</v>
      </c>
      <c r="R751" s="43"/>
      <c r="S751" s="5"/>
      <c r="T751" s="5"/>
      <c r="V751" s="5"/>
      <c r="W751" s="5" t="s">
        <v>707</v>
      </c>
    </row>
    <row r="752" s="1" customFormat="1" spans="1:23">
      <c r="A752" s="14">
        <f t="shared" si="60"/>
        <v>128</v>
      </c>
      <c r="B752" s="101">
        <v>43604</v>
      </c>
      <c r="C752" s="102">
        <v>43606</v>
      </c>
      <c r="D752" s="17" t="s">
        <v>15</v>
      </c>
      <c r="E752" s="103">
        <v>2</v>
      </c>
      <c r="F752" s="104" t="s">
        <v>713</v>
      </c>
      <c r="G752" s="105">
        <v>10040</v>
      </c>
      <c r="H752" s="21">
        <v>0</v>
      </c>
      <c r="I752" s="51">
        <v>14040</v>
      </c>
      <c r="J752" s="62">
        <f t="shared" si="61"/>
        <v>2842937</v>
      </c>
      <c r="K752" s="103">
        <v>71005</v>
      </c>
      <c r="L752" s="65">
        <v>1464492</v>
      </c>
      <c r="M752" s="1">
        <f>VLOOKUP(K752,P:Q,2,0)-I752</f>
        <v>0</v>
      </c>
      <c r="N752" s="3"/>
      <c r="P752" s="43"/>
      <c r="Q752" s="43">
        <v>0</v>
      </c>
      <c r="R752" s="43"/>
      <c r="S752" s="5"/>
      <c r="T752" s="5"/>
      <c r="V752" s="5"/>
      <c r="W752" s="5" t="s">
        <v>531</v>
      </c>
    </row>
    <row r="753" s="1" customFormat="1" spans="1:23">
      <c r="A753" s="14">
        <f t="shared" si="60"/>
        <v>129</v>
      </c>
      <c r="B753" s="101">
        <v>43604</v>
      </c>
      <c r="C753" s="102">
        <v>43606</v>
      </c>
      <c r="D753" s="17" t="s">
        <v>15</v>
      </c>
      <c r="E753" s="103">
        <v>2</v>
      </c>
      <c r="F753" s="104" t="s">
        <v>714</v>
      </c>
      <c r="G753" s="105">
        <v>7875</v>
      </c>
      <c r="H753" s="21">
        <v>0</v>
      </c>
      <c r="I753" s="51">
        <v>15750</v>
      </c>
      <c r="J753" s="62">
        <f t="shared" si="61"/>
        <v>2827187</v>
      </c>
      <c r="K753" s="103">
        <v>70404</v>
      </c>
      <c r="L753" s="65">
        <v>1463394</v>
      </c>
      <c r="M753" s="1">
        <f>VLOOKUP(K753,P:Q,2,0)-I753</f>
        <v>0</v>
      </c>
      <c r="N753" s="3"/>
      <c r="P753" s="43"/>
      <c r="Q753" s="43">
        <v>0</v>
      </c>
      <c r="R753" s="43"/>
      <c r="S753" s="5"/>
      <c r="T753" s="5"/>
      <c r="V753" s="5"/>
      <c r="W753" s="5" t="s">
        <v>531</v>
      </c>
    </row>
    <row r="754" s="1" customFormat="1" spans="1:23">
      <c r="A754" s="14">
        <f t="shared" si="60"/>
        <v>130</v>
      </c>
      <c r="B754" s="101">
        <v>43604</v>
      </c>
      <c r="C754" s="102">
        <v>43606</v>
      </c>
      <c r="D754" s="17" t="s">
        <v>15</v>
      </c>
      <c r="E754" s="103">
        <v>2</v>
      </c>
      <c r="F754" s="104" t="s">
        <v>715</v>
      </c>
      <c r="G754" s="105">
        <v>20070</v>
      </c>
      <c r="H754" s="21">
        <v>0</v>
      </c>
      <c r="I754" s="51">
        <v>20070</v>
      </c>
      <c r="J754" s="62">
        <f t="shared" si="61"/>
        <v>2807117</v>
      </c>
      <c r="K754" s="103">
        <v>74216</v>
      </c>
      <c r="L754" s="65">
        <v>1489397</v>
      </c>
      <c r="M754" s="1">
        <f>VLOOKUP(K754,P:Q,2,0)-I754</f>
        <v>0</v>
      </c>
      <c r="N754" s="3"/>
      <c r="P754" s="43"/>
      <c r="Q754" s="43">
        <v>0</v>
      </c>
      <c r="R754" s="43"/>
      <c r="S754" s="5"/>
      <c r="T754" s="5"/>
      <c r="V754" s="5"/>
      <c r="W754" s="5" t="s">
        <v>657</v>
      </c>
    </row>
    <row r="755" s="1" customFormat="1" spans="1:23">
      <c r="A755" s="14">
        <f t="shared" si="60"/>
        <v>131</v>
      </c>
      <c r="B755" s="101">
        <v>43605</v>
      </c>
      <c r="C755" s="102">
        <v>43608</v>
      </c>
      <c r="D755" s="17" t="s">
        <v>15</v>
      </c>
      <c r="E755" s="103">
        <v>3</v>
      </c>
      <c r="F755" s="104" t="s">
        <v>716</v>
      </c>
      <c r="G755" s="105">
        <v>13500</v>
      </c>
      <c r="H755" s="21">
        <v>0</v>
      </c>
      <c r="I755" s="51">
        <v>13500</v>
      </c>
      <c r="J755" s="62">
        <f t="shared" si="61"/>
        <v>2793617</v>
      </c>
      <c r="K755" s="103">
        <v>73560</v>
      </c>
      <c r="L755" s="65">
        <v>1482411</v>
      </c>
      <c r="M755" s="1">
        <f>VLOOKUP(K755,P:Q,2,0)-I755</f>
        <v>0</v>
      </c>
      <c r="N755" s="3"/>
      <c r="P755" s="43"/>
      <c r="Q755" s="43">
        <v>0</v>
      </c>
      <c r="R755" s="43"/>
      <c r="S755" s="5"/>
      <c r="T755" s="5"/>
      <c r="V755" s="5"/>
      <c r="W755" s="5" t="s">
        <v>709</v>
      </c>
    </row>
    <row r="756" s="1" customFormat="1" spans="1:23">
      <c r="A756" s="14">
        <f t="shared" si="60"/>
        <v>132</v>
      </c>
      <c r="B756" s="101">
        <v>43605</v>
      </c>
      <c r="C756" s="102">
        <v>43609</v>
      </c>
      <c r="D756" s="17" t="s">
        <v>15</v>
      </c>
      <c r="E756" s="103">
        <v>4</v>
      </c>
      <c r="F756" s="104" t="s">
        <v>717</v>
      </c>
      <c r="G756" s="105">
        <v>9000</v>
      </c>
      <c r="H756" s="21">
        <v>0</v>
      </c>
      <c r="I756" s="51">
        <v>18000</v>
      </c>
      <c r="J756" s="62">
        <f t="shared" si="61"/>
        <v>2775617</v>
      </c>
      <c r="K756" s="103">
        <v>70724</v>
      </c>
      <c r="L756" s="65">
        <v>1463832</v>
      </c>
      <c r="M756" s="1">
        <f>VLOOKUP(K756,P:Q,2,0)-I756</f>
        <v>-9000</v>
      </c>
      <c r="N756" s="3"/>
      <c r="P756" s="43"/>
      <c r="Q756" s="43">
        <v>0</v>
      </c>
      <c r="R756" s="43"/>
      <c r="S756" s="5"/>
      <c r="T756" s="5"/>
      <c r="V756" s="5"/>
      <c r="W756" s="5" t="s">
        <v>687</v>
      </c>
    </row>
    <row r="757" s="1" customFormat="1" spans="1:23">
      <c r="A757" s="14">
        <f t="shared" si="60"/>
        <v>133</v>
      </c>
      <c r="B757" s="101">
        <v>43605</v>
      </c>
      <c r="C757" s="102">
        <v>43607</v>
      </c>
      <c r="D757" s="17" t="s">
        <v>15</v>
      </c>
      <c r="E757" s="103">
        <v>2</v>
      </c>
      <c r="F757" s="104" t="s">
        <v>718</v>
      </c>
      <c r="G757" s="105">
        <v>14800</v>
      </c>
      <c r="H757" s="21">
        <v>0</v>
      </c>
      <c r="I757" s="51">
        <v>14800</v>
      </c>
      <c r="J757" s="62">
        <f t="shared" si="61"/>
        <v>2760817</v>
      </c>
      <c r="K757" s="103">
        <v>73516</v>
      </c>
      <c r="L757" s="65">
        <v>1481400</v>
      </c>
      <c r="M757" s="1">
        <f>VLOOKUP(K757,P:Q,2,0)-I757</f>
        <v>0</v>
      </c>
      <c r="N757" s="3"/>
      <c r="P757" s="43"/>
      <c r="Q757" s="43">
        <v>0</v>
      </c>
      <c r="R757" s="43"/>
      <c r="S757" s="5"/>
      <c r="T757" s="5"/>
      <c r="V757" s="5"/>
      <c r="W757" s="5" t="s">
        <v>719</v>
      </c>
    </row>
    <row r="758" s="1" customFormat="1" spans="1:23">
      <c r="A758" s="14">
        <f t="shared" si="60"/>
        <v>134</v>
      </c>
      <c r="B758" s="101">
        <v>43605</v>
      </c>
      <c r="C758" s="102">
        <v>43608</v>
      </c>
      <c r="D758" s="17" t="s">
        <v>15</v>
      </c>
      <c r="E758" s="103">
        <v>3</v>
      </c>
      <c r="F758" s="104" t="s">
        <v>720</v>
      </c>
      <c r="G758" s="105">
        <v>19305</v>
      </c>
      <c r="H758" s="21">
        <v>0</v>
      </c>
      <c r="I758" s="51">
        <v>19305</v>
      </c>
      <c r="J758" s="62">
        <f t="shared" si="61"/>
        <v>2741512</v>
      </c>
      <c r="K758" s="103">
        <v>74855</v>
      </c>
      <c r="L758" s="65">
        <v>1494265</v>
      </c>
      <c r="M758" s="1">
        <f>VLOOKUP(K758,P:Q,2,0)-I758</f>
        <v>0</v>
      </c>
      <c r="N758" s="3"/>
      <c r="P758" s="43"/>
      <c r="Q758" s="43">
        <v>0</v>
      </c>
      <c r="R758" s="43"/>
      <c r="S758" s="5"/>
      <c r="T758" s="5"/>
      <c r="V758" s="5"/>
      <c r="W758" s="5" t="s">
        <v>535</v>
      </c>
    </row>
    <row r="759" s="1" customFormat="1" spans="1:23">
      <c r="A759" s="14">
        <f t="shared" si="60"/>
        <v>135</v>
      </c>
      <c r="B759" s="101">
        <v>43605</v>
      </c>
      <c r="C759" s="102">
        <v>43608</v>
      </c>
      <c r="D759" s="17" t="s">
        <v>15</v>
      </c>
      <c r="E759" s="103">
        <v>3</v>
      </c>
      <c r="F759" s="104" t="s">
        <v>721</v>
      </c>
      <c r="G759" s="105">
        <v>19305</v>
      </c>
      <c r="H759" s="21">
        <v>0</v>
      </c>
      <c r="I759" s="51">
        <v>19305</v>
      </c>
      <c r="J759" s="62">
        <f t="shared" si="61"/>
        <v>2722207</v>
      </c>
      <c r="K759" s="103">
        <v>73519</v>
      </c>
      <c r="L759" s="65">
        <v>1481594</v>
      </c>
      <c r="M759" s="1">
        <f>VLOOKUP(K759,P:Q,2,0)-I759</f>
        <v>0</v>
      </c>
      <c r="N759" s="3"/>
      <c r="P759" s="43"/>
      <c r="Q759" s="43">
        <v>0</v>
      </c>
      <c r="R759" s="43"/>
      <c r="S759" s="5"/>
      <c r="T759" s="5"/>
      <c r="V759" s="5"/>
      <c r="W759" s="5" t="s">
        <v>531</v>
      </c>
    </row>
    <row r="760" s="1" customFormat="1" spans="1:23">
      <c r="A760" s="14">
        <f t="shared" si="60"/>
        <v>136</v>
      </c>
      <c r="B760" s="101">
        <v>43605</v>
      </c>
      <c r="C760" s="102">
        <v>43607</v>
      </c>
      <c r="D760" s="17" t="s">
        <v>15</v>
      </c>
      <c r="E760" s="103">
        <v>2</v>
      </c>
      <c r="F760" s="104" t="s">
        <v>722</v>
      </c>
      <c r="G760" s="105">
        <v>15774</v>
      </c>
      <c r="H760" s="21">
        <v>0</v>
      </c>
      <c r="I760" s="51">
        <v>15750</v>
      </c>
      <c r="J760" s="62">
        <f t="shared" si="61"/>
        <v>2706457</v>
      </c>
      <c r="K760" s="103">
        <v>70013</v>
      </c>
      <c r="L760" s="65">
        <v>1459960</v>
      </c>
      <c r="M760" s="1">
        <f>VLOOKUP(K760,P:Q,2,0)-I760</f>
        <v>0</v>
      </c>
      <c r="N760" s="3"/>
      <c r="P760" s="43"/>
      <c r="Q760" s="43">
        <v>0</v>
      </c>
      <c r="R760" s="43"/>
      <c r="S760" s="5"/>
      <c r="T760" s="5"/>
      <c r="V760" s="5"/>
      <c r="W760" s="5" t="s">
        <v>529</v>
      </c>
    </row>
    <row r="761" s="1" customFormat="1" spans="1:23">
      <c r="A761" s="14">
        <f t="shared" si="60"/>
        <v>137</v>
      </c>
      <c r="B761" s="101">
        <v>43605</v>
      </c>
      <c r="C761" s="102">
        <v>43607</v>
      </c>
      <c r="D761" s="17" t="s">
        <v>15</v>
      </c>
      <c r="E761" s="103">
        <v>2</v>
      </c>
      <c r="F761" s="104" t="s">
        <v>723</v>
      </c>
      <c r="G761" s="105">
        <v>15750</v>
      </c>
      <c r="H761" s="21">
        <v>0</v>
      </c>
      <c r="I761" s="51">
        <v>15750</v>
      </c>
      <c r="J761" s="62">
        <f t="shared" si="61"/>
        <v>2690707</v>
      </c>
      <c r="K761" s="103">
        <v>70012</v>
      </c>
      <c r="L761" s="65">
        <v>1459950</v>
      </c>
      <c r="M761" s="1">
        <f>VLOOKUP(K761,P:Q,2,0)-I761</f>
        <v>0</v>
      </c>
      <c r="N761" s="3"/>
      <c r="P761" s="43"/>
      <c r="Q761" s="43">
        <v>0</v>
      </c>
      <c r="R761" s="43"/>
      <c r="S761" s="5"/>
      <c r="T761" s="5"/>
      <c r="V761" s="5"/>
      <c r="W761" s="5" t="s">
        <v>707</v>
      </c>
    </row>
    <row r="762" s="1" customFormat="1" spans="1:23">
      <c r="A762" s="14">
        <f t="shared" si="60"/>
        <v>138</v>
      </c>
      <c r="B762" s="101">
        <v>43605</v>
      </c>
      <c r="C762" s="102">
        <v>43606</v>
      </c>
      <c r="D762" s="17" t="s">
        <v>15</v>
      </c>
      <c r="E762" s="103">
        <v>1</v>
      </c>
      <c r="F762" s="104" t="s">
        <v>724</v>
      </c>
      <c r="G762" s="105">
        <v>11650</v>
      </c>
      <c r="H762" s="21">
        <v>0</v>
      </c>
      <c r="I762" s="51">
        <v>11650</v>
      </c>
      <c r="J762" s="62">
        <f t="shared" si="61"/>
        <v>2679057</v>
      </c>
      <c r="K762" s="103">
        <v>67903</v>
      </c>
      <c r="L762" s="65">
        <v>1449512</v>
      </c>
      <c r="M762" s="1">
        <f>VLOOKUP(K762,P:Q,2,0)-I762</f>
        <v>11650</v>
      </c>
      <c r="N762" s="3"/>
      <c r="P762" s="43"/>
      <c r="Q762" s="43">
        <v>0</v>
      </c>
      <c r="R762" s="43"/>
      <c r="S762" s="5"/>
      <c r="T762" s="5"/>
      <c r="V762" s="5"/>
      <c r="W762" s="5" t="s">
        <v>707</v>
      </c>
    </row>
    <row r="763" s="1" customFormat="1" spans="1:23">
      <c r="A763" s="14">
        <f t="shared" si="60"/>
        <v>139</v>
      </c>
      <c r="B763" s="101">
        <v>43605</v>
      </c>
      <c r="C763" s="102">
        <v>43606</v>
      </c>
      <c r="D763" s="17" t="s">
        <v>15</v>
      </c>
      <c r="E763" s="103">
        <v>1</v>
      </c>
      <c r="F763" s="104" t="s">
        <v>724</v>
      </c>
      <c r="G763" s="105">
        <v>11650</v>
      </c>
      <c r="H763" s="21">
        <v>0</v>
      </c>
      <c r="I763" s="51">
        <v>11650</v>
      </c>
      <c r="J763" s="62">
        <f t="shared" si="61"/>
        <v>2667407</v>
      </c>
      <c r="K763" s="103">
        <v>67904</v>
      </c>
      <c r="L763" s="65">
        <v>1449512</v>
      </c>
      <c r="M763" s="1" t="e">
        <f>VLOOKUP(K763,P:Q,2,0)-I763</f>
        <v>#N/A</v>
      </c>
      <c r="N763" s="3"/>
      <c r="P763" s="43"/>
      <c r="Q763" s="43">
        <v>0</v>
      </c>
      <c r="R763" s="43"/>
      <c r="S763" s="5"/>
      <c r="T763" s="5"/>
      <c r="V763" s="5"/>
      <c r="W763" s="5" t="s">
        <v>541</v>
      </c>
    </row>
    <row r="764" s="1" customFormat="1" spans="1:23">
      <c r="A764" s="14">
        <f t="shared" si="60"/>
        <v>140</v>
      </c>
      <c r="B764" s="101">
        <v>43606</v>
      </c>
      <c r="C764" s="102">
        <v>43608</v>
      </c>
      <c r="D764" s="17" t="s">
        <v>15</v>
      </c>
      <c r="E764" s="103">
        <v>2</v>
      </c>
      <c r="F764" s="104" t="s">
        <v>725</v>
      </c>
      <c r="G764" s="105">
        <v>9000</v>
      </c>
      <c r="H764" s="21">
        <v>0</v>
      </c>
      <c r="I764" s="51">
        <v>9000</v>
      </c>
      <c r="J764" s="62">
        <f t="shared" si="61"/>
        <v>2658407</v>
      </c>
      <c r="K764" s="103">
        <v>73264</v>
      </c>
      <c r="L764" s="65">
        <v>1479119</v>
      </c>
      <c r="M764" s="1">
        <f>VLOOKUP(K764,P:Q,2,0)-I764</f>
        <v>0</v>
      </c>
      <c r="N764" s="3"/>
      <c r="P764" s="43"/>
      <c r="Q764" s="43">
        <v>0</v>
      </c>
      <c r="R764" s="43"/>
      <c r="S764" s="5"/>
      <c r="T764" s="5"/>
      <c r="V764" s="5"/>
      <c r="W764" s="5" t="s">
        <v>691</v>
      </c>
    </row>
    <row r="765" s="1" customFormat="1" spans="1:23">
      <c r="A765" s="14">
        <f t="shared" si="60"/>
        <v>141</v>
      </c>
      <c r="B765" s="101">
        <v>43606</v>
      </c>
      <c r="C765" s="102">
        <v>43608</v>
      </c>
      <c r="D765" s="17" t="s">
        <v>15</v>
      </c>
      <c r="E765" s="103">
        <v>2</v>
      </c>
      <c r="F765" s="104" t="s">
        <v>726</v>
      </c>
      <c r="G765" s="105">
        <v>9000</v>
      </c>
      <c r="H765" s="21">
        <v>0</v>
      </c>
      <c r="I765" s="51">
        <v>9000</v>
      </c>
      <c r="J765" s="62">
        <f t="shared" si="61"/>
        <v>2649407</v>
      </c>
      <c r="K765" s="103">
        <v>74884</v>
      </c>
      <c r="L765" s="65">
        <v>1494687</v>
      </c>
      <c r="M765" s="1">
        <f>VLOOKUP(K765,P:Q,2,0)-I765</f>
        <v>0</v>
      </c>
      <c r="N765" s="3"/>
      <c r="P765" s="43"/>
      <c r="Q765" s="43">
        <v>0</v>
      </c>
      <c r="R765" s="43"/>
      <c r="S765" s="5"/>
      <c r="T765" s="5"/>
      <c r="V765" s="5"/>
      <c r="W765" s="5" t="s">
        <v>541</v>
      </c>
    </row>
    <row r="766" s="1" customFormat="1" spans="1:23">
      <c r="A766" s="14">
        <f t="shared" si="60"/>
        <v>142</v>
      </c>
      <c r="B766" s="101">
        <v>43606</v>
      </c>
      <c r="C766" s="102">
        <v>43608</v>
      </c>
      <c r="D766" s="17" t="s">
        <v>15</v>
      </c>
      <c r="E766" s="103">
        <v>2</v>
      </c>
      <c r="F766" s="104" t="s">
        <v>727</v>
      </c>
      <c r="G766" s="105">
        <v>9000</v>
      </c>
      <c r="H766" s="21">
        <v>0</v>
      </c>
      <c r="I766" s="51">
        <v>9000</v>
      </c>
      <c r="J766" s="62">
        <f t="shared" si="61"/>
        <v>2640407</v>
      </c>
      <c r="K766" s="103">
        <v>72923</v>
      </c>
      <c r="L766" s="65">
        <v>1477992</v>
      </c>
      <c r="M766" s="1">
        <f>VLOOKUP(K766,P:Q,2,0)-I766</f>
        <v>0</v>
      </c>
      <c r="N766" s="3"/>
      <c r="P766" s="43"/>
      <c r="Q766" s="43">
        <v>0</v>
      </c>
      <c r="R766" s="43"/>
      <c r="S766" s="5"/>
      <c r="T766" s="5"/>
      <c r="V766" s="5"/>
      <c r="W766" s="5" t="s">
        <v>707</v>
      </c>
    </row>
    <row r="767" s="1" customFormat="1" spans="1:23">
      <c r="A767" s="14">
        <f t="shared" si="60"/>
        <v>143</v>
      </c>
      <c r="B767" s="101">
        <v>43606</v>
      </c>
      <c r="C767" s="102">
        <v>43609</v>
      </c>
      <c r="D767" s="17" t="s">
        <v>15</v>
      </c>
      <c r="E767" s="103">
        <v>3</v>
      </c>
      <c r="F767" s="104" t="s">
        <v>728</v>
      </c>
      <c r="G767" s="105">
        <v>13500</v>
      </c>
      <c r="H767" s="21">
        <v>0</v>
      </c>
      <c r="I767" s="51">
        <v>13500</v>
      </c>
      <c r="J767" s="62">
        <f t="shared" si="61"/>
        <v>2626907</v>
      </c>
      <c r="K767" s="103">
        <v>71572</v>
      </c>
      <c r="L767" s="65">
        <v>1468420</v>
      </c>
      <c r="M767" s="1">
        <f>VLOOKUP(K767,P:Q,2,0)-I767</f>
        <v>0</v>
      </c>
      <c r="N767" s="3"/>
      <c r="P767" s="43"/>
      <c r="Q767" s="43">
        <v>0</v>
      </c>
      <c r="R767" s="43"/>
      <c r="S767" s="5"/>
      <c r="T767" s="5"/>
      <c r="V767" s="5"/>
      <c r="W767" s="5" t="s">
        <v>699</v>
      </c>
    </row>
    <row r="768" s="1" customFormat="1" spans="1:23">
      <c r="A768" s="14">
        <f t="shared" si="60"/>
        <v>144</v>
      </c>
      <c r="B768" s="101">
        <v>43606</v>
      </c>
      <c r="C768" s="102">
        <v>43608</v>
      </c>
      <c r="D768" s="17" t="s">
        <v>15</v>
      </c>
      <c r="E768" s="103">
        <v>2</v>
      </c>
      <c r="F768" s="104" t="s">
        <v>729</v>
      </c>
      <c r="G768" s="105">
        <v>12870</v>
      </c>
      <c r="H768" s="21">
        <v>0</v>
      </c>
      <c r="I768" s="51">
        <v>12870</v>
      </c>
      <c r="J768" s="62">
        <f t="shared" si="61"/>
        <v>2614037</v>
      </c>
      <c r="K768" s="103">
        <v>73681</v>
      </c>
      <c r="L768" s="65">
        <v>1483113</v>
      </c>
      <c r="M768" s="1">
        <f>VLOOKUP(K768,P:Q,2,0)-I768</f>
        <v>0</v>
      </c>
      <c r="N768" s="3"/>
      <c r="P768" s="43"/>
      <c r="Q768" s="43">
        <v>0</v>
      </c>
      <c r="R768" s="43"/>
      <c r="S768" s="5"/>
      <c r="T768" s="5"/>
      <c r="V768" s="5"/>
      <c r="W768" s="5" t="s">
        <v>559</v>
      </c>
    </row>
    <row r="769" s="1" customFormat="1" spans="1:23">
      <c r="A769" s="14">
        <f t="shared" si="60"/>
        <v>145</v>
      </c>
      <c r="B769" s="101">
        <v>43606</v>
      </c>
      <c r="C769" s="102">
        <v>43611</v>
      </c>
      <c r="D769" s="17" t="s">
        <v>15</v>
      </c>
      <c r="E769" s="103">
        <v>5</v>
      </c>
      <c r="F769" s="104" t="s">
        <v>730</v>
      </c>
      <c r="G769" s="105">
        <v>32175</v>
      </c>
      <c r="H769" s="21">
        <v>0</v>
      </c>
      <c r="I769" s="51">
        <v>32175</v>
      </c>
      <c r="J769" s="62">
        <f t="shared" si="61"/>
        <v>2581862</v>
      </c>
      <c r="K769" s="103">
        <v>74343</v>
      </c>
      <c r="L769" s="65">
        <v>1491159</v>
      </c>
      <c r="M769" s="1">
        <f>VLOOKUP(K769,P:Q,2,0)-I769</f>
        <v>0</v>
      </c>
      <c r="N769" s="3"/>
      <c r="P769" s="43"/>
      <c r="Q769" s="43">
        <v>0</v>
      </c>
      <c r="R769" s="43"/>
      <c r="S769" s="5"/>
      <c r="T769" s="5"/>
      <c r="V769" s="5"/>
      <c r="W769" s="5" t="s">
        <v>691</v>
      </c>
    </row>
    <row r="770" s="1" customFormat="1" spans="1:23">
      <c r="A770" s="14">
        <f t="shared" si="60"/>
        <v>146</v>
      </c>
      <c r="B770" s="101">
        <v>43606</v>
      </c>
      <c r="C770" s="102">
        <v>43611</v>
      </c>
      <c r="D770" s="17" t="s">
        <v>15</v>
      </c>
      <c r="E770" s="103">
        <v>5</v>
      </c>
      <c r="F770" s="104" t="s">
        <v>731</v>
      </c>
      <c r="G770" s="105">
        <v>32175</v>
      </c>
      <c r="H770" s="21">
        <v>0</v>
      </c>
      <c r="I770" s="51">
        <v>32175</v>
      </c>
      <c r="J770" s="62">
        <f t="shared" si="61"/>
        <v>2549687</v>
      </c>
      <c r="K770" s="103">
        <v>74344</v>
      </c>
      <c r="L770" s="65">
        <v>1491159</v>
      </c>
      <c r="M770" s="1">
        <f>VLOOKUP(K770,P:Q,2,0)-I770</f>
        <v>0</v>
      </c>
      <c r="N770" s="3"/>
      <c r="P770" s="43"/>
      <c r="Q770" s="43">
        <v>0</v>
      </c>
      <c r="R770" s="43"/>
      <c r="S770" s="5"/>
      <c r="T770" s="5"/>
      <c r="V770" s="5"/>
      <c r="W770" s="5" t="s">
        <v>541</v>
      </c>
    </row>
    <row r="771" s="1" customFormat="1" spans="1:23">
      <c r="A771" s="14">
        <f t="shared" si="60"/>
        <v>147</v>
      </c>
      <c r="B771" s="101">
        <v>43606</v>
      </c>
      <c r="C771" s="102">
        <v>43611</v>
      </c>
      <c r="D771" s="17" t="s">
        <v>15</v>
      </c>
      <c r="E771" s="103">
        <v>5</v>
      </c>
      <c r="F771" s="104" t="s">
        <v>732</v>
      </c>
      <c r="G771" s="105">
        <v>32175</v>
      </c>
      <c r="H771" s="21">
        <v>0</v>
      </c>
      <c r="I771" s="51">
        <v>32175</v>
      </c>
      <c r="J771" s="62">
        <f t="shared" si="61"/>
        <v>2517512</v>
      </c>
      <c r="K771" s="103">
        <v>74342</v>
      </c>
      <c r="L771" s="65">
        <v>1491159</v>
      </c>
      <c r="M771" s="1">
        <f>VLOOKUP(K771,P:Q,2,0)-I771</f>
        <v>0</v>
      </c>
      <c r="N771" s="3"/>
      <c r="P771" s="43"/>
      <c r="Q771" s="43">
        <v>0</v>
      </c>
      <c r="R771" s="43"/>
      <c r="S771" s="5"/>
      <c r="T771" s="5"/>
      <c r="V771" s="5"/>
      <c r="W771" s="5" t="s">
        <v>537</v>
      </c>
    </row>
    <row r="772" s="1" customFormat="1" spans="1:23">
      <c r="A772" s="14">
        <f t="shared" si="60"/>
        <v>148</v>
      </c>
      <c r="B772" s="101">
        <v>43606</v>
      </c>
      <c r="C772" s="102">
        <v>43610</v>
      </c>
      <c r="D772" s="17" t="s">
        <v>15</v>
      </c>
      <c r="E772" s="103">
        <v>4</v>
      </c>
      <c r="F772" s="104" t="s">
        <v>733</v>
      </c>
      <c r="G772" s="105">
        <v>25740</v>
      </c>
      <c r="H772" s="21">
        <v>0</v>
      </c>
      <c r="I772" s="51">
        <v>25740</v>
      </c>
      <c r="J772" s="62">
        <f t="shared" si="61"/>
        <v>2491772</v>
      </c>
      <c r="K772" s="103">
        <v>74366</v>
      </c>
      <c r="L772" s="65">
        <v>1491160</v>
      </c>
      <c r="M772" s="1">
        <f>VLOOKUP(K772,P:Q,2,0)-I772</f>
        <v>0</v>
      </c>
      <c r="N772" s="3"/>
      <c r="P772" s="43"/>
      <c r="Q772" s="43">
        <v>0</v>
      </c>
      <c r="R772" s="43"/>
      <c r="S772" s="5"/>
      <c r="T772" s="5"/>
      <c r="V772" s="5"/>
      <c r="W772" s="5" t="s">
        <v>707</v>
      </c>
    </row>
    <row r="773" s="1" customFormat="1" spans="1:23">
      <c r="A773" s="14">
        <f t="shared" si="60"/>
        <v>149</v>
      </c>
      <c r="B773" s="101">
        <v>43606</v>
      </c>
      <c r="C773" s="102">
        <v>43610</v>
      </c>
      <c r="D773" s="17" t="s">
        <v>15</v>
      </c>
      <c r="E773" s="103">
        <v>4</v>
      </c>
      <c r="F773" s="104" t="s">
        <v>733</v>
      </c>
      <c r="G773" s="105">
        <v>25740</v>
      </c>
      <c r="H773" s="21">
        <v>0</v>
      </c>
      <c r="I773" s="51">
        <v>25740</v>
      </c>
      <c r="J773" s="62">
        <f t="shared" si="61"/>
        <v>2466032</v>
      </c>
      <c r="K773" s="103">
        <v>74361</v>
      </c>
      <c r="L773" s="65">
        <v>1491160</v>
      </c>
      <c r="M773" s="1">
        <f>VLOOKUP(K773,P:Q,2,0)-I773</f>
        <v>0</v>
      </c>
      <c r="N773" s="3"/>
      <c r="P773" s="43"/>
      <c r="Q773" s="43">
        <v>0</v>
      </c>
      <c r="R773" s="43"/>
      <c r="S773" s="5"/>
      <c r="T773" s="5"/>
      <c r="V773" s="5"/>
      <c r="W773" s="5" t="s">
        <v>541</v>
      </c>
    </row>
    <row r="774" s="1" customFormat="1" spans="1:23">
      <c r="A774" s="14">
        <f t="shared" si="60"/>
        <v>150</v>
      </c>
      <c r="B774" s="101">
        <v>43606</v>
      </c>
      <c r="C774" s="102">
        <v>43611</v>
      </c>
      <c r="D774" s="17" t="s">
        <v>15</v>
      </c>
      <c r="E774" s="103">
        <v>5</v>
      </c>
      <c r="F774" s="104" t="s">
        <v>733</v>
      </c>
      <c r="G774" s="105">
        <v>32175</v>
      </c>
      <c r="H774" s="21">
        <v>0</v>
      </c>
      <c r="I774" s="51">
        <v>32175</v>
      </c>
      <c r="J774" s="62">
        <f t="shared" si="61"/>
        <v>2433857</v>
      </c>
      <c r="K774" s="103">
        <v>74341</v>
      </c>
      <c r="L774" s="65">
        <v>1491159</v>
      </c>
      <c r="M774" s="1">
        <f>VLOOKUP(K774,P:Q,2,0)-I774</f>
        <v>0</v>
      </c>
      <c r="N774" s="3"/>
      <c r="P774" s="43"/>
      <c r="Q774" s="43">
        <v>0</v>
      </c>
      <c r="R774" s="43"/>
      <c r="S774" s="5"/>
      <c r="T774" s="5"/>
      <c r="V774" s="5"/>
      <c r="W774" s="5" t="s">
        <v>531</v>
      </c>
    </row>
    <row r="775" s="1" customFormat="1" spans="1:23">
      <c r="A775" s="14">
        <f t="shared" si="60"/>
        <v>151</v>
      </c>
      <c r="B775" s="101">
        <v>43606</v>
      </c>
      <c r="C775" s="102">
        <v>43609</v>
      </c>
      <c r="D775" s="17" t="s">
        <v>15</v>
      </c>
      <c r="E775" s="103">
        <v>3</v>
      </c>
      <c r="F775" s="104" t="s">
        <v>734</v>
      </c>
      <c r="G775" s="105">
        <v>23625</v>
      </c>
      <c r="H775" s="21">
        <v>0</v>
      </c>
      <c r="I775" s="51">
        <v>23625</v>
      </c>
      <c r="J775" s="62">
        <f t="shared" si="61"/>
        <v>2410232</v>
      </c>
      <c r="K775" s="103">
        <v>71994</v>
      </c>
      <c r="L775" s="65">
        <v>1471022</v>
      </c>
      <c r="M775" s="1">
        <f>VLOOKUP(K775,P:Q,2,0)-I775</f>
        <v>0</v>
      </c>
      <c r="N775" s="3"/>
      <c r="P775" s="43"/>
      <c r="Q775" s="43">
        <v>0</v>
      </c>
      <c r="R775" s="43"/>
      <c r="S775" s="5"/>
      <c r="T775" s="5"/>
      <c r="V775" s="5"/>
      <c r="W775" s="5" t="s">
        <v>640</v>
      </c>
    </row>
    <row r="776" s="1" customFormat="1" spans="1:23">
      <c r="A776" s="14">
        <f t="shared" si="60"/>
        <v>152</v>
      </c>
      <c r="B776" s="101">
        <v>43607</v>
      </c>
      <c r="C776" s="102">
        <v>43610</v>
      </c>
      <c r="D776" s="17" t="s">
        <v>15</v>
      </c>
      <c r="E776" s="103">
        <v>3</v>
      </c>
      <c r="F776" s="104" t="s">
        <v>735</v>
      </c>
      <c r="G776" s="105">
        <v>13500</v>
      </c>
      <c r="H776" s="21">
        <v>0</v>
      </c>
      <c r="I776" s="51">
        <v>13500</v>
      </c>
      <c r="J776" s="62">
        <f t="shared" si="61"/>
        <v>2396732</v>
      </c>
      <c r="K776" s="103">
        <v>74031</v>
      </c>
      <c r="L776" s="65">
        <v>1487201</v>
      </c>
      <c r="M776" s="1">
        <f>VLOOKUP(K776,P:Q,2,0)-I776</f>
        <v>0</v>
      </c>
      <c r="N776" s="3"/>
      <c r="P776" s="43"/>
      <c r="Q776" s="43">
        <v>0</v>
      </c>
      <c r="R776" s="43"/>
      <c r="S776" s="5"/>
      <c r="T776" s="5"/>
      <c r="V776" s="5"/>
      <c r="W776" s="5" t="s">
        <v>657</v>
      </c>
    </row>
    <row r="777" s="1" customFormat="1" spans="1:23">
      <c r="A777" s="14">
        <f t="shared" si="60"/>
        <v>153</v>
      </c>
      <c r="B777" s="101">
        <v>43607</v>
      </c>
      <c r="C777" s="102">
        <v>43610</v>
      </c>
      <c r="D777" s="17" t="s">
        <v>15</v>
      </c>
      <c r="E777" s="103">
        <v>3</v>
      </c>
      <c r="F777" s="104" t="s">
        <v>736</v>
      </c>
      <c r="G777" s="105">
        <v>13500</v>
      </c>
      <c r="H777" s="21">
        <v>0</v>
      </c>
      <c r="I777" s="51">
        <v>13500</v>
      </c>
      <c r="J777" s="62">
        <f t="shared" si="61"/>
        <v>2383232</v>
      </c>
      <c r="K777" s="103">
        <v>73437</v>
      </c>
      <c r="L777" s="65">
        <v>1481052</v>
      </c>
      <c r="M777" s="1">
        <f>VLOOKUP(K777,P:Q,2,0)-I777</f>
        <v>0</v>
      </c>
      <c r="N777" s="3"/>
      <c r="P777" s="43"/>
      <c r="Q777" s="43">
        <v>0</v>
      </c>
      <c r="R777" s="43"/>
      <c r="S777" s="5"/>
      <c r="T777" s="5"/>
      <c r="V777" s="5"/>
      <c r="W777" s="5" t="s">
        <v>537</v>
      </c>
    </row>
    <row r="778" s="1" customFormat="1" spans="1:23">
      <c r="A778" s="14">
        <f t="shared" si="60"/>
        <v>154</v>
      </c>
      <c r="B778" s="101">
        <v>43607</v>
      </c>
      <c r="C778" s="102">
        <v>43610</v>
      </c>
      <c r="D778" s="17" t="s">
        <v>15</v>
      </c>
      <c r="E778" s="103">
        <v>3</v>
      </c>
      <c r="F778" s="104" t="s">
        <v>737</v>
      </c>
      <c r="G778" s="105">
        <v>23625</v>
      </c>
      <c r="H778" s="21">
        <v>0</v>
      </c>
      <c r="I778" s="51">
        <v>23625</v>
      </c>
      <c r="J778" s="62">
        <f t="shared" si="61"/>
        <v>2359607</v>
      </c>
      <c r="K778" s="103">
        <v>72191</v>
      </c>
      <c r="L778" s="65">
        <v>1471675</v>
      </c>
      <c r="M778" s="1">
        <f>VLOOKUP(K778,P:Q,2,0)-I778</f>
        <v>0</v>
      </c>
      <c r="N778" s="3"/>
      <c r="P778" s="44"/>
      <c r="Q778" s="43">
        <v>0</v>
      </c>
      <c r="R778" s="43"/>
      <c r="S778" s="5"/>
      <c r="T778" s="5"/>
      <c r="V778" s="5"/>
      <c r="W778" s="5" t="s">
        <v>707</v>
      </c>
    </row>
    <row r="779" s="1" customFormat="1" spans="1:23">
      <c r="A779" s="14">
        <f t="shared" si="60"/>
        <v>155</v>
      </c>
      <c r="B779" s="101">
        <v>43608</v>
      </c>
      <c r="C779" s="102">
        <v>43611</v>
      </c>
      <c r="D779" s="17" t="s">
        <v>15</v>
      </c>
      <c r="E779" s="103">
        <v>3</v>
      </c>
      <c r="F779" s="104" t="s">
        <v>738</v>
      </c>
      <c r="G779" s="105">
        <v>13500</v>
      </c>
      <c r="H779" s="21">
        <v>0</v>
      </c>
      <c r="I779" s="51">
        <v>13500</v>
      </c>
      <c r="J779" s="62">
        <f t="shared" si="61"/>
        <v>2346107</v>
      </c>
      <c r="K779" s="103">
        <v>72403</v>
      </c>
      <c r="L779" s="65">
        <v>1473865</v>
      </c>
      <c r="M779" s="1">
        <f>VLOOKUP(K779,P:Q,2,0)-I779</f>
        <v>0</v>
      </c>
      <c r="N779" s="3"/>
      <c r="P779" s="44"/>
      <c r="Q779" s="43">
        <v>0</v>
      </c>
      <c r="R779" s="43"/>
      <c r="S779" s="5"/>
      <c r="T779" s="5"/>
      <c r="V779" s="5"/>
      <c r="W779" s="5" t="s">
        <v>739</v>
      </c>
    </row>
    <row r="780" s="1" customFormat="1" spans="1:23">
      <c r="A780" s="14">
        <f t="shared" si="60"/>
        <v>156</v>
      </c>
      <c r="B780" s="101">
        <v>43608</v>
      </c>
      <c r="C780" s="102">
        <v>43610</v>
      </c>
      <c r="D780" s="17" t="s">
        <v>15</v>
      </c>
      <c r="E780" s="103">
        <v>2</v>
      </c>
      <c r="F780" s="104" t="s">
        <v>740</v>
      </c>
      <c r="G780" s="105">
        <v>9000</v>
      </c>
      <c r="H780" s="21">
        <v>0</v>
      </c>
      <c r="I780" s="51">
        <v>9000</v>
      </c>
      <c r="J780" s="62">
        <f t="shared" si="61"/>
        <v>2337107</v>
      </c>
      <c r="K780" s="103">
        <v>74531</v>
      </c>
      <c r="L780" s="65">
        <v>1492531</v>
      </c>
      <c r="M780" s="1">
        <f>VLOOKUP(K780,P:Q,2,0)-I780</f>
        <v>0</v>
      </c>
      <c r="N780" s="3"/>
      <c r="P780" s="5"/>
      <c r="Q780" s="43">
        <v>0</v>
      </c>
      <c r="R780" s="43"/>
      <c r="S780" s="5"/>
      <c r="T780" s="5"/>
      <c r="V780" s="5"/>
      <c r="W780" s="5" t="s">
        <v>741</v>
      </c>
    </row>
    <row r="781" s="1" customFormat="1" spans="1:23">
      <c r="A781" s="14">
        <f t="shared" si="60"/>
        <v>157</v>
      </c>
      <c r="B781" s="101">
        <v>43608</v>
      </c>
      <c r="C781" s="102">
        <v>43610</v>
      </c>
      <c r="D781" s="17" t="s">
        <v>15</v>
      </c>
      <c r="E781" s="103">
        <v>2</v>
      </c>
      <c r="F781" s="104" t="s">
        <v>742</v>
      </c>
      <c r="G781" s="105">
        <v>12870</v>
      </c>
      <c r="H781" s="21">
        <v>0</v>
      </c>
      <c r="I781" s="51">
        <v>12870</v>
      </c>
      <c r="J781" s="62">
        <f t="shared" si="61"/>
        <v>2324237</v>
      </c>
      <c r="K781" s="103">
        <v>75074</v>
      </c>
      <c r="L781" s="65">
        <v>1496421</v>
      </c>
      <c r="M781" s="1">
        <f>VLOOKUP(K781,P:Q,2,0)-I781</f>
        <v>0</v>
      </c>
      <c r="N781" s="3"/>
      <c r="P781" s="43"/>
      <c r="Q781" s="43">
        <v>0</v>
      </c>
      <c r="R781" s="43"/>
      <c r="S781" s="5"/>
      <c r="T781" s="5"/>
      <c r="V781" s="5"/>
      <c r="W781" s="5" t="s">
        <v>541</v>
      </c>
    </row>
    <row r="782" s="1" customFormat="1" spans="1:23">
      <c r="A782" s="14">
        <f t="shared" si="60"/>
        <v>158</v>
      </c>
      <c r="B782" s="101">
        <v>43609</v>
      </c>
      <c r="C782" s="102">
        <v>43612</v>
      </c>
      <c r="D782" s="17" t="s">
        <v>15</v>
      </c>
      <c r="E782" s="103">
        <v>3</v>
      </c>
      <c r="F782" s="104" t="s">
        <v>743</v>
      </c>
      <c r="G782" s="105">
        <v>13500</v>
      </c>
      <c r="H782" s="21">
        <v>0</v>
      </c>
      <c r="I782" s="51">
        <v>13500</v>
      </c>
      <c r="J782" s="62">
        <f t="shared" si="61"/>
        <v>2310737</v>
      </c>
      <c r="K782" s="103">
        <v>72265</v>
      </c>
      <c r="L782" s="65">
        <v>1473048</v>
      </c>
      <c r="M782" s="1">
        <f>VLOOKUP(K782,P:Q,2,0)-I782</f>
        <v>0</v>
      </c>
      <c r="N782" s="3"/>
      <c r="P782" s="43"/>
      <c r="Q782" s="43">
        <v>0</v>
      </c>
      <c r="R782" s="43"/>
      <c r="S782" s="5"/>
      <c r="T782" s="5"/>
      <c r="V782" s="5"/>
      <c r="W782" s="5" t="s">
        <v>537</v>
      </c>
    </row>
    <row r="783" s="1" customFormat="1" spans="1:23">
      <c r="A783" s="14">
        <f t="shared" si="60"/>
        <v>159</v>
      </c>
      <c r="B783" s="101">
        <v>43609</v>
      </c>
      <c r="C783" s="102">
        <v>43612</v>
      </c>
      <c r="D783" s="17" t="s">
        <v>15</v>
      </c>
      <c r="E783" s="103">
        <v>3</v>
      </c>
      <c r="F783" s="104" t="s">
        <v>744</v>
      </c>
      <c r="G783" s="105">
        <v>13500</v>
      </c>
      <c r="H783" s="21">
        <v>0</v>
      </c>
      <c r="I783" s="51">
        <v>13500</v>
      </c>
      <c r="J783" s="62">
        <f t="shared" si="61"/>
        <v>2297237</v>
      </c>
      <c r="K783" s="103">
        <v>72202</v>
      </c>
      <c r="L783" s="65">
        <v>1472224</v>
      </c>
      <c r="M783" s="1">
        <f>VLOOKUP(K783,P:Q,2,0)-I783</f>
        <v>0</v>
      </c>
      <c r="N783" s="3"/>
      <c r="P783" s="43"/>
      <c r="Q783" s="43">
        <v>0</v>
      </c>
      <c r="R783" s="43"/>
      <c r="S783" s="5"/>
      <c r="T783" s="5"/>
      <c r="V783" s="5"/>
      <c r="W783" s="5" t="s">
        <v>537</v>
      </c>
    </row>
    <row r="784" s="1" customFormat="1" spans="1:23">
      <c r="A784" s="14">
        <f t="shared" si="60"/>
        <v>160</v>
      </c>
      <c r="B784" s="101">
        <v>43609</v>
      </c>
      <c r="C784" s="102">
        <v>43612</v>
      </c>
      <c r="D784" s="17" t="s">
        <v>15</v>
      </c>
      <c r="E784" s="103">
        <v>3</v>
      </c>
      <c r="F784" s="104" t="s">
        <v>745</v>
      </c>
      <c r="G784" s="105">
        <v>13500</v>
      </c>
      <c r="H784" s="21">
        <v>0</v>
      </c>
      <c r="I784" s="51">
        <v>13500</v>
      </c>
      <c r="J784" s="62">
        <f t="shared" si="61"/>
        <v>2283737</v>
      </c>
      <c r="K784" s="103">
        <v>72232</v>
      </c>
      <c r="L784" s="65">
        <v>1473048</v>
      </c>
      <c r="M784" s="1">
        <f>VLOOKUP(K784,P:Q,2,0)-I784</f>
        <v>0</v>
      </c>
      <c r="N784" s="3"/>
      <c r="P784" s="43"/>
      <c r="Q784" s="43">
        <v>0</v>
      </c>
      <c r="R784" s="43"/>
      <c r="S784" s="5"/>
      <c r="T784" s="5"/>
      <c r="V784" s="5"/>
      <c r="W784" s="5" t="s">
        <v>657</v>
      </c>
    </row>
    <row r="785" s="1" customFormat="1" spans="1:23">
      <c r="A785" s="14">
        <f t="shared" si="60"/>
        <v>161</v>
      </c>
      <c r="B785" s="101">
        <v>43609</v>
      </c>
      <c r="C785" s="102">
        <v>43612</v>
      </c>
      <c r="D785" s="17" t="s">
        <v>15</v>
      </c>
      <c r="E785" s="103">
        <v>3</v>
      </c>
      <c r="F785" s="104" t="s">
        <v>746</v>
      </c>
      <c r="G785" s="105">
        <v>13500</v>
      </c>
      <c r="H785" s="21">
        <v>0</v>
      </c>
      <c r="I785" s="51">
        <v>13500</v>
      </c>
      <c r="J785" s="62">
        <f t="shared" si="61"/>
        <v>2270237</v>
      </c>
      <c r="K785" s="103">
        <v>73611</v>
      </c>
      <c r="L785" s="65">
        <v>1482835</v>
      </c>
      <c r="M785" s="1">
        <f>VLOOKUP(K785,P:Q,2,0)-I785</f>
        <v>0</v>
      </c>
      <c r="N785" s="3"/>
      <c r="P785" s="44"/>
      <c r="Q785" s="43">
        <v>0</v>
      </c>
      <c r="R785" s="43"/>
      <c r="S785" s="5"/>
      <c r="T785" s="5"/>
      <c r="V785" s="5"/>
      <c r="W785" s="5" t="s">
        <v>699</v>
      </c>
    </row>
    <row r="786" s="1" customFormat="1" spans="1:23">
      <c r="A786" s="14">
        <f t="shared" si="60"/>
        <v>162</v>
      </c>
      <c r="B786" s="101">
        <v>43609</v>
      </c>
      <c r="C786" s="102">
        <v>43612</v>
      </c>
      <c r="D786" s="17" t="s">
        <v>15</v>
      </c>
      <c r="E786" s="103">
        <v>3</v>
      </c>
      <c r="F786" s="104" t="s">
        <v>747</v>
      </c>
      <c r="G786" s="105">
        <v>13500</v>
      </c>
      <c r="H786" s="21">
        <v>0</v>
      </c>
      <c r="I786" s="51">
        <v>13500</v>
      </c>
      <c r="J786" s="62">
        <f t="shared" si="61"/>
        <v>2256737</v>
      </c>
      <c r="K786" s="103">
        <v>73610</v>
      </c>
      <c r="L786" s="65">
        <v>1482835</v>
      </c>
      <c r="M786" s="1">
        <f>VLOOKUP(K786,P:Q,2,0)-I786</f>
        <v>0</v>
      </c>
      <c r="N786" s="3"/>
      <c r="P786" s="43"/>
      <c r="Q786" s="43">
        <v>0</v>
      </c>
      <c r="R786" s="43"/>
      <c r="S786" s="5"/>
      <c r="T786" s="5"/>
      <c r="V786" s="5"/>
      <c r="W786" s="5" t="s">
        <v>697</v>
      </c>
    </row>
    <row r="787" s="1" customFormat="1" spans="1:23">
      <c r="A787" s="14">
        <f t="shared" si="60"/>
        <v>163</v>
      </c>
      <c r="B787" s="101">
        <v>43609</v>
      </c>
      <c r="C787" s="102">
        <v>43612</v>
      </c>
      <c r="D787" s="17" t="s">
        <v>15</v>
      </c>
      <c r="E787" s="103">
        <v>3</v>
      </c>
      <c r="F787" s="104" t="s">
        <v>748</v>
      </c>
      <c r="G787" s="105">
        <v>19305</v>
      </c>
      <c r="H787" s="21">
        <v>0</v>
      </c>
      <c r="I787" s="51">
        <v>19305</v>
      </c>
      <c r="J787" s="62">
        <f t="shared" si="61"/>
        <v>2237432</v>
      </c>
      <c r="K787" s="103">
        <v>72236</v>
      </c>
      <c r="L787" s="65">
        <v>1473038</v>
      </c>
      <c r="M787" s="1">
        <f>VLOOKUP(K787,P:Q,2,0)-I787</f>
        <v>0</v>
      </c>
      <c r="N787" s="3"/>
      <c r="P787" s="43"/>
      <c r="Q787" s="43">
        <v>0</v>
      </c>
      <c r="R787" s="43"/>
      <c r="S787" s="5"/>
      <c r="T787" s="5"/>
      <c r="V787" s="5"/>
      <c r="W787" s="5" t="s">
        <v>531</v>
      </c>
    </row>
    <row r="788" s="1" customFormat="1" spans="1:23">
      <c r="A788" s="14">
        <f t="shared" si="60"/>
        <v>164</v>
      </c>
      <c r="B788" s="101">
        <v>43609</v>
      </c>
      <c r="C788" s="102">
        <v>43611</v>
      </c>
      <c r="D788" s="17" t="s">
        <v>15</v>
      </c>
      <c r="E788" s="103">
        <v>2</v>
      </c>
      <c r="F788" s="104" t="s">
        <v>728</v>
      </c>
      <c r="G788" s="105">
        <v>14040</v>
      </c>
      <c r="H788" s="21">
        <v>0</v>
      </c>
      <c r="I788" s="51">
        <v>14040</v>
      </c>
      <c r="J788" s="62">
        <f t="shared" si="61"/>
        <v>2223392</v>
      </c>
      <c r="K788" s="103">
        <v>71573</v>
      </c>
      <c r="L788" s="65">
        <v>1468425</v>
      </c>
      <c r="M788" s="1">
        <f>VLOOKUP(K788,P:Q,2,0)-I788</f>
        <v>0</v>
      </c>
      <c r="N788" s="3"/>
      <c r="P788" s="43"/>
      <c r="Q788" s="43">
        <v>0</v>
      </c>
      <c r="R788" s="43"/>
      <c r="S788" s="5"/>
      <c r="T788" s="5"/>
      <c r="V788" s="5"/>
      <c r="W788" s="5" t="s">
        <v>531</v>
      </c>
    </row>
    <row r="789" s="1" customFormat="1" spans="1:23">
      <c r="A789" s="14">
        <f t="shared" ref="A789:A852" si="62">A788+1</f>
        <v>165</v>
      </c>
      <c r="B789" s="101">
        <v>43609</v>
      </c>
      <c r="C789" s="102">
        <v>43611</v>
      </c>
      <c r="D789" s="17" t="s">
        <v>15</v>
      </c>
      <c r="E789" s="103">
        <v>2</v>
      </c>
      <c r="F789" s="104" t="s">
        <v>749</v>
      </c>
      <c r="G789" s="105">
        <v>14800</v>
      </c>
      <c r="H789" s="21">
        <v>0</v>
      </c>
      <c r="I789" s="51">
        <v>14800</v>
      </c>
      <c r="J789" s="62">
        <f t="shared" si="61"/>
        <v>2208592</v>
      </c>
      <c r="K789" s="103">
        <v>71448</v>
      </c>
      <c r="L789" s="65">
        <v>1467150</v>
      </c>
      <c r="M789" s="1">
        <f>VLOOKUP(K789,P:Q,2,0)-I789</f>
        <v>0</v>
      </c>
      <c r="N789" s="3"/>
      <c r="P789" s="43"/>
      <c r="Q789" s="43">
        <v>0</v>
      </c>
      <c r="R789" s="43"/>
      <c r="S789" s="5"/>
      <c r="T789" s="5"/>
      <c r="V789" s="5"/>
      <c r="W789" s="5" t="s">
        <v>707</v>
      </c>
    </row>
    <row r="790" s="1" customFormat="1" spans="1:23">
      <c r="A790" s="14">
        <f t="shared" si="62"/>
        <v>166</v>
      </c>
      <c r="B790" s="101">
        <v>43610</v>
      </c>
      <c r="C790" s="102">
        <v>43613</v>
      </c>
      <c r="D790" s="17" t="s">
        <v>15</v>
      </c>
      <c r="E790" s="103">
        <v>3</v>
      </c>
      <c r="F790" s="104" t="s">
        <v>750</v>
      </c>
      <c r="G790" s="105">
        <v>13500</v>
      </c>
      <c r="H790" s="21">
        <v>0</v>
      </c>
      <c r="I790" s="51">
        <v>13500</v>
      </c>
      <c r="J790" s="62">
        <f t="shared" ref="J790:J853" si="63">J789-I790</f>
        <v>2195092</v>
      </c>
      <c r="K790" s="103">
        <v>74506</v>
      </c>
      <c r="L790" s="65">
        <v>1492418</v>
      </c>
      <c r="M790" s="1">
        <f>VLOOKUP(K790,P:Q,2,0)-I790</f>
        <v>0</v>
      </c>
      <c r="N790" s="3"/>
      <c r="P790" s="43"/>
      <c r="Q790" s="43">
        <v>0</v>
      </c>
      <c r="R790" s="43"/>
      <c r="S790" s="5"/>
      <c r="T790" s="5"/>
      <c r="V790" s="5"/>
      <c r="W790" s="5" t="s">
        <v>529</v>
      </c>
    </row>
    <row r="791" s="1" customFormat="1" spans="1:23">
      <c r="A791" s="14">
        <f t="shared" si="62"/>
        <v>167</v>
      </c>
      <c r="B791" s="101">
        <v>43610</v>
      </c>
      <c r="C791" s="102">
        <v>43612</v>
      </c>
      <c r="D791" s="17" t="s">
        <v>15</v>
      </c>
      <c r="E791" s="103">
        <v>2</v>
      </c>
      <c r="F791" s="104" t="s">
        <v>751</v>
      </c>
      <c r="G791" s="105">
        <v>9000</v>
      </c>
      <c r="H791" s="21">
        <v>0</v>
      </c>
      <c r="I791" s="51">
        <v>9000</v>
      </c>
      <c r="J791" s="62">
        <f t="shared" si="63"/>
        <v>2186092</v>
      </c>
      <c r="K791" s="103">
        <v>72480</v>
      </c>
      <c r="L791" s="65">
        <v>1474519</v>
      </c>
      <c r="M791" s="1">
        <f>VLOOKUP(K791,P:Q,2,0)-I791</f>
        <v>0</v>
      </c>
      <c r="N791" s="3"/>
      <c r="P791" s="43"/>
      <c r="Q791" s="43">
        <v>0</v>
      </c>
      <c r="R791" s="43"/>
      <c r="S791" s="5"/>
      <c r="T791" s="5"/>
      <c r="V791" s="5"/>
      <c r="W791" s="5" t="s">
        <v>707</v>
      </c>
    </row>
    <row r="792" s="1" customFormat="1" spans="1:23">
      <c r="A792" s="14">
        <f t="shared" si="62"/>
        <v>168</v>
      </c>
      <c r="B792" s="101">
        <v>43610</v>
      </c>
      <c r="C792" s="102">
        <v>43612</v>
      </c>
      <c r="D792" s="17" t="s">
        <v>15</v>
      </c>
      <c r="E792" s="103">
        <v>2</v>
      </c>
      <c r="F792" s="104" t="s">
        <v>752</v>
      </c>
      <c r="G792" s="105">
        <v>9000</v>
      </c>
      <c r="H792" s="21">
        <v>0</v>
      </c>
      <c r="I792" s="51">
        <v>9000</v>
      </c>
      <c r="J792" s="62">
        <f t="shared" si="63"/>
        <v>2177092</v>
      </c>
      <c r="K792" s="103">
        <v>73315</v>
      </c>
      <c r="L792" s="65">
        <v>1479875</v>
      </c>
      <c r="M792" s="1">
        <f>VLOOKUP(K792,P:Q,2,0)-I792</f>
        <v>0</v>
      </c>
      <c r="N792" s="3"/>
      <c r="P792" s="43"/>
      <c r="Q792" s="43">
        <v>0</v>
      </c>
      <c r="R792" s="43"/>
      <c r="S792" s="5"/>
      <c r="T792" s="5"/>
      <c r="V792" s="5"/>
      <c r="W792" s="5" t="s">
        <v>697</v>
      </c>
    </row>
    <row r="793" s="1" customFormat="1" spans="1:23">
      <c r="A793" s="14">
        <f t="shared" si="62"/>
        <v>169</v>
      </c>
      <c r="B793" s="101">
        <v>43610</v>
      </c>
      <c r="C793" s="102">
        <v>43612</v>
      </c>
      <c r="D793" s="17" t="s">
        <v>15</v>
      </c>
      <c r="E793" s="103">
        <v>2</v>
      </c>
      <c r="F793" s="104" t="s">
        <v>753</v>
      </c>
      <c r="G793" s="105">
        <v>12870</v>
      </c>
      <c r="H793" s="21">
        <v>0</v>
      </c>
      <c r="I793" s="51">
        <v>12870</v>
      </c>
      <c r="J793" s="62">
        <f t="shared" si="63"/>
        <v>2164222</v>
      </c>
      <c r="K793" s="103">
        <v>73408</v>
      </c>
      <c r="L793" s="65">
        <v>1480292</v>
      </c>
      <c r="M793" s="1">
        <f>VLOOKUP(K793,P:Q,2,0)-I793</f>
        <v>0</v>
      </c>
      <c r="N793" s="3"/>
      <c r="P793" s="43"/>
      <c r="Q793" s="43">
        <v>0</v>
      </c>
      <c r="R793" s="43"/>
      <c r="S793" s="5"/>
      <c r="T793" s="5"/>
      <c r="V793" s="5"/>
      <c r="W793" s="5" t="s">
        <v>754</v>
      </c>
    </row>
    <row r="794" s="1" customFormat="1" spans="1:23">
      <c r="A794" s="14">
        <f t="shared" si="62"/>
        <v>170</v>
      </c>
      <c r="B794" s="101">
        <v>43610</v>
      </c>
      <c r="C794" s="102">
        <v>43613</v>
      </c>
      <c r="D794" s="17" t="s">
        <v>15</v>
      </c>
      <c r="E794" s="103">
        <v>3</v>
      </c>
      <c r="F794" s="104" t="s">
        <v>755</v>
      </c>
      <c r="G794" s="105">
        <v>30105</v>
      </c>
      <c r="H794" s="21">
        <v>0</v>
      </c>
      <c r="I794" s="51">
        <v>30105</v>
      </c>
      <c r="J794" s="62">
        <f t="shared" si="63"/>
        <v>2134117</v>
      </c>
      <c r="K794" s="103">
        <v>74542</v>
      </c>
      <c r="L794" s="65">
        <v>1492631</v>
      </c>
      <c r="M794" s="1">
        <f>VLOOKUP(K794,P:Q,2,0)-I794</f>
        <v>0</v>
      </c>
      <c r="N794" s="3"/>
      <c r="P794" s="43"/>
      <c r="Q794" s="43">
        <v>0</v>
      </c>
      <c r="R794" s="43"/>
      <c r="S794" s="5"/>
      <c r="T794" s="5"/>
      <c r="V794" s="5"/>
      <c r="W794" s="5" t="s">
        <v>687</v>
      </c>
    </row>
    <row r="795" s="1" customFormat="1" spans="1:23">
      <c r="A795" s="14">
        <f t="shared" si="62"/>
        <v>171</v>
      </c>
      <c r="B795" s="101">
        <v>43610</v>
      </c>
      <c r="C795" s="102">
        <v>43613</v>
      </c>
      <c r="D795" s="17" t="s">
        <v>15</v>
      </c>
      <c r="E795" s="103">
        <v>3</v>
      </c>
      <c r="F795" s="104" t="s">
        <v>756</v>
      </c>
      <c r="G795" s="105">
        <v>30105</v>
      </c>
      <c r="H795" s="21">
        <v>0</v>
      </c>
      <c r="I795" s="51">
        <v>30105</v>
      </c>
      <c r="J795" s="62">
        <f t="shared" si="63"/>
        <v>2104012</v>
      </c>
      <c r="K795" s="103">
        <v>73795</v>
      </c>
      <c r="L795" s="65">
        <v>1484057</v>
      </c>
      <c r="M795" s="1">
        <f>VLOOKUP(K795,P:Q,2,0)-I795</f>
        <v>0</v>
      </c>
      <c r="N795" s="3"/>
      <c r="P795" s="43"/>
      <c r="Q795" s="43">
        <v>0</v>
      </c>
      <c r="R795" s="43"/>
      <c r="S795" s="5"/>
      <c r="T795" s="5"/>
      <c r="V795" s="5"/>
      <c r="W795" s="5" t="s">
        <v>701</v>
      </c>
    </row>
    <row r="796" s="1" customFormat="1" spans="1:23">
      <c r="A796" s="14">
        <f t="shared" si="62"/>
        <v>172</v>
      </c>
      <c r="B796" s="101">
        <v>43610</v>
      </c>
      <c r="C796" s="102">
        <v>43611</v>
      </c>
      <c r="D796" s="17" t="s">
        <v>15</v>
      </c>
      <c r="E796" s="103">
        <v>1</v>
      </c>
      <c r="F796" s="104" t="s">
        <v>757</v>
      </c>
      <c r="G796" s="105">
        <v>11150</v>
      </c>
      <c r="H796" s="21">
        <v>0</v>
      </c>
      <c r="I796" s="51">
        <v>11150</v>
      </c>
      <c r="J796" s="62">
        <f t="shared" si="63"/>
        <v>2092862</v>
      </c>
      <c r="K796" s="103">
        <v>74556</v>
      </c>
      <c r="L796" s="65">
        <v>1491162</v>
      </c>
      <c r="M796" s="1">
        <f>VLOOKUP(K796,P:Q,2,0)-I796</f>
        <v>0</v>
      </c>
      <c r="N796" s="3"/>
      <c r="P796" s="43"/>
      <c r="Q796" s="43">
        <v>0</v>
      </c>
      <c r="R796" s="43"/>
      <c r="S796" s="5"/>
      <c r="T796" s="5"/>
      <c r="V796" s="5"/>
      <c r="W796" s="5" t="s">
        <v>758</v>
      </c>
    </row>
    <row r="797" s="1" customFormat="1" spans="1:23">
      <c r="A797" s="14">
        <f t="shared" si="62"/>
        <v>173</v>
      </c>
      <c r="B797" s="101">
        <v>43610</v>
      </c>
      <c r="C797" s="102">
        <v>43611</v>
      </c>
      <c r="D797" s="17" t="s">
        <v>15</v>
      </c>
      <c r="E797" s="103">
        <v>1</v>
      </c>
      <c r="F797" s="104" t="s">
        <v>757</v>
      </c>
      <c r="G797" s="105">
        <v>11150</v>
      </c>
      <c r="H797" s="21">
        <v>0</v>
      </c>
      <c r="I797" s="51">
        <v>11150</v>
      </c>
      <c r="J797" s="62">
        <f t="shared" si="63"/>
        <v>2081712</v>
      </c>
      <c r="K797" s="103">
        <v>74326</v>
      </c>
      <c r="L797" s="65">
        <v>1491162</v>
      </c>
      <c r="M797" s="1">
        <f>VLOOKUP(K797,P:Q,2,0)-I797</f>
        <v>0</v>
      </c>
      <c r="N797" s="3"/>
      <c r="P797" s="43"/>
      <c r="Q797" s="43">
        <v>0</v>
      </c>
      <c r="R797" s="43"/>
      <c r="S797" s="5"/>
      <c r="T797" s="5"/>
      <c r="V797" s="5"/>
      <c r="W797" s="5" t="s">
        <v>759</v>
      </c>
    </row>
    <row r="798" s="1" customFormat="1" spans="1:23">
      <c r="A798" s="14">
        <f t="shared" si="62"/>
        <v>174</v>
      </c>
      <c r="B798" s="101">
        <v>43610</v>
      </c>
      <c r="C798" s="102">
        <v>43612</v>
      </c>
      <c r="D798" s="17" t="s">
        <v>15</v>
      </c>
      <c r="E798" s="103">
        <v>2</v>
      </c>
      <c r="F798" s="104" t="s">
        <v>742</v>
      </c>
      <c r="G798" s="105">
        <v>22410</v>
      </c>
      <c r="H798" s="21">
        <v>0</v>
      </c>
      <c r="I798" s="51">
        <v>22410</v>
      </c>
      <c r="J798" s="62">
        <f t="shared" si="63"/>
        <v>2059302</v>
      </c>
      <c r="K798" s="103">
        <v>75075</v>
      </c>
      <c r="L798" s="65">
        <v>1496422</v>
      </c>
      <c r="M798" s="1">
        <f>VLOOKUP(K798,P:Q,2,0)-I798</f>
        <v>0</v>
      </c>
      <c r="N798" s="3"/>
      <c r="P798" s="43"/>
      <c r="Q798" s="43">
        <v>0</v>
      </c>
      <c r="R798" s="43"/>
      <c r="S798" s="5"/>
      <c r="T798" s="5"/>
      <c r="V798" s="5"/>
      <c r="W798" s="5" t="s">
        <v>760</v>
      </c>
    </row>
    <row r="799" s="1" customFormat="1" spans="1:23">
      <c r="A799" s="14">
        <f t="shared" si="62"/>
        <v>175</v>
      </c>
      <c r="B799" s="101">
        <v>43610</v>
      </c>
      <c r="C799" s="102">
        <v>43612</v>
      </c>
      <c r="D799" s="17" t="s">
        <v>15</v>
      </c>
      <c r="E799" s="103">
        <v>2</v>
      </c>
      <c r="F799" s="104" t="s">
        <v>761</v>
      </c>
      <c r="G799" s="105">
        <v>22410</v>
      </c>
      <c r="H799" s="21">
        <v>0</v>
      </c>
      <c r="I799" s="51">
        <v>22410</v>
      </c>
      <c r="J799" s="62">
        <f t="shared" si="63"/>
        <v>2036892</v>
      </c>
      <c r="K799" s="103">
        <v>73866</v>
      </c>
      <c r="L799" s="65">
        <v>1485279</v>
      </c>
      <c r="M799" s="1">
        <f>VLOOKUP(K799,P:Q,2,0)-I799</f>
        <v>0</v>
      </c>
      <c r="N799" s="3"/>
      <c r="P799" s="43"/>
      <c r="Q799" s="43">
        <v>0</v>
      </c>
      <c r="R799" s="43"/>
      <c r="S799" s="5"/>
      <c r="T799" s="5"/>
      <c r="V799" s="5"/>
      <c r="W799" s="5" t="s">
        <v>762</v>
      </c>
    </row>
    <row r="800" s="1" customFormat="1" spans="1:23">
      <c r="A800" s="14">
        <f t="shared" si="62"/>
        <v>176</v>
      </c>
      <c r="B800" s="101">
        <v>43610</v>
      </c>
      <c r="C800" s="102">
        <v>43612</v>
      </c>
      <c r="D800" s="17" t="s">
        <v>15</v>
      </c>
      <c r="E800" s="103">
        <v>2</v>
      </c>
      <c r="F800" s="104" t="s">
        <v>761</v>
      </c>
      <c r="G800" s="105">
        <v>22410</v>
      </c>
      <c r="H800" s="21">
        <v>0</v>
      </c>
      <c r="I800" s="51">
        <v>22410</v>
      </c>
      <c r="J800" s="62">
        <f t="shared" si="63"/>
        <v>2014482</v>
      </c>
      <c r="K800" s="103">
        <v>73867</v>
      </c>
      <c r="L800" s="65">
        <v>1485279</v>
      </c>
      <c r="M800" s="1">
        <f>VLOOKUP(K800,P:Q,2,0)-I800</f>
        <v>0</v>
      </c>
      <c r="N800" s="3"/>
      <c r="P800" s="43"/>
      <c r="Q800" s="43">
        <v>0</v>
      </c>
      <c r="R800" s="43"/>
      <c r="S800" s="5"/>
      <c r="T800" s="5"/>
      <c r="V800" s="5"/>
      <c r="W800" s="5" t="s">
        <v>741</v>
      </c>
    </row>
    <row r="801" s="1" customFormat="1" spans="1:23">
      <c r="A801" s="14">
        <f t="shared" si="62"/>
        <v>177</v>
      </c>
      <c r="B801" s="101">
        <v>43611</v>
      </c>
      <c r="C801" s="102">
        <v>43616</v>
      </c>
      <c r="D801" s="17" t="s">
        <v>15</v>
      </c>
      <c r="E801" s="103">
        <v>5</v>
      </c>
      <c r="F801" s="104" t="s">
        <v>763</v>
      </c>
      <c r="G801" s="105">
        <v>22500</v>
      </c>
      <c r="H801" s="21">
        <v>0</v>
      </c>
      <c r="I801" s="51">
        <v>22500</v>
      </c>
      <c r="J801" s="62">
        <f t="shared" si="63"/>
        <v>1991982</v>
      </c>
      <c r="K801" s="103">
        <v>74061</v>
      </c>
      <c r="L801" s="65">
        <v>1487930</v>
      </c>
      <c r="M801" s="1">
        <f>VLOOKUP(K801,P:Q,2,0)-I801</f>
        <v>0</v>
      </c>
      <c r="N801" s="3"/>
      <c r="P801" s="44"/>
      <c r="Q801" s="43">
        <v>0</v>
      </c>
      <c r="R801" s="43"/>
      <c r="S801" s="5"/>
      <c r="T801" s="5"/>
      <c r="V801" s="5"/>
      <c r="W801" s="5" t="s">
        <v>707</v>
      </c>
    </row>
    <row r="802" s="1" customFormat="1" spans="1:23">
      <c r="A802" s="14">
        <f t="shared" si="62"/>
        <v>178</v>
      </c>
      <c r="B802" s="101">
        <v>43611</v>
      </c>
      <c r="C802" s="102">
        <v>43615</v>
      </c>
      <c r="D802" s="17" t="s">
        <v>15</v>
      </c>
      <c r="E802" s="103">
        <v>4</v>
      </c>
      <c r="F802" s="104" t="s">
        <v>764</v>
      </c>
      <c r="G802" s="105">
        <v>25740</v>
      </c>
      <c r="H802" s="21">
        <v>0</v>
      </c>
      <c r="I802" s="51">
        <v>25740</v>
      </c>
      <c r="J802" s="62">
        <f t="shared" si="63"/>
        <v>1966242</v>
      </c>
      <c r="K802" s="103">
        <v>75155</v>
      </c>
      <c r="L802" s="65">
        <v>1497002</v>
      </c>
      <c r="M802" s="1">
        <f>VLOOKUP(K802,P:Q,2,0)-I802</f>
        <v>0</v>
      </c>
      <c r="N802" s="3"/>
      <c r="P802" s="44"/>
      <c r="Q802" s="43">
        <v>0</v>
      </c>
      <c r="R802" s="43"/>
      <c r="S802" s="5"/>
      <c r="T802" s="5"/>
      <c r="V802" s="5"/>
      <c r="W802" s="5" t="s">
        <v>707</v>
      </c>
    </row>
    <row r="803" s="1" customFormat="1" spans="1:23">
      <c r="A803" s="14">
        <f t="shared" si="62"/>
        <v>179</v>
      </c>
      <c r="B803" s="101">
        <v>43611</v>
      </c>
      <c r="C803" s="102">
        <v>43613</v>
      </c>
      <c r="D803" s="17" t="s">
        <v>15</v>
      </c>
      <c r="E803" s="103">
        <v>2</v>
      </c>
      <c r="F803" s="104" t="s">
        <v>765</v>
      </c>
      <c r="G803" s="105">
        <v>20070</v>
      </c>
      <c r="H803" s="21">
        <v>0</v>
      </c>
      <c r="I803" s="51">
        <v>20070</v>
      </c>
      <c r="J803" s="62">
        <f t="shared" si="63"/>
        <v>1946172</v>
      </c>
      <c r="K803" s="103">
        <v>74541</v>
      </c>
      <c r="L803" s="65">
        <v>1492545</v>
      </c>
      <c r="M803" s="1">
        <f>VLOOKUP(K803,P:Q,2,0)-I803</f>
        <v>0</v>
      </c>
      <c r="N803" s="3"/>
      <c r="P803" s="43"/>
      <c r="Q803" s="43">
        <v>0</v>
      </c>
      <c r="R803" s="43"/>
      <c r="S803" s="5"/>
      <c r="T803" s="5"/>
      <c r="V803" s="5"/>
      <c r="W803" s="5" t="s">
        <v>766</v>
      </c>
    </row>
    <row r="804" s="1" customFormat="1" spans="1:23">
      <c r="A804" s="14">
        <f t="shared" si="62"/>
        <v>180</v>
      </c>
      <c r="B804" s="101">
        <v>43612</v>
      </c>
      <c r="C804" s="102">
        <v>43614</v>
      </c>
      <c r="D804" s="17" t="s">
        <v>15</v>
      </c>
      <c r="E804" s="103">
        <v>2</v>
      </c>
      <c r="F804" s="104" t="s">
        <v>767</v>
      </c>
      <c r="G804" s="105">
        <v>9000</v>
      </c>
      <c r="H804" s="21">
        <v>0</v>
      </c>
      <c r="I804" s="51">
        <v>9000</v>
      </c>
      <c r="J804" s="62">
        <f t="shared" si="63"/>
        <v>1937172</v>
      </c>
      <c r="K804" s="103">
        <v>74886</v>
      </c>
      <c r="L804" s="65">
        <v>1494778</v>
      </c>
      <c r="M804" s="1">
        <f>VLOOKUP(K804,P:Q,2,0)-I804</f>
        <v>0</v>
      </c>
      <c r="N804" s="3"/>
      <c r="P804" s="43"/>
      <c r="Q804" s="43">
        <v>0</v>
      </c>
      <c r="R804" s="43"/>
      <c r="S804" s="5"/>
      <c r="T804" s="5"/>
      <c r="V804" s="5"/>
      <c r="W804" s="5" t="s">
        <v>768</v>
      </c>
    </row>
    <row r="805" s="1" customFormat="1" spans="1:23">
      <c r="A805" s="14">
        <f t="shared" si="62"/>
        <v>181</v>
      </c>
      <c r="B805" s="101">
        <v>43612</v>
      </c>
      <c r="C805" s="102">
        <v>43614</v>
      </c>
      <c r="D805" s="17" t="s">
        <v>15</v>
      </c>
      <c r="E805" s="103">
        <v>2</v>
      </c>
      <c r="F805" s="104" t="s">
        <v>769</v>
      </c>
      <c r="G805" s="105">
        <v>9000</v>
      </c>
      <c r="H805" s="21">
        <v>0</v>
      </c>
      <c r="I805" s="51">
        <v>9000</v>
      </c>
      <c r="J805" s="62">
        <f t="shared" si="63"/>
        <v>1928172</v>
      </c>
      <c r="K805" s="103">
        <v>74350</v>
      </c>
      <c r="L805" s="65">
        <v>1491203</v>
      </c>
      <c r="M805" s="1">
        <f>VLOOKUP(K805,P:Q,2,0)-I805</f>
        <v>0</v>
      </c>
      <c r="N805" s="3"/>
      <c r="P805" s="43"/>
      <c r="Q805" s="43">
        <v>0</v>
      </c>
      <c r="R805" s="43"/>
      <c r="S805" s="5"/>
      <c r="T805" s="5"/>
      <c r="V805" s="5"/>
      <c r="W805" s="5" t="s">
        <v>770</v>
      </c>
    </row>
    <row r="806" s="1" customFormat="1" spans="1:23">
      <c r="A806" s="14">
        <f t="shared" si="62"/>
        <v>182</v>
      </c>
      <c r="B806" s="101">
        <v>43612</v>
      </c>
      <c r="C806" s="102">
        <v>43614</v>
      </c>
      <c r="D806" s="17" t="s">
        <v>15</v>
      </c>
      <c r="E806" s="103">
        <v>2</v>
      </c>
      <c r="F806" s="104" t="s">
        <v>771</v>
      </c>
      <c r="G806" s="105">
        <v>9000</v>
      </c>
      <c r="H806" s="21">
        <v>0</v>
      </c>
      <c r="I806" s="51">
        <v>9000</v>
      </c>
      <c r="J806" s="62">
        <f t="shared" si="63"/>
        <v>1919172</v>
      </c>
      <c r="K806" s="103">
        <v>74614</v>
      </c>
      <c r="L806" s="65">
        <v>1493125</v>
      </c>
      <c r="M806" s="1">
        <f>VLOOKUP(K806,P:Q,2,0)-I806</f>
        <v>0</v>
      </c>
      <c r="N806" s="3"/>
      <c r="P806" s="44"/>
      <c r="Q806" s="43">
        <v>0</v>
      </c>
      <c r="R806" s="43"/>
      <c r="S806" s="5"/>
      <c r="T806" s="5"/>
      <c r="V806" s="5"/>
      <c r="W806" s="5" t="s">
        <v>699</v>
      </c>
    </row>
    <row r="807" s="1" customFormat="1" spans="1:23">
      <c r="A807" s="14">
        <f t="shared" si="62"/>
        <v>183</v>
      </c>
      <c r="B807" s="101">
        <v>43612</v>
      </c>
      <c r="C807" s="102">
        <v>43616</v>
      </c>
      <c r="D807" s="17" t="s">
        <v>15</v>
      </c>
      <c r="E807" s="103">
        <v>4</v>
      </c>
      <c r="F807" s="104" t="s">
        <v>772</v>
      </c>
      <c r="G807" s="105">
        <v>25740</v>
      </c>
      <c r="H807" s="21">
        <v>0</v>
      </c>
      <c r="I807" s="51">
        <v>25740</v>
      </c>
      <c r="J807" s="62">
        <f t="shared" si="63"/>
        <v>1893432</v>
      </c>
      <c r="K807" s="103">
        <v>75072</v>
      </c>
      <c r="L807" s="65">
        <v>1496242</v>
      </c>
      <c r="M807" s="1">
        <f>VLOOKUP(K807,P:Q,2,0)-I807</f>
        <v>0</v>
      </c>
      <c r="N807" s="3"/>
      <c r="P807" s="43"/>
      <c r="Q807" s="43">
        <v>0</v>
      </c>
      <c r="R807" s="43"/>
      <c r="S807" s="5"/>
      <c r="T807" s="5"/>
      <c r="V807" s="5"/>
      <c r="W807" s="5" t="s">
        <v>773</v>
      </c>
    </row>
    <row r="808" s="1" customFormat="1" spans="1:23">
      <c r="A808" s="14">
        <f t="shared" si="62"/>
        <v>184</v>
      </c>
      <c r="B808" s="101">
        <v>43612</v>
      </c>
      <c r="C808" s="102">
        <v>43616</v>
      </c>
      <c r="D808" s="17" t="s">
        <v>15</v>
      </c>
      <c r="E808" s="103">
        <v>4</v>
      </c>
      <c r="F808" s="104" t="s">
        <v>772</v>
      </c>
      <c r="G808" s="105">
        <v>25740</v>
      </c>
      <c r="H808" s="21">
        <v>0</v>
      </c>
      <c r="I808" s="51">
        <v>25740</v>
      </c>
      <c r="J808" s="62">
        <f t="shared" si="63"/>
        <v>1867692</v>
      </c>
      <c r="K808" s="103">
        <v>75073</v>
      </c>
      <c r="L808" s="65">
        <v>1496242</v>
      </c>
      <c r="M808" s="1">
        <f>VLOOKUP(K808,P:Q,2,0)-I808</f>
        <v>0</v>
      </c>
      <c r="N808" s="3"/>
      <c r="P808" s="43"/>
      <c r="Q808" s="43">
        <v>0</v>
      </c>
      <c r="R808" s="43"/>
      <c r="S808" s="5"/>
      <c r="T808" s="5"/>
      <c r="V808" s="5"/>
      <c r="W808" s="5" t="s">
        <v>766</v>
      </c>
    </row>
    <row r="809" s="1" customFormat="1" spans="1:23">
      <c r="A809" s="14">
        <f t="shared" si="62"/>
        <v>185</v>
      </c>
      <c r="B809" s="101">
        <v>43613</v>
      </c>
      <c r="C809" s="102">
        <v>43615</v>
      </c>
      <c r="D809" s="17" t="s">
        <v>15</v>
      </c>
      <c r="E809" s="103">
        <v>2</v>
      </c>
      <c r="F809" s="104" t="s">
        <v>774</v>
      </c>
      <c r="G809" s="105">
        <v>9000</v>
      </c>
      <c r="H809" s="21">
        <v>0</v>
      </c>
      <c r="I809" s="51">
        <v>9000</v>
      </c>
      <c r="J809" s="62">
        <f t="shared" si="63"/>
        <v>1858692</v>
      </c>
      <c r="K809" s="103">
        <v>73301</v>
      </c>
      <c r="L809" s="65">
        <v>1479494</v>
      </c>
      <c r="M809" s="1">
        <f>VLOOKUP(K809,P:Q,2,0)-I809</f>
        <v>0</v>
      </c>
      <c r="N809" s="3"/>
      <c r="P809" s="43"/>
      <c r="Q809" s="43">
        <v>0</v>
      </c>
      <c r="R809" s="43"/>
      <c r="S809" s="5"/>
      <c r="T809" s="5"/>
      <c r="V809" s="5"/>
      <c r="W809" s="5" t="s">
        <v>707</v>
      </c>
    </row>
    <row r="810" s="1" customFormat="1" spans="1:23">
      <c r="A810" s="14">
        <f t="shared" si="62"/>
        <v>186</v>
      </c>
      <c r="B810" s="101">
        <v>43613</v>
      </c>
      <c r="C810" s="102">
        <v>43614</v>
      </c>
      <c r="D810" s="17" t="s">
        <v>15</v>
      </c>
      <c r="E810" s="103">
        <v>1</v>
      </c>
      <c r="F810" s="104" t="s">
        <v>775</v>
      </c>
      <c r="G810" s="105">
        <v>5000</v>
      </c>
      <c r="H810" s="21">
        <v>0</v>
      </c>
      <c r="I810" s="51">
        <v>5000</v>
      </c>
      <c r="J810" s="62">
        <f t="shared" si="63"/>
        <v>1853692</v>
      </c>
      <c r="K810" s="103">
        <v>72598</v>
      </c>
      <c r="L810" s="65">
        <v>1475349</v>
      </c>
      <c r="M810" s="1">
        <f>VLOOKUP(K810,P:Q,2,0)-I810</f>
        <v>0</v>
      </c>
      <c r="N810" s="3"/>
      <c r="P810" s="43"/>
      <c r="Q810" s="43">
        <v>0</v>
      </c>
      <c r="R810" s="43"/>
      <c r="S810" s="5"/>
      <c r="T810" s="5"/>
      <c r="V810" s="5"/>
      <c r="W810" s="5" t="s">
        <v>776</v>
      </c>
    </row>
    <row r="811" s="1" customFormat="1" spans="1:23">
      <c r="A811" s="14">
        <f t="shared" si="62"/>
        <v>187</v>
      </c>
      <c r="B811" s="101">
        <v>43613</v>
      </c>
      <c r="C811" s="102">
        <v>43615</v>
      </c>
      <c r="D811" s="17" t="s">
        <v>15</v>
      </c>
      <c r="E811" s="103">
        <v>2</v>
      </c>
      <c r="F811" s="104" t="s">
        <v>777</v>
      </c>
      <c r="G811" s="105">
        <v>10152</v>
      </c>
      <c r="H811" s="21">
        <v>0</v>
      </c>
      <c r="I811" s="51">
        <v>10152</v>
      </c>
      <c r="J811" s="62">
        <f t="shared" si="63"/>
        <v>1843540</v>
      </c>
      <c r="K811" s="103">
        <v>69958</v>
      </c>
      <c r="L811" s="65">
        <v>1459258</v>
      </c>
      <c r="M811" s="1">
        <f>VLOOKUP(K811,P:Q,2,0)-I811</f>
        <v>0</v>
      </c>
      <c r="N811" s="3"/>
      <c r="P811" s="5"/>
      <c r="Q811" s="43">
        <v>0</v>
      </c>
      <c r="R811" s="43"/>
      <c r="S811" s="5"/>
      <c r="T811" s="5"/>
      <c r="V811" s="5"/>
      <c r="W811" s="5" t="s">
        <v>709</v>
      </c>
    </row>
    <row r="812" s="1" customFormat="1" spans="1:23">
      <c r="A812" s="14">
        <f t="shared" si="62"/>
        <v>188</v>
      </c>
      <c r="B812" s="101">
        <v>43613</v>
      </c>
      <c r="C812" s="102">
        <v>43615</v>
      </c>
      <c r="D812" s="17" t="s">
        <v>15</v>
      </c>
      <c r="E812" s="103">
        <v>2</v>
      </c>
      <c r="F812" s="104" t="s">
        <v>778</v>
      </c>
      <c r="G812" s="105">
        <v>12270</v>
      </c>
      <c r="H812" s="21">
        <v>0</v>
      </c>
      <c r="I812" s="106">
        <v>12870</v>
      </c>
      <c r="J812" s="62">
        <f t="shared" si="63"/>
        <v>1830670</v>
      </c>
      <c r="K812" s="103">
        <v>72817</v>
      </c>
      <c r="L812" s="65">
        <v>1476754</v>
      </c>
      <c r="M812" s="1">
        <f>VLOOKUP(K812,P:Q,2,0)-I812</f>
        <v>0</v>
      </c>
      <c r="N812" s="3"/>
      <c r="P812" s="43"/>
      <c r="Q812" s="43">
        <v>0</v>
      </c>
      <c r="R812" s="43"/>
      <c r="S812" s="5"/>
      <c r="T812" s="5"/>
      <c r="V812" s="5"/>
      <c r="W812" s="5" t="s">
        <v>709</v>
      </c>
    </row>
    <row r="813" s="1" customFormat="1" spans="1:23">
      <c r="A813" s="14">
        <f t="shared" si="62"/>
        <v>189</v>
      </c>
      <c r="B813" s="101">
        <v>43613</v>
      </c>
      <c r="C813" s="102">
        <v>43615</v>
      </c>
      <c r="D813" s="17" t="s">
        <v>15</v>
      </c>
      <c r="E813" s="103">
        <v>2</v>
      </c>
      <c r="F813" s="104" t="s">
        <v>779</v>
      </c>
      <c r="G813" s="105">
        <v>12270</v>
      </c>
      <c r="H813" s="21">
        <v>0</v>
      </c>
      <c r="I813" s="106">
        <v>12870</v>
      </c>
      <c r="J813" s="62">
        <f t="shared" si="63"/>
        <v>1817800</v>
      </c>
      <c r="K813" s="103">
        <v>72816</v>
      </c>
      <c r="L813" s="65">
        <v>1476754</v>
      </c>
      <c r="M813" s="1">
        <f>VLOOKUP(K813,P:Q,2,0)-I813</f>
        <v>0</v>
      </c>
      <c r="N813" s="3"/>
      <c r="P813" s="43"/>
      <c r="Q813" s="43">
        <v>0</v>
      </c>
      <c r="R813" s="43"/>
      <c r="S813" s="5"/>
      <c r="T813" s="5"/>
      <c r="V813" s="5"/>
      <c r="W813" s="5" t="s">
        <v>709</v>
      </c>
    </row>
    <row r="814" s="1" customFormat="1" spans="1:23">
      <c r="A814" s="14">
        <f t="shared" si="62"/>
        <v>190</v>
      </c>
      <c r="B814" s="101">
        <v>43614</v>
      </c>
      <c r="C814" s="102">
        <v>43618</v>
      </c>
      <c r="D814" s="17" t="s">
        <v>15</v>
      </c>
      <c r="E814" s="103">
        <v>4</v>
      </c>
      <c r="F814" s="104" t="s">
        <v>780</v>
      </c>
      <c r="G814" s="105">
        <v>25740</v>
      </c>
      <c r="H814" s="21">
        <v>0</v>
      </c>
      <c r="I814" s="51">
        <v>25740</v>
      </c>
      <c r="J814" s="62">
        <f t="shared" si="63"/>
        <v>1792060</v>
      </c>
      <c r="K814" s="103">
        <v>75269</v>
      </c>
      <c r="L814" s="65">
        <v>1497855</v>
      </c>
      <c r="M814" s="1">
        <f>VLOOKUP(K814,P:Q,2,0)-I814</f>
        <v>0</v>
      </c>
      <c r="N814" s="3"/>
      <c r="P814" s="43"/>
      <c r="Q814" s="43">
        <v>0</v>
      </c>
      <c r="R814" s="43"/>
      <c r="S814" s="5"/>
      <c r="T814" s="5"/>
      <c r="V814" s="5"/>
      <c r="W814" s="5" t="s">
        <v>781</v>
      </c>
    </row>
    <row r="815" s="1" customFormat="1" spans="1:23">
      <c r="A815" s="14">
        <f t="shared" si="62"/>
        <v>191</v>
      </c>
      <c r="B815" s="101">
        <v>43614</v>
      </c>
      <c r="C815" s="102">
        <v>43618</v>
      </c>
      <c r="D815" s="17" t="s">
        <v>15</v>
      </c>
      <c r="E815" s="103">
        <v>4</v>
      </c>
      <c r="F815" s="104" t="s">
        <v>780</v>
      </c>
      <c r="G815" s="105">
        <v>25740</v>
      </c>
      <c r="H815" s="21">
        <v>0</v>
      </c>
      <c r="I815" s="51">
        <v>25740</v>
      </c>
      <c r="J815" s="62">
        <f t="shared" si="63"/>
        <v>1766320</v>
      </c>
      <c r="K815" s="103">
        <v>75270</v>
      </c>
      <c r="L815" s="65">
        <v>1497855</v>
      </c>
      <c r="M815" s="1">
        <f>VLOOKUP(K815,P:Q,2,0)-I815</f>
        <v>0</v>
      </c>
      <c r="N815" s="3"/>
      <c r="P815" s="43"/>
      <c r="Q815" s="43">
        <v>0</v>
      </c>
      <c r="R815" s="43"/>
      <c r="S815" s="5"/>
      <c r="T815" s="5"/>
      <c r="V815" s="5"/>
      <c r="W815" s="5" t="s">
        <v>782</v>
      </c>
    </row>
    <row r="816" s="1" customFormat="1" spans="1:23">
      <c r="A816" s="14">
        <f t="shared" si="62"/>
        <v>192</v>
      </c>
      <c r="B816" s="101">
        <v>43614</v>
      </c>
      <c r="C816" s="102">
        <v>43616</v>
      </c>
      <c r="D816" s="17" t="s">
        <v>15</v>
      </c>
      <c r="E816" s="103">
        <v>2</v>
      </c>
      <c r="F816" s="104" t="s">
        <v>775</v>
      </c>
      <c r="G816" s="105">
        <v>12870</v>
      </c>
      <c r="H816" s="21">
        <v>0</v>
      </c>
      <c r="I816" s="51">
        <v>12870</v>
      </c>
      <c r="J816" s="62">
        <f t="shared" si="63"/>
        <v>1753450</v>
      </c>
      <c r="K816" s="103">
        <v>72596</v>
      </c>
      <c r="L816" s="65">
        <v>1475352</v>
      </c>
      <c r="M816" s="1">
        <f>VLOOKUP(K816,P:Q,2,0)-I816</f>
        <v>0</v>
      </c>
      <c r="N816" s="3"/>
      <c r="P816" s="43"/>
      <c r="Q816" s="43">
        <v>0</v>
      </c>
      <c r="R816" s="43"/>
      <c r="S816" s="5"/>
      <c r="T816" s="5"/>
      <c r="V816" s="5"/>
      <c r="W816" s="5" t="s">
        <v>783</v>
      </c>
    </row>
    <row r="817" s="1" customFormat="1" spans="1:23">
      <c r="A817" s="14">
        <f t="shared" si="62"/>
        <v>193</v>
      </c>
      <c r="B817" s="101">
        <v>43614</v>
      </c>
      <c r="C817" s="102">
        <v>43618</v>
      </c>
      <c r="D817" s="17" t="s">
        <v>15</v>
      </c>
      <c r="E817" s="103">
        <v>4</v>
      </c>
      <c r="F817" s="104" t="s">
        <v>784</v>
      </c>
      <c r="G817" s="105">
        <v>25740</v>
      </c>
      <c r="H817" s="21">
        <v>0</v>
      </c>
      <c r="I817" s="51">
        <v>25740</v>
      </c>
      <c r="J817" s="62">
        <f t="shared" si="63"/>
        <v>1727710</v>
      </c>
      <c r="K817" s="103">
        <v>75000</v>
      </c>
      <c r="L817" s="65">
        <v>1495905</v>
      </c>
      <c r="M817" s="1">
        <f>VLOOKUP(K817,P:Q,2,0)-I817</f>
        <v>0</v>
      </c>
      <c r="N817" s="3"/>
      <c r="P817" s="43"/>
      <c r="Q817" s="43">
        <v>0</v>
      </c>
      <c r="R817" s="43"/>
      <c r="S817" s="5"/>
      <c r="T817" s="5"/>
      <c r="V817" s="5"/>
      <c r="W817" s="5" t="s">
        <v>783</v>
      </c>
    </row>
    <row r="818" s="1" customFormat="1" spans="1:23">
      <c r="A818" s="14">
        <f t="shared" si="62"/>
        <v>194</v>
      </c>
      <c r="B818" s="101">
        <v>43614</v>
      </c>
      <c r="C818" s="102">
        <v>43616</v>
      </c>
      <c r="D818" s="17" t="s">
        <v>15</v>
      </c>
      <c r="E818" s="103">
        <v>2</v>
      </c>
      <c r="F818" s="104" t="s">
        <v>785</v>
      </c>
      <c r="G818" s="105">
        <v>22410</v>
      </c>
      <c r="H818" s="21">
        <v>0</v>
      </c>
      <c r="I818" s="51">
        <v>22410</v>
      </c>
      <c r="J818" s="62">
        <f t="shared" si="63"/>
        <v>1705300</v>
      </c>
      <c r="K818" s="103">
        <v>73931</v>
      </c>
      <c r="L818" s="65">
        <v>1485352</v>
      </c>
      <c r="M818" s="1">
        <f>VLOOKUP(K818,P:Q,2,0)-I818</f>
        <v>0</v>
      </c>
      <c r="N818" s="3"/>
      <c r="P818" s="43"/>
      <c r="Q818" s="43">
        <v>0</v>
      </c>
      <c r="R818" s="43"/>
      <c r="S818" s="5"/>
      <c r="T818" s="5"/>
      <c r="V818" s="5"/>
      <c r="W818" s="5" t="s">
        <v>783</v>
      </c>
    </row>
    <row r="819" s="1" customFormat="1" spans="1:23">
      <c r="A819" s="14">
        <f t="shared" si="62"/>
        <v>195</v>
      </c>
      <c r="B819" s="101">
        <v>43615</v>
      </c>
      <c r="C819" s="102">
        <v>43618</v>
      </c>
      <c r="D819" s="17" t="s">
        <v>15</v>
      </c>
      <c r="E819" s="103">
        <v>3</v>
      </c>
      <c r="F819" s="104" t="s">
        <v>786</v>
      </c>
      <c r="G819" s="105">
        <v>13500</v>
      </c>
      <c r="H819" s="21">
        <v>0</v>
      </c>
      <c r="I819" s="51">
        <v>13500</v>
      </c>
      <c r="J819" s="62">
        <f t="shared" si="63"/>
        <v>1691800</v>
      </c>
      <c r="K819" s="103">
        <v>72393</v>
      </c>
      <c r="L819" s="65">
        <v>1473655</v>
      </c>
      <c r="M819" s="1">
        <f>VLOOKUP(K819,P:Q,2,0)-I819</f>
        <v>0</v>
      </c>
      <c r="N819" s="3"/>
      <c r="P819" s="43"/>
      <c r="Q819" s="43">
        <v>0</v>
      </c>
      <c r="R819" s="43"/>
      <c r="S819" s="5"/>
      <c r="T819" s="5"/>
      <c r="V819" s="5"/>
      <c r="W819" s="5" t="s">
        <v>782</v>
      </c>
    </row>
    <row r="820" s="1" customFormat="1" spans="1:23">
      <c r="A820" s="14">
        <f t="shared" si="62"/>
        <v>196</v>
      </c>
      <c r="B820" s="101">
        <v>43615</v>
      </c>
      <c r="C820" s="102">
        <v>43617</v>
      </c>
      <c r="D820" s="17" t="s">
        <v>15</v>
      </c>
      <c r="E820" s="103">
        <v>2</v>
      </c>
      <c r="F820" s="104" t="s">
        <v>787</v>
      </c>
      <c r="G820" s="105">
        <v>9000</v>
      </c>
      <c r="H820" s="21">
        <v>0</v>
      </c>
      <c r="I820" s="51">
        <v>9000</v>
      </c>
      <c r="J820" s="62">
        <f t="shared" si="63"/>
        <v>1682800</v>
      </c>
      <c r="K820" s="103">
        <v>74555</v>
      </c>
      <c r="L820" s="65">
        <v>1492759</v>
      </c>
      <c r="M820" s="1">
        <f>VLOOKUP(K820,P:Q,2,0)-I820</f>
        <v>0</v>
      </c>
      <c r="N820" s="3"/>
      <c r="P820" s="43"/>
      <c r="Q820" s="43">
        <v>0</v>
      </c>
      <c r="R820" s="43"/>
      <c r="S820" s="5"/>
      <c r="T820" s="5"/>
      <c r="V820" s="5"/>
      <c r="W820" s="5" t="s">
        <v>788</v>
      </c>
    </row>
    <row r="821" s="1" customFormat="1" spans="1:23">
      <c r="A821" s="14">
        <f t="shared" si="62"/>
        <v>197</v>
      </c>
      <c r="B821" s="101">
        <v>43615</v>
      </c>
      <c r="C821" s="102">
        <v>43617</v>
      </c>
      <c r="D821" s="17" t="s">
        <v>15</v>
      </c>
      <c r="E821" s="103">
        <v>2</v>
      </c>
      <c r="F821" s="104" t="s">
        <v>789</v>
      </c>
      <c r="G821" s="105">
        <v>10152</v>
      </c>
      <c r="H821" s="21">
        <v>0</v>
      </c>
      <c r="I821" s="51">
        <v>10152</v>
      </c>
      <c r="J821" s="62">
        <f t="shared" si="63"/>
        <v>1672648</v>
      </c>
      <c r="K821" s="103">
        <v>69677</v>
      </c>
      <c r="L821" s="65">
        <v>1458136</v>
      </c>
      <c r="M821" s="1">
        <f>VLOOKUP(K821,P:Q,2,0)-I821</f>
        <v>0</v>
      </c>
      <c r="N821" s="3"/>
      <c r="P821" s="43"/>
      <c r="Q821" s="43">
        <v>0</v>
      </c>
      <c r="R821" s="43"/>
      <c r="S821" s="5"/>
      <c r="T821" s="5"/>
      <c r="V821" s="5"/>
      <c r="W821" s="5" t="s">
        <v>782</v>
      </c>
    </row>
    <row r="822" s="1" customFormat="1" spans="1:23">
      <c r="A822" s="14">
        <f t="shared" si="62"/>
        <v>198</v>
      </c>
      <c r="B822" s="101">
        <v>43616</v>
      </c>
      <c r="C822" s="102">
        <v>43619</v>
      </c>
      <c r="D822" s="17" t="s">
        <v>15</v>
      </c>
      <c r="E822" s="103">
        <v>3</v>
      </c>
      <c r="F822" s="104" t="s">
        <v>790</v>
      </c>
      <c r="G822" s="105">
        <v>13500</v>
      </c>
      <c r="H822" s="21">
        <v>0</v>
      </c>
      <c r="I822" s="51">
        <v>13500</v>
      </c>
      <c r="J822" s="62">
        <f t="shared" si="63"/>
        <v>1659148</v>
      </c>
      <c r="K822" s="103">
        <v>74743</v>
      </c>
      <c r="L822" s="65">
        <v>1493799</v>
      </c>
      <c r="M822" s="1">
        <f>VLOOKUP(K822,P:Q,2,0)-I822</f>
        <v>0</v>
      </c>
      <c r="N822" s="3"/>
      <c r="P822" s="43"/>
      <c r="Q822" s="43">
        <v>0</v>
      </c>
      <c r="R822" s="43"/>
      <c r="S822" s="5"/>
      <c r="T822" s="5"/>
      <c r="V822" s="5"/>
      <c r="W822" s="5" t="s">
        <v>791</v>
      </c>
    </row>
    <row r="823" s="1" customFormat="1" spans="1:23">
      <c r="A823" s="14">
        <f t="shared" si="62"/>
        <v>199</v>
      </c>
      <c r="B823" s="101">
        <v>43616</v>
      </c>
      <c r="C823" s="102">
        <v>43619</v>
      </c>
      <c r="D823" s="17" t="s">
        <v>15</v>
      </c>
      <c r="E823" s="103">
        <v>3</v>
      </c>
      <c r="F823" s="104" t="s">
        <v>790</v>
      </c>
      <c r="G823" s="105">
        <v>13500</v>
      </c>
      <c r="H823" s="21">
        <v>0</v>
      </c>
      <c r="I823" s="51">
        <v>13500</v>
      </c>
      <c r="J823" s="62">
        <f t="shared" si="63"/>
        <v>1645648</v>
      </c>
      <c r="K823" s="103">
        <v>74744</v>
      </c>
      <c r="L823" s="65">
        <v>1493799</v>
      </c>
      <c r="M823" s="1">
        <f>VLOOKUP(K823,P:Q,2,0)-I823</f>
        <v>0</v>
      </c>
      <c r="N823" s="3"/>
      <c r="P823" s="43"/>
      <c r="Q823" s="43">
        <v>0</v>
      </c>
      <c r="R823" s="43"/>
      <c r="S823" s="5"/>
      <c r="T823" s="5"/>
      <c r="V823" s="5"/>
      <c r="W823" s="5" t="s">
        <v>783</v>
      </c>
    </row>
    <row r="824" s="1" customFormat="1" spans="1:20">
      <c r="A824" s="14">
        <f t="shared" si="62"/>
        <v>200</v>
      </c>
      <c r="B824" s="101">
        <v>43616</v>
      </c>
      <c r="C824" s="102">
        <v>43618</v>
      </c>
      <c r="D824" s="17" t="s">
        <v>15</v>
      </c>
      <c r="E824" s="103">
        <v>2</v>
      </c>
      <c r="F824" s="104" t="s">
        <v>792</v>
      </c>
      <c r="G824" s="105">
        <v>9000</v>
      </c>
      <c r="H824" s="21">
        <v>0</v>
      </c>
      <c r="I824" s="51">
        <v>9000</v>
      </c>
      <c r="J824" s="62">
        <f t="shared" si="63"/>
        <v>1636648</v>
      </c>
      <c r="K824" s="103">
        <v>74498</v>
      </c>
      <c r="L824" s="65">
        <v>1492219</v>
      </c>
      <c r="M824" s="1">
        <f>VLOOKUP(K824,P:Q,2,0)-I824</f>
        <v>0</v>
      </c>
      <c r="N824" s="3"/>
      <c r="P824" s="43"/>
      <c r="Q824" s="43">
        <v>0</v>
      </c>
      <c r="R824" s="43"/>
      <c r="S824" s="5"/>
      <c r="T824" s="5"/>
    </row>
    <row r="825" s="1" customFormat="1" spans="1:20">
      <c r="A825" s="14">
        <f t="shared" si="62"/>
        <v>201</v>
      </c>
      <c r="B825" s="101">
        <v>43616</v>
      </c>
      <c r="C825" s="102">
        <v>43618</v>
      </c>
      <c r="D825" s="17" t="s">
        <v>15</v>
      </c>
      <c r="E825" s="103">
        <v>2</v>
      </c>
      <c r="F825" s="104" t="s">
        <v>793</v>
      </c>
      <c r="G825" s="105">
        <v>12870</v>
      </c>
      <c r="H825" s="21">
        <v>0</v>
      </c>
      <c r="I825" s="51">
        <v>12870</v>
      </c>
      <c r="J825" s="62">
        <f t="shared" si="63"/>
        <v>1623778</v>
      </c>
      <c r="K825" s="103">
        <v>74797</v>
      </c>
      <c r="L825" s="65">
        <v>1493977</v>
      </c>
      <c r="M825" s="1">
        <f>VLOOKUP(K825,P:Q,2,0)-I825</f>
        <v>0</v>
      </c>
      <c r="N825" s="3"/>
      <c r="P825" s="43"/>
      <c r="Q825" s="43">
        <v>0</v>
      </c>
      <c r="R825" s="43"/>
      <c r="S825" s="5"/>
      <c r="T825" s="5"/>
    </row>
    <row r="826" s="1" customFormat="1" spans="1:20">
      <c r="A826" s="14">
        <f t="shared" si="62"/>
        <v>202</v>
      </c>
      <c r="B826" s="101">
        <v>43616</v>
      </c>
      <c r="C826" s="102">
        <v>43619</v>
      </c>
      <c r="D826" s="17" t="s">
        <v>15</v>
      </c>
      <c r="E826" s="103">
        <v>3</v>
      </c>
      <c r="F826" s="104" t="s">
        <v>794</v>
      </c>
      <c r="G826" s="105">
        <v>19305</v>
      </c>
      <c r="H826" s="21">
        <v>0</v>
      </c>
      <c r="I826" s="51">
        <v>19305</v>
      </c>
      <c r="J826" s="62">
        <f t="shared" si="63"/>
        <v>1604473</v>
      </c>
      <c r="K826" s="103">
        <v>74759</v>
      </c>
      <c r="L826" s="65">
        <v>1493818</v>
      </c>
      <c r="M826" s="1">
        <f>VLOOKUP(K826,P:Q,2,0)-I826</f>
        <v>0</v>
      </c>
      <c r="N826" s="3"/>
      <c r="P826" s="44"/>
      <c r="Q826" s="43">
        <v>0</v>
      </c>
      <c r="R826" s="43"/>
      <c r="S826" s="5"/>
      <c r="T826" s="5"/>
    </row>
    <row r="827" s="1" customFormat="1" spans="1:20">
      <c r="A827" s="14">
        <f t="shared" si="62"/>
        <v>203</v>
      </c>
      <c r="B827" s="101">
        <v>43617</v>
      </c>
      <c r="C827" s="102">
        <v>43622</v>
      </c>
      <c r="D827" s="17" t="s">
        <v>15</v>
      </c>
      <c r="E827" s="103">
        <v>5</v>
      </c>
      <c r="F827" s="104" t="s">
        <v>795</v>
      </c>
      <c r="G827" s="105">
        <v>22500</v>
      </c>
      <c r="H827" s="21">
        <v>0</v>
      </c>
      <c r="I827" s="51">
        <v>22500</v>
      </c>
      <c r="J827" s="62">
        <f t="shared" si="63"/>
        <v>1581973</v>
      </c>
      <c r="K827" s="103">
        <v>73864</v>
      </c>
      <c r="L827" s="65">
        <v>1485240</v>
      </c>
      <c r="M827" s="1">
        <f>VLOOKUP(K827,P:Q,2,0)-I827</f>
        <v>0</v>
      </c>
      <c r="N827" s="3"/>
      <c r="P827" s="43"/>
      <c r="Q827" s="43">
        <v>0</v>
      </c>
      <c r="R827" s="43"/>
      <c r="S827" s="5"/>
      <c r="T827" s="5"/>
    </row>
    <row r="828" s="1" customFormat="1" spans="1:20">
      <c r="A828" s="14">
        <f t="shared" si="62"/>
        <v>204</v>
      </c>
      <c r="B828" s="101">
        <v>43618</v>
      </c>
      <c r="C828" s="102">
        <v>43624</v>
      </c>
      <c r="D828" s="17" t="s">
        <v>15</v>
      </c>
      <c r="E828" s="103">
        <v>6</v>
      </c>
      <c r="F828" s="104" t="s">
        <v>796</v>
      </c>
      <c r="G828" s="105">
        <v>27000</v>
      </c>
      <c r="H828" s="21">
        <v>0</v>
      </c>
      <c r="I828" s="51">
        <v>27000</v>
      </c>
      <c r="J828" s="62">
        <f t="shared" si="63"/>
        <v>1554973</v>
      </c>
      <c r="K828" s="103">
        <v>73313</v>
      </c>
      <c r="L828" s="65">
        <v>1479704</v>
      </c>
      <c r="M828" s="1">
        <f>VLOOKUP(K828,P:Q,2,0)-I828</f>
        <v>0</v>
      </c>
      <c r="N828" s="3"/>
      <c r="P828" s="43"/>
      <c r="Q828" s="43">
        <v>0</v>
      </c>
      <c r="R828" s="43"/>
      <c r="S828" s="5"/>
      <c r="T828" s="5"/>
    </row>
    <row r="829" s="1" customFormat="1" spans="1:20">
      <c r="A829" s="14">
        <f t="shared" si="62"/>
        <v>205</v>
      </c>
      <c r="B829" s="101">
        <v>43618</v>
      </c>
      <c r="C829" s="102">
        <v>43622</v>
      </c>
      <c r="D829" s="17" t="s">
        <v>15</v>
      </c>
      <c r="E829" s="103">
        <v>4</v>
      </c>
      <c r="F829" s="104" t="s">
        <v>797</v>
      </c>
      <c r="G829" s="105">
        <v>25740</v>
      </c>
      <c r="H829" s="21">
        <v>0</v>
      </c>
      <c r="I829" s="51">
        <v>25740</v>
      </c>
      <c r="J829" s="62">
        <f t="shared" si="63"/>
        <v>1529233</v>
      </c>
      <c r="K829" s="103">
        <v>73410</v>
      </c>
      <c r="L829" s="65">
        <v>1480317</v>
      </c>
      <c r="M829" s="1">
        <f>VLOOKUP(K829,P:Q,2,0)-I829</f>
        <v>0</v>
      </c>
      <c r="N829" s="3"/>
      <c r="P829" s="43"/>
      <c r="Q829" s="43">
        <v>0</v>
      </c>
      <c r="R829" s="43"/>
      <c r="S829" s="5"/>
      <c r="T829" s="5"/>
    </row>
    <row r="830" s="1" customFormat="1" spans="1:20">
      <c r="A830" s="14">
        <f t="shared" si="62"/>
        <v>206</v>
      </c>
      <c r="B830" s="101">
        <v>43619</v>
      </c>
      <c r="C830" s="102">
        <v>43623</v>
      </c>
      <c r="D830" s="17" t="s">
        <v>15</v>
      </c>
      <c r="E830" s="103">
        <v>4</v>
      </c>
      <c r="F830" s="104" t="s">
        <v>798</v>
      </c>
      <c r="G830" s="105">
        <v>18000</v>
      </c>
      <c r="H830" s="21">
        <v>0</v>
      </c>
      <c r="I830" s="51">
        <v>18000</v>
      </c>
      <c r="J830" s="62">
        <f t="shared" si="63"/>
        <v>1511233</v>
      </c>
      <c r="K830" s="103">
        <v>74504</v>
      </c>
      <c r="L830" s="65">
        <v>1492421</v>
      </c>
      <c r="M830" s="1">
        <f>VLOOKUP(K830,P:Q,2,0)-I830</f>
        <v>0</v>
      </c>
      <c r="N830" s="3"/>
      <c r="P830" s="43"/>
      <c r="Q830" s="43">
        <v>0</v>
      </c>
      <c r="R830" s="43"/>
      <c r="S830" s="5"/>
      <c r="T830" s="5"/>
    </row>
    <row r="831" s="1" customFormat="1" spans="1:20">
      <c r="A831" s="14">
        <f t="shared" si="62"/>
        <v>207</v>
      </c>
      <c r="B831" s="101">
        <v>43619</v>
      </c>
      <c r="C831" s="102">
        <v>43623</v>
      </c>
      <c r="D831" s="17" t="s">
        <v>15</v>
      </c>
      <c r="E831" s="103">
        <v>4</v>
      </c>
      <c r="F831" s="104" t="s">
        <v>798</v>
      </c>
      <c r="G831" s="105">
        <v>18000</v>
      </c>
      <c r="H831" s="21">
        <v>0</v>
      </c>
      <c r="I831" s="51">
        <v>18000</v>
      </c>
      <c r="J831" s="62">
        <f t="shared" si="63"/>
        <v>1493233</v>
      </c>
      <c r="K831" s="103">
        <v>74505</v>
      </c>
      <c r="L831" s="65">
        <v>1492421</v>
      </c>
      <c r="M831" s="1">
        <f>VLOOKUP(K831,P:Q,2,0)-I831</f>
        <v>0</v>
      </c>
      <c r="N831" s="3"/>
      <c r="P831" s="43"/>
      <c r="Q831" s="43">
        <v>0</v>
      </c>
      <c r="R831" s="43"/>
      <c r="S831" s="5"/>
      <c r="T831" s="5"/>
    </row>
    <row r="832" s="1" customFormat="1" spans="1:20">
      <c r="A832" s="14">
        <f t="shared" si="62"/>
        <v>208</v>
      </c>
      <c r="B832" s="101">
        <v>43619</v>
      </c>
      <c r="C832" s="102">
        <v>43622</v>
      </c>
      <c r="D832" s="17" t="s">
        <v>15</v>
      </c>
      <c r="E832" s="103">
        <v>3</v>
      </c>
      <c r="F832" s="104" t="s">
        <v>799</v>
      </c>
      <c r="G832" s="105">
        <v>19305</v>
      </c>
      <c r="H832" s="21">
        <v>0</v>
      </c>
      <c r="I832" s="51">
        <v>19305</v>
      </c>
      <c r="J832" s="62">
        <f t="shared" si="63"/>
        <v>1473928</v>
      </c>
      <c r="K832" s="103">
        <v>72532</v>
      </c>
      <c r="L832" s="65">
        <v>1474941</v>
      </c>
      <c r="M832" s="1">
        <f>VLOOKUP(K832,P:Q,2,0)-I832</f>
        <v>0</v>
      </c>
      <c r="N832" s="3"/>
      <c r="P832" s="43"/>
      <c r="Q832" s="43">
        <v>0</v>
      </c>
      <c r="R832" s="43"/>
      <c r="S832" s="5"/>
      <c r="T832" s="5"/>
    </row>
    <row r="833" s="1" customFormat="1" spans="1:20">
      <c r="A833" s="14">
        <f t="shared" si="62"/>
        <v>209</v>
      </c>
      <c r="B833" s="101">
        <v>43620</v>
      </c>
      <c r="C833" s="102">
        <v>43622</v>
      </c>
      <c r="D833" s="17" t="s">
        <v>15</v>
      </c>
      <c r="E833" s="103">
        <v>2</v>
      </c>
      <c r="F833" s="104" t="s">
        <v>800</v>
      </c>
      <c r="G833" s="105">
        <v>9000</v>
      </c>
      <c r="H833" s="21">
        <v>0</v>
      </c>
      <c r="I833" s="51">
        <v>9000</v>
      </c>
      <c r="J833" s="62">
        <f t="shared" si="63"/>
        <v>1464928</v>
      </c>
      <c r="K833" s="103">
        <v>73552</v>
      </c>
      <c r="L833" s="65">
        <v>1482275</v>
      </c>
      <c r="M833" s="1">
        <f>VLOOKUP(K833,P:Q,2,0)-I833</f>
        <v>0</v>
      </c>
      <c r="N833" s="3"/>
      <c r="P833" s="43"/>
      <c r="Q833" s="43">
        <v>0</v>
      </c>
      <c r="R833" s="43"/>
      <c r="S833" s="5"/>
      <c r="T833" s="5"/>
    </row>
    <row r="834" s="1" customFormat="1" spans="1:20">
      <c r="A834" s="14">
        <f t="shared" si="62"/>
        <v>210</v>
      </c>
      <c r="B834" s="101">
        <v>43620</v>
      </c>
      <c r="C834" s="102">
        <v>43622</v>
      </c>
      <c r="D834" s="17" t="s">
        <v>15</v>
      </c>
      <c r="E834" s="103">
        <v>2</v>
      </c>
      <c r="F834" s="104" t="s">
        <v>801</v>
      </c>
      <c r="G834" s="105">
        <v>12870</v>
      </c>
      <c r="H834" s="21">
        <v>0</v>
      </c>
      <c r="I834" s="51">
        <v>12870</v>
      </c>
      <c r="J834" s="62">
        <f t="shared" si="63"/>
        <v>1452058</v>
      </c>
      <c r="K834" s="103">
        <v>73547</v>
      </c>
      <c r="L834" s="65">
        <v>1481847</v>
      </c>
      <c r="M834" s="1">
        <f>VLOOKUP(K834,P:Q,2,0)-I834</f>
        <v>0</v>
      </c>
      <c r="N834" s="3"/>
      <c r="P834" s="44"/>
      <c r="Q834" s="43">
        <v>157617</v>
      </c>
      <c r="R834" s="43"/>
      <c r="S834" s="5"/>
      <c r="T834" s="5"/>
    </row>
    <row r="835" s="1" customFormat="1" spans="1:20">
      <c r="A835" s="14">
        <f t="shared" si="62"/>
        <v>211</v>
      </c>
      <c r="B835" s="101">
        <v>43620</v>
      </c>
      <c r="C835" s="102">
        <v>43622</v>
      </c>
      <c r="D835" s="17" t="s">
        <v>15</v>
      </c>
      <c r="E835" s="103">
        <v>2</v>
      </c>
      <c r="F835" s="104" t="s">
        <v>802</v>
      </c>
      <c r="G835" s="105">
        <v>15750</v>
      </c>
      <c r="H835" s="21">
        <v>0</v>
      </c>
      <c r="I835" s="51">
        <v>15750</v>
      </c>
      <c r="J835" s="62">
        <f t="shared" si="63"/>
        <v>1436308</v>
      </c>
      <c r="K835" s="103">
        <v>71206</v>
      </c>
      <c r="L835" s="65">
        <v>1466454</v>
      </c>
      <c r="M835" s="1">
        <f>VLOOKUP(K835,P:Q,2,0)-I835</f>
        <v>0</v>
      </c>
      <c r="N835" s="3"/>
      <c r="P835" s="43"/>
      <c r="Q835" s="43"/>
      <c r="R835" s="43"/>
      <c r="S835" s="5"/>
      <c r="T835" s="5"/>
    </row>
    <row r="836" s="1" customFormat="1" spans="1:20">
      <c r="A836" s="14">
        <f t="shared" si="62"/>
        <v>212</v>
      </c>
      <c r="B836" s="101">
        <v>43620</v>
      </c>
      <c r="C836" s="102">
        <v>43622</v>
      </c>
      <c r="D836" s="17" t="s">
        <v>15</v>
      </c>
      <c r="E836" s="103">
        <v>2</v>
      </c>
      <c r="F836" s="104" t="s">
        <v>803</v>
      </c>
      <c r="G836" s="105">
        <v>15750</v>
      </c>
      <c r="H836" s="21">
        <v>0</v>
      </c>
      <c r="I836" s="51">
        <v>15750</v>
      </c>
      <c r="J836" s="62">
        <f t="shared" si="63"/>
        <v>1420558</v>
      </c>
      <c r="K836" s="103">
        <v>70955</v>
      </c>
      <c r="L836" s="65">
        <v>1464163</v>
      </c>
      <c r="M836" s="1">
        <f>VLOOKUP(K836,P:Q,2,0)-I836</f>
        <v>0</v>
      </c>
      <c r="N836" s="3"/>
      <c r="P836" s="43"/>
      <c r="Q836" s="43"/>
      <c r="R836" s="43"/>
      <c r="S836" s="5"/>
      <c r="T836" s="5"/>
    </row>
    <row r="837" s="1" customFormat="1" spans="1:20">
      <c r="A837" s="14">
        <f t="shared" si="62"/>
        <v>213</v>
      </c>
      <c r="B837" s="101">
        <v>43621</v>
      </c>
      <c r="C837" s="102">
        <v>43624</v>
      </c>
      <c r="D837" s="17" t="s">
        <v>15</v>
      </c>
      <c r="E837" s="103">
        <v>3</v>
      </c>
      <c r="F837" s="104" t="s">
        <v>804</v>
      </c>
      <c r="G837" s="105">
        <v>13500</v>
      </c>
      <c r="H837" s="21">
        <v>0</v>
      </c>
      <c r="I837" s="51">
        <v>13500</v>
      </c>
      <c r="J837" s="62">
        <f t="shared" si="63"/>
        <v>1407058</v>
      </c>
      <c r="K837" s="103">
        <v>73263</v>
      </c>
      <c r="L837" s="65">
        <v>1477395</v>
      </c>
      <c r="M837" s="1">
        <f>VLOOKUP(K837,P:Q,2,0)-I837</f>
        <v>0</v>
      </c>
      <c r="N837" s="3"/>
      <c r="P837" s="44"/>
      <c r="Q837" s="43"/>
      <c r="R837" s="43"/>
      <c r="S837" s="5"/>
      <c r="T837" s="5"/>
    </row>
    <row r="838" s="1" customFormat="1" spans="1:20">
      <c r="A838" s="14">
        <f t="shared" si="62"/>
        <v>214</v>
      </c>
      <c r="B838" s="101">
        <v>43621</v>
      </c>
      <c r="C838" s="102">
        <v>43623</v>
      </c>
      <c r="D838" s="17" t="s">
        <v>15</v>
      </c>
      <c r="E838" s="103">
        <v>2</v>
      </c>
      <c r="F838" s="104" t="s">
        <v>805</v>
      </c>
      <c r="G838" s="105">
        <v>9000</v>
      </c>
      <c r="H838" s="21">
        <v>0</v>
      </c>
      <c r="I838" s="51">
        <v>9000</v>
      </c>
      <c r="J838" s="62">
        <f t="shared" si="63"/>
        <v>1398058</v>
      </c>
      <c r="K838" s="103">
        <v>73316</v>
      </c>
      <c r="L838" s="65">
        <v>1479880</v>
      </c>
      <c r="M838" s="1">
        <f>VLOOKUP(K838,P:Q,2,0)-I838</f>
        <v>0</v>
      </c>
      <c r="N838" s="3"/>
      <c r="P838" s="43"/>
      <c r="Q838" s="43"/>
      <c r="R838" s="43"/>
      <c r="S838" s="5"/>
      <c r="T838" s="5"/>
    </row>
    <row r="839" s="1" customFormat="1" spans="1:20">
      <c r="A839" s="14">
        <f t="shared" si="62"/>
        <v>215</v>
      </c>
      <c r="B839" s="101">
        <v>43621</v>
      </c>
      <c r="C839" s="102">
        <v>43624</v>
      </c>
      <c r="D839" s="17" t="s">
        <v>15</v>
      </c>
      <c r="E839" s="103">
        <v>3</v>
      </c>
      <c r="F839" s="104" t="s">
        <v>806</v>
      </c>
      <c r="G839" s="105">
        <v>13500</v>
      </c>
      <c r="H839" s="21">
        <v>0</v>
      </c>
      <c r="I839" s="51">
        <v>13500</v>
      </c>
      <c r="J839" s="62">
        <f t="shared" si="63"/>
        <v>1384558</v>
      </c>
      <c r="K839" s="103">
        <v>73617</v>
      </c>
      <c r="L839" s="65">
        <v>1482906</v>
      </c>
      <c r="M839" s="1">
        <f>VLOOKUP(K839,P:Q,2,0)-I839</f>
        <v>0</v>
      </c>
      <c r="N839" s="3"/>
      <c r="P839" s="5"/>
      <c r="Q839" s="43"/>
      <c r="R839" s="43"/>
      <c r="S839" s="5"/>
      <c r="T839" s="5"/>
    </row>
    <row r="840" s="1" customFormat="1" spans="1:20">
      <c r="A840" s="14">
        <f t="shared" si="62"/>
        <v>216</v>
      </c>
      <c r="B840" s="101">
        <v>43621</v>
      </c>
      <c r="C840" s="102">
        <v>43624</v>
      </c>
      <c r="D840" s="17" t="s">
        <v>15</v>
      </c>
      <c r="E840" s="103">
        <v>3</v>
      </c>
      <c r="F840" s="104" t="s">
        <v>742</v>
      </c>
      <c r="G840" s="105">
        <v>19305</v>
      </c>
      <c r="H840" s="21">
        <v>0</v>
      </c>
      <c r="I840" s="51">
        <v>19305</v>
      </c>
      <c r="J840" s="62">
        <f t="shared" si="63"/>
        <v>1365253</v>
      </c>
      <c r="K840" s="103">
        <v>73452</v>
      </c>
      <c r="L840" s="65">
        <v>1480912</v>
      </c>
      <c r="M840" s="1">
        <f>VLOOKUP(K840,P:Q,2,0)-I840</f>
        <v>0</v>
      </c>
      <c r="N840" s="3"/>
      <c r="P840" s="43"/>
      <c r="Q840" s="43"/>
      <c r="R840" s="43"/>
      <c r="S840" s="5"/>
      <c r="T840" s="5"/>
    </row>
    <row r="841" s="1" customFormat="1" spans="1:20">
      <c r="A841" s="14">
        <f t="shared" si="62"/>
        <v>217</v>
      </c>
      <c r="B841" s="101">
        <v>43621</v>
      </c>
      <c r="C841" s="102">
        <v>43624</v>
      </c>
      <c r="D841" s="17" t="s">
        <v>15</v>
      </c>
      <c r="E841" s="103">
        <v>3</v>
      </c>
      <c r="F841" s="104" t="s">
        <v>807</v>
      </c>
      <c r="G841" s="105">
        <v>19305</v>
      </c>
      <c r="H841" s="21">
        <v>0</v>
      </c>
      <c r="I841" s="51">
        <v>19305</v>
      </c>
      <c r="J841" s="62">
        <f t="shared" si="63"/>
        <v>1345948</v>
      </c>
      <c r="K841" s="103">
        <v>72525</v>
      </c>
      <c r="L841" s="65">
        <v>1474853</v>
      </c>
      <c r="M841" s="1">
        <f>VLOOKUP(K841,P:Q,2,0)-I841</f>
        <v>0</v>
      </c>
      <c r="N841" s="3"/>
      <c r="P841" s="43"/>
      <c r="Q841" s="43"/>
      <c r="R841" s="43"/>
      <c r="S841" s="5"/>
      <c r="T841" s="5"/>
    </row>
    <row r="842" s="1" customFormat="1" spans="1:20">
      <c r="A842" s="14">
        <f t="shared" si="62"/>
        <v>218</v>
      </c>
      <c r="B842" s="101">
        <v>43621</v>
      </c>
      <c r="C842" s="102">
        <v>43623</v>
      </c>
      <c r="D842" s="17" t="s">
        <v>15</v>
      </c>
      <c r="E842" s="103">
        <v>2</v>
      </c>
      <c r="F842" s="104" t="s">
        <v>808</v>
      </c>
      <c r="G842" s="105">
        <v>14300</v>
      </c>
      <c r="H842" s="21">
        <v>0</v>
      </c>
      <c r="I842" s="51">
        <v>12870</v>
      </c>
      <c r="J842" s="62">
        <f t="shared" si="63"/>
        <v>1333078</v>
      </c>
      <c r="K842" s="103">
        <v>74616</v>
      </c>
      <c r="L842" s="65">
        <v>1493144</v>
      </c>
      <c r="M842" s="1">
        <f>VLOOKUP(K842,P:Q,2,0)-I842</f>
        <v>0</v>
      </c>
      <c r="N842" s="3"/>
      <c r="P842" s="43"/>
      <c r="Q842" s="43"/>
      <c r="R842" s="43"/>
      <c r="S842" s="5"/>
      <c r="T842" s="5"/>
    </row>
    <row r="843" s="1" customFormat="1" spans="1:20">
      <c r="A843" s="14">
        <f t="shared" si="62"/>
        <v>219</v>
      </c>
      <c r="B843" s="101">
        <v>43622</v>
      </c>
      <c r="C843" s="102">
        <v>43624</v>
      </c>
      <c r="D843" s="17" t="s">
        <v>15</v>
      </c>
      <c r="E843" s="103">
        <v>2</v>
      </c>
      <c r="F843" s="104" t="s">
        <v>802</v>
      </c>
      <c r="G843" s="105">
        <v>9000</v>
      </c>
      <c r="H843" s="21">
        <v>0</v>
      </c>
      <c r="I843" s="51">
        <v>9000</v>
      </c>
      <c r="J843" s="62">
        <f t="shared" si="63"/>
        <v>1324078</v>
      </c>
      <c r="K843" s="103">
        <v>71421</v>
      </c>
      <c r="L843" s="65">
        <v>1466457</v>
      </c>
      <c r="M843" s="1">
        <f>VLOOKUP(K843,P:Q,2,0)-I843</f>
        <v>0</v>
      </c>
      <c r="N843" s="3"/>
      <c r="P843" s="43"/>
      <c r="Q843" s="43"/>
      <c r="R843" s="43"/>
      <c r="S843" s="5"/>
      <c r="T843" s="5"/>
    </row>
    <row r="844" s="1" customFormat="1" spans="1:20">
      <c r="A844" s="14">
        <f t="shared" si="62"/>
        <v>220</v>
      </c>
      <c r="B844" s="101">
        <v>43622</v>
      </c>
      <c r="C844" s="102">
        <v>43624</v>
      </c>
      <c r="D844" s="17" t="s">
        <v>15</v>
      </c>
      <c r="E844" s="103">
        <v>2</v>
      </c>
      <c r="F844" s="104" t="s">
        <v>809</v>
      </c>
      <c r="G844" s="105">
        <v>9000</v>
      </c>
      <c r="H844" s="21">
        <v>0</v>
      </c>
      <c r="I844" s="51">
        <v>9000</v>
      </c>
      <c r="J844" s="62">
        <f t="shared" si="63"/>
        <v>1315078</v>
      </c>
      <c r="K844" s="103">
        <v>72591</v>
      </c>
      <c r="L844" s="65">
        <v>1475252</v>
      </c>
      <c r="M844" s="1">
        <f>VLOOKUP(K844,P:Q,2,0)-I844</f>
        <v>0</v>
      </c>
      <c r="N844" s="3"/>
      <c r="P844" s="43"/>
      <c r="Q844" s="43"/>
      <c r="R844" s="43"/>
      <c r="S844" s="5"/>
      <c r="T844" s="5"/>
    </row>
    <row r="845" s="1" customFormat="1" spans="1:20">
      <c r="A845" s="14">
        <f t="shared" si="62"/>
        <v>221</v>
      </c>
      <c r="B845" s="101">
        <v>43622</v>
      </c>
      <c r="C845" s="102">
        <v>43626</v>
      </c>
      <c r="D845" s="17" t="s">
        <v>15</v>
      </c>
      <c r="E845" s="103">
        <v>4</v>
      </c>
      <c r="F845" s="104" t="s">
        <v>810</v>
      </c>
      <c r="G845" s="105">
        <v>18000</v>
      </c>
      <c r="H845" s="21">
        <v>0</v>
      </c>
      <c r="I845" s="51">
        <v>18000</v>
      </c>
      <c r="J845" s="62">
        <f t="shared" si="63"/>
        <v>1297078</v>
      </c>
      <c r="K845" s="103">
        <v>74533</v>
      </c>
      <c r="L845" s="65">
        <v>1492542</v>
      </c>
      <c r="M845" s="1">
        <f>VLOOKUP(K845,P:Q,2,0)-I845</f>
        <v>0</v>
      </c>
      <c r="N845" s="3"/>
      <c r="P845" s="43"/>
      <c r="Q845" s="43"/>
      <c r="R845" s="43"/>
      <c r="S845" s="5"/>
      <c r="T845" s="5"/>
    </row>
    <row r="846" s="1" customFormat="1" spans="1:20">
      <c r="A846" s="14">
        <f t="shared" si="62"/>
        <v>222</v>
      </c>
      <c r="B846" s="101">
        <v>43622</v>
      </c>
      <c r="C846" s="102">
        <v>43626</v>
      </c>
      <c r="D846" s="17" t="s">
        <v>15</v>
      </c>
      <c r="E846" s="103">
        <v>4</v>
      </c>
      <c r="F846" s="104" t="s">
        <v>811</v>
      </c>
      <c r="G846" s="105">
        <v>18000</v>
      </c>
      <c r="H846" s="21">
        <v>0</v>
      </c>
      <c r="I846" s="51">
        <v>18000</v>
      </c>
      <c r="J846" s="62">
        <f t="shared" si="63"/>
        <v>1279078</v>
      </c>
      <c r="K846" s="103">
        <v>74534</v>
      </c>
      <c r="L846" s="65">
        <v>1492542</v>
      </c>
      <c r="M846" s="1">
        <f>VLOOKUP(K846,P:Q,2,0)-I846</f>
        <v>0</v>
      </c>
      <c r="N846" s="3"/>
      <c r="P846" s="44"/>
      <c r="Q846" s="43"/>
      <c r="R846" s="43"/>
      <c r="S846" s="5"/>
      <c r="T846" s="5"/>
    </row>
    <row r="847" s="1" customFormat="1" spans="1:20">
      <c r="A847" s="14">
        <f t="shared" si="62"/>
        <v>223</v>
      </c>
      <c r="B847" s="101">
        <v>43622</v>
      </c>
      <c r="C847" s="102">
        <v>43624</v>
      </c>
      <c r="D847" s="17" t="s">
        <v>15</v>
      </c>
      <c r="E847" s="103">
        <v>2</v>
      </c>
      <c r="F847" s="104" t="s">
        <v>812</v>
      </c>
      <c r="G847" s="105">
        <v>12870</v>
      </c>
      <c r="H847" s="21">
        <v>0</v>
      </c>
      <c r="I847" s="51">
        <v>12870</v>
      </c>
      <c r="J847" s="62">
        <f t="shared" si="63"/>
        <v>1266208</v>
      </c>
      <c r="K847" s="103">
        <v>72842</v>
      </c>
      <c r="L847" s="65">
        <v>1477440</v>
      </c>
      <c r="M847" s="1">
        <f>VLOOKUP(K847,P:Q,2,0)-I847</f>
        <v>0</v>
      </c>
      <c r="N847" s="3"/>
      <c r="P847" s="43"/>
      <c r="Q847" s="43"/>
      <c r="R847" s="43"/>
      <c r="S847" s="5"/>
      <c r="T847" s="5"/>
    </row>
    <row r="848" s="1" customFormat="1" spans="1:20">
      <c r="A848" s="14">
        <f t="shared" si="62"/>
        <v>224</v>
      </c>
      <c r="B848" s="101">
        <v>43622</v>
      </c>
      <c r="C848" s="102">
        <v>43624</v>
      </c>
      <c r="D848" s="17" t="s">
        <v>15</v>
      </c>
      <c r="E848" s="103">
        <v>2</v>
      </c>
      <c r="F848" s="104" t="s">
        <v>813</v>
      </c>
      <c r="G848" s="105">
        <v>12870</v>
      </c>
      <c r="H848" s="21">
        <v>0</v>
      </c>
      <c r="I848" s="51">
        <v>12870</v>
      </c>
      <c r="J848" s="62">
        <f t="shared" si="63"/>
        <v>1253338</v>
      </c>
      <c r="K848" s="103">
        <v>72841</v>
      </c>
      <c r="L848" s="65">
        <v>1477440</v>
      </c>
      <c r="M848" s="1">
        <f>VLOOKUP(K848,P:Q,2,0)-I848</f>
        <v>0</v>
      </c>
      <c r="N848" s="3"/>
      <c r="P848" s="43"/>
      <c r="Q848" s="43"/>
      <c r="R848" s="43"/>
      <c r="S848" s="5"/>
      <c r="T848" s="5"/>
    </row>
    <row r="849" s="1" customFormat="1" spans="1:20">
      <c r="A849" s="14">
        <f t="shared" si="62"/>
        <v>225</v>
      </c>
      <c r="B849" s="101">
        <v>43622</v>
      </c>
      <c r="C849" s="102">
        <v>43627</v>
      </c>
      <c r="D849" s="17" t="s">
        <v>15</v>
      </c>
      <c r="E849" s="103">
        <v>5</v>
      </c>
      <c r="F849" s="104" t="s">
        <v>814</v>
      </c>
      <c r="G849" s="105">
        <v>32175</v>
      </c>
      <c r="H849" s="21">
        <v>0</v>
      </c>
      <c r="I849" s="51">
        <v>32175</v>
      </c>
      <c r="J849" s="62">
        <f t="shared" si="63"/>
        <v>1221163</v>
      </c>
      <c r="K849" s="103">
        <v>74551</v>
      </c>
      <c r="L849" s="65">
        <v>1492733</v>
      </c>
      <c r="M849" s="1">
        <f>VLOOKUP(K849,P:Q,2,0)-I849</f>
        <v>0</v>
      </c>
      <c r="N849" s="3"/>
      <c r="P849" s="43"/>
      <c r="Q849" s="43"/>
      <c r="R849" s="43"/>
      <c r="S849" s="5"/>
      <c r="T849" s="5"/>
    </row>
    <row r="850" s="1" customFormat="1" spans="1:20">
      <c r="A850" s="14">
        <f t="shared" si="62"/>
        <v>226</v>
      </c>
      <c r="B850" s="101">
        <v>43622</v>
      </c>
      <c r="C850" s="102">
        <v>43627</v>
      </c>
      <c r="D850" s="17" t="s">
        <v>15</v>
      </c>
      <c r="E850" s="103">
        <v>5</v>
      </c>
      <c r="F850" s="104" t="s">
        <v>815</v>
      </c>
      <c r="G850" s="105">
        <v>35100</v>
      </c>
      <c r="H850" s="21">
        <v>0</v>
      </c>
      <c r="I850" s="51">
        <v>35100</v>
      </c>
      <c r="J850" s="62">
        <f t="shared" si="63"/>
        <v>1186063</v>
      </c>
      <c r="K850" s="103">
        <v>71146</v>
      </c>
      <c r="L850" s="65">
        <v>1465867</v>
      </c>
      <c r="M850" s="1">
        <f>VLOOKUP(K850,P:Q,2,0)-I850</f>
        <v>0</v>
      </c>
      <c r="N850" s="3"/>
      <c r="P850" s="43"/>
      <c r="Q850" s="43"/>
      <c r="R850" s="43"/>
      <c r="S850" s="5"/>
      <c r="T850" s="5"/>
    </row>
    <row r="851" s="1" customFormat="1" spans="1:20">
      <c r="A851" s="14">
        <f t="shared" si="62"/>
        <v>227</v>
      </c>
      <c r="B851" s="101">
        <v>43623</v>
      </c>
      <c r="C851" s="102">
        <v>43627</v>
      </c>
      <c r="D851" s="17" t="s">
        <v>15</v>
      </c>
      <c r="E851" s="103">
        <v>4</v>
      </c>
      <c r="F851" s="104" t="s">
        <v>816</v>
      </c>
      <c r="G851" s="105">
        <v>18000</v>
      </c>
      <c r="H851" s="21">
        <v>0</v>
      </c>
      <c r="I851" s="51">
        <v>18000</v>
      </c>
      <c r="J851" s="62">
        <f t="shared" si="63"/>
        <v>1168063</v>
      </c>
      <c r="K851" s="103">
        <v>75252</v>
      </c>
      <c r="L851" s="65">
        <v>1497711</v>
      </c>
      <c r="M851" s="1">
        <f>VLOOKUP(K851,P:Q,2,0)-I851</f>
        <v>0</v>
      </c>
      <c r="N851" s="3"/>
      <c r="P851" s="43"/>
      <c r="Q851" s="43"/>
      <c r="R851" s="43"/>
      <c r="S851" s="5"/>
      <c r="T851" s="5"/>
    </row>
    <row r="852" s="1" customFormat="1" spans="1:20">
      <c r="A852" s="14">
        <f t="shared" si="62"/>
        <v>228</v>
      </c>
      <c r="B852" s="101">
        <v>43623</v>
      </c>
      <c r="C852" s="102">
        <v>43625</v>
      </c>
      <c r="D852" s="17" t="s">
        <v>15</v>
      </c>
      <c r="E852" s="103">
        <v>2</v>
      </c>
      <c r="F852" s="104" t="s">
        <v>817</v>
      </c>
      <c r="G852" s="105">
        <v>12870</v>
      </c>
      <c r="H852" s="21">
        <v>0</v>
      </c>
      <c r="I852" s="51">
        <v>12870</v>
      </c>
      <c r="J852" s="62">
        <f t="shared" si="63"/>
        <v>1155193</v>
      </c>
      <c r="K852" s="103">
        <v>73256</v>
      </c>
      <c r="L852" s="65">
        <v>1478930</v>
      </c>
      <c r="M852" s="1">
        <f>VLOOKUP(K852,P:Q,2,0)-I852</f>
        <v>0</v>
      </c>
      <c r="N852" s="3"/>
      <c r="P852" s="5"/>
      <c r="Q852" s="43"/>
      <c r="R852" s="43"/>
      <c r="S852" s="5"/>
      <c r="T852" s="5"/>
    </row>
    <row r="853" s="1" customFormat="1" spans="1:20">
      <c r="A853" s="14">
        <f t="shared" ref="A853:A860" si="64">A852+1</f>
        <v>229</v>
      </c>
      <c r="B853" s="101">
        <v>43623</v>
      </c>
      <c r="C853" s="102">
        <v>43627</v>
      </c>
      <c r="D853" s="17" t="s">
        <v>15</v>
      </c>
      <c r="E853" s="103">
        <v>4</v>
      </c>
      <c r="F853" s="104" t="s">
        <v>818</v>
      </c>
      <c r="G853" s="105">
        <v>28080</v>
      </c>
      <c r="H853" s="21">
        <v>0</v>
      </c>
      <c r="I853" s="51">
        <v>28080</v>
      </c>
      <c r="J853" s="62">
        <f t="shared" si="63"/>
        <v>1127113</v>
      </c>
      <c r="K853" s="103">
        <v>70180</v>
      </c>
      <c r="L853" s="65">
        <v>1461403</v>
      </c>
      <c r="M853" s="1">
        <f>VLOOKUP(K853,P:Q,2,0)-I853</f>
        <v>0</v>
      </c>
      <c r="N853" s="3"/>
      <c r="P853" s="43"/>
      <c r="Q853" s="43"/>
      <c r="R853" s="43"/>
      <c r="S853" s="5"/>
      <c r="T853" s="5"/>
    </row>
    <row r="854" s="1" customFormat="1" spans="1:20">
      <c r="A854" s="14">
        <f t="shared" si="64"/>
        <v>230</v>
      </c>
      <c r="B854" s="101">
        <v>43623</v>
      </c>
      <c r="C854" s="102">
        <v>43625</v>
      </c>
      <c r="D854" s="17" t="s">
        <v>15</v>
      </c>
      <c r="E854" s="103">
        <v>2</v>
      </c>
      <c r="F854" s="104" t="s">
        <v>819</v>
      </c>
      <c r="G854" s="105">
        <v>17928</v>
      </c>
      <c r="H854" s="21">
        <v>0</v>
      </c>
      <c r="I854" s="51">
        <v>17928</v>
      </c>
      <c r="J854" s="62">
        <f t="shared" ref="J854:J861" si="65">J853-I854</f>
        <v>1109185</v>
      </c>
      <c r="K854" s="103">
        <v>73260</v>
      </c>
      <c r="L854" s="65">
        <v>1478959</v>
      </c>
      <c r="M854" s="1">
        <f>VLOOKUP(K854,P:Q,2,0)-I854</f>
        <v>0</v>
      </c>
      <c r="N854" s="3"/>
      <c r="P854" s="43"/>
      <c r="Q854" s="43"/>
      <c r="R854" s="43"/>
      <c r="S854" s="5"/>
      <c r="T854" s="5"/>
    </row>
    <row r="855" s="1" customFormat="1" spans="1:20">
      <c r="A855" s="14">
        <f t="shared" si="64"/>
        <v>231</v>
      </c>
      <c r="B855" s="101">
        <v>43624</v>
      </c>
      <c r="C855" s="102">
        <v>43629</v>
      </c>
      <c r="D855" s="17" t="s">
        <v>15</v>
      </c>
      <c r="E855" s="103">
        <v>5</v>
      </c>
      <c r="F855" s="104" t="s">
        <v>820</v>
      </c>
      <c r="G855" s="105">
        <v>22500</v>
      </c>
      <c r="H855" s="21">
        <v>0</v>
      </c>
      <c r="I855" s="51">
        <v>22500</v>
      </c>
      <c r="J855" s="62">
        <f t="shared" si="65"/>
        <v>1086685</v>
      </c>
      <c r="K855" s="103">
        <v>75166</v>
      </c>
      <c r="L855" s="65">
        <v>1497207</v>
      </c>
      <c r="M855" s="1">
        <f>VLOOKUP(K855,P:Q,2,0)-I855</f>
        <v>0</v>
      </c>
      <c r="N855" s="3"/>
      <c r="P855" s="43"/>
      <c r="Q855" s="43"/>
      <c r="R855" s="43"/>
      <c r="S855" s="5"/>
      <c r="T855" s="5"/>
    </row>
    <row r="856" s="1" customFormat="1" spans="1:20">
      <c r="A856" s="14">
        <f t="shared" si="64"/>
        <v>232</v>
      </c>
      <c r="B856" s="101">
        <v>43624</v>
      </c>
      <c r="C856" s="102">
        <v>43629</v>
      </c>
      <c r="D856" s="107" t="s">
        <v>15</v>
      </c>
      <c r="E856" s="108">
        <f>C856-B856</f>
        <v>5</v>
      </c>
      <c r="F856" s="109" t="s">
        <v>820</v>
      </c>
      <c r="G856" s="110">
        <v>22500</v>
      </c>
      <c r="H856" s="75"/>
      <c r="I856" s="110">
        <v>22500</v>
      </c>
      <c r="J856" s="62">
        <f t="shared" si="65"/>
        <v>1064185</v>
      </c>
      <c r="K856" s="108">
        <v>75167</v>
      </c>
      <c r="L856" s="65">
        <v>1497207</v>
      </c>
      <c r="M856" s="1">
        <f>VLOOKUP(K856,P:Q,2,0)-I856</f>
        <v>0</v>
      </c>
      <c r="N856" s="3"/>
      <c r="P856" s="43"/>
      <c r="Q856" s="43"/>
      <c r="R856" s="43"/>
      <c r="S856" s="5"/>
      <c r="T856" s="5"/>
    </row>
    <row r="857" s="1" customFormat="1" spans="1:20">
      <c r="A857" s="14">
        <f t="shared" si="64"/>
        <v>233</v>
      </c>
      <c r="B857" s="101">
        <v>43624</v>
      </c>
      <c r="C857" s="102">
        <v>43628</v>
      </c>
      <c r="D857" s="17" t="s">
        <v>15</v>
      </c>
      <c r="E857" s="103">
        <v>4</v>
      </c>
      <c r="F857" s="104" t="s">
        <v>663</v>
      </c>
      <c r="G857" s="105">
        <v>18000</v>
      </c>
      <c r="H857" s="21">
        <v>0</v>
      </c>
      <c r="I857" s="51">
        <v>18000</v>
      </c>
      <c r="J857" s="62">
        <f t="shared" si="65"/>
        <v>1046185</v>
      </c>
      <c r="K857" s="103">
        <v>74528</v>
      </c>
      <c r="L857" s="65">
        <v>1492515</v>
      </c>
      <c r="M857" s="1">
        <f>VLOOKUP(K857,P:Q,2,0)-I857</f>
        <v>0</v>
      </c>
      <c r="N857" s="3"/>
      <c r="P857" s="43"/>
      <c r="Q857" s="43"/>
      <c r="R857" s="43"/>
      <c r="S857" s="5"/>
      <c r="T857" s="5"/>
    </row>
    <row r="858" s="1" customFormat="1" spans="1:20">
      <c r="A858" s="14">
        <f t="shared" si="64"/>
        <v>234</v>
      </c>
      <c r="B858" s="101">
        <v>43624</v>
      </c>
      <c r="C858" s="102">
        <v>43627</v>
      </c>
      <c r="D858" s="17" t="s">
        <v>15</v>
      </c>
      <c r="E858" s="103">
        <v>3</v>
      </c>
      <c r="F858" s="104" t="s">
        <v>821</v>
      </c>
      <c r="G858" s="105">
        <v>19305</v>
      </c>
      <c r="H858" s="21">
        <v>0</v>
      </c>
      <c r="I858" s="51">
        <v>19305</v>
      </c>
      <c r="J858" s="62">
        <f t="shared" si="65"/>
        <v>1026880</v>
      </c>
      <c r="K858" s="103">
        <v>74030</v>
      </c>
      <c r="L858" s="65">
        <v>1487126</v>
      </c>
      <c r="M858" s="1">
        <f>VLOOKUP(K858,P:Q,2,0)-I858</f>
        <v>0</v>
      </c>
      <c r="N858" s="3"/>
      <c r="P858" s="43"/>
      <c r="Q858" s="43"/>
      <c r="R858" s="43"/>
      <c r="S858" s="5"/>
      <c r="T858" s="5"/>
    </row>
    <row r="859" s="1" customFormat="1" spans="1:20">
      <c r="A859" s="14">
        <f t="shared" si="64"/>
        <v>235</v>
      </c>
      <c r="B859" s="101">
        <v>43624</v>
      </c>
      <c r="C859" s="102">
        <v>43628</v>
      </c>
      <c r="D859" s="17" t="s">
        <v>15</v>
      </c>
      <c r="E859" s="103">
        <v>4</v>
      </c>
      <c r="F859" s="104" t="s">
        <v>822</v>
      </c>
      <c r="G859" s="105">
        <v>28080</v>
      </c>
      <c r="H859" s="21">
        <v>0</v>
      </c>
      <c r="I859" s="51">
        <v>28080</v>
      </c>
      <c r="J859" s="62">
        <f t="shared" si="65"/>
        <v>998800</v>
      </c>
      <c r="K859" s="103">
        <v>70410</v>
      </c>
      <c r="L859" s="65">
        <v>1462862</v>
      </c>
      <c r="M859" s="1">
        <f>VLOOKUP(K859,P:Q,2,0)-I859</f>
        <v>0</v>
      </c>
      <c r="N859" s="3"/>
      <c r="P859" s="43"/>
      <c r="Q859" s="43"/>
      <c r="R859" s="43"/>
      <c r="S859" s="5"/>
      <c r="T859" s="5"/>
    </row>
    <row r="860" s="1" customFormat="1" spans="1:20">
      <c r="A860" s="14">
        <f t="shared" si="64"/>
        <v>236</v>
      </c>
      <c r="B860" s="101"/>
      <c r="C860" s="102"/>
      <c r="D860" s="17"/>
      <c r="E860" s="103"/>
      <c r="F860" s="104"/>
      <c r="G860" s="105"/>
      <c r="H860" s="21"/>
      <c r="I860" s="51"/>
      <c r="J860" s="62">
        <f t="shared" si="65"/>
        <v>998800</v>
      </c>
      <c r="K860" s="49"/>
      <c r="N860" s="3"/>
      <c r="P860" s="43"/>
      <c r="Q860" s="43"/>
      <c r="R860" s="43"/>
      <c r="S860" s="5"/>
      <c r="T860" s="5"/>
    </row>
    <row r="861" s="1" customFormat="1" spans="1:20">
      <c r="A861" s="111"/>
      <c r="B861" s="112"/>
      <c r="C861" s="113"/>
      <c r="D861" s="114"/>
      <c r="E861" s="115"/>
      <c r="F861" s="116"/>
      <c r="G861" s="117"/>
      <c r="H861" s="118"/>
      <c r="I861" s="125"/>
      <c r="J861" s="62">
        <f t="shared" si="65"/>
        <v>998800</v>
      </c>
      <c r="K861" s="126"/>
      <c r="N861" s="3"/>
      <c r="P861" s="43"/>
      <c r="Q861" s="43"/>
      <c r="R861" s="43"/>
      <c r="S861" s="5"/>
      <c r="T861" s="5"/>
    </row>
    <row r="862" s="1" customFormat="1" ht="14.25" spans="1:20">
      <c r="A862" s="119" t="s">
        <v>18</v>
      </c>
      <c r="B862" s="120"/>
      <c r="C862" s="120"/>
      <c r="D862" s="121"/>
      <c r="E862" s="121"/>
      <c r="F862" s="120"/>
      <c r="G862" s="120"/>
      <c r="H862" s="122"/>
      <c r="I862" s="34">
        <f>SUM(I597:I861)</f>
        <v>4939255</v>
      </c>
      <c r="J862" s="35" t="s">
        <v>823</v>
      </c>
      <c r="K862" s="36"/>
      <c r="N862" s="3"/>
      <c r="P862" s="43"/>
      <c r="Q862" s="43"/>
      <c r="R862" s="43"/>
      <c r="S862" s="5"/>
      <c r="T862" s="5"/>
    </row>
    <row r="863" s="1" customFormat="1" spans="1:19">
      <c r="A863" s="4"/>
      <c r="B863" s="4"/>
      <c r="I863" s="92">
        <f>SUM(I827:I859)</f>
        <v>605673</v>
      </c>
      <c r="J863" s="4"/>
      <c r="M863" s="3"/>
      <c r="O863" s="43"/>
      <c r="P863" s="43"/>
      <c r="Q863" s="43"/>
      <c r="R863" s="5"/>
      <c r="S863" s="5"/>
    </row>
    <row r="864" s="1" customFormat="1" spans="1:19">
      <c r="A864" s="4"/>
      <c r="B864" s="4"/>
      <c r="I864" s="92">
        <f>SUM(O971)</f>
        <v>0</v>
      </c>
      <c r="J864" s="4"/>
      <c r="M864" s="3"/>
      <c r="O864" s="43"/>
      <c r="P864" s="43"/>
      <c r="Q864" s="43"/>
      <c r="R864" s="5"/>
      <c r="S864" s="5"/>
    </row>
    <row r="865" s="1" customFormat="1" spans="1:19">
      <c r="A865" s="6" t="s">
        <v>824</v>
      </c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25"/>
      <c r="M865" s="3"/>
      <c r="O865" s="43"/>
      <c r="P865" s="43"/>
      <c r="Q865" s="43"/>
      <c r="R865" s="5"/>
      <c r="S865" s="5"/>
    </row>
    <row r="866" s="1" customFormat="1" spans="1:19">
      <c r="A866" s="45" t="s">
        <v>522</v>
      </c>
      <c r="B866" s="46"/>
      <c r="C866" s="46"/>
      <c r="D866" s="46"/>
      <c r="E866" s="46"/>
      <c r="F866" s="46"/>
      <c r="G866" s="46"/>
      <c r="H866" s="46"/>
      <c r="I866" s="54"/>
      <c r="J866" s="55">
        <f>J861</f>
        <v>998800</v>
      </c>
      <c r="K866" s="56"/>
      <c r="L866" s="25"/>
      <c r="M866" s="3"/>
      <c r="O866" s="43"/>
      <c r="P866" s="43"/>
      <c r="Q866" s="43"/>
      <c r="R866" s="5"/>
      <c r="S866" s="5"/>
    </row>
    <row r="867" s="1" customFormat="1" spans="1:19">
      <c r="A867" s="45"/>
      <c r="B867" s="46"/>
      <c r="C867" s="46"/>
      <c r="D867" s="46"/>
      <c r="E867" s="46"/>
      <c r="F867" s="46"/>
      <c r="G867" s="46"/>
      <c r="H867" s="46"/>
      <c r="I867" s="54" t="s">
        <v>825</v>
      </c>
      <c r="J867" s="60">
        <v>2147320.56</v>
      </c>
      <c r="K867" s="57">
        <v>43626</v>
      </c>
      <c r="L867" s="25"/>
      <c r="M867" s="3"/>
      <c r="O867" s="43"/>
      <c r="P867" s="43"/>
      <c r="Q867" s="43"/>
      <c r="R867" s="5"/>
      <c r="S867" s="5"/>
    </row>
    <row r="868" s="1" customFormat="1" spans="1:19">
      <c r="A868" s="45"/>
      <c r="B868" s="46"/>
      <c r="C868" s="46"/>
      <c r="D868" s="46"/>
      <c r="E868" s="46"/>
      <c r="F868" s="46"/>
      <c r="G868" s="46"/>
      <c r="H868" s="46"/>
      <c r="I868" s="54" t="s">
        <v>825</v>
      </c>
      <c r="J868" s="60"/>
      <c r="K868" s="57"/>
      <c r="L868" s="25"/>
      <c r="M868" s="3"/>
      <c r="O868" s="43"/>
      <c r="P868" s="43"/>
      <c r="Q868" s="43"/>
      <c r="R868" s="5"/>
      <c r="S868" s="5"/>
    </row>
    <row r="869" s="1" customFormat="1" spans="1:19">
      <c r="A869" s="14">
        <v>287</v>
      </c>
      <c r="B869" s="101">
        <v>43624</v>
      </c>
      <c r="C869" s="102">
        <v>43626</v>
      </c>
      <c r="D869" s="123" t="s">
        <v>15</v>
      </c>
      <c r="E869" s="103">
        <f t="shared" ref="E869:E932" si="66">C869-B869</f>
        <v>2</v>
      </c>
      <c r="F869" s="104" t="s">
        <v>826</v>
      </c>
      <c r="G869" s="105">
        <v>12870</v>
      </c>
      <c r="H869" s="124">
        <v>0</v>
      </c>
      <c r="I869" s="105">
        <v>12870</v>
      </c>
      <c r="J869" s="127">
        <f>J861-I869+J867</f>
        <v>3133250.56</v>
      </c>
      <c r="K869" s="103">
        <v>76207</v>
      </c>
      <c r="L869" s="65">
        <v>1501491</v>
      </c>
      <c r="M869" s="3"/>
      <c r="O869" s="43"/>
      <c r="P869" s="43"/>
      <c r="Q869" s="43"/>
      <c r="R869" s="5"/>
      <c r="S869" s="5"/>
    </row>
    <row r="870" s="1" customFormat="1" spans="1:19">
      <c r="A870" s="14">
        <v>288</v>
      </c>
      <c r="B870" s="101">
        <v>43624</v>
      </c>
      <c r="C870" s="102">
        <v>43626</v>
      </c>
      <c r="D870" s="123" t="s">
        <v>15</v>
      </c>
      <c r="E870" s="103">
        <f t="shared" si="66"/>
        <v>2</v>
      </c>
      <c r="F870" s="104" t="s">
        <v>827</v>
      </c>
      <c r="G870" s="105">
        <v>9000</v>
      </c>
      <c r="H870" s="124">
        <v>0</v>
      </c>
      <c r="I870" s="105">
        <v>9000</v>
      </c>
      <c r="J870" s="127">
        <f t="shared" ref="J870:J933" si="67">J869-I870</f>
        <v>3124250.56</v>
      </c>
      <c r="K870" s="103">
        <v>73407</v>
      </c>
      <c r="L870" s="65">
        <v>1480198</v>
      </c>
      <c r="M870" s="3"/>
      <c r="O870" s="43"/>
      <c r="P870" s="43"/>
      <c r="Q870" s="43"/>
      <c r="R870" s="5"/>
      <c r="S870" s="5"/>
    </row>
    <row r="871" s="1" customFormat="1" spans="1:19">
      <c r="A871" s="14">
        <v>289</v>
      </c>
      <c r="B871" s="101">
        <v>43624</v>
      </c>
      <c r="C871" s="102">
        <v>43627</v>
      </c>
      <c r="D871" s="123" t="s">
        <v>15</v>
      </c>
      <c r="E871" s="103">
        <f t="shared" si="66"/>
        <v>3</v>
      </c>
      <c r="F871" s="104" t="s">
        <v>828</v>
      </c>
      <c r="G871" s="105">
        <v>13500</v>
      </c>
      <c r="H871" s="124">
        <v>0</v>
      </c>
      <c r="I871" s="105">
        <v>13500</v>
      </c>
      <c r="J871" s="127">
        <f t="shared" si="67"/>
        <v>3110750.56</v>
      </c>
      <c r="K871" s="103">
        <v>76155</v>
      </c>
      <c r="L871" s="65">
        <v>1500833</v>
      </c>
      <c r="M871" s="3"/>
      <c r="O871" s="43"/>
      <c r="P871" s="43"/>
      <c r="Q871" s="43"/>
      <c r="R871" s="5"/>
      <c r="S871" s="5"/>
    </row>
    <row r="872" s="1" customFormat="1" spans="1:19">
      <c r="A872" s="14">
        <v>290</v>
      </c>
      <c r="B872" s="101">
        <v>43624</v>
      </c>
      <c r="C872" s="102">
        <v>43625</v>
      </c>
      <c r="D872" s="123" t="s">
        <v>15</v>
      </c>
      <c r="E872" s="103">
        <f t="shared" si="66"/>
        <v>1</v>
      </c>
      <c r="F872" s="104" t="s">
        <v>829</v>
      </c>
      <c r="G872" s="105">
        <v>7150</v>
      </c>
      <c r="H872" s="124">
        <v>0</v>
      </c>
      <c r="I872" s="105">
        <v>7150</v>
      </c>
      <c r="J872" s="127">
        <f t="shared" si="67"/>
        <v>3103600.56</v>
      </c>
      <c r="K872" s="103">
        <v>76327</v>
      </c>
      <c r="L872" s="65">
        <v>1502221</v>
      </c>
      <c r="M872" s="3"/>
      <c r="O872" s="43"/>
      <c r="P872" s="43"/>
      <c r="Q872" s="43"/>
      <c r="R872" s="5"/>
      <c r="S872" s="5"/>
    </row>
    <row r="873" s="1" customFormat="1" spans="1:19">
      <c r="A873" s="14">
        <v>291</v>
      </c>
      <c r="B873" s="101">
        <v>43624</v>
      </c>
      <c r="C873" s="102">
        <v>43626</v>
      </c>
      <c r="D873" s="123" t="s">
        <v>15</v>
      </c>
      <c r="E873" s="103">
        <f t="shared" si="66"/>
        <v>2</v>
      </c>
      <c r="F873" s="104" t="s">
        <v>830</v>
      </c>
      <c r="G873" s="105">
        <v>12870</v>
      </c>
      <c r="H873" s="124">
        <v>0</v>
      </c>
      <c r="I873" s="105">
        <v>12870</v>
      </c>
      <c r="J873" s="127">
        <f t="shared" si="67"/>
        <v>3090730.56</v>
      </c>
      <c r="K873" s="103">
        <v>77865</v>
      </c>
      <c r="L873" s="65">
        <v>1510393</v>
      </c>
      <c r="M873" s="3"/>
      <c r="O873" s="43"/>
      <c r="P873" s="43"/>
      <c r="Q873" s="43"/>
      <c r="R873" s="5"/>
      <c r="S873" s="5"/>
    </row>
    <row r="874" s="1" customFormat="1" spans="1:19">
      <c r="A874" s="14">
        <v>292</v>
      </c>
      <c r="B874" s="101">
        <v>43624</v>
      </c>
      <c r="C874" s="102">
        <v>43626</v>
      </c>
      <c r="D874" s="123" t="s">
        <v>15</v>
      </c>
      <c r="E874" s="103">
        <f t="shared" si="66"/>
        <v>2</v>
      </c>
      <c r="F874" s="104" t="s">
        <v>830</v>
      </c>
      <c r="G874" s="105">
        <v>12870</v>
      </c>
      <c r="H874" s="124">
        <v>0</v>
      </c>
      <c r="I874" s="105">
        <v>12870</v>
      </c>
      <c r="J874" s="127">
        <f t="shared" si="67"/>
        <v>3077860.56</v>
      </c>
      <c r="K874" s="103">
        <v>77867</v>
      </c>
      <c r="L874" s="65">
        <v>1510393</v>
      </c>
      <c r="M874" s="3"/>
      <c r="O874" s="43"/>
      <c r="P874" s="43"/>
      <c r="Q874" s="43"/>
      <c r="R874" s="5"/>
      <c r="S874" s="5"/>
    </row>
    <row r="875" s="1" customFormat="1" spans="1:19">
      <c r="A875" s="14">
        <v>293</v>
      </c>
      <c r="B875" s="101">
        <v>43624</v>
      </c>
      <c r="C875" s="102">
        <v>43626</v>
      </c>
      <c r="D875" s="123" t="s">
        <v>15</v>
      </c>
      <c r="E875" s="103">
        <f t="shared" si="66"/>
        <v>2</v>
      </c>
      <c r="F875" s="104" t="s">
        <v>831</v>
      </c>
      <c r="G875" s="105">
        <v>12870</v>
      </c>
      <c r="H875" s="124">
        <v>0</v>
      </c>
      <c r="I875" s="105">
        <v>12870</v>
      </c>
      <c r="J875" s="127">
        <f t="shared" si="67"/>
        <v>3064990.56</v>
      </c>
      <c r="K875" s="103">
        <v>77744</v>
      </c>
      <c r="L875" s="65">
        <v>1509005</v>
      </c>
      <c r="M875" s="3"/>
      <c r="O875" s="43"/>
      <c r="P875" s="43"/>
      <c r="Q875" s="43"/>
      <c r="R875" s="5"/>
      <c r="S875" s="5"/>
    </row>
    <row r="876" s="1" customFormat="1" spans="1:19">
      <c r="A876" s="14">
        <v>294</v>
      </c>
      <c r="B876" s="101">
        <v>43625</v>
      </c>
      <c r="C876" s="102">
        <v>43627</v>
      </c>
      <c r="D876" s="123" t="s">
        <v>15</v>
      </c>
      <c r="E876" s="103">
        <f t="shared" si="66"/>
        <v>2</v>
      </c>
      <c r="F876" s="104" t="s">
        <v>832</v>
      </c>
      <c r="G876" s="105">
        <v>9000</v>
      </c>
      <c r="H876" s="124">
        <v>0</v>
      </c>
      <c r="I876" s="105">
        <v>9000</v>
      </c>
      <c r="J876" s="127">
        <f t="shared" si="67"/>
        <v>3055990.56</v>
      </c>
      <c r="K876" s="103">
        <v>73404</v>
      </c>
      <c r="L876" s="65">
        <v>1480158</v>
      </c>
      <c r="M876" s="3"/>
      <c r="O876" s="43"/>
      <c r="P876" s="43"/>
      <c r="Q876" s="43"/>
      <c r="R876" s="5"/>
      <c r="S876" s="5"/>
    </row>
    <row r="877" s="1" customFormat="1" spans="1:19">
      <c r="A877" s="14">
        <v>295</v>
      </c>
      <c r="B877" s="101">
        <v>43625</v>
      </c>
      <c r="C877" s="102">
        <v>43629</v>
      </c>
      <c r="D877" s="123" t="s">
        <v>15</v>
      </c>
      <c r="E877" s="103">
        <f t="shared" si="66"/>
        <v>4</v>
      </c>
      <c r="F877" s="104" t="s">
        <v>833</v>
      </c>
      <c r="G877" s="105">
        <v>18000</v>
      </c>
      <c r="H877" s="124">
        <v>0</v>
      </c>
      <c r="I877" s="105">
        <v>18000</v>
      </c>
      <c r="J877" s="127">
        <f t="shared" si="67"/>
        <v>3037990.56</v>
      </c>
      <c r="K877" s="103">
        <v>76167</v>
      </c>
      <c r="L877" s="65">
        <v>1501062</v>
      </c>
      <c r="M877" s="3"/>
      <c r="O877" s="43"/>
      <c r="P877" s="43"/>
      <c r="Q877" s="43"/>
      <c r="R877" s="5"/>
      <c r="S877" s="5"/>
    </row>
    <row r="878" s="1" customFormat="1" spans="1:19">
      <c r="A878" s="14">
        <v>296</v>
      </c>
      <c r="B878" s="101">
        <v>43625</v>
      </c>
      <c r="C878" s="102">
        <v>43627</v>
      </c>
      <c r="D878" s="123" t="s">
        <v>15</v>
      </c>
      <c r="E878" s="103">
        <f t="shared" si="66"/>
        <v>2</v>
      </c>
      <c r="F878" s="104" t="s">
        <v>834</v>
      </c>
      <c r="G878" s="105">
        <v>12870</v>
      </c>
      <c r="H878" s="124">
        <v>0</v>
      </c>
      <c r="I878" s="105">
        <v>12870</v>
      </c>
      <c r="J878" s="127">
        <f t="shared" si="67"/>
        <v>3025120.56</v>
      </c>
      <c r="K878" s="103">
        <v>78102</v>
      </c>
      <c r="L878" s="65">
        <v>1512991</v>
      </c>
      <c r="M878" s="3"/>
      <c r="O878" s="43"/>
      <c r="P878" s="43"/>
      <c r="Q878" s="43"/>
      <c r="R878" s="5"/>
      <c r="S878" s="5"/>
    </row>
    <row r="879" s="1" customFormat="1" spans="1:19">
      <c r="A879" s="14">
        <v>297</v>
      </c>
      <c r="B879" s="101">
        <v>43625</v>
      </c>
      <c r="C879" s="102">
        <v>43627</v>
      </c>
      <c r="D879" s="123" t="s">
        <v>15</v>
      </c>
      <c r="E879" s="103">
        <f t="shared" si="66"/>
        <v>2</v>
      </c>
      <c r="F879" s="104" t="s">
        <v>834</v>
      </c>
      <c r="G879" s="105">
        <v>12870</v>
      </c>
      <c r="H879" s="124">
        <v>0</v>
      </c>
      <c r="I879" s="105">
        <v>12870</v>
      </c>
      <c r="J879" s="127">
        <f t="shared" si="67"/>
        <v>3012250.56</v>
      </c>
      <c r="K879" s="103">
        <v>78101</v>
      </c>
      <c r="L879" s="65">
        <v>1512991</v>
      </c>
      <c r="M879" s="3"/>
      <c r="O879" s="43"/>
      <c r="P879" s="43"/>
      <c r="Q879" s="43"/>
      <c r="R879" s="5"/>
      <c r="S879" s="5"/>
    </row>
    <row r="880" s="1" customFormat="1" spans="1:19">
      <c r="A880" s="14">
        <v>298</v>
      </c>
      <c r="B880" s="101">
        <v>43626</v>
      </c>
      <c r="C880" s="102">
        <v>43628</v>
      </c>
      <c r="D880" s="123" t="s">
        <v>15</v>
      </c>
      <c r="E880" s="103">
        <f t="shared" si="66"/>
        <v>2</v>
      </c>
      <c r="F880" s="104" t="s">
        <v>835</v>
      </c>
      <c r="G880" s="105">
        <v>9000</v>
      </c>
      <c r="H880" s="124">
        <v>0</v>
      </c>
      <c r="I880" s="105">
        <v>9000</v>
      </c>
      <c r="J880" s="127">
        <f t="shared" si="67"/>
        <v>3003250.56</v>
      </c>
      <c r="K880" s="103">
        <v>75152</v>
      </c>
      <c r="L880" s="65">
        <v>1496623</v>
      </c>
      <c r="M880" s="3"/>
      <c r="O880" s="5"/>
      <c r="P880" s="43"/>
      <c r="Q880" s="43"/>
      <c r="R880" s="5"/>
      <c r="S880" s="5"/>
    </row>
    <row r="881" s="1" customFormat="1" spans="1:19">
      <c r="A881" s="14">
        <v>299</v>
      </c>
      <c r="B881" s="101">
        <v>43626</v>
      </c>
      <c r="C881" s="102">
        <v>43631</v>
      </c>
      <c r="D881" s="123" t="s">
        <v>15</v>
      </c>
      <c r="E881" s="103">
        <f t="shared" si="66"/>
        <v>5</v>
      </c>
      <c r="F881" s="104" t="s">
        <v>836</v>
      </c>
      <c r="G881" s="105">
        <v>22500</v>
      </c>
      <c r="H881" s="124">
        <v>0</v>
      </c>
      <c r="I881" s="105">
        <v>22500</v>
      </c>
      <c r="J881" s="127">
        <f t="shared" si="67"/>
        <v>2980750.56</v>
      </c>
      <c r="K881" s="103">
        <v>72264</v>
      </c>
      <c r="L881" s="65">
        <v>1472922</v>
      </c>
      <c r="M881" s="3"/>
      <c r="O881" s="5"/>
      <c r="P881" s="43"/>
      <c r="Q881" s="43"/>
      <c r="R881" s="5"/>
      <c r="S881" s="5"/>
    </row>
    <row r="882" s="1" customFormat="1" spans="1:19">
      <c r="A882" s="14">
        <v>300</v>
      </c>
      <c r="B882" s="101">
        <v>43626</v>
      </c>
      <c r="C882" s="102">
        <v>43631</v>
      </c>
      <c r="D882" s="123" t="s">
        <v>15</v>
      </c>
      <c r="E882" s="103">
        <f t="shared" si="66"/>
        <v>5</v>
      </c>
      <c r="F882" s="104" t="s">
        <v>837</v>
      </c>
      <c r="G882" s="105">
        <v>22500</v>
      </c>
      <c r="H882" s="124">
        <v>0</v>
      </c>
      <c r="I882" s="105">
        <v>22500</v>
      </c>
      <c r="J882" s="127">
        <f t="shared" si="67"/>
        <v>2958250.56</v>
      </c>
      <c r="K882" s="103">
        <v>72263</v>
      </c>
      <c r="L882" s="65">
        <v>1472922</v>
      </c>
      <c r="M882" s="3"/>
      <c r="O882" s="43"/>
      <c r="P882" s="43"/>
      <c r="Q882" s="43"/>
      <c r="R882" s="5"/>
      <c r="S882" s="5"/>
    </row>
    <row r="883" s="1" customFormat="1" spans="1:19">
      <c r="A883" s="14">
        <v>301</v>
      </c>
      <c r="B883" s="101">
        <v>43626</v>
      </c>
      <c r="C883" s="102">
        <v>43631</v>
      </c>
      <c r="D883" s="123" t="s">
        <v>15</v>
      </c>
      <c r="E883" s="103">
        <f t="shared" si="66"/>
        <v>5</v>
      </c>
      <c r="F883" s="104" t="s">
        <v>838</v>
      </c>
      <c r="G883" s="105">
        <v>22500</v>
      </c>
      <c r="H883" s="124">
        <v>0</v>
      </c>
      <c r="I883" s="105">
        <v>22500</v>
      </c>
      <c r="J883" s="127">
        <f t="shared" si="67"/>
        <v>2935750.56</v>
      </c>
      <c r="K883" s="103">
        <v>72227</v>
      </c>
      <c r="L883" s="65">
        <v>1472922</v>
      </c>
      <c r="M883" s="3"/>
      <c r="O883" s="43"/>
      <c r="P883" s="43"/>
      <c r="Q883" s="43"/>
      <c r="R883" s="5"/>
      <c r="S883" s="5"/>
    </row>
    <row r="884" s="1" customFormat="1" spans="1:19">
      <c r="A884" s="14">
        <v>302</v>
      </c>
      <c r="B884" s="101">
        <v>43626</v>
      </c>
      <c r="C884" s="102">
        <v>43629</v>
      </c>
      <c r="D884" s="123" t="s">
        <v>15</v>
      </c>
      <c r="E884" s="103">
        <f t="shared" si="66"/>
        <v>3</v>
      </c>
      <c r="F884" s="104" t="s">
        <v>839</v>
      </c>
      <c r="G884" s="105">
        <v>22200</v>
      </c>
      <c r="H884" s="124">
        <v>0</v>
      </c>
      <c r="I884" s="105">
        <v>22200</v>
      </c>
      <c r="J884" s="127">
        <f t="shared" si="67"/>
        <v>2913550.56</v>
      </c>
      <c r="K884" s="103">
        <v>72608</v>
      </c>
      <c r="L884" s="65">
        <v>1475460</v>
      </c>
      <c r="M884" s="3"/>
      <c r="O884" s="43"/>
      <c r="P884" s="43"/>
      <c r="Q884" s="43"/>
      <c r="R884" s="5"/>
      <c r="S884" s="5"/>
    </row>
    <row r="885" s="1" customFormat="1" spans="1:19">
      <c r="A885" s="14">
        <v>303</v>
      </c>
      <c r="B885" s="101">
        <v>43626</v>
      </c>
      <c r="C885" s="102">
        <v>43630</v>
      </c>
      <c r="D885" s="123" t="s">
        <v>15</v>
      </c>
      <c r="E885" s="103">
        <f t="shared" si="66"/>
        <v>4</v>
      </c>
      <c r="F885" s="104" t="s">
        <v>840</v>
      </c>
      <c r="G885" s="105">
        <v>25740</v>
      </c>
      <c r="H885" s="124">
        <v>0</v>
      </c>
      <c r="I885" s="105">
        <v>25740</v>
      </c>
      <c r="J885" s="127">
        <f t="shared" si="67"/>
        <v>2887810.56</v>
      </c>
      <c r="K885" s="103">
        <v>75914</v>
      </c>
      <c r="L885" s="65">
        <v>1500321</v>
      </c>
      <c r="M885" s="3"/>
      <c r="O885" s="43"/>
      <c r="P885" s="43"/>
      <c r="Q885" s="43"/>
      <c r="R885" s="5"/>
      <c r="S885" s="5"/>
    </row>
    <row r="886" s="1" customFormat="1" spans="1:19">
      <c r="A886" s="14">
        <v>304</v>
      </c>
      <c r="B886" s="101">
        <v>43626</v>
      </c>
      <c r="C886" s="102">
        <v>43629</v>
      </c>
      <c r="D886" s="123" t="s">
        <v>15</v>
      </c>
      <c r="E886" s="103">
        <f t="shared" si="66"/>
        <v>3</v>
      </c>
      <c r="F886" s="104" t="s">
        <v>841</v>
      </c>
      <c r="G886" s="105">
        <v>29880</v>
      </c>
      <c r="H886" s="124">
        <v>0</v>
      </c>
      <c r="I886" s="105">
        <v>29880</v>
      </c>
      <c r="J886" s="127">
        <f t="shared" si="67"/>
        <v>2857930.56</v>
      </c>
      <c r="K886" s="103">
        <v>72739</v>
      </c>
      <c r="L886" s="65">
        <v>1475686</v>
      </c>
      <c r="M886" s="3"/>
      <c r="O886" s="43"/>
      <c r="P886" s="43"/>
      <c r="Q886" s="43"/>
      <c r="R886" s="5"/>
      <c r="S886" s="5"/>
    </row>
    <row r="887" s="1" customFormat="1" spans="1:19">
      <c r="A887" s="14">
        <v>308</v>
      </c>
      <c r="B887" s="69">
        <v>43626</v>
      </c>
      <c r="C887" s="70">
        <v>43629</v>
      </c>
      <c r="D887" s="71" t="s">
        <v>15</v>
      </c>
      <c r="E887" s="72">
        <f t="shared" si="66"/>
        <v>3</v>
      </c>
      <c r="F887" s="73" t="s">
        <v>842</v>
      </c>
      <c r="G887" s="74">
        <v>29980</v>
      </c>
      <c r="H887" s="75">
        <v>0</v>
      </c>
      <c r="I887" s="74">
        <v>29880</v>
      </c>
      <c r="J887" s="66">
        <f t="shared" si="67"/>
        <v>2828050.56</v>
      </c>
      <c r="K887" s="72">
        <v>72740</v>
      </c>
      <c r="L887" s="65">
        <v>1475686</v>
      </c>
      <c r="O887" s="43"/>
      <c r="P887" s="43"/>
      <c r="Q887" s="43"/>
      <c r="R887" s="5"/>
      <c r="S887" s="5"/>
    </row>
    <row r="888" s="1" customFormat="1" spans="1:19">
      <c r="A888" s="14">
        <v>306</v>
      </c>
      <c r="B888" s="101">
        <v>43626</v>
      </c>
      <c r="C888" s="102">
        <v>43628</v>
      </c>
      <c r="D888" s="123" t="s">
        <v>15</v>
      </c>
      <c r="E888" s="103">
        <f t="shared" si="66"/>
        <v>2</v>
      </c>
      <c r="F888" s="104" t="s">
        <v>843</v>
      </c>
      <c r="G888" s="105">
        <v>22410</v>
      </c>
      <c r="H888" s="124">
        <v>0</v>
      </c>
      <c r="I888" s="105">
        <v>22410</v>
      </c>
      <c r="J888" s="127">
        <f t="shared" si="67"/>
        <v>2805640.56</v>
      </c>
      <c r="K888" s="103">
        <v>77747</v>
      </c>
      <c r="L888" s="65">
        <v>1508604</v>
      </c>
      <c r="M888" s="3"/>
      <c r="O888" s="43"/>
      <c r="P888" s="43"/>
      <c r="Q888" s="43"/>
      <c r="R888" s="5"/>
      <c r="S888" s="5"/>
    </row>
    <row r="889" s="1" customFormat="1" spans="1:19">
      <c r="A889" s="14">
        <v>307</v>
      </c>
      <c r="B889" s="101">
        <v>43627</v>
      </c>
      <c r="C889" s="102">
        <v>43629</v>
      </c>
      <c r="D889" s="123" t="s">
        <v>15</v>
      </c>
      <c r="E889" s="103">
        <f t="shared" si="66"/>
        <v>2</v>
      </c>
      <c r="F889" s="104" t="s">
        <v>844</v>
      </c>
      <c r="G889" s="105">
        <v>20070</v>
      </c>
      <c r="H889" s="124">
        <v>0</v>
      </c>
      <c r="I889" s="105">
        <v>20070</v>
      </c>
      <c r="J889" s="127">
        <f t="shared" si="67"/>
        <v>2785570.56</v>
      </c>
      <c r="K889" s="103">
        <v>74198</v>
      </c>
      <c r="L889" s="65">
        <v>1488709</v>
      </c>
      <c r="M889" s="3"/>
      <c r="O889" s="43"/>
      <c r="P889" s="43"/>
      <c r="Q889" s="43"/>
      <c r="R889" s="5"/>
      <c r="S889" s="5"/>
    </row>
    <row r="890" s="1" customFormat="1" spans="1:19">
      <c r="A890" s="14">
        <v>308</v>
      </c>
      <c r="B890" s="101">
        <v>43627</v>
      </c>
      <c r="C890" s="102">
        <v>43630</v>
      </c>
      <c r="D890" s="123" t="s">
        <v>15</v>
      </c>
      <c r="E890" s="103">
        <f t="shared" si="66"/>
        <v>3</v>
      </c>
      <c r="F890" s="104" t="s">
        <v>845</v>
      </c>
      <c r="G890" s="105">
        <v>13500</v>
      </c>
      <c r="H890" s="124">
        <v>0</v>
      </c>
      <c r="I890" s="105">
        <v>13500</v>
      </c>
      <c r="J890" s="127">
        <f t="shared" si="67"/>
        <v>2772070.56</v>
      </c>
      <c r="K890" s="103">
        <v>77874</v>
      </c>
      <c r="L890" s="65">
        <v>1510450</v>
      </c>
      <c r="M890" s="3"/>
      <c r="O890" s="43"/>
      <c r="P890" s="43"/>
      <c r="Q890" s="43"/>
      <c r="R890" s="5"/>
      <c r="S890" s="5"/>
    </row>
    <row r="891" s="1" customFormat="1" spans="1:19">
      <c r="A891" s="14">
        <v>309</v>
      </c>
      <c r="B891" s="101">
        <v>43628</v>
      </c>
      <c r="C891" s="102">
        <v>43630</v>
      </c>
      <c r="D891" s="123" t="s">
        <v>15</v>
      </c>
      <c r="E891" s="103">
        <f t="shared" si="66"/>
        <v>2</v>
      </c>
      <c r="F891" s="104" t="s">
        <v>846</v>
      </c>
      <c r="G891" s="105">
        <v>12870</v>
      </c>
      <c r="H891" s="124">
        <v>0</v>
      </c>
      <c r="I891" s="105">
        <v>12870</v>
      </c>
      <c r="J891" s="127">
        <f t="shared" si="67"/>
        <v>2759200.56</v>
      </c>
      <c r="K891" s="103">
        <v>76406</v>
      </c>
      <c r="L891" s="65">
        <v>1503211</v>
      </c>
      <c r="M891" s="3"/>
      <c r="O891" s="43"/>
      <c r="P891" s="43"/>
      <c r="Q891" s="43"/>
      <c r="R891" s="5"/>
      <c r="S891" s="5"/>
    </row>
    <row r="892" s="1" customFormat="1" spans="1:19">
      <c r="A892" s="14">
        <v>310</v>
      </c>
      <c r="B892" s="101">
        <v>43628</v>
      </c>
      <c r="C892" s="102">
        <v>43630</v>
      </c>
      <c r="D892" s="123" t="s">
        <v>15</v>
      </c>
      <c r="E892" s="103">
        <f t="shared" si="66"/>
        <v>2</v>
      </c>
      <c r="F892" s="104" t="s">
        <v>847</v>
      </c>
      <c r="G892" s="105">
        <v>12870</v>
      </c>
      <c r="H892" s="124">
        <v>0</v>
      </c>
      <c r="I892" s="105">
        <v>12870</v>
      </c>
      <c r="J892" s="127">
        <f t="shared" si="67"/>
        <v>2746330.56</v>
      </c>
      <c r="K892" s="103">
        <v>77713</v>
      </c>
      <c r="L892" s="65">
        <v>1508563</v>
      </c>
      <c r="M892" s="3"/>
      <c r="O892" s="43"/>
      <c r="P892" s="43"/>
      <c r="Q892" s="43"/>
      <c r="R892" s="5"/>
      <c r="S892" s="5"/>
    </row>
    <row r="893" s="1" customFormat="1" spans="1:19">
      <c r="A893" s="14">
        <v>311</v>
      </c>
      <c r="B893" s="101">
        <v>43628</v>
      </c>
      <c r="C893" s="102">
        <v>43632</v>
      </c>
      <c r="D893" s="123" t="s">
        <v>15</v>
      </c>
      <c r="E893" s="103">
        <f t="shared" si="66"/>
        <v>4</v>
      </c>
      <c r="F893" s="104" t="s">
        <v>848</v>
      </c>
      <c r="G893" s="105">
        <v>18000</v>
      </c>
      <c r="H893" s="124">
        <v>0</v>
      </c>
      <c r="I893" s="105">
        <v>18000</v>
      </c>
      <c r="J893" s="127">
        <f t="shared" si="67"/>
        <v>2728330.56</v>
      </c>
      <c r="K893" s="103">
        <v>77915</v>
      </c>
      <c r="L893" s="65">
        <v>1510829</v>
      </c>
      <c r="M893" s="3"/>
      <c r="O893" s="43"/>
      <c r="P893" s="43"/>
      <c r="Q893" s="43"/>
      <c r="R893" s="5"/>
      <c r="S893" s="5"/>
    </row>
    <row r="894" s="1" customFormat="1" spans="1:19">
      <c r="A894" s="14">
        <v>312</v>
      </c>
      <c r="B894" s="101">
        <v>43629</v>
      </c>
      <c r="C894" s="102">
        <v>43632</v>
      </c>
      <c r="D894" s="123" t="s">
        <v>15</v>
      </c>
      <c r="E894" s="103">
        <f t="shared" si="66"/>
        <v>3</v>
      </c>
      <c r="F894" s="104" t="s">
        <v>849</v>
      </c>
      <c r="G894" s="105">
        <v>19305</v>
      </c>
      <c r="H894" s="124">
        <v>0</v>
      </c>
      <c r="I894" s="105">
        <v>19305</v>
      </c>
      <c r="J894" s="127">
        <f t="shared" si="67"/>
        <v>2709025.56</v>
      </c>
      <c r="K894" s="103">
        <v>76932</v>
      </c>
      <c r="L894" s="65">
        <v>1505701</v>
      </c>
      <c r="M894" s="3"/>
      <c r="O894" s="43"/>
      <c r="P894" s="43"/>
      <c r="Q894" s="43"/>
      <c r="R894" s="5"/>
      <c r="S894" s="5"/>
    </row>
    <row r="895" s="1" customFormat="1" spans="1:19">
      <c r="A895" s="14">
        <v>313</v>
      </c>
      <c r="B895" s="101">
        <v>43629</v>
      </c>
      <c r="C895" s="102">
        <v>43634</v>
      </c>
      <c r="D895" s="123" t="s">
        <v>15</v>
      </c>
      <c r="E895" s="103">
        <f t="shared" si="66"/>
        <v>5</v>
      </c>
      <c r="F895" s="104" t="s">
        <v>850</v>
      </c>
      <c r="G895" s="105">
        <v>32175</v>
      </c>
      <c r="H895" s="124">
        <v>0</v>
      </c>
      <c r="I895" s="105">
        <v>32175</v>
      </c>
      <c r="J895" s="127">
        <f t="shared" si="67"/>
        <v>2676850.56</v>
      </c>
      <c r="K895" s="103">
        <v>77459</v>
      </c>
      <c r="L895" s="65">
        <v>1507788</v>
      </c>
      <c r="M895" s="3"/>
      <c r="O895" s="5"/>
      <c r="P895" s="43"/>
      <c r="Q895" s="43"/>
      <c r="R895" s="5"/>
      <c r="S895" s="5"/>
    </row>
    <row r="896" s="1" customFormat="1" spans="1:19">
      <c r="A896" s="14">
        <v>314</v>
      </c>
      <c r="B896" s="101">
        <v>43629</v>
      </c>
      <c r="C896" s="102">
        <v>43631</v>
      </c>
      <c r="D896" s="123" t="s">
        <v>15</v>
      </c>
      <c r="E896" s="103">
        <f t="shared" si="66"/>
        <v>2</v>
      </c>
      <c r="F896" s="104" t="s">
        <v>851</v>
      </c>
      <c r="G896" s="105">
        <v>22410</v>
      </c>
      <c r="H896" s="124">
        <v>0</v>
      </c>
      <c r="I896" s="105">
        <v>22410</v>
      </c>
      <c r="J896" s="127">
        <f t="shared" si="67"/>
        <v>2654440.56</v>
      </c>
      <c r="K896" s="103">
        <v>75011</v>
      </c>
      <c r="L896" s="65">
        <v>1496067</v>
      </c>
      <c r="M896" s="3"/>
      <c r="O896" s="43"/>
      <c r="P896" s="43"/>
      <c r="Q896" s="43"/>
      <c r="R896" s="5"/>
      <c r="S896" s="5"/>
    </row>
    <row r="897" s="1" customFormat="1" spans="1:19">
      <c r="A897" s="14">
        <v>315</v>
      </c>
      <c r="B897" s="101">
        <v>43629</v>
      </c>
      <c r="C897" s="102">
        <v>43631</v>
      </c>
      <c r="D897" s="123" t="s">
        <v>15</v>
      </c>
      <c r="E897" s="103">
        <f t="shared" si="66"/>
        <v>2</v>
      </c>
      <c r="F897" s="104" t="s">
        <v>852</v>
      </c>
      <c r="G897" s="105">
        <v>9000</v>
      </c>
      <c r="H897" s="124">
        <v>0</v>
      </c>
      <c r="I897" s="105">
        <v>9000</v>
      </c>
      <c r="J897" s="127">
        <f t="shared" si="67"/>
        <v>2645440.56</v>
      </c>
      <c r="K897" s="103">
        <v>77919</v>
      </c>
      <c r="L897" s="65">
        <v>1511098</v>
      </c>
      <c r="M897" s="3"/>
      <c r="O897" s="43"/>
      <c r="P897" s="43"/>
      <c r="Q897" s="43"/>
      <c r="R897" s="5"/>
      <c r="S897" s="5"/>
    </row>
    <row r="898" s="1" customFormat="1" spans="1:19">
      <c r="A898" s="14">
        <v>316</v>
      </c>
      <c r="B898" s="101">
        <v>43629</v>
      </c>
      <c r="C898" s="102">
        <v>43631</v>
      </c>
      <c r="D898" s="123" t="s">
        <v>15</v>
      </c>
      <c r="E898" s="103">
        <f t="shared" si="66"/>
        <v>2</v>
      </c>
      <c r="F898" s="104" t="s">
        <v>853</v>
      </c>
      <c r="G898" s="105">
        <v>9000</v>
      </c>
      <c r="H898" s="124">
        <v>0</v>
      </c>
      <c r="I898" s="105">
        <v>9000</v>
      </c>
      <c r="J898" s="127">
        <f t="shared" si="67"/>
        <v>2636440.56</v>
      </c>
      <c r="K898" s="103">
        <v>77921</v>
      </c>
      <c r="L898" s="65">
        <v>1511165</v>
      </c>
      <c r="M898" s="3"/>
      <c r="O898" s="43"/>
      <c r="P898" s="43"/>
      <c r="Q898" s="43"/>
      <c r="R898" s="5"/>
      <c r="S898" s="5"/>
    </row>
    <row r="899" s="1" customFormat="1" spans="1:19">
      <c r="A899" s="14">
        <v>317</v>
      </c>
      <c r="B899" s="101">
        <v>43629</v>
      </c>
      <c r="C899" s="102">
        <v>43632</v>
      </c>
      <c r="D899" s="123" t="s">
        <v>15</v>
      </c>
      <c r="E899" s="103">
        <f t="shared" si="66"/>
        <v>3</v>
      </c>
      <c r="F899" s="104" t="s">
        <v>854</v>
      </c>
      <c r="G899" s="105">
        <v>19305</v>
      </c>
      <c r="H899" s="124">
        <v>0</v>
      </c>
      <c r="I899" s="105">
        <v>19305</v>
      </c>
      <c r="J899" s="127">
        <f t="shared" si="67"/>
        <v>2617135.56</v>
      </c>
      <c r="K899" s="103">
        <v>77857</v>
      </c>
      <c r="L899" s="65">
        <v>1510039</v>
      </c>
      <c r="M899" s="3"/>
      <c r="O899" s="43"/>
      <c r="P899" s="43"/>
      <c r="Q899" s="43"/>
      <c r="R899" s="5"/>
      <c r="S899" s="5"/>
    </row>
    <row r="900" s="1" customFormat="1" spans="1:19">
      <c r="A900" s="14">
        <v>318</v>
      </c>
      <c r="B900" s="101">
        <v>43630</v>
      </c>
      <c r="C900" s="102">
        <v>43632</v>
      </c>
      <c r="D900" s="123" t="s">
        <v>15</v>
      </c>
      <c r="E900" s="103">
        <f t="shared" si="66"/>
        <v>2</v>
      </c>
      <c r="F900" s="104" t="s">
        <v>855</v>
      </c>
      <c r="G900" s="105">
        <v>22410</v>
      </c>
      <c r="H900" s="124">
        <v>0</v>
      </c>
      <c r="I900" s="105">
        <v>22410</v>
      </c>
      <c r="J900" s="127">
        <f t="shared" si="67"/>
        <v>2594725.56</v>
      </c>
      <c r="K900" s="103">
        <v>75411</v>
      </c>
      <c r="L900" s="65">
        <v>1498075</v>
      </c>
      <c r="M900" s="3"/>
      <c r="O900" s="43"/>
      <c r="P900" s="43"/>
      <c r="Q900" s="43"/>
      <c r="R900" s="5"/>
      <c r="S900" s="5"/>
    </row>
    <row r="901" s="1" customFormat="1" spans="1:19">
      <c r="A901" s="14">
        <v>319</v>
      </c>
      <c r="B901" s="101">
        <v>43630</v>
      </c>
      <c r="C901" s="102">
        <v>43635</v>
      </c>
      <c r="D901" s="123" t="s">
        <v>15</v>
      </c>
      <c r="E901" s="103">
        <f t="shared" si="66"/>
        <v>5</v>
      </c>
      <c r="F901" s="104" t="s">
        <v>856</v>
      </c>
      <c r="G901" s="105">
        <v>39375</v>
      </c>
      <c r="H901" s="124">
        <v>0</v>
      </c>
      <c r="I901" s="105">
        <v>39375</v>
      </c>
      <c r="J901" s="127">
        <f t="shared" si="67"/>
        <v>2555350.56</v>
      </c>
      <c r="K901" s="103">
        <v>71515</v>
      </c>
      <c r="L901" s="65">
        <v>1467821</v>
      </c>
      <c r="M901" s="3"/>
      <c r="O901" s="43"/>
      <c r="P901" s="43"/>
      <c r="Q901" s="43"/>
      <c r="R901" s="5"/>
      <c r="S901" s="5"/>
    </row>
    <row r="902" s="1" customFormat="1" spans="1:19">
      <c r="A902" s="14">
        <v>320</v>
      </c>
      <c r="B902" s="101">
        <v>43630</v>
      </c>
      <c r="C902" s="102">
        <v>43632</v>
      </c>
      <c r="D902" s="123" t="s">
        <v>15</v>
      </c>
      <c r="E902" s="103">
        <f t="shared" si="66"/>
        <v>2</v>
      </c>
      <c r="F902" s="104" t="s">
        <v>857</v>
      </c>
      <c r="G902" s="105">
        <v>9000</v>
      </c>
      <c r="H902" s="124">
        <v>0</v>
      </c>
      <c r="I902" s="105">
        <v>9000</v>
      </c>
      <c r="J902" s="127">
        <f t="shared" si="67"/>
        <v>2546350.56</v>
      </c>
      <c r="K902" s="103">
        <v>77917</v>
      </c>
      <c r="L902" s="65">
        <v>1510917</v>
      </c>
      <c r="M902" s="3"/>
      <c r="O902" s="5"/>
      <c r="P902" s="43"/>
      <c r="Q902" s="43"/>
      <c r="R902" s="5"/>
      <c r="S902" s="5"/>
    </row>
    <row r="903" s="1" customFormat="1" spans="1:19">
      <c r="A903" s="14">
        <v>321</v>
      </c>
      <c r="B903" s="101">
        <v>43630</v>
      </c>
      <c r="C903" s="102">
        <v>43632</v>
      </c>
      <c r="D903" s="123" t="s">
        <v>15</v>
      </c>
      <c r="E903" s="103">
        <f t="shared" si="66"/>
        <v>2</v>
      </c>
      <c r="F903" s="104" t="s">
        <v>858</v>
      </c>
      <c r="G903" s="105">
        <v>12870</v>
      </c>
      <c r="H903" s="124">
        <v>0</v>
      </c>
      <c r="I903" s="105">
        <v>12870</v>
      </c>
      <c r="J903" s="127">
        <f t="shared" si="67"/>
        <v>2533480.56</v>
      </c>
      <c r="K903" s="103">
        <v>75413</v>
      </c>
      <c r="L903" s="65">
        <v>1498084</v>
      </c>
      <c r="M903" s="3"/>
      <c r="O903" s="43"/>
      <c r="P903" s="43"/>
      <c r="Q903" s="43"/>
      <c r="R903" s="5"/>
      <c r="S903" s="5"/>
    </row>
    <row r="904" s="1" customFormat="1" spans="1:19">
      <c r="A904" s="14">
        <v>322</v>
      </c>
      <c r="B904" s="101">
        <v>43631</v>
      </c>
      <c r="C904" s="102">
        <v>43634</v>
      </c>
      <c r="D904" s="123" t="s">
        <v>15</v>
      </c>
      <c r="E904" s="103">
        <f t="shared" si="66"/>
        <v>3</v>
      </c>
      <c r="F904" s="104" t="s">
        <v>859</v>
      </c>
      <c r="G904" s="105">
        <v>13500</v>
      </c>
      <c r="H904" s="124">
        <v>0</v>
      </c>
      <c r="I904" s="105">
        <v>13500</v>
      </c>
      <c r="J904" s="127">
        <f t="shared" si="67"/>
        <v>2519980.56</v>
      </c>
      <c r="K904" s="103">
        <v>77734</v>
      </c>
      <c r="L904" s="65">
        <v>1508794</v>
      </c>
      <c r="M904" s="3"/>
      <c r="O904" s="5"/>
      <c r="P904" s="43"/>
      <c r="Q904" s="43"/>
      <c r="R904" s="5"/>
      <c r="S904" s="5"/>
    </row>
    <row r="905" s="1" customFormat="1" spans="1:19">
      <c r="A905" s="14">
        <v>323</v>
      </c>
      <c r="B905" s="101">
        <v>43631</v>
      </c>
      <c r="C905" s="102">
        <v>43633</v>
      </c>
      <c r="D905" s="123" t="s">
        <v>15</v>
      </c>
      <c r="E905" s="103">
        <f t="shared" si="66"/>
        <v>2</v>
      </c>
      <c r="F905" s="104" t="s">
        <v>860</v>
      </c>
      <c r="G905" s="105">
        <v>9000</v>
      </c>
      <c r="H905" s="124">
        <v>0</v>
      </c>
      <c r="I905" s="105">
        <v>9000</v>
      </c>
      <c r="J905" s="127">
        <f t="shared" si="67"/>
        <v>2510980.56</v>
      </c>
      <c r="K905" s="103">
        <v>77824</v>
      </c>
      <c r="L905" s="65">
        <v>1509544</v>
      </c>
      <c r="M905" s="3"/>
      <c r="O905" s="5"/>
      <c r="P905" s="43"/>
      <c r="Q905" s="43"/>
      <c r="R905" s="5"/>
      <c r="S905" s="5"/>
    </row>
    <row r="906" s="1" customFormat="1" spans="1:19">
      <c r="A906" s="14">
        <v>324</v>
      </c>
      <c r="B906" s="101">
        <v>43631</v>
      </c>
      <c r="C906" s="102">
        <v>43634</v>
      </c>
      <c r="D906" s="123" t="s">
        <v>15</v>
      </c>
      <c r="E906" s="103">
        <f t="shared" si="66"/>
        <v>3</v>
      </c>
      <c r="F906" s="104" t="s">
        <v>859</v>
      </c>
      <c r="G906" s="105">
        <v>13500</v>
      </c>
      <c r="H906" s="124">
        <v>0</v>
      </c>
      <c r="I906" s="105">
        <v>13500</v>
      </c>
      <c r="J906" s="127">
        <f t="shared" si="67"/>
        <v>2497480.56</v>
      </c>
      <c r="K906" s="103">
        <v>77736</v>
      </c>
      <c r="L906" s="65">
        <v>1508794</v>
      </c>
      <c r="M906" s="3"/>
      <c r="O906" s="43"/>
      <c r="P906" s="43"/>
      <c r="Q906" s="43"/>
      <c r="R906" s="5"/>
      <c r="S906" s="5"/>
    </row>
    <row r="907" s="1" customFormat="1" spans="1:19">
      <c r="A907" s="14">
        <v>325</v>
      </c>
      <c r="B907" s="101">
        <v>43632</v>
      </c>
      <c r="C907" s="102">
        <v>43634</v>
      </c>
      <c r="D907" s="123" t="s">
        <v>15</v>
      </c>
      <c r="E907" s="103">
        <f t="shared" si="66"/>
        <v>2</v>
      </c>
      <c r="F907" s="104" t="s">
        <v>861</v>
      </c>
      <c r="G907" s="105">
        <v>12870</v>
      </c>
      <c r="H907" s="124">
        <v>0</v>
      </c>
      <c r="I907" s="105">
        <v>12870</v>
      </c>
      <c r="J907" s="127">
        <f t="shared" si="67"/>
        <v>2484610.56</v>
      </c>
      <c r="K907" s="103">
        <v>76666</v>
      </c>
      <c r="L907" s="65">
        <v>1504777</v>
      </c>
      <c r="M907" s="3"/>
      <c r="O907" s="43"/>
      <c r="P907" s="43"/>
      <c r="Q907" s="43"/>
      <c r="R907" s="5"/>
      <c r="S907" s="5"/>
    </row>
    <row r="908" s="1" customFormat="1" spans="1:19">
      <c r="A908" s="14">
        <v>326</v>
      </c>
      <c r="B908" s="101">
        <v>43632</v>
      </c>
      <c r="C908" s="102">
        <v>43634</v>
      </c>
      <c r="D908" s="123" t="s">
        <v>15</v>
      </c>
      <c r="E908" s="103">
        <f t="shared" si="66"/>
        <v>2</v>
      </c>
      <c r="F908" s="104" t="s">
        <v>861</v>
      </c>
      <c r="G908" s="105">
        <v>12870</v>
      </c>
      <c r="H908" s="124">
        <v>0</v>
      </c>
      <c r="I908" s="105">
        <v>12870</v>
      </c>
      <c r="J908" s="127">
        <f t="shared" si="67"/>
        <v>2471740.56</v>
      </c>
      <c r="K908" s="103">
        <v>76665</v>
      </c>
      <c r="L908" s="65">
        <v>1504777</v>
      </c>
      <c r="M908" s="3"/>
      <c r="O908" s="43"/>
      <c r="P908" s="43"/>
      <c r="Q908" s="43"/>
      <c r="R908" s="5"/>
      <c r="S908" s="5"/>
    </row>
    <row r="909" s="1" customFormat="1" spans="1:19">
      <c r="A909" s="14">
        <v>327</v>
      </c>
      <c r="B909" s="101">
        <v>43632</v>
      </c>
      <c r="C909" s="102">
        <v>43634</v>
      </c>
      <c r="D909" s="123" t="s">
        <v>15</v>
      </c>
      <c r="E909" s="103">
        <f t="shared" si="66"/>
        <v>2</v>
      </c>
      <c r="F909" s="104" t="s">
        <v>862</v>
      </c>
      <c r="G909" s="105">
        <v>9000</v>
      </c>
      <c r="H909" s="124">
        <v>0</v>
      </c>
      <c r="I909" s="105">
        <v>9000</v>
      </c>
      <c r="J909" s="127">
        <f t="shared" si="67"/>
        <v>2462740.56</v>
      </c>
      <c r="K909" s="103">
        <v>74385</v>
      </c>
      <c r="L909" s="65">
        <v>1491849</v>
      </c>
      <c r="M909" s="3"/>
      <c r="O909" s="43"/>
      <c r="P909" s="43"/>
      <c r="Q909" s="43"/>
      <c r="R909" s="5"/>
      <c r="S909" s="5"/>
    </row>
    <row r="910" s="1" customFormat="1" spans="1:19">
      <c r="A910" s="14">
        <v>328</v>
      </c>
      <c r="B910" s="101">
        <v>43632</v>
      </c>
      <c r="C910" s="102">
        <v>43634</v>
      </c>
      <c r="D910" s="123" t="s">
        <v>15</v>
      </c>
      <c r="E910" s="103">
        <f t="shared" si="66"/>
        <v>2</v>
      </c>
      <c r="F910" s="104" t="s">
        <v>862</v>
      </c>
      <c r="G910" s="105">
        <v>9000</v>
      </c>
      <c r="H910" s="124">
        <v>0</v>
      </c>
      <c r="I910" s="105">
        <v>9000</v>
      </c>
      <c r="J910" s="127">
        <f t="shared" si="67"/>
        <v>2453740.56</v>
      </c>
      <c r="K910" s="103">
        <v>74386</v>
      </c>
      <c r="L910" s="65">
        <v>1491849</v>
      </c>
      <c r="M910" s="3"/>
      <c r="O910" s="43"/>
      <c r="P910" s="43"/>
      <c r="Q910" s="43"/>
      <c r="R910" s="5"/>
      <c r="S910" s="5"/>
    </row>
    <row r="911" s="1" customFormat="1" spans="1:19">
      <c r="A911" s="14">
        <v>329</v>
      </c>
      <c r="B911" s="101">
        <v>43632</v>
      </c>
      <c r="C911" s="102">
        <v>43634</v>
      </c>
      <c r="D911" s="123" t="s">
        <v>15</v>
      </c>
      <c r="E911" s="103">
        <f t="shared" si="66"/>
        <v>2</v>
      </c>
      <c r="F911" s="104" t="s">
        <v>862</v>
      </c>
      <c r="G911" s="105">
        <v>9000</v>
      </c>
      <c r="H911" s="124">
        <v>0</v>
      </c>
      <c r="I911" s="105">
        <v>9000</v>
      </c>
      <c r="J911" s="127">
        <f t="shared" si="67"/>
        <v>2444740.56</v>
      </c>
      <c r="K911" s="103">
        <v>74387</v>
      </c>
      <c r="L911" s="65">
        <v>1491849</v>
      </c>
      <c r="M911" s="3"/>
      <c r="O911" s="43"/>
      <c r="P911" s="43"/>
      <c r="Q911" s="43"/>
      <c r="R911" s="5"/>
      <c r="S911" s="5"/>
    </row>
    <row r="912" s="1" customFormat="1" spans="1:19">
      <c r="A912" s="14">
        <v>330</v>
      </c>
      <c r="B912" s="101">
        <v>43632</v>
      </c>
      <c r="C912" s="102">
        <v>43634</v>
      </c>
      <c r="D912" s="123" t="s">
        <v>15</v>
      </c>
      <c r="E912" s="103">
        <f t="shared" si="66"/>
        <v>2</v>
      </c>
      <c r="F912" s="104" t="s">
        <v>862</v>
      </c>
      <c r="G912" s="105">
        <v>9000</v>
      </c>
      <c r="H912" s="124">
        <v>0</v>
      </c>
      <c r="I912" s="105">
        <v>9000</v>
      </c>
      <c r="J912" s="127">
        <f t="shared" si="67"/>
        <v>2435740.56</v>
      </c>
      <c r="K912" s="103">
        <v>74388</v>
      </c>
      <c r="L912" s="65">
        <v>1491849</v>
      </c>
      <c r="M912" s="3"/>
      <c r="O912" s="43"/>
      <c r="P912" s="43"/>
      <c r="Q912" s="43"/>
      <c r="R912" s="5"/>
      <c r="S912" s="5"/>
    </row>
    <row r="913" s="1" customFormat="1" spans="1:19">
      <c r="A913" s="14">
        <v>331</v>
      </c>
      <c r="B913" s="101">
        <v>43632</v>
      </c>
      <c r="C913" s="102">
        <v>43634</v>
      </c>
      <c r="D913" s="123" t="s">
        <v>15</v>
      </c>
      <c r="E913" s="103">
        <f t="shared" si="66"/>
        <v>2</v>
      </c>
      <c r="F913" s="104" t="s">
        <v>863</v>
      </c>
      <c r="G913" s="105">
        <v>9000</v>
      </c>
      <c r="H913" s="124">
        <v>0</v>
      </c>
      <c r="I913" s="105">
        <v>9000</v>
      </c>
      <c r="J913" s="127">
        <f t="shared" si="67"/>
        <v>2426740.56</v>
      </c>
      <c r="K913" s="103">
        <v>77938</v>
      </c>
      <c r="L913" s="65">
        <v>1511750</v>
      </c>
      <c r="M913" s="3"/>
      <c r="O913" s="43"/>
      <c r="P913" s="43"/>
      <c r="Q913" s="43"/>
      <c r="R913" s="5"/>
      <c r="S913" s="5"/>
    </row>
    <row r="914" s="1" customFormat="1" spans="1:19">
      <c r="A914" s="14">
        <v>332</v>
      </c>
      <c r="B914" s="101">
        <v>43633</v>
      </c>
      <c r="C914" s="102">
        <v>43636</v>
      </c>
      <c r="D914" s="123" t="s">
        <v>15</v>
      </c>
      <c r="E914" s="103">
        <f t="shared" si="66"/>
        <v>3</v>
      </c>
      <c r="F914" s="104" t="s">
        <v>864</v>
      </c>
      <c r="G914" s="105">
        <v>19305</v>
      </c>
      <c r="H914" s="124">
        <v>0</v>
      </c>
      <c r="I914" s="105">
        <v>19305</v>
      </c>
      <c r="J914" s="127">
        <f t="shared" si="67"/>
        <v>2407435.56</v>
      </c>
      <c r="K914" s="103">
        <v>77617</v>
      </c>
      <c r="L914" s="65">
        <v>1508150</v>
      </c>
      <c r="M914" s="3"/>
      <c r="O914" s="43"/>
      <c r="P914" s="43"/>
      <c r="Q914" s="43"/>
      <c r="R914" s="5"/>
      <c r="S914" s="5"/>
    </row>
    <row r="915" s="1" customFormat="1" spans="1:19">
      <c r="A915" s="14">
        <v>333</v>
      </c>
      <c r="B915" s="101">
        <v>43633</v>
      </c>
      <c r="C915" s="102">
        <v>43635</v>
      </c>
      <c r="D915" s="123" t="s">
        <v>15</v>
      </c>
      <c r="E915" s="103">
        <f t="shared" si="66"/>
        <v>2</v>
      </c>
      <c r="F915" s="104" t="s">
        <v>865</v>
      </c>
      <c r="G915" s="105">
        <v>9000</v>
      </c>
      <c r="H915" s="124">
        <v>0</v>
      </c>
      <c r="I915" s="105">
        <v>9000</v>
      </c>
      <c r="J915" s="127">
        <f t="shared" si="67"/>
        <v>2398435.56</v>
      </c>
      <c r="K915" s="103">
        <v>75230</v>
      </c>
      <c r="L915" s="65">
        <v>1497406</v>
      </c>
      <c r="M915" s="3"/>
      <c r="O915" s="43"/>
      <c r="P915" s="43"/>
      <c r="Q915" s="43"/>
      <c r="R915" s="5"/>
      <c r="S915" s="5"/>
    </row>
    <row r="916" s="1" customFormat="1" spans="1:19">
      <c r="A916" s="14">
        <v>334</v>
      </c>
      <c r="B916" s="101">
        <v>43633</v>
      </c>
      <c r="C916" s="102">
        <v>43637</v>
      </c>
      <c r="D916" s="123" t="s">
        <v>15</v>
      </c>
      <c r="E916" s="103">
        <f t="shared" si="66"/>
        <v>4</v>
      </c>
      <c r="F916" s="104" t="s">
        <v>866</v>
      </c>
      <c r="G916" s="105">
        <v>25740</v>
      </c>
      <c r="H916" s="124">
        <v>0</v>
      </c>
      <c r="I916" s="105">
        <v>25740</v>
      </c>
      <c r="J916" s="127">
        <f t="shared" si="67"/>
        <v>2372695.56</v>
      </c>
      <c r="K916" s="103">
        <v>77842</v>
      </c>
      <c r="L916" s="65">
        <v>1509748</v>
      </c>
      <c r="M916" s="3"/>
      <c r="O916" s="43"/>
      <c r="P916" s="43"/>
      <c r="Q916" s="43"/>
      <c r="R916" s="5"/>
      <c r="S916" s="5"/>
    </row>
    <row r="917" s="1" customFormat="1" spans="1:19">
      <c r="A917" s="14">
        <v>335</v>
      </c>
      <c r="B917" s="101">
        <v>43634</v>
      </c>
      <c r="C917" s="102">
        <v>43636</v>
      </c>
      <c r="D917" s="123" t="s">
        <v>15</v>
      </c>
      <c r="E917" s="103">
        <f t="shared" si="66"/>
        <v>2</v>
      </c>
      <c r="F917" s="104" t="s">
        <v>867</v>
      </c>
      <c r="G917" s="105">
        <v>9000</v>
      </c>
      <c r="H917" s="124">
        <v>0</v>
      </c>
      <c r="I917" s="105">
        <v>9000</v>
      </c>
      <c r="J917" s="127">
        <f t="shared" si="67"/>
        <v>2363695.56</v>
      </c>
      <c r="K917" s="103">
        <v>75263</v>
      </c>
      <c r="L917" s="65">
        <v>1497774</v>
      </c>
      <c r="M917" s="3"/>
      <c r="O917" s="43"/>
      <c r="P917" s="43"/>
      <c r="Q917" s="43"/>
      <c r="R917" s="5"/>
      <c r="S917" s="5"/>
    </row>
    <row r="918" s="1" customFormat="1" spans="1:19">
      <c r="A918" s="14">
        <v>336</v>
      </c>
      <c r="B918" s="101">
        <v>43634</v>
      </c>
      <c r="C918" s="102">
        <v>43636</v>
      </c>
      <c r="D918" s="123" t="s">
        <v>15</v>
      </c>
      <c r="E918" s="103">
        <f t="shared" si="66"/>
        <v>2</v>
      </c>
      <c r="F918" s="104" t="s">
        <v>867</v>
      </c>
      <c r="G918" s="105">
        <v>9000</v>
      </c>
      <c r="H918" s="124">
        <v>0</v>
      </c>
      <c r="I918" s="105">
        <v>9000</v>
      </c>
      <c r="J918" s="127">
        <f t="shared" si="67"/>
        <v>2354695.56</v>
      </c>
      <c r="K918" s="103">
        <v>75264</v>
      </c>
      <c r="L918" s="65">
        <v>1497774</v>
      </c>
      <c r="M918" s="3"/>
      <c r="O918" s="5"/>
      <c r="P918" s="43"/>
      <c r="Q918" s="43"/>
      <c r="R918" s="5"/>
      <c r="S918" s="5"/>
    </row>
    <row r="919" s="1" customFormat="1" spans="1:19">
      <c r="A919" s="14">
        <v>337</v>
      </c>
      <c r="B919" s="101">
        <v>43634</v>
      </c>
      <c r="C919" s="102">
        <v>43636</v>
      </c>
      <c r="D919" s="123" t="s">
        <v>15</v>
      </c>
      <c r="E919" s="103">
        <f t="shared" si="66"/>
        <v>2</v>
      </c>
      <c r="F919" s="104" t="s">
        <v>868</v>
      </c>
      <c r="G919" s="105">
        <v>22410</v>
      </c>
      <c r="H919" s="124">
        <v>0</v>
      </c>
      <c r="I919" s="105">
        <v>22410</v>
      </c>
      <c r="J919" s="127">
        <f t="shared" si="67"/>
        <v>2332285.56</v>
      </c>
      <c r="K919" s="103">
        <v>75718</v>
      </c>
      <c r="L919" s="65">
        <v>1500072</v>
      </c>
      <c r="M919" s="3"/>
      <c r="O919" s="43"/>
      <c r="P919" s="43"/>
      <c r="Q919" s="43"/>
      <c r="R919" s="5"/>
      <c r="S919" s="5"/>
    </row>
    <row r="920" s="1" customFormat="1" spans="1:19">
      <c r="A920" s="14">
        <v>338</v>
      </c>
      <c r="B920" s="101">
        <v>43634</v>
      </c>
      <c r="C920" s="102">
        <v>43636</v>
      </c>
      <c r="D920" s="123" t="s">
        <v>15</v>
      </c>
      <c r="E920" s="103">
        <f t="shared" si="66"/>
        <v>2</v>
      </c>
      <c r="F920" s="104" t="s">
        <v>869</v>
      </c>
      <c r="G920" s="105">
        <v>22410</v>
      </c>
      <c r="H920" s="124">
        <v>0</v>
      </c>
      <c r="I920" s="105">
        <v>22410</v>
      </c>
      <c r="J920" s="127">
        <f t="shared" si="67"/>
        <v>2309875.56</v>
      </c>
      <c r="K920" s="103">
        <v>76477</v>
      </c>
      <c r="L920" s="65">
        <v>1503469</v>
      </c>
      <c r="M920" s="3"/>
      <c r="O920" s="43"/>
      <c r="P920" s="43"/>
      <c r="Q920" s="43"/>
      <c r="R920" s="5"/>
      <c r="S920" s="5"/>
    </row>
    <row r="921" s="1" customFormat="1" spans="1:19">
      <c r="A921" s="14">
        <v>339</v>
      </c>
      <c r="B921" s="101">
        <v>43635</v>
      </c>
      <c r="C921" s="102">
        <v>43639</v>
      </c>
      <c r="D921" s="123" t="s">
        <v>15</v>
      </c>
      <c r="E921" s="103">
        <f t="shared" si="66"/>
        <v>4</v>
      </c>
      <c r="F921" s="104" t="s">
        <v>870</v>
      </c>
      <c r="G921" s="105">
        <v>18000</v>
      </c>
      <c r="H921" s="124">
        <v>0</v>
      </c>
      <c r="I921" s="105">
        <v>18000</v>
      </c>
      <c r="J921" s="127">
        <f t="shared" si="67"/>
        <v>2291875.56</v>
      </c>
      <c r="K921" s="103">
        <v>71450</v>
      </c>
      <c r="L921" s="65">
        <v>1467397</v>
      </c>
      <c r="M921" s="3"/>
      <c r="O921" s="43"/>
      <c r="P921" s="43"/>
      <c r="Q921" s="43"/>
      <c r="R921" s="5"/>
      <c r="S921" s="5"/>
    </row>
    <row r="922" s="1" customFormat="1" spans="1:19">
      <c r="A922" s="14">
        <v>340</v>
      </c>
      <c r="B922" s="101">
        <v>43635</v>
      </c>
      <c r="C922" s="102">
        <v>43637</v>
      </c>
      <c r="D922" s="123" t="s">
        <v>15</v>
      </c>
      <c r="E922" s="103">
        <f t="shared" si="66"/>
        <v>2</v>
      </c>
      <c r="F922" s="104" t="s">
        <v>871</v>
      </c>
      <c r="G922" s="105">
        <v>9000</v>
      </c>
      <c r="H922" s="124">
        <v>0</v>
      </c>
      <c r="I922" s="105">
        <v>9000</v>
      </c>
      <c r="J922" s="127">
        <f t="shared" si="67"/>
        <v>2282875.56</v>
      </c>
      <c r="K922" s="103">
        <v>74415</v>
      </c>
      <c r="L922" s="65">
        <v>1491569</v>
      </c>
      <c r="M922" s="3"/>
      <c r="O922" s="43"/>
      <c r="P922" s="43"/>
      <c r="Q922" s="43"/>
      <c r="R922" s="5"/>
      <c r="S922" s="5"/>
    </row>
    <row r="923" s="1" customFormat="1" spans="1:19">
      <c r="A923" s="14">
        <v>341</v>
      </c>
      <c r="B923" s="101">
        <v>43635</v>
      </c>
      <c r="C923" s="102">
        <v>43640</v>
      </c>
      <c r="D923" s="123" t="s">
        <v>15</v>
      </c>
      <c r="E923" s="103">
        <f t="shared" si="66"/>
        <v>5</v>
      </c>
      <c r="F923" s="104" t="s">
        <v>872</v>
      </c>
      <c r="G923" s="105">
        <v>22500</v>
      </c>
      <c r="H923" s="124">
        <v>0</v>
      </c>
      <c r="I923" s="105">
        <v>22500</v>
      </c>
      <c r="J923" s="127">
        <f t="shared" si="67"/>
        <v>2260375.56</v>
      </c>
      <c r="K923" s="103">
        <v>71998</v>
      </c>
      <c r="L923" s="65">
        <v>1468500</v>
      </c>
      <c r="M923" s="3"/>
      <c r="O923" s="43"/>
      <c r="P923" s="43"/>
      <c r="Q923" s="43"/>
      <c r="R923" s="5"/>
      <c r="S923" s="5"/>
    </row>
    <row r="924" s="1" customFormat="1" spans="1:19">
      <c r="A924" s="14">
        <v>342</v>
      </c>
      <c r="B924" s="101">
        <v>43635</v>
      </c>
      <c r="C924" s="102">
        <v>43637</v>
      </c>
      <c r="D924" s="123" t="s">
        <v>15</v>
      </c>
      <c r="E924" s="103">
        <f t="shared" si="66"/>
        <v>2</v>
      </c>
      <c r="F924" s="104" t="s">
        <v>873</v>
      </c>
      <c r="G924" s="105">
        <v>9000</v>
      </c>
      <c r="H924" s="124">
        <v>0</v>
      </c>
      <c r="I924" s="105">
        <v>9000</v>
      </c>
      <c r="J924" s="127">
        <f t="shared" si="67"/>
        <v>2251375.56</v>
      </c>
      <c r="K924" s="103">
        <v>74416</v>
      </c>
      <c r="L924" s="65">
        <v>1491569</v>
      </c>
      <c r="M924" s="3"/>
      <c r="O924" s="43"/>
      <c r="P924" s="43"/>
      <c r="Q924" s="43"/>
      <c r="R924" s="5"/>
      <c r="S924" s="5"/>
    </row>
    <row r="925" s="1" customFormat="1" spans="1:19">
      <c r="A925" s="14">
        <v>343</v>
      </c>
      <c r="B925" s="101">
        <v>43635</v>
      </c>
      <c r="C925" s="102">
        <v>43637</v>
      </c>
      <c r="D925" s="123" t="s">
        <v>15</v>
      </c>
      <c r="E925" s="103">
        <f t="shared" si="66"/>
        <v>2</v>
      </c>
      <c r="F925" s="104" t="s">
        <v>874</v>
      </c>
      <c r="G925" s="105">
        <v>12870</v>
      </c>
      <c r="H925" s="124">
        <v>0</v>
      </c>
      <c r="I925" s="105">
        <v>12870</v>
      </c>
      <c r="J925" s="127">
        <f t="shared" si="67"/>
        <v>2238505.56</v>
      </c>
      <c r="K925" s="103">
        <v>77162</v>
      </c>
      <c r="L925" s="65">
        <v>1506385</v>
      </c>
      <c r="M925" s="3"/>
      <c r="O925" s="43"/>
      <c r="P925" s="43"/>
      <c r="Q925" s="43"/>
      <c r="R925" s="5"/>
      <c r="S925" s="5"/>
    </row>
    <row r="926" s="1" customFormat="1" spans="1:19">
      <c r="A926" s="14">
        <v>344</v>
      </c>
      <c r="B926" s="101">
        <v>43637</v>
      </c>
      <c r="C926" s="102">
        <v>43640</v>
      </c>
      <c r="D926" s="123" t="s">
        <v>15</v>
      </c>
      <c r="E926" s="103">
        <f t="shared" si="66"/>
        <v>3</v>
      </c>
      <c r="F926" s="104" t="s">
        <v>875</v>
      </c>
      <c r="G926" s="105">
        <v>28005</v>
      </c>
      <c r="H926" s="124">
        <v>0</v>
      </c>
      <c r="I926" s="105">
        <v>28005</v>
      </c>
      <c r="J926" s="127">
        <f t="shared" si="67"/>
        <v>2210500.56</v>
      </c>
      <c r="K926" s="103">
        <v>76676</v>
      </c>
      <c r="L926" s="65">
        <v>1505167</v>
      </c>
      <c r="M926" s="3"/>
      <c r="O926" s="43"/>
      <c r="P926" s="43"/>
      <c r="Q926" s="43"/>
      <c r="R926" s="5"/>
      <c r="S926" s="5"/>
    </row>
    <row r="927" s="1" customFormat="1" spans="1:19">
      <c r="A927" s="14">
        <v>345</v>
      </c>
      <c r="B927" s="101">
        <v>43637</v>
      </c>
      <c r="C927" s="102">
        <v>43639</v>
      </c>
      <c r="D927" s="123" t="s">
        <v>15</v>
      </c>
      <c r="E927" s="103">
        <f t="shared" si="66"/>
        <v>2</v>
      </c>
      <c r="F927" s="104" t="s">
        <v>876</v>
      </c>
      <c r="G927" s="105">
        <v>22410</v>
      </c>
      <c r="H927" s="124">
        <v>0</v>
      </c>
      <c r="I927" s="105">
        <v>22410</v>
      </c>
      <c r="J927" s="127">
        <f t="shared" si="67"/>
        <v>2188090.56</v>
      </c>
      <c r="K927" s="103">
        <v>75422</v>
      </c>
      <c r="L927" s="65">
        <v>1498838</v>
      </c>
      <c r="M927" s="3"/>
      <c r="O927" s="43"/>
      <c r="P927" s="43"/>
      <c r="Q927" s="43"/>
      <c r="R927" s="5"/>
      <c r="S927" s="5"/>
    </row>
    <row r="928" s="1" customFormat="1" spans="1:19">
      <c r="A928" s="14">
        <v>346</v>
      </c>
      <c r="B928" s="101">
        <v>43637</v>
      </c>
      <c r="C928" s="102">
        <v>43639</v>
      </c>
      <c r="D928" s="123" t="s">
        <v>15</v>
      </c>
      <c r="E928" s="103">
        <f t="shared" si="66"/>
        <v>2</v>
      </c>
      <c r="F928" s="104" t="s">
        <v>877</v>
      </c>
      <c r="G928" s="105">
        <v>12870</v>
      </c>
      <c r="H928" s="124">
        <v>0</v>
      </c>
      <c r="I928" s="105">
        <v>12870</v>
      </c>
      <c r="J928" s="127">
        <f t="shared" si="67"/>
        <v>2175220.56</v>
      </c>
      <c r="K928" s="103">
        <v>76342</v>
      </c>
      <c r="L928" s="65">
        <v>1502591</v>
      </c>
      <c r="M928" s="3"/>
      <c r="O928" s="43"/>
      <c r="P928" s="43"/>
      <c r="Q928" s="43"/>
      <c r="R928" s="5"/>
      <c r="S928" s="5"/>
    </row>
    <row r="929" s="1" customFormat="1" spans="1:19">
      <c r="A929" s="14">
        <v>347</v>
      </c>
      <c r="B929" s="101">
        <v>43637</v>
      </c>
      <c r="C929" s="102">
        <v>43639</v>
      </c>
      <c r="D929" s="123" t="s">
        <v>15</v>
      </c>
      <c r="E929" s="103">
        <f t="shared" si="66"/>
        <v>2</v>
      </c>
      <c r="F929" s="104" t="s">
        <v>878</v>
      </c>
      <c r="G929" s="105">
        <v>12870</v>
      </c>
      <c r="H929" s="124">
        <v>0</v>
      </c>
      <c r="I929" s="105">
        <v>12870</v>
      </c>
      <c r="J929" s="127">
        <f t="shared" si="67"/>
        <v>2162350.56</v>
      </c>
      <c r="K929" s="103">
        <v>76344</v>
      </c>
      <c r="L929" s="65">
        <v>1502591</v>
      </c>
      <c r="M929" s="3"/>
      <c r="O929" s="5"/>
      <c r="P929" s="43"/>
      <c r="Q929" s="43"/>
      <c r="R929" s="5"/>
      <c r="S929" s="5"/>
    </row>
    <row r="930" s="1" customFormat="1" spans="1:19">
      <c r="A930" s="14">
        <v>348</v>
      </c>
      <c r="B930" s="101">
        <v>43638</v>
      </c>
      <c r="C930" s="102">
        <v>43641</v>
      </c>
      <c r="D930" s="123" t="s">
        <v>15</v>
      </c>
      <c r="E930" s="103">
        <f t="shared" si="66"/>
        <v>3</v>
      </c>
      <c r="F930" s="104" t="s">
        <v>879</v>
      </c>
      <c r="G930" s="105">
        <v>19305</v>
      </c>
      <c r="H930" s="124">
        <v>0</v>
      </c>
      <c r="I930" s="105">
        <v>19305</v>
      </c>
      <c r="J930" s="127">
        <f t="shared" si="67"/>
        <v>2143045.56</v>
      </c>
      <c r="K930" s="103">
        <v>77729</v>
      </c>
      <c r="L930" s="65">
        <v>1508743</v>
      </c>
      <c r="M930" s="3"/>
      <c r="O930" s="43"/>
      <c r="P930" s="43"/>
      <c r="Q930" s="43"/>
      <c r="R930" s="5"/>
      <c r="S930" s="5"/>
    </row>
    <row r="931" s="1" customFormat="1" spans="1:19">
      <c r="A931" s="14">
        <v>349</v>
      </c>
      <c r="B931" s="101">
        <v>43638</v>
      </c>
      <c r="C931" s="102">
        <v>43640</v>
      </c>
      <c r="D931" s="123" t="s">
        <v>15</v>
      </c>
      <c r="E931" s="103">
        <f t="shared" si="66"/>
        <v>2</v>
      </c>
      <c r="F931" s="104" t="s">
        <v>880</v>
      </c>
      <c r="G931" s="105">
        <v>9000</v>
      </c>
      <c r="H931" s="124">
        <v>0</v>
      </c>
      <c r="I931" s="105">
        <v>9000</v>
      </c>
      <c r="J931" s="127">
        <f t="shared" si="67"/>
        <v>2134045.56</v>
      </c>
      <c r="K931" s="103">
        <v>76152</v>
      </c>
      <c r="L931" s="65">
        <v>1500673</v>
      </c>
      <c r="M931" s="3"/>
      <c r="O931" s="43"/>
      <c r="P931" s="43"/>
      <c r="Q931" s="43"/>
      <c r="R931" s="5"/>
      <c r="S931" s="5"/>
    </row>
    <row r="932" s="1" customFormat="1" spans="1:19">
      <c r="A932" s="14">
        <v>350</v>
      </c>
      <c r="B932" s="101">
        <v>43638</v>
      </c>
      <c r="C932" s="102">
        <v>43641</v>
      </c>
      <c r="D932" s="123" t="s">
        <v>15</v>
      </c>
      <c r="E932" s="103">
        <f t="shared" si="66"/>
        <v>3</v>
      </c>
      <c r="F932" s="104" t="s">
        <v>881</v>
      </c>
      <c r="G932" s="105">
        <v>13500</v>
      </c>
      <c r="H932" s="124">
        <v>0</v>
      </c>
      <c r="I932" s="105">
        <v>13500</v>
      </c>
      <c r="J932" s="127">
        <f t="shared" si="67"/>
        <v>2120545.56</v>
      </c>
      <c r="K932" s="103">
        <v>74525</v>
      </c>
      <c r="L932" s="65">
        <v>1492469</v>
      </c>
      <c r="M932" s="3"/>
      <c r="O932" s="43"/>
      <c r="P932" s="43"/>
      <c r="Q932" s="43"/>
      <c r="R932" s="5"/>
      <c r="S932" s="5"/>
    </row>
    <row r="933" s="1" customFormat="1" spans="1:19">
      <c r="A933" s="14">
        <v>351</v>
      </c>
      <c r="B933" s="101">
        <v>43638</v>
      </c>
      <c r="C933" s="102">
        <v>43641</v>
      </c>
      <c r="D933" s="123" t="s">
        <v>15</v>
      </c>
      <c r="E933" s="103">
        <f t="shared" ref="E933:E996" si="68">C933-B933</f>
        <v>3</v>
      </c>
      <c r="F933" s="104" t="s">
        <v>882</v>
      </c>
      <c r="G933" s="105">
        <v>13500</v>
      </c>
      <c r="H933" s="124">
        <v>0</v>
      </c>
      <c r="I933" s="105">
        <v>13500</v>
      </c>
      <c r="J933" s="127">
        <f t="shared" si="67"/>
        <v>2107045.56</v>
      </c>
      <c r="K933" s="103">
        <v>70219</v>
      </c>
      <c r="L933" s="65">
        <v>1461983</v>
      </c>
      <c r="M933" s="3"/>
      <c r="O933" s="43"/>
      <c r="P933" s="43"/>
      <c r="Q933" s="43"/>
      <c r="R933" s="5"/>
      <c r="S933" s="5"/>
    </row>
    <row r="934" s="1" customFormat="1" spans="1:19">
      <c r="A934" s="14">
        <v>352</v>
      </c>
      <c r="B934" s="101">
        <v>43638</v>
      </c>
      <c r="C934" s="102">
        <v>43641</v>
      </c>
      <c r="D934" s="123" t="s">
        <v>15</v>
      </c>
      <c r="E934" s="103">
        <f t="shared" si="68"/>
        <v>3</v>
      </c>
      <c r="F934" s="104" t="s">
        <v>883</v>
      </c>
      <c r="G934" s="105">
        <v>13500</v>
      </c>
      <c r="H934" s="124">
        <v>0</v>
      </c>
      <c r="I934" s="105">
        <v>13500</v>
      </c>
      <c r="J934" s="127">
        <f t="shared" ref="J934:J997" si="69">J933-I934</f>
        <v>2093545.56</v>
      </c>
      <c r="K934" s="103">
        <v>70220</v>
      </c>
      <c r="L934" s="65">
        <v>1461988</v>
      </c>
      <c r="M934" s="3"/>
      <c r="O934" s="5"/>
      <c r="P934" s="43"/>
      <c r="Q934" s="43"/>
      <c r="R934" s="5"/>
      <c r="S934" s="5"/>
    </row>
    <row r="935" s="1" customFormat="1" spans="1:19">
      <c r="A935" s="14">
        <v>353</v>
      </c>
      <c r="B935" s="101">
        <v>43639</v>
      </c>
      <c r="C935" s="102">
        <v>43641</v>
      </c>
      <c r="D935" s="123" t="s">
        <v>15</v>
      </c>
      <c r="E935" s="103">
        <f t="shared" si="68"/>
        <v>2</v>
      </c>
      <c r="F935" s="104" t="s">
        <v>884</v>
      </c>
      <c r="G935" s="105">
        <v>12870</v>
      </c>
      <c r="H935" s="124">
        <v>0</v>
      </c>
      <c r="I935" s="105">
        <v>12870</v>
      </c>
      <c r="J935" s="127">
        <f t="shared" si="69"/>
        <v>2080675.56</v>
      </c>
      <c r="K935" s="103">
        <v>76213</v>
      </c>
      <c r="L935" s="65">
        <v>1501495</v>
      </c>
      <c r="M935" s="3"/>
      <c r="O935" s="43"/>
      <c r="P935" s="43"/>
      <c r="Q935" s="43"/>
      <c r="R935" s="5"/>
      <c r="S935" s="5"/>
    </row>
    <row r="936" s="1" customFormat="1" spans="1:19">
      <c r="A936" s="14">
        <v>354</v>
      </c>
      <c r="B936" s="101">
        <v>43639</v>
      </c>
      <c r="C936" s="102">
        <v>43642</v>
      </c>
      <c r="D936" s="123" t="s">
        <v>15</v>
      </c>
      <c r="E936" s="103">
        <f t="shared" si="68"/>
        <v>3</v>
      </c>
      <c r="F936" s="104" t="s">
        <v>885</v>
      </c>
      <c r="G936" s="105">
        <v>13500</v>
      </c>
      <c r="H936" s="124">
        <v>0</v>
      </c>
      <c r="I936" s="105">
        <v>13500</v>
      </c>
      <c r="J936" s="127">
        <f t="shared" si="69"/>
        <v>2067175.56</v>
      </c>
      <c r="K936" s="103">
        <v>76200</v>
      </c>
      <c r="L936" s="65">
        <v>1501326</v>
      </c>
      <c r="M936" s="3"/>
      <c r="O936" s="43"/>
      <c r="P936" s="43"/>
      <c r="Q936" s="43"/>
      <c r="R936" s="5"/>
      <c r="S936" s="5"/>
    </row>
    <row r="937" s="1" customFormat="1" spans="1:19">
      <c r="A937" s="14">
        <v>355</v>
      </c>
      <c r="B937" s="101">
        <v>43639</v>
      </c>
      <c r="C937" s="102">
        <v>43641</v>
      </c>
      <c r="D937" s="123" t="s">
        <v>15</v>
      </c>
      <c r="E937" s="103">
        <f t="shared" si="68"/>
        <v>2</v>
      </c>
      <c r="F937" s="104" t="s">
        <v>886</v>
      </c>
      <c r="G937" s="105">
        <v>12870</v>
      </c>
      <c r="H937" s="124">
        <v>0</v>
      </c>
      <c r="I937" s="105">
        <v>12870</v>
      </c>
      <c r="J937" s="127">
        <f t="shared" si="69"/>
        <v>2054305.56</v>
      </c>
      <c r="K937" s="103">
        <v>77934</v>
      </c>
      <c r="L937" s="65">
        <v>1511661</v>
      </c>
      <c r="M937" s="3"/>
      <c r="O937" s="43"/>
      <c r="P937" s="43"/>
      <c r="Q937" s="43"/>
      <c r="R937" s="5"/>
      <c r="S937" s="5"/>
    </row>
    <row r="938" s="1" customFormat="1" spans="1:19">
      <c r="A938" s="14">
        <v>356</v>
      </c>
      <c r="B938" s="101">
        <v>43639</v>
      </c>
      <c r="C938" s="102">
        <v>43642</v>
      </c>
      <c r="D938" s="123" t="s">
        <v>15</v>
      </c>
      <c r="E938" s="103">
        <f t="shared" si="68"/>
        <v>3</v>
      </c>
      <c r="F938" s="104" t="s">
        <v>887</v>
      </c>
      <c r="G938" s="105">
        <v>19305</v>
      </c>
      <c r="H938" s="124">
        <v>0</v>
      </c>
      <c r="I938" s="105">
        <v>19305</v>
      </c>
      <c r="J938" s="127">
        <f t="shared" si="69"/>
        <v>2035000.56</v>
      </c>
      <c r="K938" s="103">
        <v>77879</v>
      </c>
      <c r="L938" s="65">
        <v>1510690</v>
      </c>
      <c r="M938" s="3"/>
      <c r="O938" s="43"/>
      <c r="P938" s="43"/>
      <c r="Q938" s="43"/>
      <c r="R938" s="5"/>
      <c r="S938" s="5"/>
    </row>
    <row r="939" s="1" customFormat="1" spans="1:19">
      <c r="A939" s="14">
        <v>357</v>
      </c>
      <c r="B939" s="101">
        <v>43639</v>
      </c>
      <c r="C939" s="102">
        <v>43642</v>
      </c>
      <c r="D939" s="123" t="s">
        <v>15</v>
      </c>
      <c r="E939" s="103">
        <f t="shared" si="68"/>
        <v>3</v>
      </c>
      <c r="F939" s="104" t="s">
        <v>888</v>
      </c>
      <c r="G939" s="105">
        <v>19305</v>
      </c>
      <c r="H939" s="124">
        <v>0</v>
      </c>
      <c r="I939" s="105">
        <v>19305</v>
      </c>
      <c r="J939" s="127">
        <f t="shared" si="69"/>
        <v>2015695.56</v>
      </c>
      <c r="K939" s="103">
        <v>77877</v>
      </c>
      <c r="L939" s="65">
        <v>1510686</v>
      </c>
      <c r="M939" s="3"/>
      <c r="O939" s="43"/>
      <c r="P939" s="43"/>
      <c r="Q939" s="43"/>
      <c r="R939" s="5"/>
      <c r="S939" s="5"/>
    </row>
    <row r="940" s="1" customFormat="1" spans="1:19">
      <c r="A940" s="14">
        <v>358</v>
      </c>
      <c r="B940" s="101">
        <v>43640</v>
      </c>
      <c r="C940" s="102">
        <v>43644</v>
      </c>
      <c r="D940" s="123" t="s">
        <v>15</v>
      </c>
      <c r="E940" s="103">
        <f t="shared" si="68"/>
        <v>4</v>
      </c>
      <c r="F940" s="104" t="s">
        <v>889</v>
      </c>
      <c r="G940" s="105">
        <v>29600</v>
      </c>
      <c r="H940" s="124">
        <v>0</v>
      </c>
      <c r="I940" s="105">
        <v>29600</v>
      </c>
      <c r="J940" s="127">
        <f t="shared" si="69"/>
        <v>1986095.56</v>
      </c>
      <c r="K940" s="103">
        <v>72593</v>
      </c>
      <c r="L940" s="65">
        <v>1475030</v>
      </c>
      <c r="M940" s="3"/>
      <c r="O940" s="43"/>
      <c r="P940" s="43"/>
      <c r="Q940" s="43"/>
      <c r="R940" s="5"/>
      <c r="S940" s="5"/>
    </row>
    <row r="941" s="1" customFormat="1" spans="1:19">
      <c r="A941" s="14">
        <v>359</v>
      </c>
      <c r="B941" s="101">
        <v>43640</v>
      </c>
      <c r="C941" s="102">
        <v>43642</v>
      </c>
      <c r="D941" s="123" t="s">
        <v>15</v>
      </c>
      <c r="E941" s="103">
        <f t="shared" si="68"/>
        <v>2</v>
      </c>
      <c r="F941" s="104" t="s">
        <v>890</v>
      </c>
      <c r="G941" s="105">
        <v>9000</v>
      </c>
      <c r="H941" s="124">
        <v>0</v>
      </c>
      <c r="I941" s="105">
        <v>9000</v>
      </c>
      <c r="J941" s="127">
        <f t="shared" si="69"/>
        <v>1977095.56</v>
      </c>
      <c r="K941" s="103">
        <v>76336</v>
      </c>
      <c r="L941" s="65">
        <v>1502589</v>
      </c>
      <c r="M941" s="3"/>
      <c r="O941" s="43"/>
      <c r="P941" s="43"/>
      <c r="Q941" s="43"/>
      <c r="R941" s="5"/>
      <c r="S941" s="5"/>
    </row>
    <row r="942" s="1" customFormat="1" spans="1:19">
      <c r="A942" s="128">
        <v>360</v>
      </c>
      <c r="B942" s="69">
        <v>43641</v>
      </c>
      <c r="C942" s="70">
        <v>43645</v>
      </c>
      <c r="D942" s="71" t="s">
        <v>15</v>
      </c>
      <c r="E942" s="72">
        <f t="shared" si="68"/>
        <v>4</v>
      </c>
      <c r="F942" s="73" t="s">
        <v>891</v>
      </c>
      <c r="G942" s="74">
        <v>22708.56</v>
      </c>
      <c r="H942" s="75">
        <v>0</v>
      </c>
      <c r="I942" s="74">
        <v>22708.56</v>
      </c>
      <c r="J942" s="66">
        <f t="shared" si="69"/>
        <v>1954387</v>
      </c>
      <c r="K942" s="72">
        <v>75686</v>
      </c>
      <c r="L942" s="129">
        <v>1499852</v>
      </c>
      <c r="M942" s="3"/>
      <c r="O942" s="43"/>
      <c r="P942" s="43"/>
      <c r="Q942" s="43"/>
      <c r="R942" s="5"/>
      <c r="S942" s="5"/>
    </row>
    <row r="943" s="1" customFormat="1" spans="1:19">
      <c r="A943" s="14">
        <v>361</v>
      </c>
      <c r="B943" s="101">
        <v>43641</v>
      </c>
      <c r="C943" s="102">
        <v>43644</v>
      </c>
      <c r="D943" s="123" t="s">
        <v>15</v>
      </c>
      <c r="E943" s="103">
        <f t="shared" si="68"/>
        <v>3</v>
      </c>
      <c r="F943" s="104" t="s">
        <v>892</v>
      </c>
      <c r="G943" s="105">
        <v>33615</v>
      </c>
      <c r="H943" s="124">
        <v>0</v>
      </c>
      <c r="I943" s="105">
        <v>33615</v>
      </c>
      <c r="J943" s="127">
        <f t="shared" si="69"/>
        <v>1920772</v>
      </c>
      <c r="K943" s="103">
        <v>77935</v>
      </c>
      <c r="L943" s="65">
        <v>1511586</v>
      </c>
      <c r="M943" s="3"/>
      <c r="O943" s="43"/>
      <c r="P943" s="43"/>
      <c r="Q943" s="43"/>
      <c r="R943" s="5"/>
      <c r="S943" s="5"/>
    </row>
    <row r="944" s="1" customFormat="1" spans="1:19">
      <c r="A944" s="14">
        <v>362</v>
      </c>
      <c r="B944" s="101">
        <v>43643</v>
      </c>
      <c r="C944" s="102">
        <v>43646</v>
      </c>
      <c r="D944" s="123" t="s">
        <v>15</v>
      </c>
      <c r="E944" s="103">
        <f t="shared" si="68"/>
        <v>3</v>
      </c>
      <c r="F944" s="104" t="s">
        <v>893</v>
      </c>
      <c r="G944" s="105">
        <v>19305</v>
      </c>
      <c r="H944" s="124">
        <v>0</v>
      </c>
      <c r="I944" s="105">
        <v>19305</v>
      </c>
      <c r="J944" s="127">
        <f t="shared" si="69"/>
        <v>1901467</v>
      </c>
      <c r="K944" s="103">
        <v>75266</v>
      </c>
      <c r="L944" s="65">
        <v>1497791</v>
      </c>
      <c r="M944" s="3"/>
      <c r="O944" s="43"/>
      <c r="P944" s="43"/>
      <c r="Q944" s="43"/>
      <c r="R944" s="5"/>
      <c r="S944" s="5"/>
    </row>
    <row r="945" s="1" customFormat="1" spans="1:19">
      <c r="A945" s="14"/>
      <c r="B945" s="47">
        <v>43643</v>
      </c>
      <c r="C945" s="48">
        <v>43645</v>
      </c>
      <c r="D945" s="17" t="s">
        <v>15</v>
      </c>
      <c r="E945" s="49">
        <f t="shared" si="68"/>
        <v>2</v>
      </c>
      <c r="F945" s="50" t="s">
        <v>894</v>
      </c>
      <c r="G945" s="51">
        <v>9000</v>
      </c>
      <c r="H945" s="21">
        <v>0</v>
      </c>
      <c r="I945" s="51">
        <v>9000</v>
      </c>
      <c r="J945" s="62">
        <f t="shared" si="69"/>
        <v>1892467</v>
      </c>
      <c r="K945" s="49">
        <v>71498</v>
      </c>
      <c r="L945" s="65">
        <v>1467618</v>
      </c>
      <c r="M945" s="3"/>
      <c r="O945" s="43"/>
      <c r="P945" s="43"/>
      <c r="Q945" s="43"/>
      <c r="R945" s="5"/>
      <c r="S945" s="5"/>
    </row>
    <row r="946" s="1" customFormat="1" spans="1:19">
      <c r="A946" s="14">
        <v>363</v>
      </c>
      <c r="B946" s="47">
        <v>43643</v>
      </c>
      <c r="C946" s="48">
        <v>43645</v>
      </c>
      <c r="D946" s="17" t="s">
        <v>15</v>
      </c>
      <c r="E946" s="49">
        <f t="shared" si="68"/>
        <v>2</v>
      </c>
      <c r="F946" s="50" t="s">
        <v>894</v>
      </c>
      <c r="G946" s="51">
        <v>9000</v>
      </c>
      <c r="H946" s="21">
        <v>0</v>
      </c>
      <c r="I946" s="51">
        <v>9000</v>
      </c>
      <c r="J946" s="62">
        <f t="shared" si="69"/>
        <v>1883467</v>
      </c>
      <c r="K946" s="49">
        <v>71497</v>
      </c>
      <c r="L946" s="65">
        <v>1467618</v>
      </c>
      <c r="M946" s="3"/>
      <c r="O946" s="43"/>
      <c r="P946" s="43"/>
      <c r="Q946" s="43"/>
      <c r="R946" s="5"/>
      <c r="S946" s="5"/>
    </row>
    <row r="947" s="1" customFormat="1" spans="1:19">
      <c r="A947" s="14">
        <v>364</v>
      </c>
      <c r="B947" s="101">
        <v>43643</v>
      </c>
      <c r="C947" s="102">
        <v>43644</v>
      </c>
      <c r="D947" s="123" t="s">
        <v>15</v>
      </c>
      <c r="E947" s="103">
        <f t="shared" si="68"/>
        <v>1</v>
      </c>
      <c r="F947" s="104" t="s">
        <v>895</v>
      </c>
      <c r="G947" s="105">
        <v>7150</v>
      </c>
      <c r="H947" s="124">
        <v>0</v>
      </c>
      <c r="I947" s="105">
        <v>7150</v>
      </c>
      <c r="J947" s="127">
        <f t="shared" si="69"/>
        <v>1876317</v>
      </c>
      <c r="K947" s="103">
        <v>73295</v>
      </c>
      <c r="L947" s="65">
        <v>1479377</v>
      </c>
      <c r="M947" s="3"/>
      <c r="O947" s="5"/>
      <c r="P947" s="43"/>
      <c r="Q947" s="43"/>
      <c r="R947" s="5"/>
      <c r="S947" s="5"/>
    </row>
    <row r="948" s="1" customFormat="1" spans="1:19">
      <c r="A948" s="14">
        <v>365</v>
      </c>
      <c r="B948" s="101">
        <v>43644</v>
      </c>
      <c r="C948" s="102">
        <v>43647</v>
      </c>
      <c r="D948" s="123" t="s">
        <v>15</v>
      </c>
      <c r="E948" s="103">
        <f t="shared" si="68"/>
        <v>3</v>
      </c>
      <c r="F948" s="104" t="s">
        <v>896</v>
      </c>
      <c r="G948" s="105">
        <v>26892</v>
      </c>
      <c r="H948" s="124">
        <v>0</v>
      </c>
      <c r="I948" s="105">
        <v>26892</v>
      </c>
      <c r="J948" s="127">
        <f t="shared" si="69"/>
        <v>1849425</v>
      </c>
      <c r="K948" s="103">
        <v>74621</v>
      </c>
      <c r="L948" s="65">
        <v>1493488</v>
      </c>
      <c r="M948" s="3"/>
      <c r="O948" s="43"/>
      <c r="P948" s="43"/>
      <c r="Q948" s="43"/>
      <c r="R948" s="5"/>
      <c r="S948" s="5"/>
    </row>
    <row r="949" s="1" customFormat="1" spans="1:19">
      <c r="A949" s="14">
        <v>366</v>
      </c>
      <c r="B949" s="101">
        <v>43644</v>
      </c>
      <c r="C949" s="102">
        <v>43647</v>
      </c>
      <c r="D949" s="123" t="s">
        <v>15</v>
      </c>
      <c r="E949" s="103">
        <f t="shared" si="68"/>
        <v>3</v>
      </c>
      <c r="F949" s="104" t="s">
        <v>897</v>
      </c>
      <c r="G949" s="105">
        <v>13500</v>
      </c>
      <c r="H949" s="124">
        <v>0</v>
      </c>
      <c r="I949" s="105">
        <v>13500</v>
      </c>
      <c r="J949" s="127">
        <f t="shared" si="69"/>
        <v>1835925</v>
      </c>
      <c r="K949" s="103">
        <v>72418</v>
      </c>
      <c r="L949" s="65">
        <v>1473891</v>
      </c>
      <c r="M949" s="3"/>
      <c r="O949" s="43"/>
      <c r="P949" s="43"/>
      <c r="Q949" s="43"/>
      <c r="R949" s="5"/>
      <c r="S949" s="5"/>
    </row>
    <row r="950" s="1" customFormat="1" spans="1:19">
      <c r="A950" s="14">
        <v>367</v>
      </c>
      <c r="B950" s="101">
        <v>43644</v>
      </c>
      <c r="C950" s="102">
        <v>43647</v>
      </c>
      <c r="D950" s="123" t="s">
        <v>15</v>
      </c>
      <c r="E950" s="103">
        <f t="shared" si="68"/>
        <v>3</v>
      </c>
      <c r="F950" s="104" t="s">
        <v>898</v>
      </c>
      <c r="G950" s="105">
        <v>13500</v>
      </c>
      <c r="H950" s="124">
        <v>0</v>
      </c>
      <c r="I950" s="105">
        <v>13500</v>
      </c>
      <c r="J950" s="127">
        <f t="shared" si="69"/>
        <v>1822425</v>
      </c>
      <c r="K950" s="103">
        <v>72417</v>
      </c>
      <c r="L950" s="65">
        <v>1473891</v>
      </c>
      <c r="M950" s="3"/>
      <c r="O950" s="5"/>
      <c r="P950" s="43"/>
      <c r="Q950" s="43"/>
      <c r="R950" s="5"/>
      <c r="S950" s="5"/>
    </row>
    <row r="951" s="1" customFormat="1" spans="1:19">
      <c r="A951" s="14">
        <v>39</v>
      </c>
      <c r="B951" s="47">
        <v>43590</v>
      </c>
      <c r="C951" s="48">
        <v>43592</v>
      </c>
      <c r="D951" s="17" t="s">
        <v>15</v>
      </c>
      <c r="E951" s="49">
        <f t="shared" si="68"/>
        <v>2</v>
      </c>
      <c r="F951" s="50" t="s">
        <v>899</v>
      </c>
      <c r="G951" s="51">
        <v>12870</v>
      </c>
      <c r="H951" s="21">
        <v>0</v>
      </c>
      <c r="I951" s="51">
        <f t="shared" ref="I951:I970" si="70">+G951+H951</f>
        <v>12870</v>
      </c>
      <c r="J951" s="127">
        <f t="shared" si="69"/>
        <v>1809555</v>
      </c>
      <c r="K951" s="49">
        <v>74526</v>
      </c>
      <c r="L951" s="65">
        <v>1492475</v>
      </c>
      <c r="M951" s="3"/>
      <c r="O951" s="43"/>
      <c r="P951" s="43"/>
      <c r="Q951" s="43"/>
      <c r="R951" s="5"/>
      <c r="S951" s="5"/>
    </row>
    <row r="952" s="1" customFormat="1" spans="1:19">
      <c r="A952" s="14">
        <v>45</v>
      </c>
      <c r="B952" s="47">
        <v>43591</v>
      </c>
      <c r="C952" s="48">
        <v>43593</v>
      </c>
      <c r="D952" s="17" t="s">
        <v>15</v>
      </c>
      <c r="E952" s="49">
        <f t="shared" si="68"/>
        <v>2</v>
      </c>
      <c r="F952" s="50" t="s">
        <v>900</v>
      </c>
      <c r="G952" s="51">
        <v>12870</v>
      </c>
      <c r="H952" s="21">
        <v>0</v>
      </c>
      <c r="I952" s="51">
        <f t="shared" si="70"/>
        <v>12870</v>
      </c>
      <c r="J952" s="127">
        <f t="shared" si="69"/>
        <v>1796685</v>
      </c>
      <c r="K952" s="49">
        <v>74710</v>
      </c>
      <c r="L952" s="65">
        <v>1493549</v>
      </c>
      <c r="M952" s="3"/>
      <c r="O952" s="43"/>
      <c r="P952" s="43"/>
      <c r="Q952" s="43"/>
      <c r="R952" s="5"/>
      <c r="S952" s="5"/>
    </row>
    <row r="953" s="1" customFormat="1" spans="1:19">
      <c r="A953" s="14">
        <v>46</v>
      </c>
      <c r="B953" s="47">
        <v>43591</v>
      </c>
      <c r="C953" s="48">
        <v>43593</v>
      </c>
      <c r="D953" s="17" t="s">
        <v>15</v>
      </c>
      <c r="E953" s="49">
        <f t="shared" si="68"/>
        <v>2</v>
      </c>
      <c r="F953" s="50" t="s">
        <v>901</v>
      </c>
      <c r="G953" s="51">
        <v>22410</v>
      </c>
      <c r="H953" s="21">
        <v>0</v>
      </c>
      <c r="I953" s="51">
        <f t="shared" si="70"/>
        <v>22410</v>
      </c>
      <c r="J953" s="127">
        <f t="shared" si="69"/>
        <v>1774275</v>
      </c>
      <c r="K953" s="49">
        <v>74714</v>
      </c>
      <c r="L953" s="65">
        <v>1493552</v>
      </c>
      <c r="M953" s="3"/>
      <c r="O953" s="43"/>
      <c r="P953" s="43"/>
      <c r="Q953" s="43"/>
      <c r="R953" s="5"/>
      <c r="S953" s="5"/>
    </row>
    <row r="954" s="1" customFormat="1" spans="1:19">
      <c r="A954" s="14">
        <v>53</v>
      </c>
      <c r="B954" s="47">
        <v>43587</v>
      </c>
      <c r="C954" s="48">
        <v>43594</v>
      </c>
      <c r="D954" s="17" t="s">
        <v>15</v>
      </c>
      <c r="E954" s="49">
        <f t="shared" si="68"/>
        <v>7</v>
      </c>
      <c r="F954" s="50" t="s">
        <v>902</v>
      </c>
      <c r="G954" s="51">
        <v>31500</v>
      </c>
      <c r="H954" s="21">
        <v>0</v>
      </c>
      <c r="I954" s="51">
        <f t="shared" si="70"/>
        <v>31500</v>
      </c>
      <c r="J954" s="127">
        <f t="shared" si="69"/>
        <v>1742775</v>
      </c>
      <c r="K954" s="49">
        <v>70949</v>
      </c>
      <c r="L954" s="65">
        <v>1464340</v>
      </c>
      <c r="M954" s="3"/>
      <c r="O954" s="43"/>
      <c r="P954" s="43"/>
      <c r="Q954" s="43"/>
      <c r="R954" s="5"/>
      <c r="S954" s="5"/>
    </row>
    <row r="955" s="1" customFormat="1" spans="1:19">
      <c r="A955" s="14">
        <v>69</v>
      </c>
      <c r="B955" s="47">
        <v>43592</v>
      </c>
      <c r="C955" s="48">
        <v>43596</v>
      </c>
      <c r="D955" s="17" t="s">
        <v>15</v>
      </c>
      <c r="E955" s="49">
        <f t="shared" si="68"/>
        <v>4</v>
      </c>
      <c r="F955" s="50" t="s">
        <v>460</v>
      </c>
      <c r="G955" s="51">
        <v>40140</v>
      </c>
      <c r="H955" s="21">
        <v>0</v>
      </c>
      <c r="I955" s="51">
        <f t="shared" si="70"/>
        <v>40140</v>
      </c>
      <c r="J955" s="127">
        <f t="shared" si="69"/>
        <v>1702635</v>
      </c>
      <c r="K955" s="49">
        <v>74499</v>
      </c>
      <c r="L955" s="65">
        <v>1492186</v>
      </c>
      <c r="M955" s="3"/>
      <c r="O955" s="43"/>
      <c r="P955" s="43"/>
      <c r="Q955" s="43"/>
      <c r="R955" s="5"/>
      <c r="S955" s="5"/>
    </row>
    <row r="956" s="1" customFormat="1" spans="1:19">
      <c r="A956" s="14">
        <v>75</v>
      </c>
      <c r="B956" s="47">
        <v>43596</v>
      </c>
      <c r="C956" s="48">
        <v>43598</v>
      </c>
      <c r="D956" s="17" t="s">
        <v>15</v>
      </c>
      <c r="E956" s="49">
        <f t="shared" si="68"/>
        <v>2</v>
      </c>
      <c r="F956" s="50" t="s">
        <v>903</v>
      </c>
      <c r="G956" s="51">
        <v>9000</v>
      </c>
      <c r="H956" s="21">
        <v>0</v>
      </c>
      <c r="I956" s="51">
        <f t="shared" si="70"/>
        <v>9000</v>
      </c>
      <c r="J956" s="127">
        <f t="shared" si="69"/>
        <v>1693635</v>
      </c>
      <c r="K956" s="49">
        <v>73928</v>
      </c>
      <c r="L956" s="65">
        <v>1485330</v>
      </c>
      <c r="M956" s="3"/>
      <c r="O956" s="43"/>
      <c r="P956" s="43"/>
      <c r="Q956" s="43"/>
      <c r="R956" s="5"/>
      <c r="S956" s="5"/>
    </row>
    <row r="957" s="1" customFormat="1" spans="1:19">
      <c r="A957" s="14">
        <v>85</v>
      </c>
      <c r="B957" s="47">
        <v>43598</v>
      </c>
      <c r="C957" s="48">
        <v>43600</v>
      </c>
      <c r="D957" s="17" t="s">
        <v>15</v>
      </c>
      <c r="E957" s="49">
        <f t="shared" si="68"/>
        <v>2</v>
      </c>
      <c r="F957" s="50" t="s">
        <v>904</v>
      </c>
      <c r="G957" s="51">
        <v>9000</v>
      </c>
      <c r="H957" s="21">
        <v>0</v>
      </c>
      <c r="I957" s="51">
        <f t="shared" si="70"/>
        <v>9000</v>
      </c>
      <c r="J957" s="127">
        <f t="shared" si="69"/>
        <v>1684635</v>
      </c>
      <c r="K957" s="49">
        <v>75680</v>
      </c>
      <c r="L957" s="65">
        <v>1499404</v>
      </c>
      <c r="M957" s="3"/>
      <c r="O957" s="43"/>
      <c r="P957" s="43"/>
      <c r="Q957" s="43"/>
      <c r="R957" s="5"/>
      <c r="S957" s="5"/>
    </row>
    <row r="958" s="1" customFormat="1" spans="1:19">
      <c r="A958" s="14">
        <v>100</v>
      </c>
      <c r="B958" s="47">
        <v>43600</v>
      </c>
      <c r="C958" s="48">
        <v>43603</v>
      </c>
      <c r="D958" s="17" t="s">
        <v>15</v>
      </c>
      <c r="E958" s="49">
        <f t="shared" si="68"/>
        <v>3</v>
      </c>
      <c r="F958" s="50" t="s">
        <v>905</v>
      </c>
      <c r="G958" s="51">
        <v>23625</v>
      </c>
      <c r="H958" s="21">
        <v>0</v>
      </c>
      <c r="I958" s="51">
        <f t="shared" si="70"/>
        <v>23625</v>
      </c>
      <c r="J958" s="127">
        <f t="shared" si="69"/>
        <v>1661010</v>
      </c>
      <c r="K958" s="49">
        <v>70086</v>
      </c>
      <c r="L958" s="65">
        <v>1460419</v>
      </c>
      <c r="M958" s="3"/>
      <c r="O958" s="43"/>
      <c r="P958" s="43"/>
      <c r="Q958" s="43"/>
      <c r="R958" s="5"/>
      <c r="S958" s="5"/>
    </row>
    <row r="959" s="1" customFormat="1" spans="1:19">
      <c r="A959" s="14">
        <v>117</v>
      </c>
      <c r="B959" s="47">
        <v>43602</v>
      </c>
      <c r="C959" s="48">
        <v>43604</v>
      </c>
      <c r="D959" s="17" t="s">
        <v>15</v>
      </c>
      <c r="E959" s="49">
        <f t="shared" si="68"/>
        <v>2</v>
      </c>
      <c r="F959" s="50" t="s">
        <v>906</v>
      </c>
      <c r="G959" s="51">
        <v>12870</v>
      </c>
      <c r="H959" s="21">
        <v>0</v>
      </c>
      <c r="I959" s="51">
        <f t="shared" si="70"/>
        <v>12870</v>
      </c>
      <c r="J959" s="127">
        <f t="shared" si="69"/>
        <v>1648140</v>
      </c>
      <c r="K959" s="49">
        <v>76284</v>
      </c>
      <c r="L959" s="65">
        <v>1501992</v>
      </c>
      <c r="M959" s="3"/>
      <c r="O959" s="43"/>
      <c r="P959" s="43"/>
      <c r="Q959" s="43"/>
      <c r="R959" s="5"/>
      <c r="S959" s="5"/>
    </row>
    <row r="960" s="1" customFormat="1" spans="1:19">
      <c r="A960" s="14">
        <v>122</v>
      </c>
      <c r="B960" s="47">
        <v>43602</v>
      </c>
      <c r="C960" s="48">
        <v>43604</v>
      </c>
      <c r="D960" s="17" t="s">
        <v>15</v>
      </c>
      <c r="E960" s="49">
        <f t="shared" si="68"/>
        <v>2</v>
      </c>
      <c r="F960" s="50" t="s">
        <v>907</v>
      </c>
      <c r="G960" s="51">
        <v>9000</v>
      </c>
      <c r="H960" s="21">
        <v>0</v>
      </c>
      <c r="I960" s="51">
        <f t="shared" si="70"/>
        <v>9000</v>
      </c>
      <c r="J960" s="127">
        <f t="shared" si="69"/>
        <v>1639140</v>
      </c>
      <c r="K960" s="49">
        <v>74874</v>
      </c>
      <c r="L960" s="65">
        <v>1494532</v>
      </c>
      <c r="M960" s="3"/>
      <c r="O960" s="43"/>
      <c r="P960" s="43"/>
      <c r="Q960" s="43"/>
      <c r="R960" s="5"/>
      <c r="S960" s="5"/>
    </row>
    <row r="961" s="1" customFormat="1" spans="1:19">
      <c r="A961" s="14">
        <v>127</v>
      </c>
      <c r="B961" s="47">
        <v>43604</v>
      </c>
      <c r="C961" s="48">
        <v>43605</v>
      </c>
      <c r="D961" s="17" t="s">
        <v>15</v>
      </c>
      <c r="E961" s="49">
        <f t="shared" si="68"/>
        <v>1</v>
      </c>
      <c r="F961" s="50" t="s">
        <v>908</v>
      </c>
      <c r="G961" s="51">
        <v>11150</v>
      </c>
      <c r="H961" s="21">
        <v>0</v>
      </c>
      <c r="I961" s="51">
        <f t="shared" si="70"/>
        <v>11150</v>
      </c>
      <c r="J961" s="127">
        <f t="shared" si="69"/>
        <v>1627990</v>
      </c>
      <c r="K961" s="49">
        <v>75703</v>
      </c>
      <c r="L961" s="65">
        <v>1499715</v>
      </c>
      <c r="M961" s="3"/>
      <c r="O961" s="43"/>
      <c r="P961" s="43"/>
      <c r="Q961" s="43"/>
      <c r="R961" s="5"/>
      <c r="S961" s="5"/>
    </row>
    <row r="962" s="1" customFormat="1" spans="1:19">
      <c r="A962" s="14">
        <v>128</v>
      </c>
      <c r="B962" s="47">
        <v>43601</v>
      </c>
      <c r="C962" s="48">
        <v>43605</v>
      </c>
      <c r="D962" s="17" t="s">
        <v>15</v>
      </c>
      <c r="E962" s="49">
        <f t="shared" si="68"/>
        <v>4</v>
      </c>
      <c r="F962" s="50" t="s">
        <v>909</v>
      </c>
      <c r="G962" s="51">
        <v>25740</v>
      </c>
      <c r="H962" s="21">
        <v>0</v>
      </c>
      <c r="I962" s="51">
        <f t="shared" si="70"/>
        <v>25740</v>
      </c>
      <c r="J962" s="127">
        <f t="shared" si="69"/>
        <v>1602250</v>
      </c>
      <c r="K962" s="49">
        <v>75427</v>
      </c>
      <c r="L962" s="65">
        <v>1499064</v>
      </c>
      <c r="M962" s="3"/>
      <c r="O962" s="43"/>
      <c r="P962" s="43"/>
      <c r="Q962" s="43"/>
      <c r="R962" s="5"/>
      <c r="S962" s="5"/>
    </row>
    <row r="963" s="1" customFormat="1" spans="1:19">
      <c r="A963" s="14">
        <v>130</v>
      </c>
      <c r="B963" s="47">
        <v>43603</v>
      </c>
      <c r="C963" s="48">
        <v>43605</v>
      </c>
      <c r="D963" s="17" t="s">
        <v>15</v>
      </c>
      <c r="E963" s="49">
        <f t="shared" si="68"/>
        <v>2</v>
      </c>
      <c r="F963" s="50" t="s">
        <v>910</v>
      </c>
      <c r="G963" s="51">
        <v>9000</v>
      </c>
      <c r="H963" s="21">
        <v>0</v>
      </c>
      <c r="I963" s="51">
        <f t="shared" si="70"/>
        <v>9000</v>
      </c>
      <c r="J963" s="127">
        <f t="shared" si="69"/>
        <v>1593250</v>
      </c>
      <c r="K963" s="49">
        <v>72839</v>
      </c>
      <c r="L963" s="65">
        <v>1477211</v>
      </c>
      <c r="M963" s="3"/>
      <c r="O963" s="43"/>
      <c r="P963" s="43"/>
      <c r="Q963" s="43"/>
      <c r="R963" s="5"/>
      <c r="S963" s="5"/>
    </row>
    <row r="964" s="1" customFormat="1" spans="1:19">
      <c r="A964" s="14">
        <v>131</v>
      </c>
      <c r="B964" s="47">
        <v>43604</v>
      </c>
      <c r="C964" s="48">
        <v>43606</v>
      </c>
      <c r="D964" s="17" t="s">
        <v>15</v>
      </c>
      <c r="E964" s="49">
        <f t="shared" si="68"/>
        <v>2</v>
      </c>
      <c r="F964" s="50" t="s">
        <v>911</v>
      </c>
      <c r="G964" s="51">
        <v>12870</v>
      </c>
      <c r="H964" s="21">
        <v>0</v>
      </c>
      <c r="I964" s="51">
        <f t="shared" si="70"/>
        <v>12870</v>
      </c>
      <c r="J964" s="127">
        <f t="shared" si="69"/>
        <v>1580380</v>
      </c>
      <c r="K964" s="49">
        <v>76452</v>
      </c>
      <c r="L964" s="65">
        <v>1503939</v>
      </c>
      <c r="M964" s="3"/>
      <c r="O964" s="43"/>
      <c r="P964" s="43"/>
      <c r="Q964" s="43"/>
      <c r="R964" s="5"/>
      <c r="S964" s="5"/>
    </row>
    <row r="965" s="1" customFormat="1" spans="1:19">
      <c r="A965" s="14">
        <v>142</v>
      </c>
      <c r="B965" s="47">
        <v>43606</v>
      </c>
      <c r="C965" s="48">
        <v>43608</v>
      </c>
      <c r="D965" s="17" t="s">
        <v>15</v>
      </c>
      <c r="E965" s="49">
        <f t="shared" si="68"/>
        <v>2</v>
      </c>
      <c r="F965" s="50" t="s">
        <v>912</v>
      </c>
      <c r="G965" s="51">
        <v>9000</v>
      </c>
      <c r="H965" s="21">
        <v>0</v>
      </c>
      <c r="I965" s="51">
        <f t="shared" si="70"/>
        <v>9000</v>
      </c>
      <c r="J965" s="127">
        <f t="shared" si="69"/>
        <v>1571380</v>
      </c>
      <c r="K965" s="49">
        <v>76658</v>
      </c>
      <c r="L965" s="65">
        <v>1504198</v>
      </c>
      <c r="M965" s="3"/>
      <c r="O965" s="43"/>
      <c r="P965" s="43"/>
      <c r="Q965" s="43"/>
      <c r="R965" s="5"/>
      <c r="S965" s="5"/>
    </row>
    <row r="966" s="1" customFormat="1" spans="1:19">
      <c r="A966" s="14">
        <v>155</v>
      </c>
      <c r="B966" s="47">
        <v>43606</v>
      </c>
      <c r="C966" s="48">
        <v>43608</v>
      </c>
      <c r="D966" s="17" t="s">
        <v>15</v>
      </c>
      <c r="E966" s="49">
        <f t="shared" si="68"/>
        <v>2</v>
      </c>
      <c r="F966" s="50" t="s">
        <v>913</v>
      </c>
      <c r="G966" s="51">
        <v>9000</v>
      </c>
      <c r="H966" s="21">
        <v>0</v>
      </c>
      <c r="I966" s="51">
        <f t="shared" si="70"/>
        <v>9000</v>
      </c>
      <c r="J966" s="127">
        <f t="shared" si="69"/>
        <v>1562380</v>
      </c>
      <c r="K966" s="49">
        <v>76659</v>
      </c>
      <c r="L966" s="65">
        <v>1504201</v>
      </c>
      <c r="M966" s="3"/>
      <c r="O966" s="43"/>
      <c r="P966" s="43"/>
      <c r="Q966" s="43"/>
      <c r="R966" s="5"/>
      <c r="S966" s="5"/>
    </row>
    <row r="967" s="1" customFormat="1" spans="1:19">
      <c r="A967" s="14">
        <v>158</v>
      </c>
      <c r="B967" s="47">
        <v>43607</v>
      </c>
      <c r="C967" s="48">
        <v>43609</v>
      </c>
      <c r="D967" s="17" t="s">
        <v>15</v>
      </c>
      <c r="E967" s="49">
        <f t="shared" si="68"/>
        <v>2</v>
      </c>
      <c r="F967" s="50" t="s">
        <v>914</v>
      </c>
      <c r="G967" s="51">
        <v>20070</v>
      </c>
      <c r="H967" s="21">
        <v>0</v>
      </c>
      <c r="I967" s="51">
        <f t="shared" si="70"/>
        <v>20070</v>
      </c>
      <c r="J967" s="127">
        <f t="shared" si="69"/>
        <v>1542310</v>
      </c>
      <c r="K967" s="49">
        <v>75706</v>
      </c>
      <c r="L967" s="65">
        <v>1500048</v>
      </c>
      <c r="M967" s="3"/>
      <c r="O967" s="43"/>
      <c r="P967" s="43"/>
      <c r="Q967" s="43"/>
      <c r="R967" s="5"/>
      <c r="S967" s="5"/>
    </row>
    <row r="968" s="1" customFormat="1" spans="1:19">
      <c r="A968" s="14">
        <v>159</v>
      </c>
      <c r="B968" s="47">
        <v>43607</v>
      </c>
      <c r="C968" s="48">
        <v>43609</v>
      </c>
      <c r="D968" s="17" t="s">
        <v>15</v>
      </c>
      <c r="E968" s="49">
        <f t="shared" si="68"/>
        <v>2</v>
      </c>
      <c r="F968" s="50" t="s">
        <v>915</v>
      </c>
      <c r="G968" s="51">
        <v>12870</v>
      </c>
      <c r="H968" s="21">
        <v>0</v>
      </c>
      <c r="I968" s="51">
        <f t="shared" si="70"/>
        <v>12870</v>
      </c>
      <c r="J968" s="127">
        <f t="shared" si="69"/>
        <v>1529440</v>
      </c>
      <c r="K968" s="49">
        <v>74553</v>
      </c>
      <c r="L968" s="65">
        <v>1492739</v>
      </c>
      <c r="M968" s="3"/>
      <c r="O968" s="43"/>
      <c r="P968" s="43"/>
      <c r="Q968" s="43"/>
      <c r="R968" s="5"/>
      <c r="S968" s="5"/>
    </row>
    <row r="969" s="1" customFormat="1" spans="1:19">
      <c r="A969" s="14">
        <v>161</v>
      </c>
      <c r="B969" s="47">
        <v>43607</v>
      </c>
      <c r="C969" s="48">
        <v>43609</v>
      </c>
      <c r="D969" s="17" t="s">
        <v>15</v>
      </c>
      <c r="E969" s="49">
        <f t="shared" si="68"/>
        <v>2</v>
      </c>
      <c r="F969" s="50" t="s">
        <v>916</v>
      </c>
      <c r="G969" s="51">
        <v>12870</v>
      </c>
      <c r="H969" s="21">
        <v>0</v>
      </c>
      <c r="I969" s="51">
        <f t="shared" si="70"/>
        <v>12870</v>
      </c>
      <c r="J969" s="127">
        <f t="shared" si="69"/>
        <v>1516570</v>
      </c>
      <c r="K969" s="49">
        <v>76216</v>
      </c>
      <c r="L969" s="65">
        <v>1501633</v>
      </c>
      <c r="M969" s="3"/>
      <c r="O969" s="43"/>
      <c r="P969" s="43"/>
      <c r="Q969" s="43"/>
      <c r="R969" s="5"/>
      <c r="S969" s="5"/>
    </row>
    <row r="970" s="1" customFormat="1" spans="1:19">
      <c r="A970" s="14">
        <v>162</v>
      </c>
      <c r="B970" s="47">
        <v>43608</v>
      </c>
      <c r="C970" s="48">
        <v>43610</v>
      </c>
      <c r="D970" s="17" t="s">
        <v>15</v>
      </c>
      <c r="E970" s="49">
        <f t="shared" si="68"/>
        <v>2</v>
      </c>
      <c r="F970" s="50" t="s">
        <v>917</v>
      </c>
      <c r="G970" s="51">
        <v>12870</v>
      </c>
      <c r="H970" s="21">
        <v>0</v>
      </c>
      <c r="I970" s="51">
        <f t="shared" si="70"/>
        <v>12870</v>
      </c>
      <c r="J970" s="127">
        <f t="shared" si="69"/>
        <v>1503700</v>
      </c>
      <c r="K970" s="49">
        <v>76661</v>
      </c>
      <c r="L970" s="65">
        <v>1504530</v>
      </c>
      <c r="M970" s="3"/>
      <c r="O970" s="43"/>
      <c r="P970" s="43"/>
      <c r="Q970" s="43"/>
      <c r="R970" s="5"/>
      <c r="S970" s="5"/>
    </row>
    <row r="971" s="1" customFormat="1" spans="1:19">
      <c r="A971" s="14">
        <v>163</v>
      </c>
      <c r="B971" s="101">
        <v>43610</v>
      </c>
      <c r="C971" s="102">
        <v>43612</v>
      </c>
      <c r="D971" s="123" t="s">
        <v>15</v>
      </c>
      <c r="E971" s="103">
        <f t="shared" si="68"/>
        <v>2</v>
      </c>
      <c r="F971" s="104" t="s">
        <v>918</v>
      </c>
      <c r="G971" s="105">
        <v>22410</v>
      </c>
      <c r="H971" s="124">
        <v>0</v>
      </c>
      <c r="I971" s="105">
        <v>22410</v>
      </c>
      <c r="J971" s="127">
        <f t="shared" si="69"/>
        <v>1481290</v>
      </c>
      <c r="K971" s="103">
        <v>76930</v>
      </c>
      <c r="L971" s="65">
        <v>1505256</v>
      </c>
      <c r="M971" s="3"/>
      <c r="O971" s="43"/>
      <c r="P971" s="43"/>
      <c r="Q971" s="43"/>
      <c r="R971" s="5"/>
      <c r="S971" s="5"/>
    </row>
    <row r="972" s="1" customFormat="1" spans="1:19">
      <c r="A972" s="14">
        <v>169</v>
      </c>
      <c r="B972" s="101">
        <v>43611</v>
      </c>
      <c r="C972" s="102">
        <v>43613</v>
      </c>
      <c r="D972" s="123" t="s">
        <v>15</v>
      </c>
      <c r="E972" s="103">
        <f t="shared" si="68"/>
        <v>2</v>
      </c>
      <c r="F972" s="104" t="s">
        <v>919</v>
      </c>
      <c r="G972" s="105">
        <v>12870</v>
      </c>
      <c r="H972" s="124">
        <v>0</v>
      </c>
      <c r="I972" s="105">
        <v>12870</v>
      </c>
      <c r="J972" s="127">
        <f t="shared" si="69"/>
        <v>1468420</v>
      </c>
      <c r="K972" s="103">
        <v>75684</v>
      </c>
      <c r="L972" s="65">
        <v>1499497</v>
      </c>
      <c r="M972" s="3"/>
      <c r="O972" s="43"/>
      <c r="P972" s="43"/>
      <c r="Q972" s="43"/>
      <c r="R972" s="5"/>
      <c r="S972" s="5"/>
    </row>
    <row r="973" s="1" customFormat="1" spans="1:19">
      <c r="A973" s="14">
        <v>193</v>
      </c>
      <c r="B973" s="101">
        <v>43612</v>
      </c>
      <c r="C973" s="102">
        <v>43616</v>
      </c>
      <c r="D973" s="123" t="s">
        <v>15</v>
      </c>
      <c r="E973" s="103">
        <f t="shared" si="68"/>
        <v>4</v>
      </c>
      <c r="F973" s="104" t="s">
        <v>920</v>
      </c>
      <c r="G973" s="105">
        <v>25740</v>
      </c>
      <c r="H973" s="124">
        <v>0</v>
      </c>
      <c r="I973" s="105">
        <v>25740</v>
      </c>
      <c r="J973" s="127">
        <f t="shared" si="69"/>
        <v>1442680</v>
      </c>
      <c r="K973" s="103">
        <v>76276</v>
      </c>
      <c r="L973" s="65">
        <v>1501824</v>
      </c>
      <c r="M973" s="3"/>
      <c r="O973" s="43"/>
      <c r="P973" s="43"/>
      <c r="Q973" s="43"/>
      <c r="R973" s="5"/>
      <c r="S973" s="5"/>
    </row>
    <row r="974" s="1" customFormat="1" spans="1:19">
      <c r="A974" s="14">
        <v>197</v>
      </c>
      <c r="B974" s="101">
        <v>43612</v>
      </c>
      <c r="C974" s="102">
        <v>43615</v>
      </c>
      <c r="D974" s="123" t="s">
        <v>15</v>
      </c>
      <c r="E974" s="103">
        <f t="shared" si="68"/>
        <v>3</v>
      </c>
      <c r="F974" s="104" t="s">
        <v>921</v>
      </c>
      <c r="G974" s="105">
        <v>19305</v>
      </c>
      <c r="H974" s="124">
        <v>0</v>
      </c>
      <c r="I974" s="105">
        <v>19305</v>
      </c>
      <c r="J974" s="127">
        <f t="shared" si="69"/>
        <v>1423375</v>
      </c>
      <c r="K974" s="103">
        <v>76929</v>
      </c>
      <c r="L974" s="65">
        <v>1505466</v>
      </c>
      <c r="M974" s="3"/>
      <c r="O974" s="43"/>
      <c r="P974" s="43"/>
      <c r="Q974" s="43"/>
      <c r="R974" s="5"/>
      <c r="S974" s="5"/>
    </row>
    <row r="975" s="1" customFormat="1" spans="1:19">
      <c r="A975" s="14">
        <v>203</v>
      </c>
      <c r="B975" s="101">
        <v>43612</v>
      </c>
      <c r="C975" s="102">
        <v>43614</v>
      </c>
      <c r="D975" s="123" t="s">
        <v>15</v>
      </c>
      <c r="E975" s="103">
        <f t="shared" si="68"/>
        <v>2</v>
      </c>
      <c r="F975" s="104" t="s">
        <v>785</v>
      </c>
      <c r="G975" s="105">
        <v>9000</v>
      </c>
      <c r="H975" s="124">
        <v>0</v>
      </c>
      <c r="I975" s="105">
        <v>9000</v>
      </c>
      <c r="J975" s="127">
        <f t="shared" si="69"/>
        <v>1414375</v>
      </c>
      <c r="K975" s="103">
        <v>73933</v>
      </c>
      <c r="L975" s="65">
        <v>1485350</v>
      </c>
      <c r="M975" s="3"/>
      <c r="O975" s="43"/>
      <c r="P975" s="43"/>
      <c r="Q975" s="43"/>
      <c r="R975" s="5"/>
      <c r="S975" s="5"/>
    </row>
    <row r="976" s="1" customFormat="1" spans="1:19">
      <c r="A976" s="14">
        <v>204</v>
      </c>
      <c r="B976" s="101">
        <v>43613</v>
      </c>
      <c r="C976" s="102">
        <v>43616</v>
      </c>
      <c r="D976" s="123" t="s">
        <v>15</v>
      </c>
      <c r="E976" s="103">
        <f t="shared" si="68"/>
        <v>3</v>
      </c>
      <c r="F976" s="104" t="s">
        <v>922</v>
      </c>
      <c r="G976" s="105">
        <v>30105</v>
      </c>
      <c r="H976" s="124">
        <v>0</v>
      </c>
      <c r="I976" s="105">
        <v>30105</v>
      </c>
      <c r="J976" s="127">
        <f t="shared" si="69"/>
        <v>1384270</v>
      </c>
      <c r="K976" s="103">
        <v>74938</v>
      </c>
      <c r="L976" s="65">
        <v>1495260</v>
      </c>
      <c r="M976" s="3"/>
      <c r="O976" s="5"/>
      <c r="P976" s="43"/>
      <c r="Q976" s="43"/>
      <c r="R976" s="5"/>
      <c r="S976" s="5"/>
    </row>
    <row r="977" s="1" customFormat="1" spans="1:19">
      <c r="A977" s="14">
        <v>205</v>
      </c>
      <c r="B977" s="101">
        <v>43613</v>
      </c>
      <c r="C977" s="102">
        <v>43615</v>
      </c>
      <c r="D977" s="123" t="s">
        <v>15</v>
      </c>
      <c r="E977" s="103">
        <f t="shared" si="68"/>
        <v>2</v>
      </c>
      <c r="F977" s="104" t="s">
        <v>923</v>
      </c>
      <c r="G977" s="105">
        <v>22410</v>
      </c>
      <c r="H977" s="124">
        <v>0</v>
      </c>
      <c r="I977" s="105">
        <v>22410</v>
      </c>
      <c r="J977" s="127">
        <f t="shared" si="69"/>
        <v>1361860</v>
      </c>
      <c r="K977" s="103">
        <v>76460</v>
      </c>
      <c r="L977" s="65">
        <v>1503818</v>
      </c>
      <c r="M977" s="3"/>
      <c r="O977" s="43"/>
      <c r="P977" s="43"/>
      <c r="Q977" s="43"/>
      <c r="R977" s="5"/>
      <c r="S977" s="5"/>
    </row>
    <row r="978" s="1" customFormat="1" spans="1:19">
      <c r="A978" s="14">
        <v>211</v>
      </c>
      <c r="B978" s="101">
        <v>43613</v>
      </c>
      <c r="C978" s="102">
        <v>43615</v>
      </c>
      <c r="D978" s="123" t="s">
        <v>15</v>
      </c>
      <c r="E978" s="103">
        <f t="shared" si="68"/>
        <v>2</v>
      </c>
      <c r="F978" s="104" t="s">
        <v>924</v>
      </c>
      <c r="G978" s="105">
        <v>9000</v>
      </c>
      <c r="H978" s="124">
        <v>0</v>
      </c>
      <c r="I978" s="105">
        <v>9000</v>
      </c>
      <c r="J978" s="127">
        <f t="shared" si="69"/>
        <v>1352860</v>
      </c>
      <c r="K978" s="103">
        <v>75429</v>
      </c>
      <c r="L978" s="65">
        <v>1499100</v>
      </c>
      <c r="M978" s="3"/>
      <c r="O978" s="43"/>
      <c r="P978" s="43"/>
      <c r="Q978" s="43"/>
      <c r="R978" s="5"/>
      <c r="S978" s="5"/>
    </row>
    <row r="979" s="1" customFormat="1" spans="1:19">
      <c r="A979" s="14">
        <v>212</v>
      </c>
      <c r="B979" s="101">
        <v>43614</v>
      </c>
      <c r="C979" s="102">
        <v>43616</v>
      </c>
      <c r="D979" s="123" t="s">
        <v>15</v>
      </c>
      <c r="E979" s="103">
        <f t="shared" si="68"/>
        <v>2</v>
      </c>
      <c r="F979" s="104" t="s">
        <v>925</v>
      </c>
      <c r="G979" s="105">
        <v>9000</v>
      </c>
      <c r="H979" s="124">
        <v>0</v>
      </c>
      <c r="I979" s="105">
        <v>9000</v>
      </c>
      <c r="J979" s="127">
        <f t="shared" si="69"/>
        <v>1343860</v>
      </c>
      <c r="K979" s="103">
        <v>77165</v>
      </c>
      <c r="L979" s="65">
        <v>1506861</v>
      </c>
      <c r="M979" s="3"/>
      <c r="O979" s="43"/>
      <c r="P979" s="43"/>
      <c r="Q979" s="43"/>
      <c r="R979" s="5"/>
      <c r="S979" s="5"/>
    </row>
    <row r="980" s="1" customFormat="1" spans="1:19">
      <c r="A980" s="14">
        <v>215</v>
      </c>
      <c r="B980" s="101">
        <v>43614</v>
      </c>
      <c r="C980" s="102">
        <v>43616</v>
      </c>
      <c r="D980" s="123" t="s">
        <v>15</v>
      </c>
      <c r="E980" s="103">
        <f t="shared" si="68"/>
        <v>2</v>
      </c>
      <c r="F980" s="104" t="s">
        <v>926</v>
      </c>
      <c r="G980" s="105">
        <v>22410</v>
      </c>
      <c r="H980" s="124">
        <v>0</v>
      </c>
      <c r="I980" s="105">
        <v>22410</v>
      </c>
      <c r="J980" s="127">
        <f t="shared" si="69"/>
        <v>1321450</v>
      </c>
      <c r="K980" s="103">
        <v>76657</v>
      </c>
      <c r="L980" s="65">
        <v>1504184</v>
      </c>
      <c r="M980" s="3"/>
      <c r="O980" s="5"/>
      <c r="P980" s="43"/>
      <c r="Q980" s="43"/>
      <c r="R980" s="5"/>
      <c r="S980" s="5"/>
    </row>
    <row r="981" s="1" customFormat="1" spans="1:19">
      <c r="A981" s="14">
        <v>221</v>
      </c>
      <c r="B981" s="101">
        <v>43614</v>
      </c>
      <c r="C981" s="102">
        <v>43616</v>
      </c>
      <c r="D981" s="123" t="s">
        <v>15</v>
      </c>
      <c r="E981" s="103">
        <f t="shared" si="68"/>
        <v>2</v>
      </c>
      <c r="F981" s="104" t="s">
        <v>927</v>
      </c>
      <c r="G981" s="105">
        <v>9000</v>
      </c>
      <c r="H981" s="124">
        <v>0</v>
      </c>
      <c r="I981" s="105">
        <v>9000</v>
      </c>
      <c r="J981" s="127">
        <f t="shared" si="69"/>
        <v>1312450</v>
      </c>
      <c r="K981" s="103">
        <v>76329</v>
      </c>
      <c r="L981" s="65">
        <v>1502284</v>
      </c>
      <c r="M981" s="3"/>
      <c r="O981" s="5"/>
      <c r="P981" s="43"/>
      <c r="Q981" s="43"/>
      <c r="R981" s="5"/>
      <c r="S981" s="5"/>
    </row>
    <row r="982" s="1" customFormat="1" spans="1:19">
      <c r="A982" s="14">
        <v>222</v>
      </c>
      <c r="B982" s="101">
        <v>43615</v>
      </c>
      <c r="C982" s="102">
        <v>43618</v>
      </c>
      <c r="D982" s="123" t="s">
        <v>15</v>
      </c>
      <c r="E982" s="103">
        <f t="shared" si="68"/>
        <v>3</v>
      </c>
      <c r="F982" s="104" t="s">
        <v>155</v>
      </c>
      <c r="G982" s="105">
        <v>33615</v>
      </c>
      <c r="H982" s="124">
        <v>0</v>
      </c>
      <c r="I982" s="105">
        <v>33615</v>
      </c>
      <c r="J982" s="127">
        <f t="shared" si="69"/>
        <v>1278835</v>
      </c>
      <c r="K982" s="103">
        <v>77826</v>
      </c>
      <c r="L982" s="65">
        <v>1509547</v>
      </c>
      <c r="M982" s="3"/>
      <c r="O982" s="43"/>
      <c r="P982" s="43"/>
      <c r="Q982" s="43"/>
      <c r="R982" s="5"/>
      <c r="S982" s="5"/>
    </row>
    <row r="983" s="1" customFormat="1" spans="1:19">
      <c r="A983" s="14">
        <v>223</v>
      </c>
      <c r="B983" s="101">
        <v>43616</v>
      </c>
      <c r="C983" s="102">
        <v>43619</v>
      </c>
      <c r="D983" s="123" t="s">
        <v>15</v>
      </c>
      <c r="E983" s="103">
        <f t="shared" si="68"/>
        <v>3</v>
      </c>
      <c r="F983" s="104" t="s">
        <v>790</v>
      </c>
      <c r="G983" s="105">
        <v>12870</v>
      </c>
      <c r="H983" s="124">
        <v>0</v>
      </c>
      <c r="I983" s="105">
        <v>12870</v>
      </c>
      <c r="J983" s="127">
        <f t="shared" si="69"/>
        <v>1265965</v>
      </c>
      <c r="K983" s="103">
        <v>75682</v>
      </c>
      <c r="L983" s="65">
        <v>1499419</v>
      </c>
      <c r="M983" s="3"/>
      <c r="O983" s="43"/>
      <c r="P983" s="43"/>
      <c r="Q983" s="43"/>
      <c r="R983" s="5"/>
      <c r="S983" s="5"/>
    </row>
    <row r="984" s="1" customFormat="1" spans="1:19">
      <c r="A984" s="14">
        <v>227</v>
      </c>
      <c r="B984" s="101">
        <v>43616</v>
      </c>
      <c r="C984" s="102">
        <v>43618</v>
      </c>
      <c r="D984" s="123" t="s">
        <v>15</v>
      </c>
      <c r="E984" s="103">
        <f t="shared" si="68"/>
        <v>2</v>
      </c>
      <c r="F984" s="104" t="s">
        <v>928</v>
      </c>
      <c r="G984" s="105">
        <v>12870</v>
      </c>
      <c r="H984" s="124">
        <v>0</v>
      </c>
      <c r="I984" s="105">
        <v>12870</v>
      </c>
      <c r="J984" s="127">
        <f t="shared" si="69"/>
        <v>1253095</v>
      </c>
      <c r="K984" s="103">
        <v>76467</v>
      </c>
      <c r="L984" s="65">
        <v>1503294</v>
      </c>
      <c r="M984" s="3"/>
      <c r="O984" s="43"/>
      <c r="P984" s="43"/>
      <c r="Q984" s="43"/>
      <c r="R984" s="5"/>
      <c r="S984" s="5"/>
    </row>
    <row r="985" s="1" customFormat="1" spans="1:19">
      <c r="A985" s="14">
        <v>233</v>
      </c>
      <c r="B985" s="101">
        <v>43617</v>
      </c>
      <c r="C985" s="102">
        <v>43620</v>
      </c>
      <c r="D985" s="123" t="s">
        <v>15</v>
      </c>
      <c r="E985" s="103">
        <f t="shared" si="68"/>
        <v>3</v>
      </c>
      <c r="F985" s="104" t="s">
        <v>929</v>
      </c>
      <c r="G985" s="105">
        <v>13500</v>
      </c>
      <c r="H985" s="124">
        <v>0</v>
      </c>
      <c r="I985" s="105">
        <v>13500</v>
      </c>
      <c r="J985" s="127">
        <f t="shared" si="69"/>
        <v>1239595</v>
      </c>
      <c r="K985" s="103">
        <v>76161</v>
      </c>
      <c r="L985" s="65">
        <v>1500954</v>
      </c>
      <c r="M985" s="3"/>
      <c r="O985" s="43"/>
      <c r="P985" s="43"/>
      <c r="Q985" s="43"/>
      <c r="R985" s="5"/>
      <c r="S985" s="5"/>
    </row>
    <row r="986" s="1" customFormat="1" spans="1:19">
      <c r="A986" s="14">
        <v>234</v>
      </c>
      <c r="B986" s="101">
        <v>43617</v>
      </c>
      <c r="C986" s="102">
        <v>43619</v>
      </c>
      <c r="D986" s="123" t="s">
        <v>15</v>
      </c>
      <c r="E986" s="103">
        <f t="shared" si="68"/>
        <v>2</v>
      </c>
      <c r="F986" s="104" t="s">
        <v>930</v>
      </c>
      <c r="G986" s="105">
        <v>12870</v>
      </c>
      <c r="H986" s="124">
        <v>0</v>
      </c>
      <c r="I986" s="105">
        <v>12870</v>
      </c>
      <c r="J986" s="127">
        <f t="shared" si="69"/>
        <v>1226725</v>
      </c>
      <c r="K986" s="103">
        <v>78038</v>
      </c>
      <c r="L986" s="65">
        <v>1512665</v>
      </c>
      <c r="M986" s="3"/>
      <c r="O986" s="43"/>
      <c r="P986" s="43"/>
      <c r="Q986" s="43"/>
      <c r="R986" s="5"/>
      <c r="S986" s="5"/>
    </row>
    <row r="987" s="1" customFormat="1" spans="1:19">
      <c r="A987" s="14">
        <v>236</v>
      </c>
      <c r="B987" s="101">
        <v>43617</v>
      </c>
      <c r="C987" s="102">
        <v>43619</v>
      </c>
      <c r="D987" s="123" t="s">
        <v>15</v>
      </c>
      <c r="E987" s="103">
        <f t="shared" si="68"/>
        <v>2</v>
      </c>
      <c r="F987" s="104" t="s">
        <v>931</v>
      </c>
      <c r="G987" s="105">
        <v>12870</v>
      </c>
      <c r="H987" s="124">
        <v>0</v>
      </c>
      <c r="I987" s="105">
        <v>12870</v>
      </c>
      <c r="J987" s="127">
        <f t="shared" si="69"/>
        <v>1213855</v>
      </c>
      <c r="K987" s="103">
        <v>78035</v>
      </c>
      <c r="L987" s="65">
        <v>1512147</v>
      </c>
      <c r="M987" s="3"/>
      <c r="O987" s="43"/>
      <c r="P987" s="43"/>
      <c r="Q987" s="43"/>
      <c r="R987" s="5"/>
      <c r="S987" s="5"/>
    </row>
    <row r="988" s="1" customFormat="1" spans="1:19">
      <c r="A988" s="14">
        <v>237</v>
      </c>
      <c r="B988" s="101">
        <v>43618</v>
      </c>
      <c r="C988" s="102">
        <v>43620</v>
      </c>
      <c r="D988" s="123" t="s">
        <v>15</v>
      </c>
      <c r="E988" s="103">
        <f t="shared" si="68"/>
        <v>2</v>
      </c>
      <c r="F988" s="104" t="s">
        <v>932</v>
      </c>
      <c r="G988" s="105">
        <v>9000</v>
      </c>
      <c r="H988" s="124">
        <v>0</v>
      </c>
      <c r="I988" s="105">
        <v>9000</v>
      </c>
      <c r="J988" s="127">
        <f t="shared" si="69"/>
        <v>1204855</v>
      </c>
      <c r="K988" s="103">
        <v>76664</v>
      </c>
      <c r="L988" s="65">
        <v>1504620</v>
      </c>
      <c r="M988" s="3"/>
      <c r="O988" s="5"/>
      <c r="P988" s="43"/>
      <c r="Q988" s="43"/>
      <c r="R988" s="5"/>
      <c r="S988" s="5"/>
    </row>
    <row r="989" s="1" customFormat="1" spans="1:19">
      <c r="A989" s="14">
        <v>238</v>
      </c>
      <c r="B989" s="101">
        <v>43618</v>
      </c>
      <c r="C989" s="102">
        <v>43620</v>
      </c>
      <c r="D989" s="123" t="s">
        <v>15</v>
      </c>
      <c r="E989" s="103">
        <f t="shared" si="68"/>
        <v>2</v>
      </c>
      <c r="F989" s="104" t="s">
        <v>933</v>
      </c>
      <c r="G989" s="105">
        <v>12870</v>
      </c>
      <c r="H989" s="124">
        <v>0</v>
      </c>
      <c r="I989" s="105">
        <v>12870</v>
      </c>
      <c r="J989" s="127">
        <f t="shared" si="69"/>
        <v>1191985</v>
      </c>
      <c r="K989" s="103">
        <v>76478</v>
      </c>
      <c r="L989" s="65">
        <v>1503597</v>
      </c>
      <c r="M989" s="3"/>
      <c r="O989" s="5"/>
      <c r="P989" s="43"/>
      <c r="Q989" s="43"/>
      <c r="R989" s="5"/>
      <c r="S989" s="5"/>
    </row>
    <row r="990" s="1" customFormat="1" spans="1:19">
      <c r="A990" s="14">
        <v>241</v>
      </c>
      <c r="B990" s="101">
        <v>43618</v>
      </c>
      <c r="C990" s="102">
        <v>43619</v>
      </c>
      <c r="D990" s="123" t="s">
        <v>15</v>
      </c>
      <c r="E990" s="103">
        <f t="shared" si="68"/>
        <v>1</v>
      </c>
      <c r="F990" s="104" t="s">
        <v>934</v>
      </c>
      <c r="G990" s="105">
        <v>7150</v>
      </c>
      <c r="H990" s="124">
        <v>0</v>
      </c>
      <c r="I990" s="105">
        <v>7150</v>
      </c>
      <c r="J990" s="127">
        <f t="shared" si="69"/>
        <v>1184835</v>
      </c>
      <c r="K990" s="103">
        <v>76282</v>
      </c>
      <c r="L990" s="65">
        <v>1501979</v>
      </c>
      <c r="M990" s="3"/>
      <c r="O990" s="43"/>
      <c r="P990" s="43"/>
      <c r="Q990" s="43"/>
      <c r="R990" s="5"/>
      <c r="S990" s="5"/>
    </row>
    <row r="991" s="1" customFormat="1" spans="1:19">
      <c r="A991" s="14">
        <v>242</v>
      </c>
      <c r="B991" s="101">
        <v>43618</v>
      </c>
      <c r="C991" s="102">
        <v>43619</v>
      </c>
      <c r="D991" s="123" t="s">
        <v>15</v>
      </c>
      <c r="E991" s="103">
        <f t="shared" si="68"/>
        <v>1</v>
      </c>
      <c r="F991" s="104" t="s">
        <v>934</v>
      </c>
      <c r="G991" s="105">
        <v>7150</v>
      </c>
      <c r="H991" s="124">
        <v>0</v>
      </c>
      <c r="I991" s="105">
        <v>7150</v>
      </c>
      <c r="J991" s="127">
        <f t="shared" si="69"/>
        <v>1177685</v>
      </c>
      <c r="K991" s="103">
        <v>76281</v>
      </c>
      <c r="L991" s="65">
        <v>1501979</v>
      </c>
      <c r="M991" s="3"/>
      <c r="O991" s="43"/>
      <c r="P991" s="43"/>
      <c r="Q991" s="43"/>
      <c r="R991" s="5"/>
      <c r="S991" s="5"/>
    </row>
    <row r="992" s="1" customFormat="1" spans="1:19">
      <c r="A992" s="14">
        <v>243</v>
      </c>
      <c r="B992" s="101">
        <v>43618</v>
      </c>
      <c r="C992" s="102">
        <v>43620</v>
      </c>
      <c r="D992" s="123" t="s">
        <v>15</v>
      </c>
      <c r="E992" s="103">
        <f t="shared" si="68"/>
        <v>2</v>
      </c>
      <c r="F992" s="104" t="s">
        <v>935</v>
      </c>
      <c r="G992" s="105">
        <v>22300</v>
      </c>
      <c r="H992" s="124">
        <v>0</v>
      </c>
      <c r="I992" s="105">
        <v>22300</v>
      </c>
      <c r="J992" s="127">
        <f t="shared" si="69"/>
        <v>1155385</v>
      </c>
      <c r="K992" s="103">
        <v>77431</v>
      </c>
      <c r="L992" s="65">
        <v>1507553</v>
      </c>
      <c r="M992" s="3"/>
      <c r="O992" s="43"/>
      <c r="P992" s="43"/>
      <c r="Q992" s="43"/>
      <c r="R992" s="5"/>
      <c r="S992" s="5"/>
    </row>
    <row r="993" s="1" customFormat="1" spans="1:19">
      <c r="A993" s="14">
        <v>244</v>
      </c>
      <c r="B993" s="101">
        <v>43618</v>
      </c>
      <c r="C993" s="102">
        <v>43619</v>
      </c>
      <c r="D993" s="123" t="s">
        <v>15</v>
      </c>
      <c r="E993" s="103">
        <f t="shared" si="68"/>
        <v>1</v>
      </c>
      <c r="F993" s="104" t="s">
        <v>936</v>
      </c>
      <c r="G993" s="105">
        <v>12450</v>
      </c>
      <c r="H993" s="124">
        <v>0</v>
      </c>
      <c r="I993" s="105">
        <v>12450</v>
      </c>
      <c r="J993" s="127">
        <f t="shared" si="69"/>
        <v>1142935</v>
      </c>
      <c r="K993" s="103">
        <v>77918</v>
      </c>
      <c r="L993" s="65">
        <v>1511711</v>
      </c>
      <c r="M993" s="3"/>
      <c r="O993" s="43"/>
      <c r="P993" s="43"/>
      <c r="Q993" s="43"/>
      <c r="R993" s="5"/>
      <c r="S993" s="5"/>
    </row>
    <row r="994" s="1" customFormat="1" spans="1:19">
      <c r="A994" s="14">
        <v>245</v>
      </c>
      <c r="B994" s="101">
        <v>43620</v>
      </c>
      <c r="C994" s="102">
        <v>43622</v>
      </c>
      <c r="D994" s="123" t="s">
        <v>15</v>
      </c>
      <c r="E994" s="103">
        <f t="shared" si="68"/>
        <v>2</v>
      </c>
      <c r="F994" s="104" t="s">
        <v>937</v>
      </c>
      <c r="G994" s="105">
        <v>9000</v>
      </c>
      <c r="H994" s="124">
        <v>0</v>
      </c>
      <c r="I994" s="105">
        <v>9000</v>
      </c>
      <c r="J994" s="127">
        <f t="shared" si="69"/>
        <v>1133935</v>
      </c>
      <c r="K994" s="103">
        <v>76667</v>
      </c>
      <c r="L994" s="65">
        <v>1504938</v>
      </c>
      <c r="M994" s="3"/>
      <c r="O994" s="43"/>
      <c r="P994" s="43"/>
      <c r="Q994" s="43"/>
      <c r="R994" s="5"/>
      <c r="S994" s="5"/>
    </row>
    <row r="995" s="1" customFormat="1" spans="1:19">
      <c r="A995" s="14">
        <v>246</v>
      </c>
      <c r="B995" s="101">
        <v>43620</v>
      </c>
      <c r="C995" s="102">
        <v>43622</v>
      </c>
      <c r="D995" s="123" t="s">
        <v>15</v>
      </c>
      <c r="E995" s="103">
        <f t="shared" si="68"/>
        <v>2</v>
      </c>
      <c r="F995" s="104" t="s">
        <v>801</v>
      </c>
      <c r="G995" s="105">
        <v>12870</v>
      </c>
      <c r="H995" s="124">
        <v>0</v>
      </c>
      <c r="I995" s="105">
        <v>12870</v>
      </c>
      <c r="J995" s="127">
        <f t="shared" si="69"/>
        <v>1121065</v>
      </c>
      <c r="K995" s="103">
        <v>77174</v>
      </c>
      <c r="L995" s="65">
        <v>1506900</v>
      </c>
      <c r="M995" s="3"/>
      <c r="O995" s="43"/>
      <c r="P995" s="43"/>
      <c r="Q995" s="43"/>
      <c r="R995" s="5"/>
      <c r="S995" s="5"/>
    </row>
    <row r="996" s="1" customFormat="1" spans="1:19">
      <c r="A996" s="14">
        <v>254</v>
      </c>
      <c r="B996" s="101">
        <v>43620</v>
      </c>
      <c r="C996" s="102">
        <v>43622</v>
      </c>
      <c r="D996" s="123" t="s">
        <v>15</v>
      </c>
      <c r="E996" s="103">
        <f t="shared" si="68"/>
        <v>2</v>
      </c>
      <c r="F996" s="104" t="s">
        <v>938</v>
      </c>
      <c r="G996" s="105">
        <v>12870</v>
      </c>
      <c r="H996" s="124">
        <v>0</v>
      </c>
      <c r="I996" s="105">
        <v>12870</v>
      </c>
      <c r="J996" s="127">
        <f t="shared" si="69"/>
        <v>1108195</v>
      </c>
      <c r="K996" s="103">
        <v>77467</v>
      </c>
      <c r="L996" s="65">
        <v>1507921</v>
      </c>
      <c r="M996" s="3"/>
      <c r="O996" s="43"/>
      <c r="P996" s="43"/>
      <c r="Q996" s="43"/>
      <c r="R996" s="5"/>
      <c r="S996" s="5"/>
    </row>
    <row r="997" s="1" customFormat="1" spans="1:19">
      <c r="A997" s="14">
        <v>255</v>
      </c>
      <c r="B997" s="101">
        <v>43620</v>
      </c>
      <c r="C997" s="102">
        <v>43622</v>
      </c>
      <c r="D997" s="123" t="s">
        <v>15</v>
      </c>
      <c r="E997" s="103">
        <f t="shared" ref="E997:E1003" si="71">C997-B997</f>
        <v>2</v>
      </c>
      <c r="F997" s="104" t="s">
        <v>939</v>
      </c>
      <c r="G997" s="105">
        <v>12870</v>
      </c>
      <c r="H997" s="124">
        <v>0</v>
      </c>
      <c r="I997" s="105">
        <v>12870</v>
      </c>
      <c r="J997" s="127">
        <f t="shared" si="69"/>
        <v>1095325</v>
      </c>
      <c r="K997" s="103">
        <v>77930</v>
      </c>
      <c r="L997" s="65">
        <v>1511371</v>
      </c>
      <c r="M997" s="3"/>
      <c r="O997" s="43"/>
      <c r="P997" s="43"/>
      <c r="Q997" s="43"/>
      <c r="R997" s="5"/>
      <c r="S997" s="5"/>
    </row>
    <row r="998" s="1" customFormat="1" spans="1:19">
      <c r="A998" s="14">
        <v>256</v>
      </c>
      <c r="B998" s="101">
        <v>43621</v>
      </c>
      <c r="C998" s="102">
        <v>43624</v>
      </c>
      <c r="D998" s="123" t="s">
        <v>15</v>
      </c>
      <c r="E998" s="103">
        <f t="shared" si="71"/>
        <v>3</v>
      </c>
      <c r="F998" s="104" t="s">
        <v>940</v>
      </c>
      <c r="G998" s="105">
        <v>19305</v>
      </c>
      <c r="H998" s="124">
        <v>0</v>
      </c>
      <c r="I998" s="105">
        <v>19305</v>
      </c>
      <c r="J998" s="127">
        <f t="shared" ref="J998:J1003" si="72">J997-I998</f>
        <v>1076020</v>
      </c>
      <c r="K998" s="103">
        <v>76681</v>
      </c>
      <c r="L998" s="65">
        <v>1505238</v>
      </c>
      <c r="M998" s="3"/>
      <c r="O998" s="43"/>
      <c r="P998" s="43"/>
      <c r="Q998" s="43"/>
      <c r="R998" s="5"/>
      <c r="S998" s="5"/>
    </row>
    <row r="999" s="1" customFormat="1" spans="1:19">
      <c r="A999" s="14">
        <v>257</v>
      </c>
      <c r="B999" s="101">
        <v>43621</v>
      </c>
      <c r="C999" s="102">
        <v>43624</v>
      </c>
      <c r="D999" s="123" t="s">
        <v>15</v>
      </c>
      <c r="E999" s="103">
        <f t="shared" si="71"/>
        <v>3</v>
      </c>
      <c r="F999" s="104" t="s">
        <v>940</v>
      </c>
      <c r="G999" s="105">
        <v>19305</v>
      </c>
      <c r="H999" s="124">
        <v>0</v>
      </c>
      <c r="I999" s="105">
        <v>19305</v>
      </c>
      <c r="J999" s="127">
        <f t="shared" si="72"/>
        <v>1056715</v>
      </c>
      <c r="K999" s="103">
        <v>76683</v>
      </c>
      <c r="L999" s="65">
        <v>1505238</v>
      </c>
      <c r="M999" s="3"/>
      <c r="O999" s="43"/>
      <c r="P999" s="43"/>
      <c r="Q999" s="43"/>
      <c r="R999" s="5"/>
      <c r="S999" s="5"/>
    </row>
    <row r="1000" s="1" customFormat="1" spans="1:19">
      <c r="A1000" s="14">
        <v>264</v>
      </c>
      <c r="B1000" s="101">
        <v>43622</v>
      </c>
      <c r="C1000" s="102">
        <v>43624</v>
      </c>
      <c r="D1000" s="123" t="s">
        <v>15</v>
      </c>
      <c r="E1000" s="103">
        <f t="shared" si="71"/>
        <v>2</v>
      </c>
      <c r="F1000" s="104" t="s">
        <v>941</v>
      </c>
      <c r="G1000" s="105">
        <v>12870</v>
      </c>
      <c r="H1000" s="124">
        <v>0</v>
      </c>
      <c r="I1000" s="105">
        <v>12870</v>
      </c>
      <c r="J1000" s="127">
        <f t="shared" si="72"/>
        <v>1043845</v>
      </c>
      <c r="K1000" s="103">
        <v>76280</v>
      </c>
      <c r="L1000" s="65">
        <v>1502032</v>
      </c>
      <c r="M1000" s="3"/>
      <c r="O1000" s="43"/>
      <c r="P1000" s="43"/>
      <c r="Q1000" s="43"/>
      <c r="R1000" s="5"/>
      <c r="S1000" s="5"/>
    </row>
    <row r="1001" s="1" customFormat="1" spans="1:19">
      <c r="A1001" s="14">
        <v>265</v>
      </c>
      <c r="B1001" s="101">
        <v>43623</v>
      </c>
      <c r="C1001" s="102">
        <v>43625</v>
      </c>
      <c r="D1001" s="123" t="s">
        <v>15</v>
      </c>
      <c r="E1001" s="103">
        <f t="shared" si="71"/>
        <v>2</v>
      </c>
      <c r="F1001" s="104" t="s">
        <v>942</v>
      </c>
      <c r="G1001" s="105">
        <v>12870</v>
      </c>
      <c r="H1001" s="124">
        <v>0</v>
      </c>
      <c r="I1001" s="105">
        <v>12870</v>
      </c>
      <c r="J1001" s="127">
        <f t="shared" si="72"/>
        <v>1030975</v>
      </c>
      <c r="K1001" s="103">
        <v>75419</v>
      </c>
      <c r="L1001" s="65">
        <v>1498484</v>
      </c>
      <c r="M1001" s="3"/>
      <c r="O1001" s="5"/>
      <c r="P1001" s="43"/>
      <c r="Q1001" s="43"/>
      <c r="R1001" s="5"/>
      <c r="S1001" s="5"/>
    </row>
    <row r="1002" s="1" customFormat="1" spans="1:19">
      <c r="A1002" s="14">
        <v>274</v>
      </c>
      <c r="B1002" s="101">
        <v>43623</v>
      </c>
      <c r="C1002" s="102">
        <v>43625</v>
      </c>
      <c r="D1002" s="123" t="s">
        <v>15</v>
      </c>
      <c r="E1002" s="103">
        <f t="shared" si="71"/>
        <v>2</v>
      </c>
      <c r="F1002" s="104" t="s">
        <v>942</v>
      </c>
      <c r="G1002" s="105">
        <v>12870</v>
      </c>
      <c r="H1002" s="124">
        <v>0</v>
      </c>
      <c r="I1002" s="105">
        <v>12870</v>
      </c>
      <c r="J1002" s="127">
        <f t="shared" si="72"/>
        <v>1018105</v>
      </c>
      <c r="K1002" s="103">
        <v>75420</v>
      </c>
      <c r="L1002" s="65">
        <v>1498484</v>
      </c>
      <c r="M1002" s="3"/>
      <c r="O1002" s="43"/>
      <c r="P1002" s="43"/>
      <c r="Q1002" s="43"/>
      <c r="R1002" s="5"/>
      <c r="S1002" s="5"/>
    </row>
    <row r="1003" s="1" customFormat="1" spans="1:19">
      <c r="A1003" s="14">
        <v>279</v>
      </c>
      <c r="B1003" s="101">
        <v>43623</v>
      </c>
      <c r="C1003" s="102">
        <v>43626</v>
      </c>
      <c r="D1003" s="123" t="s">
        <v>15</v>
      </c>
      <c r="E1003" s="103">
        <f t="shared" si="71"/>
        <v>3</v>
      </c>
      <c r="F1003" s="104" t="s">
        <v>843</v>
      </c>
      <c r="G1003" s="105">
        <v>19305</v>
      </c>
      <c r="H1003" s="124">
        <v>0</v>
      </c>
      <c r="I1003" s="105">
        <v>19305</v>
      </c>
      <c r="J1003" s="127">
        <f t="shared" si="72"/>
        <v>998800</v>
      </c>
      <c r="K1003" s="103">
        <v>77716</v>
      </c>
      <c r="L1003" s="65">
        <v>1508602</v>
      </c>
      <c r="M1003" s="3"/>
      <c r="O1003" s="43"/>
      <c r="P1003" s="43"/>
      <c r="Q1003" s="43"/>
      <c r="R1003" s="5"/>
      <c r="S1003" s="5"/>
    </row>
    <row r="1004" s="1" customFormat="1" spans="1:19">
      <c r="A1004" s="4"/>
      <c r="B1004" s="4"/>
      <c r="I1004" s="1">
        <f>SUM(I869:I1003)</f>
        <v>2147320.56</v>
      </c>
      <c r="K1004" s="92" t="s">
        <v>943</v>
      </c>
      <c r="M1004" s="3"/>
      <c r="O1004" s="43"/>
      <c r="P1004" s="43"/>
      <c r="Q1004" s="43"/>
      <c r="R1004" s="5"/>
      <c r="S1004" s="5"/>
    </row>
    <row r="1005" s="1" customFormat="1" spans="1:19">
      <c r="A1005" s="4"/>
      <c r="B1005" s="4"/>
      <c r="J1005" s="4"/>
      <c r="M1005" s="3"/>
      <c r="O1005" s="43"/>
      <c r="P1005" s="43"/>
      <c r="Q1005" s="43"/>
      <c r="R1005" s="5"/>
      <c r="S1005" s="5"/>
    </row>
    <row r="1006" s="1" customFormat="1" spans="1:19">
      <c r="A1006" s="6" t="s">
        <v>944</v>
      </c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25"/>
      <c r="M1006" s="3"/>
      <c r="O1006" s="43"/>
      <c r="P1006" s="43"/>
      <c r="Q1006" s="43"/>
      <c r="R1006" s="5"/>
      <c r="S1006" s="5"/>
    </row>
    <row r="1007" s="1" customFormat="1" spans="1:19">
      <c r="A1007" s="45" t="s">
        <v>945</v>
      </c>
      <c r="B1007" s="46"/>
      <c r="C1007" s="46"/>
      <c r="D1007" s="46"/>
      <c r="E1007" s="46"/>
      <c r="F1007" s="46"/>
      <c r="G1007" s="46"/>
      <c r="H1007" s="46"/>
      <c r="I1007" s="54"/>
      <c r="J1007" s="55">
        <f>J1003</f>
        <v>998800</v>
      </c>
      <c r="K1007" s="56"/>
      <c r="L1007" s="25"/>
      <c r="M1007" s="3"/>
      <c r="O1007" s="43"/>
      <c r="P1007" s="43"/>
      <c r="Q1007" s="43"/>
      <c r="R1007" s="5"/>
      <c r="S1007" s="5"/>
    </row>
    <row r="1008" s="1" customFormat="1" spans="1:19">
      <c r="A1008" s="45"/>
      <c r="B1008" s="46"/>
      <c r="C1008" s="46"/>
      <c r="D1008" s="46"/>
      <c r="E1008" s="46"/>
      <c r="F1008" s="46"/>
      <c r="G1008" s="46"/>
      <c r="H1008" s="46"/>
      <c r="I1008" s="54" t="s">
        <v>946</v>
      </c>
      <c r="J1008" s="55">
        <v>1969935.31</v>
      </c>
      <c r="K1008" s="57">
        <v>43626</v>
      </c>
      <c r="L1008" s="25"/>
      <c r="M1008" s="3"/>
      <c r="O1008" s="43"/>
      <c r="P1008" s="43"/>
      <c r="Q1008" s="43"/>
      <c r="R1008" s="5"/>
      <c r="S1008" s="5"/>
    </row>
    <row r="1009" s="1" customFormat="1" spans="1:19">
      <c r="A1009" s="45"/>
      <c r="B1009" s="46"/>
      <c r="C1009" s="46"/>
      <c r="D1009" s="46"/>
      <c r="E1009" s="46"/>
      <c r="F1009" s="46"/>
      <c r="G1009" s="46"/>
      <c r="H1009" s="46"/>
      <c r="I1009" s="54"/>
      <c r="J1009" s="60"/>
      <c r="K1009" s="57"/>
      <c r="L1009" s="25"/>
      <c r="M1009" s="3"/>
      <c r="O1009" s="43"/>
      <c r="P1009" s="43"/>
      <c r="Q1009" s="43"/>
      <c r="R1009" s="5"/>
      <c r="S1009" s="5"/>
    </row>
    <row r="1010" s="1" customFormat="1" spans="1:19">
      <c r="A1010" s="14">
        <v>12</v>
      </c>
      <c r="B1010" s="47">
        <v>43618</v>
      </c>
      <c r="C1010" s="48">
        <v>43619</v>
      </c>
      <c r="D1010" s="17" t="s">
        <v>15</v>
      </c>
      <c r="E1010" s="49">
        <f t="shared" ref="E1010:E1060" si="73">C1010-B1010</f>
        <v>1</v>
      </c>
      <c r="F1010" s="50" t="s">
        <v>947</v>
      </c>
      <c r="G1010" s="51">
        <v>5000</v>
      </c>
      <c r="H1010" s="21">
        <v>0</v>
      </c>
      <c r="I1010" s="51">
        <f t="shared" ref="I1010:I1060" si="74">+G1010+H1010</f>
        <v>5000</v>
      </c>
      <c r="J1010" s="62">
        <f>J1007+J1008-I1010</f>
        <v>2963735.31</v>
      </c>
      <c r="K1010" s="49">
        <v>78180</v>
      </c>
      <c r="L1010" s="130">
        <v>1514642</v>
      </c>
      <c r="M1010" s="3"/>
      <c r="N1010" s="1" t="s">
        <v>1232</v>
      </c>
      <c r="O1010" s="43" t="str">
        <f>$N$1010&amp;L1010</f>
        <v>，1514642</v>
      </c>
      <c r="P1010" s="43"/>
      <c r="Q1010" s="43"/>
      <c r="R1010" s="5"/>
      <c r="S1010" s="5"/>
    </row>
    <row r="1011" s="1" customFormat="1" spans="1:19">
      <c r="A1011" s="14">
        <v>33</v>
      </c>
      <c r="B1011" s="47">
        <v>43620</v>
      </c>
      <c r="C1011" s="48">
        <v>43622</v>
      </c>
      <c r="D1011" s="17" t="s">
        <v>15</v>
      </c>
      <c r="E1011" s="49">
        <f t="shared" si="73"/>
        <v>2</v>
      </c>
      <c r="F1011" s="50" t="s">
        <v>948</v>
      </c>
      <c r="G1011" s="51">
        <v>9000</v>
      </c>
      <c r="H1011" s="21">
        <v>0</v>
      </c>
      <c r="I1011" s="51">
        <f t="shared" si="74"/>
        <v>9000</v>
      </c>
      <c r="J1011" s="62">
        <f t="shared" ref="J1011:J1060" si="75">J1010-I1011</f>
        <v>2954735.31</v>
      </c>
      <c r="K1011" s="49">
        <v>78412</v>
      </c>
      <c r="L1011" s="130">
        <v>1514914</v>
      </c>
      <c r="M1011" s="3"/>
      <c r="O1011" s="43" t="str">
        <f t="shared" ref="O1011:O1042" si="76">$N$1010&amp;L1011</f>
        <v>，1514914</v>
      </c>
      <c r="P1011" s="43"/>
      <c r="Q1011" s="43"/>
      <c r="R1011" s="5"/>
      <c r="S1011" s="5"/>
    </row>
    <row r="1012" s="1" customFormat="1" spans="1:19">
      <c r="A1012" s="14">
        <v>39</v>
      </c>
      <c r="B1012" s="47">
        <v>43622</v>
      </c>
      <c r="C1012" s="48">
        <v>43623</v>
      </c>
      <c r="D1012" s="17" t="s">
        <v>15</v>
      </c>
      <c r="E1012" s="49">
        <f t="shared" si="73"/>
        <v>1</v>
      </c>
      <c r="F1012" s="50" t="s">
        <v>949</v>
      </c>
      <c r="G1012" s="51">
        <v>7150</v>
      </c>
      <c r="H1012" s="21">
        <v>0</v>
      </c>
      <c r="I1012" s="51">
        <f t="shared" si="74"/>
        <v>7150</v>
      </c>
      <c r="J1012" s="62">
        <f t="shared" si="75"/>
        <v>2947585.31</v>
      </c>
      <c r="K1012" s="49">
        <v>78969</v>
      </c>
      <c r="L1012" s="130">
        <v>1519097</v>
      </c>
      <c r="M1012" s="3"/>
      <c r="O1012" s="43" t="str">
        <f t="shared" si="76"/>
        <v>，1519097</v>
      </c>
      <c r="P1012" s="43"/>
      <c r="Q1012" s="43"/>
      <c r="R1012" s="5"/>
      <c r="S1012" s="5"/>
    </row>
    <row r="1013" s="1" customFormat="1" spans="1:19">
      <c r="A1013" s="14">
        <v>57</v>
      </c>
      <c r="B1013" s="47">
        <v>43622</v>
      </c>
      <c r="C1013" s="48">
        <v>43625</v>
      </c>
      <c r="D1013" s="17" t="s">
        <v>15</v>
      </c>
      <c r="E1013" s="49">
        <f t="shared" si="73"/>
        <v>3</v>
      </c>
      <c r="F1013" s="50" t="s">
        <v>950</v>
      </c>
      <c r="G1013" s="51">
        <v>33615</v>
      </c>
      <c r="H1013" s="21">
        <v>0</v>
      </c>
      <c r="I1013" s="51">
        <f t="shared" si="74"/>
        <v>33615</v>
      </c>
      <c r="J1013" s="62">
        <f t="shared" si="75"/>
        <v>2913970.31</v>
      </c>
      <c r="K1013" s="49">
        <v>78414</v>
      </c>
      <c r="L1013" s="130">
        <v>1516522</v>
      </c>
      <c r="M1013" s="3"/>
      <c r="O1013" s="43" t="str">
        <f t="shared" si="76"/>
        <v>，1516522</v>
      </c>
      <c r="P1013" s="43"/>
      <c r="Q1013" s="43"/>
      <c r="R1013" s="5"/>
      <c r="S1013" s="5"/>
    </row>
    <row r="1014" s="1" customFormat="1" spans="1:19">
      <c r="A1014" s="14">
        <v>68</v>
      </c>
      <c r="B1014" s="47">
        <v>43625</v>
      </c>
      <c r="C1014" s="48">
        <v>43626</v>
      </c>
      <c r="D1014" s="17" t="s">
        <v>15</v>
      </c>
      <c r="E1014" s="49">
        <f t="shared" si="73"/>
        <v>1</v>
      </c>
      <c r="F1014" s="50" t="s">
        <v>370</v>
      </c>
      <c r="G1014" s="51">
        <v>12450</v>
      </c>
      <c r="H1014" s="21">
        <v>0</v>
      </c>
      <c r="I1014" s="51">
        <f t="shared" si="74"/>
        <v>12450</v>
      </c>
      <c r="J1014" s="62">
        <f t="shared" si="75"/>
        <v>2901520.31</v>
      </c>
      <c r="K1014" s="49">
        <v>79031</v>
      </c>
      <c r="L1014" s="130">
        <v>1519267</v>
      </c>
      <c r="M1014" s="3"/>
      <c r="O1014" s="43" t="str">
        <f t="shared" si="76"/>
        <v>，1519267</v>
      </c>
      <c r="P1014" s="43"/>
      <c r="Q1014" s="43"/>
      <c r="R1014" s="5"/>
      <c r="S1014" s="5"/>
    </row>
    <row r="1015" s="1" customFormat="1" spans="1:19">
      <c r="A1015" s="14">
        <v>69</v>
      </c>
      <c r="B1015" s="47">
        <v>43625</v>
      </c>
      <c r="C1015" s="48">
        <v>43626</v>
      </c>
      <c r="D1015" s="17" t="s">
        <v>15</v>
      </c>
      <c r="E1015" s="49">
        <f t="shared" si="73"/>
        <v>1</v>
      </c>
      <c r="F1015" s="50" t="s">
        <v>951</v>
      </c>
      <c r="G1015" s="51">
        <v>12450</v>
      </c>
      <c r="H1015" s="21">
        <v>0</v>
      </c>
      <c r="I1015" s="51">
        <f t="shared" si="74"/>
        <v>12450</v>
      </c>
      <c r="J1015" s="62">
        <f t="shared" si="75"/>
        <v>2889070.31</v>
      </c>
      <c r="K1015" s="49">
        <v>78248</v>
      </c>
      <c r="L1015" s="130">
        <v>1515946</v>
      </c>
      <c r="M1015" s="3"/>
      <c r="O1015" s="43" t="str">
        <f t="shared" si="76"/>
        <v>，1515946</v>
      </c>
      <c r="P1015" s="43"/>
      <c r="Q1015" s="43"/>
      <c r="R1015" s="5"/>
      <c r="S1015" s="5"/>
    </row>
    <row r="1016" s="1" customFormat="1" spans="1:19">
      <c r="A1016" s="14">
        <v>70</v>
      </c>
      <c r="B1016" s="47">
        <v>43624</v>
      </c>
      <c r="C1016" s="48">
        <v>43626</v>
      </c>
      <c r="D1016" s="17" t="s">
        <v>15</v>
      </c>
      <c r="E1016" s="49">
        <f t="shared" si="73"/>
        <v>2</v>
      </c>
      <c r="F1016" s="50" t="s">
        <v>952</v>
      </c>
      <c r="G1016" s="51">
        <v>22410</v>
      </c>
      <c r="H1016" s="21">
        <v>0</v>
      </c>
      <c r="I1016" s="51">
        <f t="shared" si="74"/>
        <v>22410</v>
      </c>
      <c r="J1016" s="62">
        <f t="shared" si="75"/>
        <v>2866660.31</v>
      </c>
      <c r="K1016" s="49">
        <v>78410</v>
      </c>
      <c r="L1016" s="130">
        <v>1516403</v>
      </c>
      <c r="M1016" s="3"/>
      <c r="O1016" s="43" t="str">
        <f t="shared" si="76"/>
        <v>，1516403</v>
      </c>
      <c r="P1016" s="43"/>
      <c r="Q1016" s="43"/>
      <c r="R1016" s="5"/>
      <c r="S1016" s="5"/>
    </row>
    <row r="1017" s="1" customFormat="1" spans="1:19">
      <c r="A1017" s="14">
        <v>91</v>
      </c>
      <c r="B1017" s="47">
        <v>43627</v>
      </c>
      <c r="C1017" s="48">
        <v>43629</v>
      </c>
      <c r="D1017" s="17" t="s">
        <v>15</v>
      </c>
      <c r="E1017" s="49">
        <f t="shared" si="73"/>
        <v>2</v>
      </c>
      <c r="F1017" s="50" t="s">
        <v>953</v>
      </c>
      <c r="G1017" s="51">
        <v>12870</v>
      </c>
      <c r="H1017" s="21">
        <v>0</v>
      </c>
      <c r="I1017" s="51">
        <f t="shared" si="74"/>
        <v>12870</v>
      </c>
      <c r="J1017" s="62">
        <f t="shared" si="75"/>
        <v>2853790.31</v>
      </c>
      <c r="K1017" s="49">
        <v>79032</v>
      </c>
      <c r="L1017" s="130">
        <v>1519582</v>
      </c>
      <c r="M1017" s="3"/>
      <c r="O1017" s="43" t="str">
        <f t="shared" si="76"/>
        <v>，1519582</v>
      </c>
      <c r="P1017" s="43"/>
      <c r="Q1017" s="43"/>
      <c r="R1017" s="5"/>
      <c r="S1017" s="5"/>
    </row>
    <row r="1018" s="1" customFormat="1" spans="1:19">
      <c r="A1018" s="14">
        <v>95</v>
      </c>
      <c r="B1018" s="47">
        <v>43628</v>
      </c>
      <c r="C1018" s="48">
        <v>43630</v>
      </c>
      <c r="D1018" s="17" t="s">
        <v>15</v>
      </c>
      <c r="E1018" s="49">
        <f t="shared" si="73"/>
        <v>2</v>
      </c>
      <c r="F1018" s="50" t="s">
        <v>954</v>
      </c>
      <c r="G1018" s="51">
        <v>12870</v>
      </c>
      <c r="H1018" s="21">
        <v>0</v>
      </c>
      <c r="I1018" s="51">
        <f t="shared" si="74"/>
        <v>12870</v>
      </c>
      <c r="J1018" s="62">
        <f t="shared" si="75"/>
        <v>2840920.31</v>
      </c>
      <c r="K1018" s="49">
        <v>78657</v>
      </c>
      <c r="L1018" s="130">
        <v>1517363</v>
      </c>
      <c r="M1018" s="3"/>
      <c r="O1018" s="43" t="str">
        <f t="shared" si="76"/>
        <v>，1517363</v>
      </c>
      <c r="P1018" s="43"/>
      <c r="Q1018" s="43"/>
      <c r="R1018" s="5"/>
      <c r="S1018" s="5"/>
    </row>
    <row r="1019" s="1" customFormat="1" spans="1:19">
      <c r="A1019" s="14">
        <v>96</v>
      </c>
      <c r="B1019" s="47">
        <v>43628</v>
      </c>
      <c r="C1019" s="48">
        <v>43630</v>
      </c>
      <c r="D1019" s="17" t="s">
        <v>15</v>
      </c>
      <c r="E1019" s="49">
        <f t="shared" si="73"/>
        <v>2</v>
      </c>
      <c r="F1019" s="50" t="s">
        <v>955</v>
      </c>
      <c r="G1019" s="51">
        <v>12870</v>
      </c>
      <c r="H1019" s="21">
        <v>0</v>
      </c>
      <c r="I1019" s="51">
        <f t="shared" si="74"/>
        <v>12870</v>
      </c>
      <c r="J1019" s="62">
        <f t="shared" si="75"/>
        <v>2828050.31</v>
      </c>
      <c r="K1019" s="49">
        <v>78233</v>
      </c>
      <c r="L1019" s="130">
        <v>1515625</v>
      </c>
      <c r="M1019" s="3"/>
      <c r="O1019" s="43" t="str">
        <f t="shared" si="76"/>
        <v>，1515625</v>
      </c>
      <c r="P1019" s="43"/>
      <c r="Q1019" s="43"/>
      <c r="R1019" s="5"/>
      <c r="S1019" s="5"/>
    </row>
    <row r="1020" s="1" customFormat="1" spans="1:19">
      <c r="A1020" s="14">
        <v>98</v>
      </c>
      <c r="B1020" s="47">
        <v>43629</v>
      </c>
      <c r="C1020" s="48">
        <v>43631</v>
      </c>
      <c r="D1020" s="17" t="s">
        <v>15</v>
      </c>
      <c r="E1020" s="49">
        <f t="shared" si="73"/>
        <v>2</v>
      </c>
      <c r="F1020" s="50" t="s">
        <v>956</v>
      </c>
      <c r="G1020" s="51">
        <v>20070</v>
      </c>
      <c r="H1020" s="21">
        <v>0</v>
      </c>
      <c r="I1020" s="51">
        <f t="shared" si="74"/>
        <v>20070</v>
      </c>
      <c r="J1020" s="62">
        <f t="shared" si="75"/>
        <v>2807980.31</v>
      </c>
      <c r="K1020" s="49">
        <v>79650</v>
      </c>
      <c r="L1020" s="130">
        <v>1521901</v>
      </c>
      <c r="M1020" s="3"/>
      <c r="O1020" s="43" t="str">
        <f t="shared" si="76"/>
        <v>，1521901</v>
      </c>
      <c r="P1020" s="43"/>
      <c r="Q1020" s="43"/>
      <c r="R1020" s="5"/>
      <c r="S1020" s="5"/>
    </row>
    <row r="1021" s="1" customFormat="1" spans="1:19">
      <c r="A1021" s="14">
        <v>108</v>
      </c>
      <c r="B1021" s="47">
        <v>43630</v>
      </c>
      <c r="C1021" s="48">
        <v>43632</v>
      </c>
      <c r="D1021" s="17" t="s">
        <v>15</v>
      </c>
      <c r="E1021" s="49">
        <f t="shared" si="73"/>
        <v>2</v>
      </c>
      <c r="F1021" s="50" t="s">
        <v>432</v>
      </c>
      <c r="G1021" s="51">
        <v>12870</v>
      </c>
      <c r="H1021" s="21">
        <v>0</v>
      </c>
      <c r="I1021" s="51">
        <f t="shared" si="74"/>
        <v>12870</v>
      </c>
      <c r="J1021" s="62">
        <f t="shared" si="75"/>
        <v>2795110.31</v>
      </c>
      <c r="K1021" s="49">
        <v>79968</v>
      </c>
      <c r="L1021" s="130">
        <v>1523608</v>
      </c>
      <c r="M1021" s="3"/>
      <c r="O1021" s="43" t="str">
        <f t="shared" si="76"/>
        <v>，1523608</v>
      </c>
      <c r="P1021" s="43"/>
      <c r="Q1021" s="43"/>
      <c r="R1021" s="5"/>
      <c r="S1021" s="5"/>
    </row>
    <row r="1022" s="1" customFormat="1" spans="1:19">
      <c r="A1022" s="14">
        <v>111</v>
      </c>
      <c r="B1022" s="47">
        <v>43630</v>
      </c>
      <c r="C1022" s="48">
        <v>43632</v>
      </c>
      <c r="D1022" s="17" t="s">
        <v>15</v>
      </c>
      <c r="E1022" s="49">
        <f t="shared" si="73"/>
        <v>2</v>
      </c>
      <c r="F1022" s="50" t="s">
        <v>957</v>
      </c>
      <c r="G1022" s="51">
        <v>28210</v>
      </c>
      <c r="H1022" s="21">
        <v>0</v>
      </c>
      <c r="I1022" s="51">
        <f t="shared" si="74"/>
        <v>28210</v>
      </c>
      <c r="J1022" s="62">
        <f t="shared" si="75"/>
        <v>2766900.31</v>
      </c>
      <c r="K1022" s="49">
        <v>79403</v>
      </c>
      <c r="L1022" s="130">
        <v>1521428</v>
      </c>
      <c r="M1022" s="3"/>
      <c r="O1022" s="43" t="str">
        <f t="shared" si="76"/>
        <v>，1521428</v>
      </c>
      <c r="P1022" s="43"/>
      <c r="Q1022" s="43"/>
      <c r="R1022" s="5"/>
      <c r="S1022" s="5"/>
    </row>
    <row r="1023" s="1" customFormat="1" spans="1:19">
      <c r="A1023" s="14">
        <v>112</v>
      </c>
      <c r="B1023" s="47">
        <v>43630</v>
      </c>
      <c r="C1023" s="48">
        <v>43632</v>
      </c>
      <c r="D1023" s="17" t="s">
        <v>15</v>
      </c>
      <c r="E1023" s="49">
        <f t="shared" si="73"/>
        <v>2</v>
      </c>
      <c r="F1023" s="50" t="s">
        <v>954</v>
      </c>
      <c r="G1023" s="51">
        <v>22410</v>
      </c>
      <c r="H1023" s="21">
        <v>0</v>
      </c>
      <c r="I1023" s="51">
        <f t="shared" si="74"/>
        <v>22410</v>
      </c>
      <c r="J1023" s="62">
        <f t="shared" si="75"/>
        <v>2744490.31</v>
      </c>
      <c r="K1023" s="49">
        <v>78656</v>
      </c>
      <c r="L1023" s="130">
        <v>1517336</v>
      </c>
      <c r="M1023" s="3"/>
      <c r="O1023" s="43" t="str">
        <f t="shared" si="76"/>
        <v>，1517336</v>
      </c>
      <c r="P1023" s="43"/>
      <c r="Q1023" s="43"/>
      <c r="R1023" s="5"/>
      <c r="S1023" s="5"/>
    </row>
    <row r="1024" s="1" customFormat="1" spans="1:19">
      <c r="A1024" s="14">
        <v>114</v>
      </c>
      <c r="B1024" s="47">
        <v>43631</v>
      </c>
      <c r="C1024" s="48">
        <v>43633</v>
      </c>
      <c r="D1024" s="17" t="s">
        <v>15</v>
      </c>
      <c r="E1024" s="49">
        <f t="shared" si="73"/>
        <v>2</v>
      </c>
      <c r="F1024" s="50" t="s">
        <v>958</v>
      </c>
      <c r="G1024" s="51">
        <v>12870</v>
      </c>
      <c r="H1024" s="21">
        <v>0</v>
      </c>
      <c r="I1024" s="51">
        <f t="shared" si="74"/>
        <v>12870</v>
      </c>
      <c r="J1024" s="62">
        <f t="shared" si="75"/>
        <v>2731620.31</v>
      </c>
      <c r="K1024" s="49">
        <v>78968</v>
      </c>
      <c r="L1024" s="130">
        <v>1518967</v>
      </c>
      <c r="M1024" s="3"/>
      <c r="O1024" s="43" t="str">
        <f t="shared" si="76"/>
        <v>，1518967</v>
      </c>
      <c r="P1024" s="43"/>
      <c r="Q1024" s="43"/>
      <c r="R1024" s="5"/>
      <c r="S1024" s="5"/>
    </row>
    <row r="1025" s="1" customFormat="1" spans="1:19">
      <c r="A1025" s="14">
        <v>117</v>
      </c>
      <c r="B1025" s="47">
        <v>43627</v>
      </c>
      <c r="C1025" s="48">
        <v>43634</v>
      </c>
      <c r="D1025" s="17" t="s">
        <v>15</v>
      </c>
      <c r="E1025" s="49">
        <f t="shared" si="73"/>
        <v>7</v>
      </c>
      <c r="F1025" s="50" t="s">
        <v>959</v>
      </c>
      <c r="G1025" s="51">
        <v>45045</v>
      </c>
      <c r="H1025" s="21">
        <v>0</v>
      </c>
      <c r="I1025" s="51">
        <f t="shared" si="74"/>
        <v>45045</v>
      </c>
      <c r="J1025" s="62">
        <f t="shared" si="75"/>
        <v>2686575.31</v>
      </c>
      <c r="K1025" s="49">
        <v>79106</v>
      </c>
      <c r="L1025" s="130">
        <v>1519195</v>
      </c>
      <c r="M1025" s="3"/>
      <c r="O1025" s="43" t="str">
        <f t="shared" si="76"/>
        <v>，1519195</v>
      </c>
      <c r="P1025" s="43"/>
      <c r="Q1025" s="43"/>
      <c r="R1025" s="5"/>
      <c r="S1025" s="5"/>
    </row>
    <row r="1026" s="1" customFormat="1" spans="1:19">
      <c r="A1026" s="14">
        <v>120</v>
      </c>
      <c r="B1026" s="47">
        <v>43632</v>
      </c>
      <c r="C1026" s="48">
        <v>43634</v>
      </c>
      <c r="D1026" s="17" t="s">
        <v>15</v>
      </c>
      <c r="E1026" s="49">
        <f t="shared" si="73"/>
        <v>2</v>
      </c>
      <c r="F1026" s="50" t="s">
        <v>960</v>
      </c>
      <c r="G1026" s="51">
        <v>12870</v>
      </c>
      <c r="H1026" s="21">
        <v>0</v>
      </c>
      <c r="I1026" s="51">
        <f t="shared" si="74"/>
        <v>12870</v>
      </c>
      <c r="J1026" s="62">
        <f t="shared" si="75"/>
        <v>2673705.31</v>
      </c>
      <c r="K1026" s="49">
        <v>79401</v>
      </c>
      <c r="L1026" s="130">
        <v>1521100</v>
      </c>
      <c r="M1026" s="3"/>
      <c r="O1026" s="43" t="str">
        <f t="shared" si="76"/>
        <v>，1521100</v>
      </c>
      <c r="P1026" s="43"/>
      <c r="Q1026" s="43"/>
      <c r="R1026" s="5"/>
      <c r="S1026" s="5"/>
    </row>
    <row r="1027" s="1" customFormat="1" spans="1:19">
      <c r="A1027" s="14">
        <v>124</v>
      </c>
      <c r="B1027" s="47">
        <v>43633</v>
      </c>
      <c r="C1027" s="48">
        <v>43635</v>
      </c>
      <c r="D1027" s="17" t="s">
        <v>15</v>
      </c>
      <c r="E1027" s="49">
        <f t="shared" si="73"/>
        <v>2</v>
      </c>
      <c r="F1027" s="50" t="s">
        <v>961</v>
      </c>
      <c r="G1027" s="51">
        <v>25740</v>
      </c>
      <c r="H1027" s="21">
        <v>0</v>
      </c>
      <c r="I1027" s="51">
        <f t="shared" si="74"/>
        <v>25740</v>
      </c>
      <c r="J1027" s="62">
        <f t="shared" si="75"/>
        <v>2647965.31</v>
      </c>
      <c r="K1027" s="49">
        <v>78659</v>
      </c>
      <c r="L1027" s="130">
        <v>1517155</v>
      </c>
      <c r="M1027" s="3"/>
      <c r="O1027" s="43" t="str">
        <f t="shared" si="76"/>
        <v>，1517155</v>
      </c>
      <c r="P1027" s="43"/>
      <c r="Q1027" s="43"/>
      <c r="R1027" s="5"/>
      <c r="S1027" s="5"/>
    </row>
    <row r="1028" s="1" customFormat="1" spans="1:19">
      <c r="A1028" s="14">
        <v>126</v>
      </c>
      <c r="B1028" s="47">
        <v>43633</v>
      </c>
      <c r="C1028" s="48">
        <v>43635</v>
      </c>
      <c r="D1028" s="17" t="s">
        <v>15</v>
      </c>
      <c r="E1028" s="49">
        <f t="shared" si="73"/>
        <v>2</v>
      </c>
      <c r="F1028" s="50" t="s">
        <v>962</v>
      </c>
      <c r="G1028" s="51">
        <v>13585</v>
      </c>
      <c r="H1028" s="21">
        <v>0</v>
      </c>
      <c r="I1028" s="51">
        <f t="shared" si="74"/>
        <v>13585</v>
      </c>
      <c r="J1028" s="62">
        <f t="shared" si="75"/>
        <v>2634380.31</v>
      </c>
      <c r="K1028" s="49">
        <v>80176</v>
      </c>
      <c r="L1028" s="130">
        <v>1524721</v>
      </c>
      <c r="M1028" s="3"/>
      <c r="O1028" s="43" t="str">
        <f t="shared" si="76"/>
        <v>，1524721</v>
      </c>
      <c r="P1028" s="43"/>
      <c r="Q1028" s="43"/>
      <c r="R1028" s="5"/>
      <c r="S1028" s="5"/>
    </row>
    <row r="1029" s="1" customFormat="1" spans="1:19">
      <c r="A1029" s="14">
        <v>127</v>
      </c>
      <c r="B1029" s="47">
        <v>43663</v>
      </c>
      <c r="C1029" s="48">
        <v>43665</v>
      </c>
      <c r="D1029" s="17" t="s">
        <v>15</v>
      </c>
      <c r="E1029" s="49">
        <f t="shared" si="73"/>
        <v>2</v>
      </c>
      <c r="F1029" s="50" t="s">
        <v>963</v>
      </c>
      <c r="G1029" s="51">
        <v>12870</v>
      </c>
      <c r="H1029" s="21">
        <v>0</v>
      </c>
      <c r="I1029" s="51">
        <f t="shared" si="74"/>
        <v>12870</v>
      </c>
      <c r="J1029" s="62">
        <f t="shared" si="75"/>
        <v>2621510.31</v>
      </c>
      <c r="K1029" s="49">
        <v>79407</v>
      </c>
      <c r="L1029" s="130">
        <v>1521702</v>
      </c>
      <c r="M1029" s="3"/>
      <c r="O1029" s="43" t="str">
        <f t="shared" si="76"/>
        <v>，1521702</v>
      </c>
      <c r="P1029" s="43"/>
      <c r="Q1029" s="43"/>
      <c r="R1029" s="5"/>
      <c r="S1029" s="5"/>
    </row>
    <row r="1030" s="1" customFormat="1" spans="1:19">
      <c r="A1030" s="14">
        <v>132</v>
      </c>
      <c r="B1030" s="47">
        <v>43631</v>
      </c>
      <c r="C1030" s="48">
        <v>43636</v>
      </c>
      <c r="D1030" s="17" t="s">
        <v>15</v>
      </c>
      <c r="E1030" s="49">
        <f t="shared" si="73"/>
        <v>5</v>
      </c>
      <c r="F1030" s="50" t="s">
        <v>964</v>
      </c>
      <c r="G1030" s="51">
        <v>32175</v>
      </c>
      <c r="H1030" s="21">
        <v>0</v>
      </c>
      <c r="I1030" s="51">
        <f t="shared" si="74"/>
        <v>32175</v>
      </c>
      <c r="J1030" s="62">
        <f t="shared" si="75"/>
        <v>2589335.31</v>
      </c>
      <c r="K1030" s="49">
        <v>78465</v>
      </c>
      <c r="L1030" s="130">
        <v>1517193</v>
      </c>
      <c r="M1030" s="3"/>
      <c r="O1030" s="43" t="str">
        <f t="shared" si="76"/>
        <v>，1517193</v>
      </c>
      <c r="P1030" s="43"/>
      <c r="Q1030" s="43"/>
      <c r="R1030" s="5"/>
      <c r="S1030" s="5"/>
    </row>
    <row r="1031" s="1" customFormat="1" spans="1:19">
      <c r="A1031" s="14">
        <v>135</v>
      </c>
      <c r="B1031" s="47">
        <v>43635</v>
      </c>
      <c r="C1031" s="48">
        <v>43637</v>
      </c>
      <c r="D1031" s="17" t="s">
        <v>15</v>
      </c>
      <c r="E1031" s="49">
        <f t="shared" si="73"/>
        <v>2</v>
      </c>
      <c r="F1031" s="50" t="s">
        <v>965</v>
      </c>
      <c r="G1031" s="51">
        <v>9000</v>
      </c>
      <c r="H1031" s="21">
        <v>0</v>
      </c>
      <c r="I1031" s="51">
        <f t="shared" si="74"/>
        <v>9000</v>
      </c>
      <c r="J1031" s="62">
        <f t="shared" si="75"/>
        <v>2580335.31</v>
      </c>
      <c r="K1031" s="49">
        <v>78904</v>
      </c>
      <c r="L1031" s="130">
        <v>1518368</v>
      </c>
      <c r="M1031" s="3"/>
      <c r="O1031" s="43" t="str">
        <f t="shared" si="76"/>
        <v>，1518368</v>
      </c>
      <c r="P1031" s="43"/>
      <c r="Q1031" s="43"/>
      <c r="R1031" s="5"/>
      <c r="S1031" s="5"/>
    </row>
    <row r="1032" s="1" customFormat="1" spans="1:19">
      <c r="A1032" s="14">
        <v>140</v>
      </c>
      <c r="B1032" s="47">
        <v>43635</v>
      </c>
      <c r="C1032" s="48">
        <v>43637</v>
      </c>
      <c r="D1032" s="17" t="s">
        <v>15</v>
      </c>
      <c r="E1032" s="49">
        <f t="shared" si="73"/>
        <v>2</v>
      </c>
      <c r="F1032" s="50" t="s">
        <v>966</v>
      </c>
      <c r="G1032" s="51">
        <v>20070</v>
      </c>
      <c r="H1032" s="21">
        <v>0</v>
      </c>
      <c r="I1032" s="51">
        <f t="shared" si="74"/>
        <v>20070</v>
      </c>
      <c r="J1032" s="62">
        <f t="shared" si="75"/>
        <v>2560265.31</v>
      </c>
      <c r="K1032" s="49">
        <v>79162</v>
      </c>
      <c r="L1032" s="130">
        <v>1520771</v>
      </c>
      <c r="M1032" s="3"/>
      <c r="O1032" s="43" t="str">
        <f t="shared" si="76"/>
        <v>，1520771</v>
      </c>
      <c r="P1032" s="43"/>
      <c r="Q1032" s="43"/>
      <c r="R1032" s="5"/>
      <c r="S1032" s="5"/>
    </row>
    <row r="1033" s="1" customFormat="1" spans="1:19">
      <c r="A1033" s="14">
        <v>141</v>
      </c>
      <c r="B1033" s="47">
        <v>43636</v>
      </c>
      <c r="C1033" s="48">
        <v>43638</v>
      </c>
      <c r="D1033" s="17" t="s">
        <v>15</v>
      </c>
      <c r="E1033" s="49">
        <f t="shared" si="73"/>
        <v>2</v>
      </c>
      <c r="F1033" s="50" t="s">
        <v>967</v>
      </c>
      <c r="G1033" s="51">
        <v>12870</v>
      </c>
      <c r="H1033" s="21">
        <v>0</v>
      </c>
      <c r="I1033" s="51">
        <f t="shared" si="74"/>
        <v>12870</v>
      </c>
      <c r="J1033" s="62">
        <f t="shared" si="75"/>
        <v>2547395.31</v>
      </c>
      <c r="K1033" s="49">
        <v>80685</v>
      </c>
      <c r="L1033" s="82">
        <v>1526495</v>
      </c>
      <c r="M1033" s="3"/>
      <c r="O1033" s="43" t="str">
        <f t="shared" si="76"/>
        <v>，1526495</v>
      </c>
      <c r="P1033" s="43"/>
      <c r="Q1033" s="43"/>
      <c r="R1033" s="5"/>
      <c r="S1033" s="5"/>
    </row>
    <row r="1034" s="1" customFormat="1" spans="1:19">
      <c r="A1034" s="14">
        <v>142</v>
      </c>
      <c r="B1034" s="47">
        <v>43636</v>
      </c>
      <c r="C1034" s="48">
        <v>43638</v>
      </c>
      <c r="D1034" s="17" t="s">
        <v>15</v>
      </c>
      <c r="E1034" s="49">
        <f t="shared" si="73"/>
        <v>2</v>
      </c>
      <c r="F1034" s="50" t="s">
        <v>968</v>
      </c>
      <c r="G1034" s="51">
        <v>12870</v>
      </c>
      <c r="H1034" s="21">
        <v>0</v>
      </c>
      <c r="I1034" s="51">
        <f t="shared" si="74"/>
        <v>12870</v>
      </c>
      <c r="J1034" s="62">
        <f t="shared" si="75"/>
        <v>2534525.31</v>
      </c>
      <c r="K1034" s="49">
        <v>80686</v>
      </c>
      <c r="L1034" s="82">
        <v>1526495</v>
      </c>
      <c r="M1034" s="3"/>
      <c r="O1034" s="43" t="str">
        <f t="shared" si="76"/>
        <v>，1526495</v>
      </c>
      <c r="P1034" s="43"/>
      <c r="Q1034" s="43"/>
      <c r="R1034" s="5"/>
      <c r="S1034" s="5"/>
    </row>
    <row r="1035" s="1" customFormat="1" spans="1:19">
      <c r="A1035" s="14">
        <v>143</v>
      </c>
      <c r="B1035" s="47">
        <v>43633</v>
      </c>
      <c r="C1035" s="48">
        <v>43638</v>
      </c>
      <c r="D1035" s="17" t="s">
        <v>15</v>
      </c>
      <c r="E1035" s="49">
        <f t="shared" si="73"/>
        <v>5</v>
      </c>
      <c r="F1035" s="50" t="s">
        <v>969</v>
      </c>
      <c r="G1035" s="51">
        <v>22500</v>
      </c>
      <c r="H1035" s="21">
        <v>0</v>
      </c>
      <c r="I1035" s="51">
        <f t="shared" si="74"/>
        <v>22500</v>
      </c>
      <c r="J1035" s="62">
        <f t="shared" si="75"/>
        <v>2512025.31</v>
      </c>
      <c r="K1035" s="49">
        <v>78661</v>
      </c>
      <c r="L1035" s="130">
        <v>1517645</v>
      </c>
      <c r="M1035" s="3"/>
      <c r="O1035" s="43" t="str">
        <f t="shared" si="76"/>
        <v>，1517645</v>
      </c>
      <c r="P1035" s="43"/>
      <c r="Q1035" s="43"/>
      <c r="R1035" s="5"/>
      <c r="S1035" s="5"/>
    </row>
    <row r="1036" s="1" customFormat="1" spans="1:19">
      <c r="A1036" s="14">
        <v>146</v>
      </c>
      <c r="B1036" s="47">
        <v>43636</v>
      </c>
      <c r="C1036" s="48">
        <v>43639</v>
      </c>
      <c r="D1036" s="17" t="s">
        <v>15</v>
      </c>
      <c r="E1036" s="49">
        <f t="shared" si="73"/>
        <v>3</v>
      </c>
      <c r="F1036" s="50" t="s">
        <v>970</v>
      </c>
      <c r="G1036" s="51">
        <v>19305</v>
      </c>
      <c r="H1036" s="21">
        <v>0</v>
      </c>
      <c r="I1036" s="51">
        <f t="shared" si="74"/>
        <v>19305</v>
      </c>
      <c r="J1036" s="62">
        <f t="shared" si="75"/>
        <v>2492720.31</v>
      </c>
      <c r="K1036" s="49">
        <v>79656</v>
      </c>
      <c r="L1036" s="130">
        <v>1522032</v>
      </c>
      <c r="M1036" s="3"/>
      <c r="O1036" s="43" t="str">
        <f t="shared" si="76"/>
        <v>，1522032</v>
      </c>
      <c r="P1036" s="43"/>
      <c r="Q1036" s="43"/>
      <c r="R1036" s="5"/>
      <c r="S1036" s="5"/>
    </row>
    <row r="1037" s="1" customFormat="1" spans="1:19">
      <c r="A1037" s="14">
        <v>149</v>
      </c>
      <c r="B1037" s="47">
        <v>43638</v>
      </c>
      <c r="C1037" s="48">
        <v>43640</v>
      </c>
      <c r="D1037" s="17" t="s">
        <v>15</v>
      </c>
      <c r="E1037" s="49">
        <f t="shared" si="73"/>
        <v>2</v>
      </c>
      <c r="F1037" s="50" t="s">
        <v>971</v>
      </c>
      <c r="G1037" s="51">
        <v>25740</v>
      </c>
      <c r="H1037" s="21">
        <v>0</v>
      </c>
      <c r="I1037" s="51">
        <f t="shared" si="74"/>
        <v>25740</v>
      </c>
      <c r="J1037" s="62">
        <f t="shared" si="75"/>
        <v>2466980.31</v>
      </c>
      <c r="K1037" s="49">
        <v>80912</v>
      </c>
      <c r="L1037" s="82">
        <v>1528092</v>
      </c>
      <c r="M1037" s="3"/>
      <c r="O1037" s="43" t="str">
        <f t="shared" si="76"/>
        <v>，1528092</v>
      </c>
      <c r="P1037" s="43"/>
      <c r="Q1037" s="43"/>
      <c r="R1037" s="5"/>
      <c r="S1037" s="5"/>
    </row>
    <row r="1038" s="1" customFormat="1" spans="1:19">
      <c r="A1038" s="14">
        <v>153</v>
      </c>
      <c r="B1038" s="47">
        <v>43639</v>
      </c>
      <c r="C1038" s="48">
        <v>43641</v>
      </c>
      <c r="D1038" s="17" t="s">
        <v>15</v>
      </c>
      <c r="E1038" s="49">
        <f t="shared" si="73"/>
        <v>2</v>
      </c>
      <c r="F1038" s="50" t="s">
        <v>972</v>
      </c>
      <c r="G1038" s="51">
        <v>12870</v>
      </c>
      <c r="H1038" s="21">
        <v>0</v>
      </c>
      <c r="I1038" s="51">
        <f t="shared" si="74"/>
        <v>12870</v>
      </c>
      <c r="J1038" s="62">
        <f t="shared" si="75"/>
        <v>2454110.31</v>
      </c>
      <c r="K1038" s="49">
        <v>78662</v>
      </c>
      <c r="L1038" s="130">
        <v>1518029</v>
      </c>
      <c r="M1038" s="3"/>
      <c r="O1038" s="43" t="str">
        <f t="shared" si="76"/>
        <v>，1518029</v>
      </c>
      <c r="P1038" s="43"/>
      <c r="Q1038" s="43"/>
      <c r="R1038" s="5"/>
      <c r="S1038" s="5"/>
    </row>
    <row r="1039" s="1" customFormat="1" spans="1:19">
      <c r="A1039" s="14">
        <v>154</v>
      </c>
      <c r="B1039" s="47">
        <v>43639</v>
      </c>
      <c r="C1039" s="48">
        <v>43641</v>
      </c>
      <c r="D1039" s="17" t="s">
        <v>15</v>
      </c>
      <c r="E1039" s="49">
        <f t="shared" si="73"/>
        <v>2</v>
      </c>
      <c r="F1039" s="50" t="s">
        <v>973</v>
      </c>
      <c r="G1039" s="51">
        <v>22410</v>
      </c>
      <c r="H1039" s="21">
        <v>0</v>
      </c>
      <c r="I1039" s="51">
        <f t="shared" si="74"/>
        <v>22410</v>
      </c>
      <c r="J1039" s="62">
        <f t="shared" si="75"/>
        <v>2431700.31</v>
      </c>
      <c r="K1039" s="49">
        <v>78663</v>
      </c>
      <c r="L1039" s="130">
        <v>1518033</v>
      </c>
      <c r="M1039" s="3"/>
      <c r="O1039" s="43" t="str">
        <f t="shared" si="76"/>
        <v>，1518033</v>
      </c>
      <c r="P1039" s="43"/>
      <c r="Q1039" s="43"/>
      <c r="R1039" s="5"/>
      <c r="S1039" s="5"/>
    </row>
    <row r="1040" s="1" customFormat="1" spans="1:19">
      <c r="A1040" s="14">
        <v>155</v>
      </c>
      <c r="B1040" s="47">
        <v>43640</v>
      </c>
      <c r="C1040" s="48">
        <v>43641</v>
      </c>
      <c r="D1040" s="17" t="s">
        <v>15</v>
      </c>
      <c r="E1040" s="49">
        <f t="shared" si="73"/>
        <v>1</v>
      </c>
      <c r="F1040" s="50" t="s">
        <v>974</v>
      </c>
      <c r="G1040" s="51">
        <v>7150</v>
      </c>
      <c r="H1040" s="21">
        <v>0</v>
      </c>
      <c r="I1040" s="51">
        <f t="shared" si="74"/>
        <v>7150</v>
      </c>
      <c r="J1040" s="62">
        <f t="shared" si="75"/>
        <v>2424550.31</v>
      </c>
      <c r="K1040" s="49">
        <v>81172</v>
      </c>
      <c r="L1040" s="130">
        <v>1531593</v>
      </c>
      <c r="M1040" s="3"/>
      <c r="O1040" s="43" t="str">
        <f t="shared" si="76"/>
        <v>，1531593</v>
      </c>
      <c r="P1040" s="43"/>
      <c r="Q1040" s="43"/>
      <c r="R1040" s="5"/>
      <c r="S1040" s="5"/>
    </row>
    <row r="1041" s="1" customFormat="1" spans="1:19">
      <c r="A1041" s="14">
        <v>163</v>
      </c>
      <c r="B1041" s="47">
        <v>43639</v>
      </c>
      <c r="C1041" s="48">
        <v>43642</v>
      </c>
      <c r="D1041" s="17" t="s">
        <v>15</v>
      </c>
      <c r="E1041" s="49">
        <f t="shared" si="73"/>
        <v>3</v>
      </c>
      <c r="F1041" s="50" t="s">
        <v>975</v>
      </c>
      <c r="G1041" s="51">
        <v>19305</v>
      </c>
      <c r="H1041" s="21">
        <v>0</v>
      </c>
      <c r="I1041" s="51">
        <f t="shared" si="74"/>
        <v>19305</v>
      </c>
      <c r="J1041" s="62">
        <f t="shared" si="75"/>
        <v>2405245.31</v>
      </c>
      <c r="K1041" s="49">
        <v>80739</v>
      </c>
      <c r="L1041" s="130">
        <v>1526577</v>
      </c>
      <c r="M1041" s="3"/>
      <c r="O1041" s="43" t="str">
        <f t="shared" si="76"/>
        <v>，1526577</v>
      </c>
      <c r="P1041" s="43"/>
      <c r="Q1041" s="43"/>
      <c r="R1041" s="5"/>
      <c r="S1041" s="5"/>
    </row>
    <row r="1042" s="1" customFormat="1" spans="1:19">
      <c r="A1042" s="14">
        <v>165</v>
      </c>
      <c r="B1042" s="47">
        <v>43640</v>
      </c>
      <c r="C1042" s="48">
        <v>43642</v>
      </c>
      <c r="D1042" s="17" t="s">
        <v>15</v>
      </c>
      <c r="E1042" s="49">
        <f t="shared" si="73"/>
        <v>2</v>
      </c>
      <c r="F1042" s="50" t="s">
        <v>976</v>
      </c>
      <c r="G1042" s="51">
        <v>12870</v>
      </c>
      <c r="H1042" s="21">
        <v>0</v>
      </c>
      <c r="I1042" s="51">
        <f t="shared" si="74"/>
        <v>12870</v>
      </c>
      <c r="J1042" s="62">
        <f t="shared" si="75"/>
        <v>2392375.31</v>
      </c>
      <c r="K1042" s="49">
        <v>79970</v>
      </c>
      <c r="L1042" s="130">
        <v>1524004</v>
      </c>
      <c r="M1042" s="3"/>
      <c r="O1042" s="43" t="str">
        <f t="shared" si="76"/>
        <v>，1524004</v>
      </c>
      <c r="P1042" s="43"/>
      <c r="Q1042" s="43"/>
      <c r="R1042" s="5"/>
      <c r="S1042" s="5"/>
    </row>
    <row r="1043" s="1" customFormat="1" spans="1:19">
      <c r="A1043" s="14">
        <v>167</v>
      </c>
      <c r="B1043" s="47">
        <v>43638</v>
      </c>
      <c r="C1043" s="48">
        <v>43643</v>
      </c>
      <c r="D1043" s="17" t="s">
        <v>15</v>
      </c>
      <c r="E1043" s="49">
        <f t="shared" si="73"/>
        <v>5</v>
      </c>
      <c r="F1043" s="50" t="s">
        <v>977</v>
      </c>
      <c r="G1043" s="51">
        <v>32175</v>
      </c>
      <c r="H1043" s="21">
        <v>0</v>
      </c>
      <c r="I1043" s="51">
        <f t="shared" si="74"/>
        <v>32175</v>
      </c>
      <c r="J1043" s="62">
        <f t="shared" si="75"/>
        <v>2360200.31</v>
      </c>
      <c r="K1043" s="49">
        <v>79660</v>
      </c>
      <c r="L1043" s="130">
        <v>1522651</v>
      </c>
      <c r="M1043" s="3"/>
      <c r="O1043" s="43" t="str">
        <f t="shared" ref="O1043:O1060" si="77">$N$1010&amp;L1043</f>
        <v>，1522651</v>
      </c>
      <c r="P1043" s="43"/>
      <c r="Q1043" s="43"/>
      <c r="R1043" s="5"/>
      <c r="S1043" s="5"/>
    </row>
    <row r="1044" s="1" customFormat="1" spans="1:19">
      <c r="A1044" s="14">
        <v>168</v>
      </c>
      <c r="B1044" s="47">
        <v>43641</v>
      </c>
      <c r="C1044" s="48">
        <v>43643</v>
      </c>
      <c r="D1044" s="17" t="s">
        <v>15</v>
      </c>
      <c r="E1044" s="49">
        <f t="shared" si="73"/>
        <v>2</v>
      </c>
      <c r="F1044" s="50" t="s">
        <v>978</v>
      </c>
      <c r="G1044" s="51">
        <v>12870</v>
      </c>
      <c r="H1044" s="21">
        <v>0</v>
      </c>
      <c r="I1044" s="51">
        <f t="shared" si="74"/>
        <v>12870</v>
      </c>
      <c r="J1044" s="62">
        <f t="shared" si="75"/>
        <v>2347330.31</v>
      </c>
      <c r="K1044" s="49">
        <v>80175</v>
      </c>
      <c r="L1044" s="130">
        <v>1524458</v>
      </c>
      <c r="M1044" s="3"/>
      <c r="O1044" s="43" t="str">
        <f t="shared" si="77"/>
        <v>，1524458</v>
      </c>
      <c r="P1044" s="43"/>
      <c r="Q1044" s="43"/>
      <c r="R1044" s="5"/>
      <c r="S1044" s="5"/>
    </row>
    <row r="1045" s="1" customFormat="1" spans="1:19">
      <c r="A1045" s="14">
        <v>169</v>
      </c>
      <c r="B1045" s="47">
        <v>43641</v>
      </c>
      <c r="C1045" s="48">
        <v>43643</v>
      </c>
      <c r="D1045" s="17" t="s">
        <v>15</v>
      </c>
      <c r="E1045" s="49">
        <f t="shared" si="73"/>
        <v>2</v>
      </c>
      <c r="F1045" s="50" t="s">
        <v>979</v>
      </c>
      <c r="G1045" s="51">
        <v>12870</v>
      </c>
      <c r="H1045" s="21">
        <v>0</v>
      </c>
      <c r="I1045" s="51">
        <f t="shared" si="74"/>
        <v>12870</v>
      </c>
      <c r="J1045" s="62">
        <f t="shared" si="75"/>
        <v>2334460.31</v>
      </c>
      <c r="K1045" s="49">
        <v>78232</v>
      </c>
      <c r="L1045" s="130">
        <v>1515396</v>
      </c>
      <c r="M1045" s="3"/>
      <c r="O1045" s="43" t="str">
        <f t="shared" si="77"/>
        <v>，1515396</v>
      </c>
      <c r="P1045" s="43"/>
      <c r="Q1045" s="43"/>
      <c r="R1045" s="5"/>
      <c r="S1045" s="5"/>
    </row>
    <row r="1046" s="1" customFormat="1" spans="1:19">
      <c r="A1046" s="14">
        <v>170</v>
      </c>
      <c r="B1046" s="47">
        <v>43641</v>
      </c>
      <c r="C1046" s="48">
        <v>43643</v>
      </c>
      <c r="D1046" s="17" t="s">
        <v>15</v>
      </c>
      <c r="E1046" s="49">
        <f t="shared" si="73"/>
        <v>2</v>
      </c>
      <c r="F1046" s="50" t="s">
        <v>980</v>
      </c>
      <c r="G1046" s="51">
        <v>12870</v>
      </c>
      <c r="H1046" s="21">
        <v>0</v>
      </c>
      <c r="I1046" s="51">
        <f t="shared" si="74"/>
        <v>12870</v>
      </c>
      <c r="J1046" s="62">
        <f t="shared" si="75"/>
        <v>2321590.31</v>
      </c>
      <c r="K1046" s="49">
        <v>79157</v>
      </c>
      <c r="L1046" s="131">
        <v>1520640</v>
      </c>
      <c r="M1046" s="3"/>
      <c r="O1046" s="43" t="str">
        <f t="shared" si="77"/>
        <v>，1520640</v>
      </c>
      <c r="P1046" s="43"/>
      <c r="Q1046" s="43"/>
      <c r="R1046" s="5"/>
      <c r="S1046" s="5"/>
    </row>
    <row r="1047" s="1" customFormat="1" spans="1:19">
      <c r="A1047" s="14">
        <v>171</v>
      </c>
      <c r="B1047" s="47">
        <v>43640</v>
      </c>
      <c r="C1047" s="48">
        <v>43643</v>
      </c>
      <c r="D1047" s="17" t="s">
        <v>15</v>
      </c>
      <c r="E1047" s="49">
        <f t="shared" si="73"/>
        <v>3</v>
      </c>
      <c r="F1047" s="50" t="s">
        <v>981</v>
      </c>
      <c r="G1047" s="51">
        <v>33615</v>
      </c>
      <c r="H1047" s="21">
        <v>0</v>
      </c>
      <c r="I1047" s="51">
        <f t="shared" si="74"/>
        <v>33615</v>
      </c>
      <c r="J1047" s="62">
        <f t="shared" si="75"/>
        <v>2287975.31</v>
      </c>
      <c r="K1047" s="49">
        <v>80800</v>
      </c>
      <c r="L1047" s="130">
        <v>1527897</v>
      </c>
      <c r="M1047" s="3"/>
      <c r="O1047" s="43" t="str">
        <f t="shared" si="77"/>
        <v>，1527897</v>
      </c>
      <c r="P1047" s="43"/>
      <c r="Q1047" s="43"/>
      <c r="R1047" s="5"/>
      <c r="S1047" s="5"/>
    </row>
    <row r="1048" s="1" customFormat="1" spans="1:19">
      <c r="A1048" s="14">
        <v>172</v>
      </c>
      <c r="B1048" s="47">
        <v>43641</v>
      </c>
      <c r="C1048" s="48">
        <v>43643</v>
      </c>
      <c r="D1048" s="17" t="s">
        <v>15</v>
      </c>
      <c r="E1048" s="49">
        <f t="shared" si="73"/>
        <v>2</v>
      </c>
      <c r="F1048" s="50" t="s">
        <v>982</v>
      </c>
      <c r="G1048" s="51">
        <v>13585</v>
      </c>
      <c r="H1048" s="21">
        <v>0</v>
      </c>
      <c r="I1048" s="51">
        <f t="shared" si="74"/>
        <v>13585</v>
      </c>
      <c r="J1048" s="62">
        <f t="shared" si="75"/>
        <v>2274390.31</v>
      </c>
      <c r="K1048" s="49">
        <v>81287</v>
      </c>
      <c r="L1048" s="130">
        <v>1532887</v>
      </c>
      <c r="M1048" s="3"/>
      <c r="O1048" s="43" t="str">
        <f t="shared" si="77"/>
        <v>，1532887</v>
      </c>
      <c r="P1048" s="43"/>
      <c r="Q1048" s="43"/>
      <c r="R1048" s="5"/>
      <c r="S1048" s="5"/>
    </row>
    <row r="1049" s="1" customFormat="1" spans="1:19">
      <c r="A1049" s="14">
        <v>173</v>
      </c>
      <c r="B1049" s="47">
        <v>43642</v>
      </c>
      <c r="C1049" s="48">
        <v>43644</v>
      </c>
      <c r="D1049" s="17" t="s">
        <v>15</v>
      </c>
      <c r="E1049" s="49">
        <f t="shared" si="73"/>
        <v>2</v>
      </c>
      <c r="F1049" s="50" t="s">
        <v>983</v>
      </c>
      <c r="G1049" s="51">
        <v>22410</v>
      </c>
      <c r="H1049" s="21">
        <v>0</v>
      </c>
      <c r="I1049" s="51">
        <f t="shared" si="74"/>
        <v>22410</v>
      </c>
      <c r="J1049" s="62">
        <f t="shared" si="75"/>
        <v>2251980.31</v>
      </c>
      <c r="K1049" s="49">
        <v>81525</v>
      </c>
      <c r="L1049" s="130">
        <v>1535134</v>
      </c>
      <c r="M1049" s="3"/>
      <c r="O1049" s="43" t="str">
        <f t="shared" si="77"/>
        <v>，1535134</v>
      </c>
      <c r="P1049" s="43"/>
      <c r="Q1049" s="43"/>
      <c r="R1049" s="5"/>
      <c r="S1049" s="5"/>
    </row>
    <row r="1050" s="1" customFormat="1" spans="1:19">
      <c r="A1050" s="14">
        <v>175</v>
      </c>
      <c r="B1050" s="47">
        <v>43642</v>
      </c>
      <c r="C1050" s="48">
        <v>43644</v>
      </c>
      <c r="D1050" s="17" t="s">
        <v>15</v>
      </c>
      <c r="E1050" s="49">
        <f t="shared" si="73"/>
        <v>2</v>
      </c>
      <c r="F1050" s="50" t="s">
        <v>314</v>
      </c>
      <c r="G1050" s="51">
        <v>22410</v>
      </c>
      <c r="H1050" s="21">
        <v>0</v>
      </c>
      <c r="I1050" s="51">
        <f t="shared" si="74"/>
        <v>22410</v>
      </c>
      <c r="J1050" s="62">
        <f t="shared" si="75"/>
        <v>2229570.31</v>
      </c>
      <c r="K1050" s="49">
        <v>81294</v>
      </c>
      <c r="L1050" s="130">
        <v>1533005</v>
      </c>
      <c r="M1050" s="3"/>
      <c r="O1050" s="43" t="str">
        <f t="shared" si="77"/>
        <v>，1533005</v>
      </c>
      <c r="P1050" s="43"/>
      <c r="Q1050" s="43"/>
      <c r="R1050" s="5"/>
      <c r="S1050" s="5"/>
    </row>
    <row r="1051" s="1" customFormat="1" spans="1:19">
      <c r="A1051" s="14">
        <v>176</v>
      </c>
      <c r="B1051" s="47">
        <v>43642</v>
      </c>
      <c r="C1051" s="48">
        <v>43644</v>
      </c>
      <c r="D1051" s="17" t="s">
        <v>15</v>
      </c>
      <c r="E1051" s="49">
        <f t="shared" si="73"/>
        <v>2</v>
      </c>
      <c r="F1051" s="50" t="s">
        <v>984</v>
      </c>
      <c r="G1051" s="51">
        <v>20070</v>
      </c>
      <c r="H1051" s="21">
        <v>0</v>
      </c>
      <c r="I1051" s="51">
        <f t="shared" si="74"/>
        <v>20070</v>
      </c>
      <c r="J1051" s="62">
        <f t="shared" si="75"/>
        <v>2209500.31</v>
      </c>
      <c r="K1051" s="49">
        <v>78123</v>
      </c>
      <c r="L1051" s="130">
        <v>1513306</v>
      </c>
      <c r="M1051" s="3"/>
      <c r="O1051" s="43" t="str">
        <f t="shared" si="77"/>
        <v>，1513306</v>
      </c>
      <c r="P1051" s="43"/>
      <c r="Q1051" s="43"/>
      <c r="R1051" s="5"/>
      <c r="S1051" s="5"/>
    </row>
    <row r="1052" s="1" customFormat="1" spans="1:19">
      <c r="A1052" s="14">
        <v>179</v>
      </c>
      <c r="B1052" s="47">
        <v>43641</v>
      </c>
      <c r="C1052" s="48">
        <v>43644</v>
      </c>
      <c r="D1052" s="17" t="s">
        <v>15</v>
      </c>
      <c r="E1052" s="49">
        <f t="shared" si="73"/>
        <v>3</v>
      </c>
      <c r="F1052" s="50" t="s">
        <v>985</v>
      </c>
      <c r="G1052" s="51">
        <v>19305</v>
      </c>
      <c r="H1052" s="21">
        <v>0</v>
      </c>
      <c r="I1052" s="51">
        <f t="shared" si="74"/>
        <v>19305</v>
      </c>
      <c r="J1052" s="62">
        <f t="shared" si="75"/>
        <v>2190195.31</v>
      </c>
      <c r="K1052" s="49">
        <v>80416</v>
      </c>
      <c r="L1052" s="130">
        <v>1525198</v>
      </c>
      <c r="M1052" s="3"/>
      <c r="O1052" s="43" t="str">
        <f t="shared" si="77"/>
        <v>，1525198</v>
      </c>
      <c r="P1052" s="43"/>
      <c r="Q1052" s="43"/>
      <c r="R1052" s="5"/>
      <c r="S1052" s="5"/>
    </row>
    <row r="1053" s="1" customFormat="1" spans="1:19">
      <c r="A1053" s="14">
        <v>180</v>
      </c>
      <c r="B1053" s="47">
        <v>43641</v>
      </c>
      <c r="C1053" s="48">
        <v>43644</v>
      </c>
      <c r="D1053" s="17" t="s">
        <v>15</v>
      </c>
      <c r="E1053" s="49">
        <f t="shared" si="73"/>
        <v>3</v>
      </c>
      <c r="F1053" s="50" t="s">
        <v>986</v>
      </c>
      <c r="G1053" s="51">
        <v>19305</v>
      </c>
      <c r="H1053" s="21">
        <v>0</v>
      </c>
      <c r="I1053" s="51">
        <f t="shared" si="74"/>
        <v>19305</v>
      </c>
      <c r="J1053" s="62">
        <f t="shared" si="75"/>
        <v>2170890.31</v>
      </c>
      <c r="K1053" s="49">
        <v>80665</v>
      </c>
      <c r="L1053" s="82">
        <v>1525846</v>
      </c>
      <c r="M1053" s="3"/>
      <c r="O1053" s="43" t="str">
        <f t="shared" si="77"/>
        <v>，1525846</v>
      </c>
      <c r="P1053" s="43"/>
      <c r="Q1053" s="43"/>
      <c r="R1053" s="5"/>
      <c r="S1053" s="5"/>
    </row>
    <row r="1054" s="1" customFormat="1" spans="1:19">
      <c r="A1054" s="14">
        <v>181</v>
      </c>
      <c r="B1054" s="47">
        <v>43641</v>
      </c>
      <c r="C1054" s="48">
        <v>43644</v>
      </c>
      <c r="D1054" s="17" t="s">
        <v>15</v>
      </c>
      <c r="E1054" s="49">
        <f t="shared" si="73"/>
        <v>3</v>
      </c>
      <c r="F1054" s="50" t="s">
        <v>987</v>
      </c>
      <c r="G1054" s="51">
        <v>19305</v>
      </c>
      <c r="H1054" s="21">
        <v>0</v>
      </c>
      <c r="I1054" s="51">
        <f t="shared" si="74"/>
        <v>19305</v>
      </c>
      <c r="J1054" s="62">
        <f t="shared" si="75"/>
        <v>2151585.31</v>
      </c>
      <c r="K1054" s="49">
        <v>80666</v>
      </c>
      <c r="L1054" s="82">
        <v>1525846</v>
      </c>
      <c r="M1054" s="3"/>
      <c r="O1054" s="43" t="str">
        <f t="shared" si="77"/>
        <v>，1525846</v>
      </c>
      <c r="P1054" s="43"/>
      <c r="Q1054" s="43"/>
      <c r="R1054" s="5"/>
      <c r="S1054" s="5"/>
    </row>
    <row r="1055" s="1" customFormat="1" spans="1:19">
      <c r="A1055" s="14">
        <v>184</v>
      </c>
      <c r="B1055" s="47">
        <v>43642</v>
      </c>
      <c r="C1055" s="48">
        <v>43645</v>
      </c>
      <c r="D1055" s="17" t="s">
        <v>15</v>
      </c>
      <c r="E1055" s="49">
        <f t="shared" si="73"/>
        <v>3</v>
      </c>
      <c r="F1055" s="50" t="s">
        <v>988</v>
      </c>
      <c r="G1055" s="51">
        <v>19305</v>
      </c>
      <c r="H1055" s="21">
        <v>0</v>
      </c>
      <c r="I1055" s="51">
        <f t="shared" si="74"/>
        <v>19305</v>
      </c>
      <c r="J1055" s="62">
        <f t="shared" si="75"/>
        <v>2132280.31</v>
      </c>
      <c r="K1055" s="49">
        <v>80661</v>
      </c>
      <c r="L1055" s="130">
        <v>1525460</v>
      </c>
      <c r="M1055" s="3"/>
      <c r="O1055" s="43" t="str">
        <f t="shared" si="77"/>
        <v>，1525460</v>
      </c>
      <c r="P1055" s="43"/>
      <c r="Q1055" s="43"/>
      <c r="R1055" s="5"/>
      <c r="S1055" s="5"/>
    </row>
    <row r="1056" s="1" customFormat="1" spans="1:19">
      <c r="A1056" s="14">
        <v>3</v>
      </c>
      <c r="B1056" s="47">
        <v>43645</v>
      </c>
      <c r="C1056" s="48">
        <v>43647</v>
      </c>
      <c r="D1056" s="17" t="s">
        <v>15</v>
      </c>
      <c r="E1056" s="49">
        <f t="shared" si="73"/>
        <v>2</v>
      </c>
      <c r="F1056" s="50" t="s">
        <v>989</v>
      </c>
      <c r="G1056" s="51">
        <v>20070</v>
      </c>
      <c r="H1056" s="21">
        <v>0</v>
      </c>
      <c r="I1056" s="51">
        <f t="shared" si="74"/>
        <v>20070</v>
      </c>
      <c r="J1056" s="62">
        <f t="shared" si="75"/>
        <v>2112210.31</v>
      </c>
      <c r="K1056" s="49">
        <v>80957</v>
      </c>
      <c r="L1056" s="130">
        <v>1528309</v>
      </c>
      <c r="M1056" s="3"/>
      <c r="O1056" s="43" t="str">
        <f t="shared" si="77"/>
        <v>，1528309</v>
      </c>
      <c r="P1056" s="43"/>
      <c r="Q1056" s="43"/>
      <c r="R1056" s="5"/>
      <c r="S1056" s="5"/>
    </row>
    <row r="1057" s="1" customFormat="1" spans="1:19">
      <c r="A1057" s="14">
        <v>4</v>
      </c>
      <c r="B1057" s="47">
        <v>43645</v>
      </c>
      <c r="C1057" s="48">
        <v>43647</v>
      </c>
      <c r="D1057" s="17" t="s">
        <v>15</v>
      </c>
      <c r="E1057" s="49">
        <f t="shared" si="73"/>
        <v>2</v>
      </c>
      <c r="F1057" s="50" t="s">
        <v>990</v>
      </c>
      <c r="G1057" s="51">
        <v>12870</v>
      </c>
      <c r="H1057" s="21">
        <v>0</v>
      </c>
      <c r="I1057" s="51">
        <f t="shared" si="74"/>
        <v>12870</v>
      </c>
      <c r="J1057" s="62">
        <f t="shared" si="75"/>
        <v>2099340.31</v>
      </c>
      <c r="K1057" s="49">
        <v>78407</v>
      </c>
      <c r="L1057" s="130">
        <v>1516096</v>
      </c>
      <c r="M1057" s="3"/>
      <c r="O1057" s="43" t="str">
        <f t="shared" si="77"/>
        <v>，1516096</v>
      </c>
      <c r="P1057" s="43"/>
      <c r="Q1057" s="43"/>
      <c r="R1057" s="5"/>
      <c r="S1057" s="5"/>
    </row>
    <row r="1058" s="1" customFormat="1" spans="1:19">
      <c r="A1058" s="14">
        <v>5</v>
      </c>
      <c r="B1058" s="47">
        <v>43644</v>
      </c>
      <c r="C1058" s="48">
        <v>43647</v>
      </c>
      <c r="D1058" s="17" t="s">
        <v>15</v>
      </c>
      <c r="E1058" s="49">
        <f t="shared" si="73"/>
        <v>3</v>
      </c>
      <c r="F1058" s="50" t="s">
        <v>991</v>
      </c>
      <c r="G1058" s="51">
        <v>38610</v>
      </c>
      <c r="H1058" s="21">
        <v>0</v>
      </c>
      <c r="I1058" s="51">
        <f t="shared" si="74"/>
        <v>38610</v>
      </c>
      <c r="J1058" s="62">
        <f t="shared" si="75"/>
        <v>2060730.31</v>
      </c>
      <c r="K1058" s="49">
        <v>80915</v>
      </c>
      <c r="L1058" s="132">
        <v>1528473</v>
      </c>
      <c r="M1058" s="3"/>
      <c r="O1058" s="43" t="str">
        <f t="shared" si="77"/>
        <v>，1528473</v>
      </c>
      <c r="P1058" s="43"/>
      <c r="Q1058" s="43"/>
      <c r="R1058" s="5"/>
      <c r="S1058" s="5"/>
    </row>
    <row r="1059" s="1" customFormat="1" spans="1:19">
      <c r="A1059" s="14">
        <v>6</v>
      </c>
      <c r="B1059" s="47">
        <v>43644</v>
      </c>
      <c r="C1059" s="48">
        <v>43647</v>
      </c>
      <c r="D1059" s="17" t="s">
        <v>15</v>
      </c>
      <c r="E1059" s="49">
        <f t="shared" si="73"/>
        <v>3</v>
      </c>
      <c r="F1059" s="50" t="s">
        <v>992</v>
      </c>
      <c r="G1059" s="51">
        <v>19305</v>
      </c>
      <c r="H1059" s="21">
        <v>0</v>
      </c>
      <c r="I1059" s="51">
        <f t="shared" si="74"/>
        <v>19305</v>
      </c>
      <c r="J1059" s="62">
        <f t="shared" si="75"/>
        <v>2041425.31</v>
      </c>
      <c r="K1059" s="49">
        <v>79902</v>
      </c>
      <c r="L1059" s="130">
        <v>1522746</v>
      </c>
      <c r="M1059" s="3"/>
      <c r="O1059" s="43" t="str">
        <f t="shared" si="77"/>
        <v>，1522746</v>
      </c>
      <c r="P1059" s="43"/>
      <c r="Q1059" s="43"/>
      <c r="R1059" s="5"/>
      <c r="S1059" s="5"/>
    </row>
    <row r="1060" s="1" customFormat="1" spans="1:19">
      <c r="A1060" s="14">
        <v>7</v>
      </c>
      <c r="B1060" s="47">
        <v>43645</v>
      </c>
      <c r="C1060" s="48">
        <v>43647</v>
      </c>
      <c r="D1060" s="17" t="s">
        <v>15</v>
      </c>
      <c r="E1060" s="49">
        <f t="shared" si="73"/>
        <v>2</v>
      </c>
      <c r="F1060" s="50" t="s">
        <v>993</v>
      </c>
      <c r="G1060" s="51">
        <v>12870</v>
      </c>
      <c r="H1060" s="21">
        <v>0</v>
      </c>
      <c r="I1060" s="51">
        <f t="shared" si="74"/>
        <v>12870</v>
      </c>
      <c r="J1060" s="62">
        <f t="shared" si="75"/>
        <v>2028555.31</v>
      </c>
      <c r="K1060" s="49">
        <v>77759</v>
      </c>
      <c r="L1060" s="130">
        <v>1508928</v>
      </c>
      <c r="M1060" s="3"/>
      <c r="O1060" s="43" t="str">
        <f t="shared" si="77"/>
        <v>，1508928</v>
      </c>
      <c r="P1060" s="43"/>
      <c r="Q1060" s="43"/>
      <c r="R1060" s="5"/>
      <c r="S1060" s="5"/>
    </row>
    <row r="1061" s="1" customFormat="1" spans="1:19">
      <c r="A1061" s="4"/>
      <c r="B1061" s="4"/>
      <c r="I1061" s="1">
        <f>SUM(I1010:I1060)</f>
        <v>940180</v>
      </c>
      <c r="J1061" s="4"/>
      <c r="L1061" s="92" t="s">
        <v>1233</v>
      </c>
      <c r="M1061" s="3"/>
      <c r="O1061" s="43"/>
      <c r="P1061" s="43"/>
      <c r="Q1061" s="43"/>
      <c r="R1061" s="5"/>
      <c r="S1061" s="5"/>
    </row>
    <row r="1062" s="1" customFormat="1" spans="1:19">
      <c r="A1062" s="4"/>
      <c r="B1062" s="4"/>
      <c r="J1062" s="4"/>
      <c r="M1062" s="3"/>
      <c r="O1062" s="43"/>
      <c r="P1062" s="43"/>
      <c r="Q1062" s="43"/>
      <c r="R1062" s="5"/>
      <c r="S1062" s="5"/>
    </row>
    <row r="1063" s="1" customFormat="1" spans="1:19">
      <c r="A1063" s="4"/>
      <c r="B1063" s="4"/>
      <c r="J1063" s="4"/>
      <c r="M1063" s="3"/>
      <c r="O1063" s="43"/>
      <c r="P1063" s="43"/>
      <c r="Q1063" s="43"/>
      <c r="R1063" s="5"/>
      <c r="S1063" s="5"/>
    </row>
    <row r="1064" s="1" customFormat="1" spans="1:19">
      <c r="A1064" s="4"/>
      <c r="B1064" s="4"/>
      <c r="J1064" s="4"/>
      <c r="M1064" s="3"/>
      <c r="O1064" s="43"/>
      <c r="P1064" s="43"/>
      <c r="Q1064" s="43"/>
      <c r="R1064" s="5"/>
      <c r="S1064" s="5"/>
    </row>
    <row r="1065" s="1" customFormat="1" spans="1:19">
      <c r="A1065" s="4"/>
      <c r="B1065" s="4"/>
      <c r="J1065" s="4"/>
      <c r="M1065" s="3"/>
      <c r="O1065" s="43"/>
      <c r="P1065" s="43"/>
      <c r="Q1065" s="43"/>
      <c r="R1065" s="5"/>
      <c r="S1065" s="5"/>
    </row>
    <row r="1066" s="1" customFormat="1" spans="1:19">
      <c r="A1066" s="4"/>
      <c r="B1066" s="4"/>
      <c r="J1066" s="4"/>
      <c r="M1066" s="3"/>
      <c r="O1066" s="43"/>
      <c r="P1066" s="43"/>
      <c r="Q1066" s="43"/>
      <c r="R1066" s="5"/>
      <c r="S1066" s="5"/>
    </row>
    <row r="1067" s="1" customFormat="1" spans="1:19">
      <c r="A1067" s="4"/>
      <c r="B1067" s="4"/>
      <c r="J1067" s="4"/>
      <c r="M1067" s="3"/>
      <c r="O1067" s="43"/>
      <c r="P1067" s="43"/>
      <c r="Q1067" s="43"/>
      <c r="R1067" s="5"/>
      <c r="S1067" s="5"/>
    </row>
    <row r="1068" s="1" customFormat="1" spans="1:19">
      <c r="A1068" s="4"/>
      <c r="B1068" s="4"/>
      <c r="J1068" s="4"/>
      <c r="M1068" s="3"/>
      <c r="Q1068" s="5"/>
      <c r="R1068" s="5"/>
      <c r="S1068" s="5"/>
    </row>
    <row r="1069" s="1" customFormat="1" spans="1:19">
      <c r="A1069" s="4"/>
      <c r="B1069" s="4"/>
      <c r="J1069" s="4"/>
      <c r="M1069" s="3"/>
      <c r="Q1069" s="5"/>
      <c r="R1069" s="5"/>
      <c r="S1069" s="5"/>
    </row>
    <row r="1070" s="1" customFormat="1" spans="1:19">
      <c r="A1070" s="4"/>
      <c r="B1070" s="4"/>
      <c r="J1070" s="4"/>
      <c r="M1070" s="3"/>
      <c r="Q1070" s="5"/>
      <c r="R1070" s="5"/>
      <c r="S1070" s="5"/>
    </row>
    <row r="1071" s="1" customFormat="1" spans="1:19">
      <c r="A1071" s="4"/>
      <c r="B1071" s="4"/>
      <c r="J1071" s="4"/>
      <c r="M1071" s="3"/>
      <c r="Q1071" s="5"/>
      <c r="R1071" s="5"/>
      <c r="S1071" s="5"/>
    </row>
    <row r="1072" s="1" customFormat="1" spans="1:19">
      <c r="A1072" s="4"/>
      <c r="B1072" s="4"/>
      <c r="J1072" s="4"/>
      <c r="M1072" s="3"/>
      <c r="Q1072" s="5"/>
      <c r="R1072" s="5"/>
      <c r="S1072" s="5"/>
    </row>
    <row r="1073" s="1" customFormat="1" spans="1:19">
      <c r="A1073" s="4"/>
      <c r="B1073" s="4"/>
      <c r="J1073" s="4"/>
      <c r="M1073" s="3"/>
      <c r="Q1073" s="5"/>
      <c r="R1073" s="5"/>
      <c r="S1073" s="5"/>
    </row>
    <row r="1074" s="1" customFormat="1" spans="1:19">
      <c r="A1074" s="4"/>
      <c r="B1074" s="4"/>
      <c r="J1074" s="4"/>
      <c r="M1074" s="3"/>
      <c r="Q1074" s="5"/>
      <c r="R1074" s="5"/>
      <c r="S1074" s="5"/>
    </row>
    <row r="1075" s="1" customFormat="1" spans="1:19">
      <c r="A1075" s="4"/>
      <c r="B1075" s="4"/>
      <c r="J1075" s="4"/>
      <c r="M1075" s="3"/>
      <c r="Q1075" s="5"/>
      <c r="R1075" s="5"/>
      <c r="S1075" s="5"/>
    </row>
    <row r="1076" s="1" customFormat="1" spans="1:19">
      <c r="A1076" s="4"/>
      <c r="B1076" s="4"/>
      <c r="J1076" s="4"/>
      <c r="M1076" s="3"/>
      <c r="Q1076" s="5"/>
      <c r="R1076" s="5"/>
      <c r="S1076" s="5"/>
    </row>
    <row r="1077" s="1" customFormat="1" spans="1:19">
      <c r="A1077" s="4"/>
      <c r="B1077" s="4"/>
      <c r="J1077" s="4"/>
      <c r="M1077" s="3"/>
      <c r="Q1077" s="5"/>
      <c r="R1077" s="5"/>
      <c r="S1077" s="5"/>
    </row>
    <row r="1078" s="1" customFormat="1" spans="1:19">
      <c r="A1078" s="4"/>
      <c r="B1078" s="4"/>
      <c r="J1078" s="4"/>
      <c r="M1078" s="3"/>
      <c r="Q1078" s="5"/>
      <c r="R1078" s="5"/>
      <c r="S1078" s="5"/>
    </row>
    <row r="1079" s="1" customFormat="1" spans="1:19">
      <c r="A1079" s="4"/>
      <c r="B1079" s="4"/>
      <c r="J1079" s="4"/>
      <c r="M1079" s="3"/>
      <c r="Q1079" s="5"/>
      <c r="R1079" s="5"/>
      <c r="S1079" s="5"/>
    </row>
    <row r="1080" s="1" customFormat="1" spans="1:19">
      <c r="A1080" s="4"/>
      <c r="B1080" s="4"/>
      <c r="J1080" s="4"/>
      <c r="M1080" s="3"/>
      <c r="Q1080" s="5"/>
      <c r="R1080" s="5"/>
      <c r="S1080" s="5"/>
    </row>
    <row r="1081" s="1" customFormat="1" spans="1:19">
      <c r="A1081" s="4"/>
      <c r="B1081" s="4"/>
      <c r="J1081" s="4"/>
      <c r="M1081" s="3"/>
      <c r="Q1081" s="5"/>
      <c r="R1081" s="5"/>
      <c r="S1081" s="5"/>
    </row>
    <row r="1082" s="1" customFormat="1" spans="1:19">
      <c r="A1082" s="4"/>
      <c r="B1082" s="4"/>
      <c r="J1082" s="4"/>
      <c r="M1082" s="3"/>
      <c r="Q1082" s="5"/>
      <c r="R1082" s="5"/>
      <c r="S1082" s="5"/>
    </row>
    <row r="1083" s="1" customFormat="1" spans="1:19">
      <c r="A1083" s="4"/>
      <c r="B1083" s="4"/>
      <c r="J1083" s="4"/>
      <c r="M1083" s="3"/>
      <c r="Q1083" s="5"/>
      <c r="R1083" s="5"/>
      <c r="S1083" s="5"/>
    </row>
    <row r="1084" s="1" customFormat="1" spans="1:19">
      <c r="A1084" s="4"/>
      <c r="B1084" s="4"/>
      <c r="J1084" s="4"/>
      <c r="M1084" s="3"/>
      <c r="Q1084" s="5"/>
      <c r="R1084" s="5"/>
      <c r="S1084" s="5"/>
    </row>
    <row r="1085" s="1" customFormat="1" spans="1:19">
      <c r="A1085" s="4"/>
      <c r="B1085" s="4"/>
      <c r="J1085" s="4"/>
      <c r="M1085" s="3"/>
      <c r="Q1085" s="5"/>
      <c r="R1085" s="5"/>
      <c r="S1085" s="5"/>
    </row>
    <row r="1086" s="1" customFormat="1" spans="1:19">
      <c r="A1086" s="4"/>
      <c r="B1086" s="4"/>
      <c r="J1086" s="4"/>
      <c r="M1086" s="3"/>
      <c r="Q1086" s="5"/>
      <c r="R1086" s="5"/>
      <c r="S1086" s="5"/>
    </row>
    <row r="1087" s="1" customFormat="1" spans="1:19">
      <c r="A1087" s="4"/>
      <c r="B1087" s="4"/>
      <c r="J1087" s="4"/>
      <c r="M1087" s="3"/>
      <c r="Q1087" s="5"/>
      <c r="R1087" s="5"/>
      <c r="S1087" s="5"/>
    </row>
    <row r="1088" s="1" customFormat="1" spans="1:19">
      <c r="A1088" s="4"/>
      <c r="B1088" s="4"/>
      <c r="J1088" s="4"/>
      <c r="M1088" s="3"/>
      <c r="Q1088" s="5"/>
      <c r="R1088" s="5"/>
      <c r="S1088" s="5"/>
    </row>
    <row r="1089" s="1" customFormat="1" spans="1:19">
      <c r="A1089" s="4"/>
      <c r="B1089" s="4"/>
      <c r="J1089" s="4"/>
      <c r="M1089" s="3"/>
      <c r="Q1089" s="5"/>
      <c r="R1089" s="5"/>
      <c r="S1089" s="5"/>
    </row>
    <row r="1090" s="1" customFormat="1" spans="1:19">
      <c r="A1090" s="4"/>
      <c r="B1090" s="4"/>
      <c r="J1090" s="4"/>
      <c r="M1090" s="3"/>
      <c r="Q1090" s="5"/>
      <c r="R1090" s="5"/>
      <c r="S1090" s="5"/>
    </row>
    <row r="1091" s="1" customFormat="1" spans="1:19">
      <c r="A1091" s="4"/>
      <c r="B1091" s="4"/>
      <c r="J1091" s="4"/>
      <c r="M1091" s="3"/>
      <c r="Q1091" s="5"/>
      <c r="R1091" s="5"/>
      <c r="S1091" s="5"/>
    </row>
    <row r="1092" s="1" customFormat="1" spans="1:19">
      <c r="A1092" s="4"/>
      <c r="B1092" s="4"/>
      <c r="J1092" s="4"/>
      <c r="M1092" s="3"/>
      <c r="Q1092" s="5"/>
      <c r="R1092" s="5"/>
      <c r="S1092" s="5"/>
    </row>
    <row r="1093" s="1" customFormat="1" spans="1:19">
      <c r="A1093" s="4"/>
      <c r="B1093" s="4"/>
      <c r="J1093" s="4"/>
      <c r="M1093" s="3"/>
      <c r="Q1093" s="5"/>
      <c r="R1093" s="5"/>
      <c r="S1093" s="5"/>
    </row>
    <row r="1094" s="1" customFormat="1" spans="1:19">
      <c r="A1094" s="4"/>
      <c r="B1094" s="4"/>
      <c r="J1094" s="4"/>
      <c r="M1094" s="3"/>
      <c r="Q1094" s="5"/>
      <c r="R1094" s="5"/>
      <c r="S1094" s="5"/>
    </row>
    <row r="1095" s="1" customFormat="1" spans="1:19">
      <c r="A1095" s="4"/>
      <c r="B1095" s="4"/>
      <c r="J1095" s="4"/>
      <c r="M1095" s="3"/>
      <c r="Q1095" s="5"/>
      <c r="R1095" s="5"/>
      <c r="S1095" s="5"/>
    </row>
    <row r="1096" s="1" customFormat="1" spans="1:19">
      <c r="A1096" s="4"/>
      <c r="B1096" s="4"/>
      <c r="J1096" s="4"/>
      <c r="M1096" s="3"/>
      <c r="Q1096" s="5"/>
      <c r="R1096" s="5"/>
      <c r="S1096" s="5"/>
    </row>
    <row r="1097" s="1" customFormat="1" spans="1:19">
      <c r="A1097" s="4"/>
      <c r="B1097" s="4"/>
      <c r="J1097" s="4"/>
      <c r="M1097" s="3"/>
      <c r="Q1097" s="5"/>
      <c r="R1097" s="5"/>
      <c r="S1097" s="5"/>
    </row>
    <row r="1098" s="1" customFormat="1" spans="1:19">
      <c r="A1098" s="4"/>
      <c r="B1098" s="4"/>
      <c r="J1098" s="4"/>
      <c r="M1098" s="3"/>
      <c r="Q1098" s="5"/>
      <c r="R1098" s="5"/>
      <c r="S1098" s="5"/>
    </row>
    <row r="1099" s="1" customFormat="1" spans="2:19">
      <c r="B1099" s="4"/>
      <c r="C1099" s="4"/>
      <c r="K1099" s="4"/>
      <c r="Q1099" s="5"/>
      <c r="R1099" s="5"/>
      <c r="S1099" s="5"/>
    </row>
    <row r="1100" s="1" customFormat="1" spans="2:19">
      <c r="B1100" s="4"/>
      <c r="C1100" s="4"/>
      <c r="K1100" s="4"/>
      <c r="Q1100" s="5"/>
      <c r="R1100" s="5"/>
      <c r="S1100" s="5"/>
    </row>
    <row r="1101" s="1" customFormat="1" spans="2:19">
      <c r="B1101" s="4"/>
      <c r="C1101" s="4"/>
      <c r="K1101" s="4"/>
      <c r="Q1101" s="5"/>
      <c r="R1101" s="5"/>
      <c r="S1101" s="5"/>
    </row>
    <row r="1102" s="1" customFormat="1" spans="2:19">
      <c r="B1102" s="4"/>
      <c r="C1102" s="4"/>
      <c r="K1102" s="4"/>
      <c r="N1102" s="3"/>
      <c r="Q1102" s="5"/>
      <c r="R1102" s="5"/>
      <c r="S1102" s="5"/>
    </row>
  </sheetData>
  <mergeCells count="66">
    <mergeCell ref="A1:K1"/>
    <mergeCell ref="A2:I2"/>
    <mergeCell ref="A3:I3"/>
    <mergeCell ref="A8:H8"/>
    <mergeCell ref="A11:I11"/>
    <mergeCell ref="A12:I12"/>
    <mergeCell ref="A13:I13"/>
    <mergeCell ref="A58:H58"/>
    <mergeCell ref="A64:I64"/>
    <mergeCell ref="A65:I65"/>
    <mergeCell ref="A66:I66"/>
    <mergeCell ref="A77:H77"/>
    <mergeCell ref="A80:I80"/>
    <mergeCell ref="A81:I81"/>
    <mergeCell ref="A82:I82"/>
    <mergeCell ref="A101:H101"/>
    <mergeCell ref="A103:I103"/>
    <mergeCell ref="A104:I104"/>
    <mergeCell ref="A105:I105"/>
    <mergeCell ref="A125:H125"/>
    <mergeCell ref="A127:K127"/>
    <mergeCell ref="A128:I128"/>
    <mergeCell ref="A129:I129"/>
    <mergeCell ref="A130:I130"/>
    <mergeCell ref="A162:H162"/>
    <mergeCell ref="A164:K164"/>
    <mergeCell ref="A165:I165"/>
    <mergeCell ref="A166:I166"/>
    <mergeCell ref="A167:I167"/>
    <mergeCell ref="A168:I168"/>
    <mergeCell ref="A178:H178"/>
    <mergeCell ref="A192:H192"/>
    <mergeCell ref="A193:K193"/>
    <mergeCell ref="A194:I194"/>
    <mergeCell ref="A195:I195"/>
    <mergeCell ref="A196:I196"/>
    <mergeCell ref="A197:I197"/>
    <mergeCell ref="A231:H231"/>
    <mergeCell ref="A233:K233"/>
    <mergeCell ref="A234:I234"/>
    <mergeCell ref="A235:I235"/>
    <mergeCell ref="A236:I236"/>
    <mergeCell ref="A237:I237"/>
    <mergeCell ref="A238:I238"/>
    <mergeCell ref="A324:H324"/>
    <mergeCell ref="A363:K363"/>
    <mergeCell ref="A364:I364"/>
    <mergeCell ref="A367:I367"/>
    <mergeCell ref="A368:I368"/>
    <mergeCell ref="A451:K451"/>
    <mergeCell ref="A452:I452"/>
    <mergeCell ref="A455:I455"/>
    <mergeCell ref="A456:I456"/>
    <mergeCell ref="A501:K501"/>
    <mergeCell ref="A502:I502"/>
    <mergeCell ref="A505:I505"/>
    <mergeCell ref="A506:I506"/>
    <mergeCell ref="A590:K590"/>
    <mergeCell ref="A591:I591"/>
    <mergeCell ref="A594:I594"/>
    <mergeCell ref="A595:I595"/>
    <mergeCell ref="A862:H862"/>
    <mergeCell ref="A865:K865"/>
    <mergeCell ref="A866:I866"/>
    <mergeCell ref="A1006:K1006"/>
    <mergeCell ref="A1007:I1007"/>
  </mergeCells>
  <conditionalFormatting sqref="K856">
    <cfRule type="duplicateValues" dxfId="0" priority="1"/>
  </conditionalFormatting>
  <conditionalFormatting sqref="K15:K57">
    <cfRule type="duplicateValues" dxfId="0" priority="2"/>
  </conditionalFormatting>
  <conditionalFormatting sqref="K597:K855 K857:K859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Hong Kong convergent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 Receivable</dc:creator>
  <cp:lastModifiedBy>财务崔</cp:lastModifiedBy>
  <dcterms:created xsi:type="dcterms:W3CDTF">2018-06-06T04:23:00Z</dcterms:created>
  <dcterms:modified xsi:type="dcterms:W3CDTF">2019-08-07T11:33:33Z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