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15" windowHeight="12465"/>
  </bookViews>
  <sheets>
    <sheet name="20190805-inv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<sst xmlns="http://schemas.openxmlformats.org/spreadsheetml/2006/main" count="83" uniqueCount="58">
  <si>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</si>
  <si>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</si>
  <si>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</si>
  <si>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</si>
  <si>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</si>
  <si>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</si>
  <si>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</si>
  <si>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</si>
  <si>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</si>
  <si>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,</t>
  </si>
  <si>
    <r>
      <rPr>
        <sz val="10"/>
        <color theme="1"/>
        <rFont val="新細明體"/>
        <charset val="136"/>
      </rPr>
      <t>台北文華東方酒店</t>
    </r>
    <r>
      <rPr>
        <sz val="10"/>
        <color theme="1"/>
        <rFont val="Times New Roman"/>
        <charset val="134"/>
      </rPr>
      <t>(Asia Non Japan &amp; Korea) MANDARIN ORIENTAL TAIPEI</t>
    </r>
  </si>
  <si>
    <t>2019/7/4</t>
  </si>
  <si>
    <t>2019/7/5</t>
  </si>
  <si>
    <t xml:space="preserve">1Double * 1Night * HKD2,347  </t>
  </si>
  <si>
    <t>MR. SU, ZIXIA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</si>
  <si>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</si>
  <si>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>2019/7/6</t>
  </si>
  <si>
    <t>2019/7/7</t>
  </si>
  <si>
    <t xml:space="preserve">1Double * 1Night * HKD1,383  </t>
  </si>
  <si>
    <t>MR. ZHOU, YUXIN</t>
  </si>
  <si>
    <r>
      <rPr>
        <sz val="10"/>
        <color theme="1"/>
        <rFont val="新細明體"/>
        <charset val="136"/>
      </rPr>
      <t>大倉久和大飯店</t>
    </r>
    <r>
      <rPr>
        <sz val="10"/>
        <color theme="1"/>
        <rFont val="Times New Roman"/>
        <charset val="134"/>
      </rPr>
      <t>(Non Japan) OKURA PRESTIGE TAIPEI</t>
    </r>
  </si>
  <si>
    <t xml:space="preserve">1Double * 1Night * HKD1,446  </t>
  </si>
  <si>
    <t>MR. ZHAO, JIAN</t>
  </si>
  <si>
    <t>2019/7/9</t>
  </si>
  <si>
    <t xml:space="preserve">1Twin * 2Nights * HKD1,186  </t>
  </si>
  <si>
    <t>MS. HE, MIAO</t>
  </si>
  <si>
    <t xml:space="preserve">1Double * 2Nights * HKD1,180  </t>
  </si>
  <si>
    <t>MR. SHEN, YANG</t>
  </si>
  <si>
    <t>2019/7/12</t>
  </si>
  <si>
    <t>2019/7/14</t>
  </si>
  <si>
    <t xml:space="preserve">1Double * 2Nights * HKD1,230  </t>
  </si>
  <si>
    <t>MS. YANG, QUANYA</t>
  </si>
  <si>
    <t>2019/7/16</t>
  </si>
  <si>
    <t>2019/7/20</t>
  </si>
  <si>
    <t xml:space="preserve">1Double * 4Nights * HKD2,347  </t>
  </si>
  <si>
    <t>MS. SHEN, YAN</t>
  </si>
  <si>
    <t>2019/7/19</t>
  </si>
  <si>
    <t xml:space="preserve">1Double * 1Night * HKD1,230  </t>
  </si>
  <si>
    <t>MR. CHAN, WEILUN</t>
  </si>
  <si>
    <t>2019/7/21</t>
  </si>
  <si>
    <t>2019/7/23</t>
  </si>
  <si>
    <t xml:space="preserve">1Double * 2Nights * HKD1,027  </t>
  </si>
  <si>
    <t>MR. CHEN, LONGXIANG</t>
  </si>
  <si>
    <t>2019/7/24</t>
  </si>
  <si>
    <t>2019/7/26</t>
  </si>
  <si>
    <t xml:space="preserve">1Twin * 2Nights * HKD1,034  </t>
  </si>
  <si>
    <t>MR. SHEN, JIANFENG / MR. FANG, WEI</t>
  </si>
  <si>
    <t>MR. SHEN, YIXI / MR. LIU, YUQING</t>
  </si>
  <si>
    <t>2019/7/25</t>
  </si>
  <si>
    <t xml:space="preserve">1Twin * 1Night * HKD1,033  </t>
  </si>
  <si>
    <t>MR. SUN, YUCHEN / MR. LI, DONGFANG</t>
  </si>
  <si>
    <t>2019/7/27</t>
  </si>
  <si>
    <t xml:space="preserve">1Twin * 1Night * HKD1,135  </t>
  </si>
  <si>
    <t>2019/7/31</t>
  </si>
  <si>
    <t>MR. ZHANG, XIAOYU</t>
  </si>
  <si>
    <t>TOTAL</t>
  </si>
  <si>
    <r>
      <t>确认应付款金额：</t>
    </r>
    <r>
      <rPr>
        <b/>
        <sz val="11"/>
        <color theme="1"/>
        <rFont val="Times New Roman"/>
        <charset val="134"/>
      </rPr>
      <t>40732</t>
    </r>
  </si>
  <si>
    <r>
      <t>付款单编号：</t>
    </r>
    <r>
      <rPr>
        <b/>
        <sz val="11"/>
        <color theme="1"/>
        <rFont val="Times New Roman"/>
        <charset val="134"/>
      </rPr>
      <t xml:space="preserve"> P190810152545535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</si>
</sst>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新細明體"/>
      <charset val="136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4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5" fillId="8" borderId="1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&#23545;&#36134;&#31995;&#32479;\&#40718;&#26989;0810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1545111</v>
          </cell>
          <cell r="B2" t="str">
            <v>台北大仓久和大饭店</v>
          </cell>
          <cell r="C2" t="str">
            <v/>
          </cell>
          <cell r="D2" t="str">
            <v>595544</v>
          </cell>
          <cell r="E2" t="str">
            <v/>
          </cell>
          <cell r="F2" t="str">
            <v>1281.09</v>
          </cell>
          <cell r="G2" t="str">
            <v>RMB</v>
          </cell>
          <cell r="H2" t="str">
            <v>1</v>
          </cell>
          <cell r="I2" t="str">
            <v>1451</v>
          </cell>
        </row>
        <row r="3">
          <cell r="A3">
            <v>1540483</v>
          </cell>
          <cell r="B3" t="str">
            <v>台北君品酒店</v>
          </cell>
          <cell r="C3" t="str">
            <v>1005417</v>
          </cell>
          <cell r="D3" t="str">
            <v>1200489</v>
          </cell>
          <cell r="E3" t="str">
            <v/>
          </cell>
          <cell r="F3" t="str">
            <v>2081.05</v>
          </cell>
          <cell r="G3" t="str">
            <v>RMB</v>
          </cell>
          <cell r="H3" t="str">
            <v>1</v>
          </cell>
          <cell r="I3" t="str">
            <v>2360</v>
          </cell>
        </row>
        <row r="4">
          <cell r="A4">
            <v>1551211</v>
          </cell>
          <cell r="B4" t="str">
            <v>台北君品酒店</v>
          </cell>
          <cell r="C4" t="str">
            <v/>
          </cell>
          <cell r="D4" t="str">
            <v>1005731</v>
          </cell>
          <cell r="E4" t="str">
            <v/>
          </cell>
          <cell r="F4" t="str">
            <v>2175.13</v>
          </cell>
          <cell r="G4" t="str">
            <v>RMB</v>
          </cell>
          <cell r="H4" t="str">
            <v>1</v>
          </cell>
          <cell r="I4" t="str">
            <v>2460</v>
          </cell>
        </row>
        <row r="5">
          <cell r="A5">
            <v>1556995</v>
          </cell>
          <cell r="B5" t="str">
            <v>台北君品酒店</v>
          </cell>
          <cell r="C5" t="str">
            <v/>
          </cell>
          <cell r="D5" t="str">
            <v>1005886</v>
          </cell>
          <cell r="E5" t="str">
            <v/>
          </cell>
          <cell r="F5" t="str">
            <v>1822.11</v>
          </cell>
          <cell r="G5" t="str">
            <v>RMB</v>
          </cell>
          <cell r="H5" t="str">
            <v>1</v>
          </cell>
          <cell r="I5" t="str">
            <v>2068</v>
          </cell>
        </row>
        <row r="6">
          <cell r="A6">
            <v>1556234</v>
          </cell>
          <cell r="B6" t="str">
            <v>台北君品酒店</v>
          </cell>
          <cell r="C6" t="str">
            <v>1005855</v>
          </cell>
          <cell r="D6" t="str">
            <v>1225048</v>
          </cell>
          <cell r="E6" t="str">
            <v/>
          </cell>
          <cell r="F6" t="str">
            <v>1910.22</v>
          </cell>
          <cell r="G6" t="str">
            <v>RMB</v>
          </cell>
          <cell r="H6" t="str">
            <v>1</v>
          </cell>
          <cell r="I6" t="str">
            <v>2168</v>
          </cell>
        </row>
        <row r="7">
          <cell r="A7">
            <v>1538450</v>
          </cell>
          <cell r="B7" t="str">
            <v>台北君品酒店</v>
          </cell>
          <cell r="C7" t="str">
            <v/>
          </cell>
          <cell r="D7" t="str">
            <v>1005382</v>
          </cell>
          <cell r="E7" t="str">
            <v/>
          </cell>
          <cell r="F7" t="str">
            <v>1225.19</v>
          </cell>
          <cell r="G7" t="str">
            <v>RMB</v>
          </cell>
          <cell r="H7" t="str">
            <v>1</v>
          </cell>
          <cell r="I7" t="str">
            <v>1388</v>
          </cell>
        </row>
        <row r="8">
          <cell r="A8">
            <v>1538096</v>
          </cell>
          <cell r="B8" t="str">
            <v>台北君品酒店</v>
          </cell>
          <cell r="C8" t="str">
            <v/>
          </cell>
          <cell r="D8" t="str">
            <v>1005371</v>
          </cell>
          <cell r="E8" t="str">
            <v/>
          </cell>
          <cell r="F8" t="str">
            <v>2112.71</v>
          </cell>
          <cell r="G8" t="str">
            <v>RMB</v>
          </cell>
          <cell r="H8" t="str">
            <v>1</v>
          </cell>
          <cell r="I8" t="str">
            <v>2394</v>
          </cell>
        </row>
        <row r="9">
          <cell r="A9">
            <v>1556980</v>
          </cell>
          <cell r="B9" t="str">
            <v>台北君品酒店</v>
          </cell>
          <cell r="C9" t="str">
            <v/>
          </cell>
          <cell r="D9" t="str">
            <v>1005887</v>
          </cell>
          <cell r="E9" t="str">
            <v/>
          </cell>
          <cell r="F9" t="str">
            <v>1822.11</v>
          </cell>
          <cell r="G9" t="str">
            <v>RMB</v>
          </cell>
          <cell r="H9" t="str">
            <v>1</v>
          </cell>
          <cell r="I9" t="str">
            <v>2068</v>
          </cell>
        </row>
        <row r="10">
          <cell r="A10">
            <v>1539766</v>
          </cell>
          <cell r="B10" t="str">
            <v>台北君品酒店</v>
          </cell>
          <cell r="C10" t="str">
            <v>1005403</v>
          </cell>
          <cell r="D10" t="str">
            <v>1005403</v>
          </cell>
          <cell r="E10" t="str">
            <v/>
          </cell>
          <cell r="F10" t="str">
            <v>1813.48</v>
          </cell>
          <cell r="G10" t="str">
            <v>RMB</v>
          </cell>
          <cell r="H10" t="str">
            <v>1</v>
          </cell>
          <cell r="I10" t="str">
            <v>2054</v>
          </cell>
        </row>
        <row r="11">
          <cell r="A11">
            <v>1575031</v>
          </cell>
          <cell r="B11" t="str">
            <v>台北君品酒店</v>
          </cell>
          <cell r="C11" t="str">
            <v/>
          </cell>
          <cell r="D11" t="str">
            <v>1256045</v>
          </cell>
          <cell r="E11" t="str">
            <v/>
          </cell>
          <cell r="F11" t="str">
            <v>3641.12</v>
          </cell>
          <cell r="G11" t="str">
            <v>RMB</v>
          </cell>
          <cell r="H11" t="str">
            <v>1</v>
          </cell>
          <cell r="I11" t="str">
            <v>4132</v>
          </cell>
        </row>
        <row r="12">
          <cell r="A12">
            <v>1544633</v>
          </cell>
          <cell r="B12" t="str">
            <v>台北君品酒店</v>
          </cell>
          <cell r="C12" t="str">
            <v/>
          </cell>
          <cell r="D12" t="str">
            <v>1005503</v>
          </cell>
          <cell r="E12" t="str">
            <v/>
          </cell>
          <cell r="F12" t="str">
            <v>1085.44</v>
          </cell>
          <cell r="G12" t="str">
            <v>RMB</v>
          </cell>
          <cell r="H12" t="str">
            <v>1</v>
          </cell>
          <cell r="I12" t="str">
            <v>1235</v>
          </cell>
        </row>
        <row r="13">
          <cell r="A13">
            <v>1510427</v>
          </cell>
          <cell r="B13" t="str">
            <v>Mandarin Oriental Taipei</v>
          </cell>
          <cell r="C13" t="str">
            <v>1004806</v>
          </cell>
          <cell r="D13" t="str">
            <v>1004806</v>
          </cell>
          <cell r="E13" t="str">
            <v/>
          </cell>
          <cell r="F13" t="str">
            <v>4116.14</v>
          </cell>
          <cell r="G13" t="str">
            <v>RMB</v>
          </cell>
          <cell r="H13" t="str">
            <v>1</v>
          </cell>
          <cell r="I13" t="str">
            <v>4670</v>
          </cell>
        </row>
        <row r="14">
          <cell r="A14">
            <v>1520774</v>
          </cell>
          <cell r="B14" t="str">
            <v>Mandarin Oriental Taipei</v>
          </cell>
          <cell r="C14" t="str">
            <v/>
          </cell>
          <cell r="D14" t="str">
            <v>1005010</v>
          </cell>
          <cell r="E14" t="str">
            <v/>
          </cell>
          <cell r="F14" t="str">
            <v>8245.35</v>
          </cell>
          <cell r="G14" t="str">
            <v>RMB</v>
          </cell>
          <cell r="H14" t="str">
            <v>1</v>
          </cell>
          <cell r="I14" t="str">
            <v>9340</v>
          </cell>
        </row>
        <row r="15">
          <cell r="A15">
            <v>1539778</v>
          </cell>
          <cell r="B15" t="str">
            <v>Mandarin Oriental Taipei</v>
          </cell>
          <cell r="C15" t="str">
            <v>1005406</v>
          </cell>
          <cell r="D15" t="str">
            <v>1005406</v>
          </cell>
          <cell r="E15" t="str">
            <v/>
          </cell>
          <cell r="F15" t="str">
            <v>2072.17</v>
          </cell>
          <cell r="G15" t="str">
            <v>RMB</v>
          </cell>
          <cell r="H15" t="str">
            <v>1</v>
          </cell>
          <cell r="I15" t="str">
            <v>2347</v>
          </cell>
        </row>
        <row r="16">
          <cell r="A16">
            <v>1552307</v>
          </cell>
          <cell r="B16" t="str">
            <v>Mandarin Oriental Taipei</v>
          </cell>
          <cell r="C16" t="str">
            <v>1005748</v>
          </cell>
          <cell r="D16" t="str">
            <v>1005748</v>
          </cell>
          <cell r="E16" t="str">
            <v/>
          </cell>
          <cell r="F16" t="str">
            <v>8295.24</v>
          </cell>
          <cell r="G16" t="str">
            <v>RMB</v>
          </cell>
          <cell r="H16" t="str">
            <v>1</v>
          </cell>
          <cell r="I16" t="str">
            <v>9388</v>
          </cell>
        </row>
        <row r="17">
          <cell r="A17">
            <v>1520781</v>
          </cell>
          <cell r="B17" t="str">
            <v>Mandarin Oriental Taipei</v>
          </cell>
          <cell r="C17" t="str">
            <v/>
          </cell>
          <cell r="D17" t="str">
            <v>1005009</v>
          </cell>
          <cell r="E17" t="str">
            <v/>
          </cell>
          <cell r="F17" t="str">
            <v>8245.35</v>
          </cell>
          <cell r="G17" t="str">
            <v>RMB</v>
          </cell>
          <cell r="H17" t="str">
            <v>1</v>
          </cell>
          <cell r="I17" t="str">
            <v>9340</v>
          </cell>
        </row>
        <row r="18">
          <cell r="A18">
            <v>1551586</v>
          </cell>
          <cell r="B18" t="str">
            <v>Mandarin Oriental Taipei</v>
          </cell>
          <cell r="C18" t="str">
            <v>1005739</v>
          </cell>
          <cell r="D18" t="str">
            <v>1005739</v>
          </cell>
          <cell r="E18" t="str">
            <v/>
          </cell>
          <cell r="F18" t="str">
            <v>8300.87</v>
          </cell>
          <cell r="G18" t="str">
            <v>RMB</v>
          </cell>
          <cell r="H18" t="str">
            <v>1</v>
          </cell>
          <cell r="I18" t="str">
            <v>9388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pane ySplit="1" topLeftCell="A2" activePane="bottomLeft" state="frozen"/>
      <selection/>
      <selection pane="bottomLeft" activeCell="F19" sqref="F19:K19"/>
    </sheetView>
  </sheetViews>
  <sheetFormatPr defaultColWidth="9" defaultRowHeight="12.75"/>
  <cols>
    <col min="1" max="2" width="8.5" style="2" customWidth="1"/>
    <col min="3" max="3" width="53" style="2" customWidth="1"/>
    <col min="4" max="5" width="9.5" style="2" customWidth="1"/>
    <col min="6" max="6" width="22.25" style="2" customWidth="1"/>
    <col min="7" max="7" width="8.125" style="2" customWidth="1"/>
    <col min="8" max="8" width="10.125" style="2" customWidth="1"/>
    <col min="9" max="9" width="39.625" style="2" hidden="1" customWidth="1"/>
    <col min="10" max="16384" width="9" style="2"/>
  </cols>
  <sheetData>
    <row r="1" s="1" customForma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K1" s="1" t="s">
        <v>9</v>
      </c>
    </row>
    <row r="2" ht="14.25" spans="1:12">
      <c r="A2" s="4">
        <v>1005406</v>
      </c>
      <c r="B2" s="4">
        <v>1539778</v>
      </c>
      <c r="C2" s="4" t="s">
        <v>10</v>
      </c>
      <c r="D2" s="4" t="s">
        <v>11</v>
      </c>
      <c r="E2" s="4" t="s">
        <v>12</v>
      </c>
      <c r="F2" s="4" t="s">
        <v>13</v>
      </c>
      <c r="G2" s="4">
        <v>2347</v>
      </c>
      <c r="H2" s="4">
        <v>1</v>
      </c>
      <c r="I2" s="4" t="s">
        <v>14</v>
      </c>
      <c r="J2" s="2" t="str">
        <f>VLOOKUP(B2,[1]应付款管理!$A$1:$I$65536,9,0)</f>
        <v>2347</v>
      </c>
      <c r="K2" s="2" t="str">
        <f>$K$1&amp;B2</f>
        <v>,1539778</v>
      </c>
      <c r="L2" s="2">
        <f>G2-J2</f>
        <v>0</v>
      </c>
    </row>
    <row r="3" ht="14.25" spans="1:12">
      <c r="A3" s="4">
        <v>1005382</v>
      </c>
      <c r="B3" s="5">
        <v>1538450</v>
      </c>
      <c r="C3" s="4" t="s">
        <v>15</v>
      </c>
      <c r="D3" s="4" t="s">
        <v>16</v>
      </c>
      <c r="E3" s="4" t="s">
        <v>17</v>
      </c>
      <c r="F3" s="4" t="s">
        <v>18</v>
      </c>
      <c r="G3" s="4">
        <v>1383</v>
      </c>
      <c r="H3" s="4">
        <v>1</v>
      </c>
      <c r="I3" s="4" t="s">
        <v>19</v>
      </c>
      <c r="J3" s="2" t="str">
        <f>VLOOKUP(B3,[1]应付款管理!$A$1:$I$65536,9,0)</f>
        <v>1388</v>
      </c>
      <c r="K3" s="2" t="str">
        <f t="shared" ref="K3:K15" si="0">$K$1&amp;B3</f>
        <v>,1538450</v>
      </c>
      <c r="L3" s="2">
        <f t="shared" ref="L3:L15" si="1">G3-J3</f>
        <v>-5</v>
      </c>
    </row>
    <row r="4" ht="14.25" spans="1:12">
      <c r="A4" s="4">
        <v>1005517</v>
      </c>
      <c r="B4" s="5">
        <v>1545111</v>
      </c>
      <c r="C4" s="4" t="s">
        <v>20</v>
      </c>
      <c r="D4" s="4" t="s">
        <v>16</v>
      </c>
      <c r="E4" s="4" t="s">
        <v>17</v>
      </c>
      <c r="F4" s="4" t="s">
        <v>21</v>
      </c>
      <c r="G4" s="4">
        <v>1446</v>
      </c>
      <c r="H4" s="4">
        <v>1</v>
      </c>
      <c r="I4" s="4" t="s">
        <v>22</v>
      </c>
      <c r="J4" s="2" t="str">
        <f>VLOOKUP(B4,[1]应付款管理!$A$1:$I$65536,9,0)</f>
        <v>1451</v>
      </c>
      <c r="K4" s="2" t="str">
        <f t="shared" si="0"/>
        <v>,1545111</v>
      </c>
      <c r="L4" s="2">
        <f t="shared" si="1"/>
        <v>-5</v>
      </c>
    </row>
    <row r="5" ht="14.25" spans="1:12">
      <c r="A5" s="4">
        <v>1005371</v>
      </c>
      <c r="B5" s="5">
        <v>1538096</v>
      </c>
      <c r="C5" s="4" t="s">
        <v>15</v>
      </c>
      <c r="D5" s="4" t="s">
        <v>17</v>
      </c>
      <c r="E5" s="4" t="s">
        <v>23</v>
      </c>
      <c r="F5" s="4" t="s">
        <v>24</v>
      </c>
      <c r="G5" s="4">
        <v>2372</v>
      </c>
      <c r="H5" s="4">
        <v>2</v>
      </c>
      <c r="I5" s="4" t="s">
        <v>25</v>
      </c>
      <c r="J5" s="2" t="str">
        <f>VLOOKUP(B5,[1]应付款管理!$A$1:$I$65536,9,0)</f>
        <v>2394</v>
      </c>
      <c r="K5" s="2" t="str">
        <f t="shared" si="0"/>
        <v>,1538096</v>
      </c>
      <c r="L5" s="2">
        <f t="shared" si="1"/>
        <v>-22</v>
      </c>
    </row>
    <row r="6" ht="14.25" spans="1:12">
      <c r="A6" s="4">
        <v>1005417</v>
      </c>
      <c r="B6" s="5">
        <v>1540483</v>
      </c>
      <c r="C6" s="4" t="s">
        <v>15</v>
      </c>
      <c r="D6" s="4" t="s">
        <v>17</v>
      </c>
      <c r="E6" s="4" t="s">
        <v>23</v>
      </c>
      <c r="F6" s="4" t="s">
        <v>26</v>
      </c>
      <c r="G6" s="4">
        <v>2360</v>
      </c>
      <c r="H6" s="4">
        <v>2</v>
      </c>
      <c r="I6" s="4" t="s">
        <v>27</v>
      </c>
      <c r="J6" s="2" t="str">
        <f>VLOOKUP(B6,[1]应付款管理!$A$1:$I$65536,9,0)</f>
        <v>2360</v>
      </c>
      <c r="K6" s="2" t="str">
        <f t="shared" si="0"/>
        <v>,1540483</v>
      </c>
      <c r="L6" s="2">
        <f t="shared" si="1"/>
        <v>0</v>
      </c>
    </row>
    <row r="7" ht="14.25" spans="1:12">
      <c r="A7" s="4">
        <v>1005731</v>
      </c>
      <c r="B7" s="5">
        <v>1551211</v>
      </c>
      <c r="C7" s="4" t="s">
        <v>15</v>
      </c>
      <c r="D7" s="4" t="s">
        <v>28</v>
      </c>
      <c r="E7" s="4" t="s">
        <v>29</v>
      </c>
      <c r="F7" s="4" t="s">
        <v>30</v>
      </c>
      <c r="G7" s="4">
        <v>2460</v>
      </c>
      <c r="H7" s="4">
        <v>2</v>
      </c>
      <c r="I7" s="4" t="s">
        <v>31</v>
      </c>
      <c r="J7" s="2" t="str">
        <f>VLOOKUP(B7,[1]应付款管理!$A$1:$I$65536,9,0)</f>
        <v>2460</v>
      </c>
      <c r="K7" s="2" t="str">
        <f t="shared" si="0"/>
        <v>,1551211</v>
      </c>
      <c r="L7" s="2">
        <f t="shared" si="1"/>
        <v>0</v>
      </c>
    </row>
    <row r="8" ht="14.25" spans="1:12">
      <c r="A8" s="4">
        <v>1005739</v>
      </c>
      <c r="B8" s="5">
        <v>1551586</v>
      </c>
      <c r="C8" s="4" t="s">
        <v>10</v>
      </c>
      <c r="D8" s="4" t="s">
        <v>32</v>
      </c>
      <c r="E8" s="4" t="s">
        <v>33</v>
      </c>
      <c r="F8" s="4" t="s">
        <v>34</v>
      </c>
      <c r="G8" s="4">
        <v>9388</v>
      </c>
      <c r="H8" s="4">
        <v>4</v>
      </c>
      <c r="I8" s="4" t="s">
        <v>35</v>
      </c>
      <c r="J8" s="2" t="str">
        <f>VLOOKUP(B8,[1]应付款管理!$A$1:$I$65536,9,0)</f>
        <v>9388</v>
      </c>
      <c r="K8" s="2" t="str">
        <f t="shared" si="0"/>
        <v>,1551586</v>
      </c>
      <c r="L8" s="2">
        <f t="shared" si="1"/>
        <v>0</v>
      </c>
    </row>
    <row r="9" ht="14.25" spans="1:12">
      <c r="A9" s="4">
        <v>1005503</v>
      </c>
      <c r="B9" s="5">
        <v>1544633</v>
      </c>
      <c r="C9" s="4" t="s">
        <v>15</v>
      </c>
      <c r="D9" s="4" t="s">
        <v>36</v>
      </c>
      <c r="E9" s="4" t="s">
        <v>33</v>
      </c>
      <c r="F9" s="4" t="s">
        <v>37</v>
      </c>
      <c r="G9" s="4">
        <v>1230</v>
      </c>
      <c r="H9" s="4">
        <v>1</v>
      </c>
      <c r="I9" s="4" t="s">
        <v>38</v>
      </c>
      <c r="J9" s="2" t="str">
        <f>VLOOKUP(B9,[1]应付款管理!$A$1:$I$65536,9,0)</f>
        <v>1235</v>
      </c>
      <c r="K9" s="2" t="str">
        <f t="shared" si="0"/>
        <v>,1544633</v>
      </c>
      <c r="L9" s="2">
        <f t="shared" si="1"/>
        <v>-5</v>
      </c>
    </row>
    <row r="10" ht="14.25" spans="1:12">
      <c r="A10" s="4">
        <v>1005403</v>
      </c>
      <c r="B10" s="5">
        <v>1539766</v>
      </c>
      <c r="C10" s="4" t="s">
        <v>15</v>
      </c>
      <c r="D10" s="4" t="s">
        <v>39</v>
      </c>
      <c r="E10" s="4" t="s">
        <v>40</v>
      </c>
      <c r="F10" s="4" t="s">
        <v>41</v>
      </c>
      <c r="G10" s="4">
        <v>2054</v>
      </c>
      <c r="H10" s="4">
        <v>2</v>
      </c>
      <c r="I10" s="4" t="s">
        <v>42</v>
      </c>
      <c r="J10" s="2" t="str">
        <f>VLOOKUP(B10,[1]应付款管理!$A$1:$I$65536,9,0)</f>
        <v>2054</v>
      </c>
      <c r="K10" s="2" t="str">
        <f t="shared" si="0"/>
        <v>,1539766</v>
      </c>
      <c r="L10" s="2">
        <f t="shared" si="1"/>
        <v>0</v>
      </c>
    </row>
    <row r="11" ht="14.25" spans="1:12">
      <c r="A11" s="4">
        <v>1005886</v>
      </c>
      <c r="B11" s="5">
        <v>1556995</v>
      </c>
      <c r="C11" s="4" t="s">
        <v>15</v>
      </c>
      <c r="D11" s="4" t="s">
        <v>43</v>
      </c>
      <c r="E11" s="4" t="s">
        <v>44</v>
      </c>
      <c r="F11" s="4" t="s">
        <v>45</v>
      </c>
      <c r="G11" s="4">
        <v>2068</v>
      </c>
      <c r="H11" s="4">
        <v>2</v>
      </c>
      <c r="I11" s="4" t="s">
        <v>46</v>
      </c>
      <c r="J11" s="2" t="str">
        <f>VLOOKUP(B11,[1]应付款管理!$A$1:$I$65536,9,0)</f>
        <v>2068</v>
      </c>
      <c r="K11" s="2" t="str">
        <f t="shared" si="0"/>
        <v>,1556995</v>
      </c>
      <c r="L11" s="2">
        <f t="shared" si="1"/>
        <v>0</v>
      </c>
    </row>
    <row r="12" ht="14.25" spans="1:12">
      <c r="A12" s="4">
        <v>1005887</v>
      </c>
      <c r="B12" s="5">
        <v>1556980</v>
      </c>
      <c r="C12" s="4" t="s">
        <v>15</v>
      </c>
      <c r="D12" s="4" t="s">
        <v>43</v>
      </c>
      <c r="E12" s="4" t="s">
        <v>44</v>
      </c>
      <c r="F12" s="4" t="s">
        <v>45</v>
      </c>
      <c r="G12" s="4">
        <v>2068</v>
      </c>
      <c r="H12" s="4">
        <v>2</v>
      </c>
      <c r="I12" s="4" t="s">
        <v>47</v>
      </c>
      <c r="J12" s="2" t="str">
        <f>VLOOKUP(B12,[1]应付款管理!$A$1:$I$65536,9,0)</f>
        <v>2068</v>
      </c>
      <c r="K12" s="2" t="str">
        <f t="shared" si="0"/>
        <v>,1556980</v>
      </c>
      <c r="L12" s="2">
        <f t="shared" si="1"/>
        <v>0</v>
      </c>
    </row>
    <row r="13" ht="14.25" spans="1:12">
      <c r="A13" s="4">
        <v>1005855</v>
      </c>
      <c r="B13" s="5">
        <v>1556234</v>
      </c>
      <c r="C13" s="4" t="s">
        <v>15</v>
      </c>
      <c r="D13" s="4" t="s">
        <v>48</v>
      </c>
      <c r="E13" s="4" t="s">
        <v>44</v>
      </c>
      <c r="F13" s="4" t="s">
        <v>49</v>
      </c>
      <c r="G13" s="4">
        <v>1033</v>
      </c>
      <c r="H13" s="4">
        <v>1</v>
      </c>
      <c r="I13" s="4" t="s">
        <v>50</v>
      </c>
      <c r="J13" s="2" t="str">
        <f>VLOOKUP(B13,[1]应付款管理!$A$1:$I$65536,9,0)</f>
        <v>2168</v>
      </c>
      <c r="K13" s="2" t="str">
        <f t="shared" si="0"/>
        <v>,1556234</v>
      </c>
      <c r="L13" s="2">
        <f t="shared" si="1"/>
        <v>-1135</v>
      </c>
    </row>
    <row r="14" ht="14.25" spans="1:12">
      <c r="A14" s="4">
        <v>1005855</v>
      </c>
      <c r="B14" s="5">
        <v>1556234</v>
      </c>
      <c r="C14" s="4" t="s">
        <v>15</v>
      </c>
      <c r="D14" s="4" t="s">
        <v>44</v>
      </c>
      <c r="E14" s="4" t="s">
        <v>51</v>
      </c>
      <c r="F14" s="4" t="s">
        <v>52</v>
      </c>
      <c r="G14" s="4">
        <v>1135</v>
      </c>
      <c r="H14" s="4">
        <v>1</v>
      </c>
      <c r="I14" s="4" t="s">
        <v>50</v>
      </c>
      <c r="J14" s="2" t="str">
        <f>VLOOKUP(B14,[1]应付款管理!$A$1:$I$65536,9,0)</f>
        <v>2168</v>
      </c>
      <c r="K14" s="2" t="str">
        <f t="shared" si="0"/>
        <v>,1556234</v>
      </c>
      <c r="L14" s="2">
        <f t="shared" si="1"/>
        <v>-1033</v>
      </c>
    </row>
    <row r="15" ht="14.25" spans="1:12">
      <c r="A15" s="4">
        <v>1005748</v>
      </c>
      <c r="B15" s="5">
        <v>1552307</v>
      </c>
      <c r="C15" s="4" t="s">
        <v>10</v>
      </c>
      <c r="D15" s="4" t="s">
        <v>51</v>
      </c>
      <c r="E15" s="4" t="s">
        <v>53</v>
      </c>
      <c r="F15" s="4" t="s">
        <v>34</v>
      </c>
      <c r="G15" s="4">
        <v>9388</v>
      </c>
      <c r="H15" s="4">
        <v>4</v>
      </c>
      <c r="I15" s="4" t="s">
        <v>54</v>
      </c>
      <c r="J15" s="2" t="str">
        <f>VLOOKUP(B15,[1]应付款管理!$A$1:$I$65536,9,0)</f>
        <v>9388</v>
      </c>
      <c r="K15" s="2" t="str">
        <f t="shared" si="0"/>
        <v>,1552307</v>
      </c>
      <c r="L15" s="2">
        <f t="shared" si="1"/>
        <v>0</v>
      </c>
    </row>
    <row r="16" spans="6:7">
      <c r="F16" s="6" t="s">
        <v>55</v>
      </c>
      <c r="G16" s="6">
        <f>SUM(G2:G15)</f>
        <v>40732</v>
      </c>
    </row>
    <row r="18" ht="14.25" spans="6:11">
      <c r="F18" s="7"/>
      <c r="G18" s="7"/>
      <c r="H18" s="7"/>
      <c r="I18" s="7"/>
      <c r="J18" s="7"/>
      <c r="K18" s="6"/>
    </row>
    <row r="19" ht="14.25" spans="6:11">
      <c r="F19" s="8" t="s">
        <v>56</v>
      </c>
      <c r="G19" s="8" t="s">
        <v>57</v>
      </c>
      <c r="H19" s="7"/>
      <c r="I19" s="7"/>
      <c r="J19" s="7"/>
      <c r="K19" s="6"/>
    </row>
    <row r="20" ht="14.25" spans="6:11">
      <c r="F20" s="7"/>
      <c r="G20" s="7"/>
      <c r="H20" s="7"/>
      <c r="I20" s="7"/>
      <c r="J20" s="7"/>
      <c r="K20" s="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20190805-inv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2019-08-05T07:51:00Z</dcterms:created>
  <dcterms:modified xsi:type="dcterms:W3CDTF">2019-08-10T07:27:09Z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