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4"/>
  </bookViews>
  <sheets>
    <sheet name="3.19" sheetId="17" r:id="rId1"/>
    <sheet name="5.6" sheetId="18" r:id="rId2"/>
    <sheet name="6.3" sheetId="19" r:id="rId3"/>
    <sheet name="7.4" sheetId="20" r:id="rId4"/>
    <sheet name="8.13" sheetId="22" r:id="rId5"/>
  </sheets>
  <definedNames>
    <definedName name="_xlnm._FilterDatabase" localSheetId="0" hidden="1">'3.19'!$A$12:$R$1124</definedName>
  </definedNames>
  <calcPr calcId="144525"/>
</workbook>
</file>

<file path=xl/sharedStrings.xml><?xml version="1.0" encoding="utf-8"?>
<sst xmlns="http://schemas.openxmlformats.org/spreadsheetml/2006/main" count="1264" uniqueCount="190">
  <si>
    <t>USD</t>
  </si>
  <si>
    <t>Amount room</t>
  </si>
  <si>
    <t>Amount room Outside</t>
  </si>
  <si>
    <t xml:space="preserve">Amount Extra </t>
  </si>
  <si>
    <t>P190402145615489</t>
  </si>
  <si>
    <t>包房款</t>
  </si>
  <si>
    <t>Deposite</t>
  </si>
  <si>
    <t>outstanding</t>
  </si>
  <si>
    <t>Debt</t>
  </si>
  <si>
    <t>HK CONVERGENT</t>
  </si>
  <si>
    <t>March.2019</t>
  </si>
  <si>
    <t>Commitment Amount 3.2019</t>
  </si>
  <si>
    <t>CODE</t>
  </si>
  <si>
    <t>BOOKING 
TA</t>
  </si>
  <si>
    <t>BOOKING</t>
  </si>
  <si>
    <t>No.</t>
  </si>
  <si>
    <t>Description</t>
  </si>
  <si>
    <t xml:space="preserve">Period </t>
  </si>
  <si>
    <t>Unit price
USD - NET</t>
  </si>
  <si>
    <t>Quantity</t>
  </si>
  <si>
    <t>Nights</t>
  </si>
  <si>
    <t>Amount
USD Room</t>
  </si>
  <si>
    <t>Amount
USD OUTSIDE</t>
  </si>
  <si>
    <t xml:space="preserve">Amount
USD
Extra </t>
  </si>
  <si>
    <t>Total 
room</t>
  </si>
  <si>
    <t>Check in</t>
  </si>
  <si>
    <t>Check out</t>
  </si>
  <si>
    <t>NOTE</t>
  </si>
  <si>
    <t>159350</t>
  </si>
  <si>
    <t>ROH BB</t>
  </si>
  <si>
    <t>ktra lại phần phụ thu</t>
  </si>
  <si>
    <t>159572</t>
  </si>
  <si>
    <t>159589</t>
  </si>
  <si>
    <t>159806</t>
  </si>
  <si>
    <t>159816</t>
  </si>
  <si>
    <t>159818</t>
  </si>
  <si>
    <t>159822</t>
  </si>
  <si>
    <t>3 BR Villa BB</t>
  </si>
  <si>
    <t>159832</t>
  </si>
  <si>
    <t>159984</t>
  </si>
  <si>
    <t>kra lại tiền phòng và phụ thu</t>
  </si>
  <si>
    <t>159986</t>
  </si>
  <si>
    <t>160176</t>
  </si>
  <si>
    <t>160177</t>
  </si>
  <si>
    <t>160179</t>
  </si>
  <si>
    <t>4 BR Villa BB</t>
  </si>
  <si>
    <t>160180</t>
  </si>
  <si>
    <t>160182</t>
  </si>
  <si>
    <t>160184</t>
  </si>
  <si>
    <t>160204</t>
  </si>
  <si>
    <t>160314</t>
  </si>
  <si>
    <t>160316</t>
  </si>
  <si>
    <t>Extra bed</t>
  </si>
  <si>
    <t>160320</t>
  </si>
  <si>
    <t>160329</t>
  </si>
  <si>
    <t>160335</t>
  </si>
  <si>
    <t>160339</t>
  </si>
  <si>
    <t>160341</t>
  </si>
  <si>
    <t>160422</t>
  </si>
  <si>
    <t>160464</t>
  </si>
  <si>
    <t>160636</t>
  </si>
  <si>
    <t>160867</t>
  </si>
  <si>
    <t>160875</t>
  </si>
  <si>
    <t>160876</t>
  </si>
  <si>
    <t>161094</t>
  </si>
  <si>
    <t>161270</t>
  </si>
  <si>
    <t>161479</t>
  </si>
  <si>
    <t>161636</t>
  </si>
  <si>
    <t>161638</t>
  </si>
  <si>
    <t>ALLOTMENT</t>
  </si>
  <si>
    <t>161641</t>
  </si>
  <si>
    <t>161650</t>
  </si>
  <si>
    <t>161652</t>
  </si>
  <si>
    <t>161782</t>
  </si>
  <si>
    <t>161811</t>
  </si>
  <si>
    <t>161922</t>
  </si>
  <si>
    <t>161944</t>
  </si>
  <si>
    <t>Ktra lại phần phụ thu</t>
  </si>
  <si>
    <t>161947</t>
  </si>
  <si>
    <t>161953</t>
  </si>
  <si>
    <t>ROH FBOV</t>
  </si>
  <si>
    <t>162088</t>
  </si>
  <si>
    <t>162103</t>
  </si>
  <si>
    <t>162124</t>
  </si>
  <si>
    <t>162147</t>
  </si>
  <si>
    <t>162301</t>
  </si>
  <si>
    <t>162302</t>
  </si>
  <si>
    <t>162303</t>
  </si>
  <si>
    <t>162317</t>
  </si>
  <si>
    <t>162321</t>
  </si>
  <si>
    <t>162333</t>
  </si>
  <si>
    <t>162510</t>
  </si>
  <si>
    <t>162520</t>
  </si>
  <si>
    <t>162724</t>
  </si>
  <si>
    <t>ROH FBV</t>
  </si>
  <si>
    <t>162738</t>
  </si>
  <si>
    <t>162739</t>
  </si>
  <si>
    <t>162755</t>
  </si>
  <si>
    <t>162768</t>
  </si>
  <si>
    <t>162898</t>
  </si>
  <si>
    <t>162916</t>
  </si>
  <si>
    <t>162917</t>
  </si>
  <si>
    <t>162941</t>
  </si>
  <si>
    <t>163063</t>
  </si>
  <si>
    <t>3 BR Villa BBV</t>
  </si>
  <si>
    <t>163266</t>
  </si>
  <si>
    <t>163279</t>
  </si>
  <si>
    <t>3 BR Villa FBV</t>
  </si>
  <si>
    <t>163290</t>
  </si>
  <si>
    <t>163519</t>
  </si>
  <si>
    <t>163520</t>
  </si>
  <si>
    <t>163522</t>
  </si>
  <si>
    <t>163533</t>
  </si>
  <si>
    <t>163534</t>
  </si>
  <si>
    <t>163729</t>
  </si>
  <si>
    <t>163745</t>
  </si>
  <si>
    <t>Upgrade</t>
  </si>
  <si>
    <t>163904</t>
  </si>
  <si>
    <t>163906</t>
  </si>
  <si>
    <t>163917</t>
  </si>
  <si>
    <t>thiếu phần phụ thu</t>
  </si>
  <si>
    <t>163937</t>
  </si>
  <si>
    <t>163982</t>
  </si>
  <si>
    <t>8480370</t>
  </si>
  <si>
    <t>164107</t>
  </si>
  <si>
    <t>164108</t>
  </si>
  <si>
    <t>164111</t>
  </si>
  <si>
    <t>164156</t>
  </si>
  <si>
    <t>164292</t>
  </si>
  <si>
    <t>164294</t>
  </si>
  <si>
    <t>164317</t>
  </si>
  <si>
    <t>164318</t>
  </si>
  <si>
    <t>164325</t>
  </si>
  <si>
    <t>164475</t>
  </si>
  <si>
    <t>164495</t>
  </si>
  <si>
    <t>164659</t>
  </si>
  <si>
    <t>164668</t>
  </si>
  <si>
    <t>164669</t>
  </si>
  <si>
    <t>164672</t>
  </si>
  <si>
    <t>164828</t>
  </si>
  <si>
    <t>P190506150750489</t>
  </si>
  <si>
    <t>April.2019</t>
  </si>
  <si>
    <t>Commitment Amount 4.2019</t>
  </si>
  <si>
    <t>ti gia</t>
  </si>
  <si>
    <t>OUTSIDE</t>
  </si>
  <si>
    <t>ROH BBV</t>
  </si>
  <si>
    <t>ROH FB</t>
  </si>
  <si>
    <t>3 BR Villa FB</t>
  </si>
  <si>
    <t>先按酒店</t>
  </si>
  <si>
    <t>4 BR Villa BBV</t>
  </si>
  <si>
    <t>Extra bed Aldult</t>
  </si>
  <si>
    <t>Extra bed kid</t>
  </si>
  <si>
    <t>4 BR Villa FBV</t>
  </si>
  <si>
    <t>Surchage for kid BBV</t>
  </si>
  <si>
    <t>P190603165908489</t>
  </si>
  <si>
    <t>May.2019</t>
  </si>
  <si>
    <t>Commitment Amount 5.2019</t>
  </si>
  <si>
    <t>Surchage for kid BB</t>
  </si>
  <si>
    <t>Extra bed BB</t>
  </si>
  <si>
    <t>Villa 4BR BB</t>
  </si>
  <si>
    <t>Extra bed FBV</t>
  </si>
  <si>
    <t>Villa 3BR BB</t>
  </si>
  <si>
    <t>Villa 3BR BBV</t>
  </si>
  <si>
    <t>Villa 3BR FB</t>
  </si>
  <si>
    <t>Villa 3BR FBV</t>
  </si>
  <si>
    <t>Surchage for kid FBV</t>
  </si>
  <si>
    <t>8543044+8633796</t>
  </si>
  <si>
    <t>175667+175672</t>
  </si>
  <si>
    <t>P190704142839489</t>
  </si>
  <si>
    <t>超</t>
  </si>
  <si>
    <t>Jun.2019</t>
  </si>
  <si>
    <t>Commitment Amount 6.2019</t>
  </si>
  <si>
    <t>Extrabed BB</t>
  </si>
  <si>
    <t>Extrabed kid FBV</t>
  </si>
  <si>
    <t>Extrabed FBV</t>
  </si>
  <si>
    <t>P190813153623489</t>
  </si>
  <si>
    <t>Jul.2019</t>
  </si>
  <si>
    <t>Commitment Amount 7.2019</t>
  </si>
  <si>
    <t>Villa 4BR FBV</t>
  </si>
  <si>
    <t>Surcharge for kid FBV</t>
  </si>
  <si>
    <t>extrabed</t>
  </si>
  <si>
    <t>Surcharge for kid BB</t>
  </si>
  <si>
    <t>Extrabed BBV</t>
  </si>
  <si>
    <t>Surcharge FBV</t>
  </si>
  <si>
    <t>Extra kid</t>
  </si>
  <si>
    <t>Extra Bed</t>
  </si>
  <si>
    <t xml:space="preserve"> Extra Bed FB</t>
  </si>
  <si>
    <t xml:space="preserve"> Extra Bed</t>
  </si>
  <si>
    <t>Extra Bed BB</t>
  </si>
  <si>
    <t>Extra Bed FBV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</si>
</sst>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\ _₫_-;\-* #,##0\ _₫_-;_-* &quot;-&quot;??\ _₫_-;_-@_-"/>
    <numFmt numFmtId="177" formatCode="_-* #,##0_-;\-* #,##0_-;_-* &quot;-&quot;??_-;_-@_-"/>
    <numFmt numFmtId="178" formatCode="_(* #,##0.00_);_(* \(#,##0.00\);_(* &quot;-&quot;??_);_(@_)"/>
    <numFmt numFmtId="179" formatCode="_(* #,##0_);_(* \(#,##0\);_(* &quot;-&quot;??_);_(@_)"/>
    <numFmt numFmtId="180" formatCode="_-* #,##0.00_-;\-* #,##0.00_-;_-* &quot;-&quot;??_-;_-@_-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rgb="FF333333"/>
      <name val="Helvetica"/>
      <charset val="134"/>
    </font>
    <font>
      <b/>
      <sz val="16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Tahoma"/>
      <charset val="134"/>
    </font>
    <font>
      <b/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Tahoma"/>
      <charset val="134"/>
    </font>
    <font>
      <sz val="10"/>
      <name val="Arial"/>
      <charset val="0"/>
    </font>
    <font>
      <sz val="10.5"/>
      <color rgb="FF0000FF"/>
      <name val="Helvetica"/>
      <charset val="134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theme="1"/>
      <name val="VNI-Times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35" fillId="8" borderId="17" applyNumberFormat="0" applyAlignment="0" applyProtection="0">
      <alignment vertical="center"/>
    </xf>
    <xf numFmtId="0" fontId="31" fillId="19" borderId="18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0" borderId="0"/>
    <xf numFmtId="0" fontId="19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180" fontId="30" fillId="0" borderId="0" applyFont="0" applyFill="0" applyBorder="0" applyAlignment="0" applyProtection="0"/>
    <xf numFmtId="0" fontId="17" fillId="3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199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179" fontId="0" fillId="0" borderId="0" xfId="8" applyNumberFormat="1" applyFont="1"/>
    <xf numFmtId="0" fontId="0" fillId="2" borderId="0" xfId="0" applyFill="1"/>
    <xf numFmtId="0" fontId="0" fillId="0" borderId="1" xfId="0" applyFill="1" applyBorder="1" applyAlignment="1">
      <alignment horizontal="left"/>
    </xf>
    <xf numFmtId="179" fontId="0" fillId="0" borderId="1" xfId="8" applyNumberFormat="1" applyFont="1" applyBorder="1"/>
    <xf numFmtId="0" fontId="2" fillId="0" borderId="0" xfId="0" applyFont="1"/>
    <xf numFmtId="179" fontId="0" fillId="0" borderId="0" xfId="0" applyNumberFormat="1"/>
    <xf numFmtId="0" fontId="3" fillId="2" borderId="1" xfId="0" applyFont="1" applyFill="1" applyBorder="1" applyAlignment="1">
      <alignment horizontal="left"/>
    </xf>
    <xf numFmtId="179" fontId="3" fillId="2" borderId="1" xfId="8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77" fontId="7" fillId="3" borderId="1" xfId="8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/>
    </xf>
    <xf numFmtId="179" fontId="6" fillId="3" borderId="1" xfId="8" applyNumberFormat="1" applyFont="1" applyFill="1" applyBorder="1" applyAlignment="1">
      <alignment horizontal="center" vertical="center"/>
    </xf>
    <xf numFmtId="177" fontId="7" fillId="3" borderId="1" xfId="8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1" xfId="0" applyBorder="1"/>
    <xf numFmtId="0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Border="1"/>
    <xf numFmtId="177" fontId="0" fillId="0" borderId="1" xfId="8" applyNumberFormat="1" applyFont="1" applyFill="1" applyBorder="1"/>
    <xf numFmtId="14" fontId="0" fillId="0" borderId="1" xfId="0" applyNumberFormat="1" applyFill="1" applyBorder="1" applyAlignment="1">
      <alignment horizontal="center"/>
    </xf>
    <xf numFmtId="179" fontId="0" fillId="0" borderId="1" xfId="8" applyNumberFormat="1" applyFont="1" applyFill="1" applyBorder="1"/>
    <xf numFmtId="177" fontId="1" fillId="0" borderId="1" xfId="8" applyNumberFormat="1" applyFont="1" applyFill="1" applyBorder="1"/>
    <xf numFmtId="0" fontId="0" fillId="0" borderId="6" xfId="0" applyFill="1" applyBorder="1"/>
    <xf numFmtId="0" fontId="0" fillId="0" borderId="1" xfId="0" applyFill="1" applyBorder="1"/>
    <xf numFmtId="0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/>
    <xf numFmtId="177" fontId="0" fillId="0" borderId="1" xfId="8" applyNumberFormat="1" applyFont="1" applyFill="1" applyBorder="1"/>
    <xf numFmtId="0" fontId="0" fillId="0" borderId="6" xfId="0" applyFill="1" applyBorder="1"/>
    <xf numFmtId="0" fontId="0" fillId="0" borderId="1" xfId="0" applyFill="1" applyBorder="1"/>
    <xf numFmtId="0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/>
    <xf numFmtId="177" fontId="0" fillId="0" borderId="1" xfId="8" applyNumberFormat="1" applyFont="1" applyFill="1" applyBorder="1"/>
    <xf numFmtId="179" fontId="8" fillId="2" borderId="2" xfId="8" applyNumberFormat="1" applyFont="1" applyFill="1" applyBorder="1" applyAlignment="1">
      <alignment horizontal="center"/>
    </xf>
    <xf numFmtId="179" fontId="8" fillId="0" borderId="0" xfId="8" applyNumberFormat="1" applyFont="1" applyBorder="1" applyAlignment="1">
      <alignment horizontal="center"/>
    </xf>
    <xf numFmtId="177" fontId="7" fillId="3" borderId="1" xfId="8" applyNumberFormat="1" applyFont="1" applyFill="1" applyBorder="1" applyAlignment="1">
      <alignment vertical="center"/>
    </xf>
    <xf numFmtId="177" fontId="6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10" fillId="0" borderId="1" xfId="0" applyNumberFormat="1" applyFont="1" applyFill="1" applyBorder="1" applyAlignment="1">
      <alignment vertical="center"/>
    </xf>
    <xf numFmtId="177" fontId="0" fillId="0" borderId="1" xfId="0" applyNumberFormat="1" applyFill="1" applyBorder="1"/>
    <xf numFmtId="0" fontId="0" fillId="0" borderId="1" xfId="0" applyFill="1" applyBorder="1"/>
    <xf numFmtId="0" fontId="1" fillId="0" borderId="1" xfId="0" applyFont="1" applyFill="1" applyBorder="1"/>
    <xf numFmtId="177" fontId="0" fillId="0" borderId="1" xfId="0" applyNumberFormat="1" applyFill="1" applyBorder="1"/>
    <xf numFmtId="177" fontId="0" fillId="0" borderId="1" xfId="0" applyNumberFormat="1" applyFill="1" applyBorder="1"/>
    <xf numFmtId="177" fontId="1" fillId="0" borderId="1" xfId="8" applyNumberFormat="1" applyFont="1" applyFill="1" applyBorder="1"/>
    <xf numFmtId="179" fontId="0" fillId="0" borderId="1" xfId="8" applyNumberFormat="1" applyFont="1" applyFill="1" applyBorder="1"/>
    <xf numFmtId="15" fontId="0" fillId="0" borderId="6" xfId="0" applyNumberFormat="1" applyFill="1" applyBorder="1"/>
    <xf numFmtId="15" fontId="1" fillId="0" borderId="6" xfId="0" applyNumberFormat="1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/>
    <xf numFmtId="177" fontId="1" fillId="0" borderId="1" xfId="0" applyNumberFormat="1" applyFont="1" applyFill="1" applyBorder="1"/>
    <xf numFmtId="15" fontId="0" fillId="0" borderId="6" xfId="0" applyNumberFormat="1" applyFill="1" applyBorder="1"/>
    <xf numFmtId="0" fontId="1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177" fontId="1" fillId="0" borderId="1" xfId="8" applyNumberFormat="1" applyFont="1" applyFill="1" applyBorder="1"/>
    <xf numFmtId="0" fontId="1" fillId="0" borderId="1" xfId="0" applyFont="1" applyFill="1" applyBorder="1"/>
    <xf numFmtId="177" fontId="1" fillId="0" borderId="1" xfId="0" applyNumberFormat="1" applyFont="1" applyFill="1" applyBorder="1"/>
    <xf numFmtId="0" fontId="0" fillId="0" borderId="0" xfId="0" applyFill="1" applyAlignment="1">
      <alignment horizontal="center"/>
    </xf>
    <xf numFmtId="179" fontId="0" fillId="0" borderId="0" xfId="8" applyNumberFormat="1" applyFont="1" applyFill="1"/>
    <xf numFmtId="0" fontId="0" fillId="0" borderId="0" xfId="0" applyFont="1" applyFill="1" applyAlignment="1"/>
    <xf numFmtId="0" fontId="1" fillId="0" borderId="0" xfId="0" applyFont="1" applyFill="1" applyAlignment="1"/>
    <xf numFmtId="0" fontId="0" fillId="0" borderId="0" xfId="0" applyFont="1" applyFill="1" applyAlignment="1">
      <alignment horizontal="center"/>
    </xf>
    <xf numFmtId="0" fontId="11" fillId="0" borderId="0" xfId="0" applyFont="1" applyFill="1" applyBorder="1" applyAlignment="1"/>
    <xf numFmtId="0" fontId="0" fillId="2" borderId="0" xfId="0" applyFont="1" applyFill="1" applyAlignment="1"/>
    <xf numFmtId="0" fontId="0" fillId="0" borderId="1" xfId="0" applyFont="1" applyFill="1" applyBorder="1" applyAlignment="1">
      <alignment horizontal="left"/>
    </xf>
    <xf numFmtId="179" fontId="0" fillId="0" borderId="0" xfId="0" applyNumberFormat="1" applyFont="1" applyFill="1" applyAlignment="1"/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6" xfId="0" applyFont="1" applyFill="1" applyBorder="1" applyAlignment="1"/>
    <xf numFmtId="0" fontId="0" fillId="0" borderId="1" xfId="0" applyFont="1" applyFill="1" applyBorder="1" applyAlignment="1"/>
    <xf numFmtId="0" fontId="0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/>
    <xf numFmtId="0" fontId="1" fillId="0" borderId="1" xfId="0" applyNumberFormat="1" applyFont="1" applyFill="1" applyBorder="1" applyAlignment="1"/>
    <xf numFmtId="0" fontId="2" fillId="0" borderId="0" xfId="0" applyFont="1"/>
    <xf numFmtId="0" fontId="4" fillId="0" borderId="0" xfId="0" applyFont="1" applyFill="1" applyBorder="1" applyAlignment="1"/>
    <xf numFmtId="177" fontId="0" fillId="0" borderId="0" xfId="0" applyNumberFormat="1" applyFont="1" applyFill="1" applyAlignment="1"/>
    <xf numFmtId="0" fontId="9" fillId="0" borderId="1" xfId="0" applyFont="1" applyFill="1" applyBorder="1" applyAlignment="1">
      <alignment horizontal="center" vertical="center"/>
    </xf>
    <xf numFmtId="179" fontId="0" fillId="0" borderId="7" xfId="8" applyNumberFormat="1" applyFont="1" applyFill="1" applyBorder="1"/>
    <xf numFmtId="177" fontId="0" fillId="0" borderId="1" xfId="0" applyNumberFormat="1" applyFont="1" applyFill="1" applyBorder="1" applyAlignment="1"/>
    <xf numFmtId="0" fontId="1" fillId="0" borderId="1" xfId="0" applyFont="1" applyFill="1" applyBorder="1" applyAlignment="1"/>
    <xf numFmtId="0" fontId="11" fillId="0" borderId="0" xfId="0" applyNumberFormat="1" applyFont="1" applyFill="1" applyBorder="1" applyAlignment="1"/>
    <xf numFmtId="176" fontId="0" fillId="0" borderId="0" xfId="8" applyNumberFormat="1" applyFont="1" applyFill="1"/>
    <xf numFmtId="176" fontId="0" fillId="0" borderId="0" xfId="0" applyNumberFormat="1" applyFont="1" applyFill="1" applyAlignment="1"/>
    <xf numFmtId="176" fontId="0" fillId="0" borderId="0" xfId="8" applyNumberFormat="1" applyFont="1"/>
    <xf numFmtId="176" fontId="1" fillId="0" borderId="0" xfId="8" applyNumberFormat="1" applyFont="1"/>
    <xf numFmtId="15" fontId="0" fillId="0" borderId="6" xfId="0" applyNumberFormat="1" applyFont="1" applyFill="1" applyBorder="1" applyAlignment="1"/>
    <xf numFmtId="0" fontId="2" fillId="0" borderId="0" xfId="0" applyFont="1" applyFill="1" applyAlignment="1"/>
    <xf numFmtId="176" fontId="0" fillId="4" borderId="0" xfId="8" applyNumberFormat="1" applyFont="1" applyFill="1"/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/>
    <xf numFmtId="177" fontId="1" fillId="0" borderId="1" xfId="0" applyNumberFormat="1" applyFont="1" applyFill="1" applyBorder="1" applyAlignment="1"/>
    <xf numFmtId="179" fontId="0" fillId="4" borderId="1" xfId="8" applyNumberFormat="1" applyFont="1" applyFill="1" applyBorder="1"/>
    <xf numFmtId="0" fontId="0" fillId="4" borderId="0" xfId="0" applyFill="1"/>
    <xf numFmtId="0" fontId="3" fillId="2" borderId="1" xfId="0" applyFont="1" applyFill="1" applyBorder="1"/>
    <xf numFmtId="0" fontId="6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right" vertical="center"/>
    </xf>
    <xf numFmtId="179" fontId="6" fillId="3" borderId="8" xfId="8" applyNumberFormat="1" applyFont="1" applyFill="1" applyBorder="1" applyAlignment="1">
      <alignment horizontal="center" vertical="center"/>
    </xf>
    <xf numFmtId="177" fontId="7" fillId="3" borderId="8" xfId="8" applyNumberFormat="1" applyFont="1" applyFill="1" applyBorder="1" applyAlignment="1">
      <alignment horizontal="center" vertical="center"/>
    </xf>
    <xf numFmtId="14" fontId="0" fillId="0" borderId="1" xfId="0" applyNumberFormat="1" applyFill="1" applyBorder="1"/>
    <xf numFmtId="0" fontId="0" fillId="0" borderId="1" xfId="0" applyNumberFormat="1" applyBorder="1"/>
    <xf numFmtId="0" fontId="1" fillId="0" borderId="1" xfId="0" applyNumberFormat="1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4" fillId="0" borderId="0" xfId="0" applyFont="1" applyBorder="1" applyAlignment="1"/>
    <xf numFmtId="177" fontId="0" fillId="0" borderId="0" xfId="0" applyNumberFormat="1"/>
    <xf numFmtId="177" fontId="7" fillId="3" borderId="8" xfId="8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77" fontId="7" fillId="3" borderId="10" xfId="8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177" fontId="7" fillId="3" borderId="8" xfId="8" applyNumberFormat="1" applyFont="1" applyFill="1" applyBorder="1" applyAlignment="1">
      <alignment vertical="center"/>
    </xf>
    <xf numFmtId="177" fontId="10" fillId="0" borderId="8" xfId="0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179" fontId="0" fillId="0" borderId="9" xfId="8" applyNumberFormat="1" applyFont="1" applyFill="1" applyBorder="1"/>
    <xf numFmtId="177" fontId="0" fillId="0" borderId="0" xfId="0" applyNumberFormat="1" applyFill="1"/>
    <xf numFmtId="176" fontId="0" fillId="0" borderId="0" xfId="0" applyNumberFormat="1" applyFill="1"/>
    <xf numFmtId="15" fontId="0" fillId="0" borderId="1" xfId="0" applyNumberFormat="1" applyFill="1" applyBorder="1"/>
    <xf numFmtId="0" fontId="0" fillId="4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77" fontId="0" fillId="4" borderId="1" xfId="8" applyNumberFormat="1" applyFont="1" applyFill="1" applyBorder="1"/>
    <xf numFmtId="177" fontId="0" fillId="4" borderId="1" xfId="0" applyNumberFormat="1" applyFill="1" applyBorder="1"/>
    <xf numFmtId="176" fontId="0" fillId="4" borderId="0" xfId="0" applyNumberFormat="1" applyFill="1"/>
    <xf numFmtId="0" fontId="12" fillId="5" borderId="1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6" fillId="0" borderId="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179" fontId="6" fillId="0" borderId="0" xfId="8" applyNumberFormat="1" applyFont="1" applyFill="1" applyBorder="1" applyAlignment="1">
      <alignment horizontal="center" vertical="center"/>
    </xf>
    <xf numFmtId="177" fontId="7" fillId="0" borderId="8" xfId="8" applyNumberFormat="1" applyFont="1" applyFill="1" applyBorder="1" applyAlignment="1">
      <alignment horizontal="center" vertical="center"/>
    </xf>
    <xf numFmtId="177" fontId="7" fillId="0" borderId="8" xfId="8" applyNumberFormat="1" applyFont="1" applyFill="1" applyBorder="1" applyAlignment="1">
      <alignment vertical="center"/>
    </xf>
    <xf numFmtId="0" fontId="0" fillId="0" borderId="8" xfId="0" applyFill="1" applyBorder="1"/>
    <xf numFmtId="179" fontId="0" fillId="0" borderId="0" xfId="8" applyNumberFormat="1" applyFont="1" applyFill="1" applyBorder="1"/>
    <xf numFmtId="0" fontId="0" fillId="0" borderId="0" xfId="0" applyNumberFormat="1" applyFill="1"/>
    <xf numFmtId="14" fontId="0" fillId="0" borderId="0" xfId="0" applyNumberFormat="1" applyFill="1"/>
    <xf numFmtId="0" fontId="0" fillId="0" borderId="0" xfId="0" applyNumberFormat="1"/>
    <xf numFmtId="14" fontId="0" fillId="0" borderId="0" xfId="0" applyNumberFormat="1"/>
    <xf numFmtId="15" fontId="0" fillId="0" borderId="0" xfId="0" applyNumberFormat="1" applyFill="1" applyBorder="1"/>
    <xf numFmtId="0" fontId="0" fillId="0" borderId="10" xfId="0" applyFont="1" applyFill="1" applyBorder="1" applyAlignment="1">
      <alignment horizontal="left"/>
    </xf>
    <xf numFmtId="179" fontId="0" fillId="0" borderId="0" xfId="8" applyNumberFormat="1" applyFont="1" applyFill="1"/>
    <xf numFmtId="177" fontId="0" fillId="0" borderId="10" xfId="8" applyNumberFormat="1" applyFont="1" applyFill="1" applyBorder="1"/>
    <xf numFmtId="0" fontId="0" fillId="0" borderId="1" xfId="0" applyNumberFormat="1" applyFill="1" applyBorder="1" applyAlignment="1"/>
    <xf numFmtId="15" fontId="0" fillId="0" borderId="1" xfId="0" applyNumberFormat="1" applyBorder="1"/>
    <xf numFmtId="0" fontId="0" fillId="0" borderId="1" xfId="0" applyFont="1" applyBorder="1" applyAlignment="1">
      <alignment horizontal="left"/>
    </xf>
    <xf numFmtId="177" fontId="0" fillId="0" borderId="1" xfId="8" applyNumberFormat="1" applyFont="1" applyBorder="1"/>
    <xf numFmtId="15" fontId="0" fillId="0" borderId="8" xfId="0" applyNumberFormat="1" applyBorder="1"/>
    <xf numFmtId="0" fontId="0" fillId="0" borderId="8" xfId="0" applyNumberFormat="1" applyBorder="1"/>
    <xf numFmtId="0" fontId="0" fillId="0" borderId="8" xfId="0" applyNumberFormat="1" applyFill="1" applyBorder="1" applyAlignment="1"/>
    <xf numFmtId="179" fontId="0" fillId="0" borderId="8" xfId="8" applyNumberFormat="1" applyFont="1" applyBorder="1"/>
    <xf numFmtId="177" fontId="0" fillId="0" borderId="8" xfId="8" applyNumberFormat="1" applyFont="1" applyBorder="1"/>
    <xf numFmtId="177" fontId="13" fillId="0" borderId="1" xfId="8" applyNumberFormat="1" applyFont="1" applyBorder="1"/>
    <xf numFmtId="177" fontId="0" fillId="0" borderId="9" xfId="8" applyNumberFormat="1" applyFont="1" applyFill="1" applyBorder="1"/>
    <xf numFmtId="15" fontId="0" fillId="0" borderId="10" xfId="0" applyNumberFormat="1" applyBorder="1"/>
    <xf numFmtId="0" fontId="0" fillId="0" borderId="1" xfId="0" applyNumberFormat="1" applyFont="1" applyFill="1" applyBorder="1"/>
    <xf numFmtId="15" fontId="0" fillId="0" borderId="1" xfId="0" applyNumberFormat="1" applyFont="1" applyFill="1" applyBorder="1"/>
    <xf numFmtId="15" fontId="0" fillId="0" borderId="10" xfId="0" applyNumberFormat="1" applyFill="1" applyBorder="1"/>
    <xf numFmtId="0" fontId="0" fillId="0" borderId="10" xfId="0" applyNumberFormat="1" applyFill="1" applyBorder="1"/>
    <xf numFmtId="0" fontId="0" fillId="0" borderId="10" xfId="0" applyNumberFormat="1" applyFill="1" applyBorder="1" applyAlignment="1"/>
    <xf numFmtId="0" fontId="9" fillId="0" borderId="0" xfId="0" applyFont="1" applyFill="1" applyBorder="1"/>
    <xf numFmtId="177" fontId="14" fillId="0" borderId="0" xfId="0" applyNumberFormat="1" applyFont="1" applyFill="1" applyBorder="1"/>
    <xf numFmtId="177" fontId="9" fillId="0" borderId="0" xfId="8" applyNumberFormat="1" applyFont="1" applyFill="1" applyBorder="1"/>
    <xf numFmtId="0" fontId="9" fillId="0" borderId="1" xfId="0" applyFont="1" applyBorder="1"/>
    <xf numFmtId="177" fontId="14" fillId="0" borderId="1" xfId="0" applyNumberFormat="1" applyFont="1" applyBorder="1"/>
    <xf numFmtId="177" fontId="9" fillId="0" borderId="1" xfId="8" applyNumberFormat="1" applyFont="1" applyBorder="1"/>
    <xf numFmtId="177" fontId="0" fillId="0" borderId="1" xfId="0" applyNumberFormat="1" applyBorder="1"/>
    <xf numFmtId="0" fontId="9" fillId="4" borderId="1" xfId="0" applyFont="1" applyFill="1" applyBorder="1"/>
    <xf numFmtId="177" fontId="9" fillId="4" borderId="1" xfId="0" applyNumberFormat="1" applyFont="1" applyFill="1" applyBorder="1"/>
    <xf numFmtId="0" fontId="9" fillId="0" borderId="1" xfId="0" applyFont="1" applyFill="1" applyBorder="1"/>
    <xf numFmtId="179" fontId="9" fillId="0" borderId="1" xfId="8" applyNumberFormat="1" applyFont="1" applyFill="1" applyBorder="1"/>
    <xf numFmtId="177" fontId="0" fillId="0" borderId="0" xfId="0" applyNumberFormat="1" applyBorder="1"/>
    <xf numFmtId="0" fontId="0" fillId="0" borderId="0" xfId="0" applyBorder="1"/>
    <xf numFmtId="177" fontId="15" fillId="0" borderId="0" xfId="0" applyNumberFormat="1" applyFont="1" applyBorder="1"/>
    <xf numFmtId="179" fontId="0" fillId="0" borderId="0" xfId="8" applyNumberFormat="1" applyFont="1" applyBorder="1"/>
    <xf numFmtId="179" fontId="0" fillId="0" borderId="0" xfId="0" applyNumberFormat="1" applyBorder="1"/>
    <xf numFmtId="0" fontId="9" fillId="0" borderId="0" xfId="0" applyFont="1" applyBorder="1"/>
    <xf numFmtId="179" fontId="15" fillId="0" borderId="0" xfId="8" applyNumberFormat="1" applyFont="1" applyBorder="1"/>
    <xf numFmtId="0" fontId="9" fillId="0" borderId="0" xfId="0" applyFont="1" applyBorder="1" applyAlignment="1">
      <alignment horizontal="center"/>
    </xf>
    <xf numFmtId="179" fontId="9" fillId="0" borderId="0" xfId="0" applyNumberFormat="1" applyFont="1" applyFill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Comma 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50"/>
  <sheetViews>
    <sheetView topLeftCell="B1" workbookViewId="0">
      <pane xSplit="2" ySplit="11" topLeftCell="F12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1" customWidth="1"/>
    <col min="4" max="4" width="7" style="1" customWidth="1"/>
    <col min="5" max="5" width="21" style="1" customWidth="1"/>
    <col min="6" max="6" width="12" style="7" customWidth="1"/>
    <col min="7" max="7" width="11.7083333333333" customWidth="1"/>
    <col min="8" max="8" width="12.5666666666667" customWidth="1"/>
    <col min="9" max="9" width="12.2833333333333" customWidth="1"/>
    <col min="10" max="10" width="12.1416666666667" customWidth="1"/>
    <col min="11" max="12" width="16.1416666666667" customWidth="1"/>
    <col min="13" max="13" width="9.85833333333333" customWidth="1"/>
    <col min="14" max="14" width="8.85833333333333" customWidth="1"/>
    <col min="15" max="15" width="11.5666666666667" customWidth="1"/>
    <col min="16" max="17" width="13.2833333333333" customWidth="1"/>
    <col min="18" max="18" width="9.14166666666667"/>
    <col min="19" max="20" width="8" style="77"/>
    <col min="21" max="16384" width="9.14166666666667"/>
  </cols>
  <sheetData>
    <row r="1" ht="15" customHeight="1" spans="3:20">
      <c r="C1" s="8" t="s">
        <v>0</v>
      </c>
      <c r="E1" s="54" t="s">
        <v>1</v>
      </c>
      <c r="F1" s="10">
        <f>K11</f>
        <v>30668</v>
      </c>
      <c r="S1" s="96"/>
      <c r="T1" s="96"/>
    </row>
    <row r="2" spans="5:20">
      <c r="E2" s="54" t="s">
        <v>2</v>
      </c>
      <c r="F2" s="10">
        <f>L11</f>
        <v>663</v>
      </c>
      <c r="S2" s="96"/>
      <c r="T2" s="96"/>
    </row>
    <row r="3" spans="5:20">
      <c r="E3" s="54" t="s">
        <v>3</v>
      </c>
      <c r="F3" s="10">
        <f>M11</f>
        <v>234</v>
      </c>
      <c r="G3">
        <f>SUM(F1:F3)</f>
        <v>31565</v>
      </c>
      <c r="H3" s="89" t="s">
        <v>4</v>
      </c>
      <c r="S3" s="96"/>
      <c r="T3" s="96"/>
    </row>
    <row r="4" spans="3:20">
      <c r="C4" s="1" t="s">
        <v>5</v>
      </c>
      <c r="E4" s="54" t="s">
        <v>6</v>
      </c>
      <c r="F4" s="10">
        <v>23220</v>
      </c>
      <c r="S4" s="96"/>
      <c r="T4" s="96"/>
    </row>
    <row r="5" ht="20.25" spans="3:20">
      <c r="C5" s="1" t="s">
        <v>7</v>
      </c>
      <c r="E5" s="109" t="s">
        <v>8</v>
      </c>
      <c r="F5" s="14">
        <f>F1-F4+F2+F3</f>
        <v>8345</v>
      </c>
      <c r="S5" s="96"/>
      <c r="T5" s="96"/>
    </row>
    <row r="6" ht="22.5" customHeight="1" spans="2:20">
      <c r="B6" s="15" t="s">
        <v>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23"/>
      <c r="S6" s="96"/>
      <c r="T6" s="96"/>
    </row>
    <row r="7" ht="22.5" customHeight="1" spans="1:20">
      <c r="A7" s="16" t="s">
        <v>10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S7" s="96"/>
      <c r="T7" s="96"/>
    </row>
    <row r="8" ht="22.5" customHeight="1" spans="1:20">
      <c r="A8" s="15"/>
      <c r="B8" s="15"/>
      <c r="C8" s="16"/>
      <c r="D8" s="16"/>
      <c r="E8" s="16"/>
      <c r="F8" s="17" t="s">
        <v>11</v>
      </c>
      <c r="G8" s="17"/>
      <c r="H8" s="17"/>
      <c r="I8" s="17"/>
      <c r="J8" s="17"/>
      <c r="K8" s="47">
        <v>23220</v>
      </c>
      <c r="L8" s="48"/>
      <c r="M8" s="15"/>
      <c r="N8" s="16"/>
      <c r="O8" s="16"/>
      <c r="P8" s="124"/>
      <c r="Q8" s="12"/>
      <c r="S8" s="96"/>
      <c r="T8" s="96"/>
    </row>
    <row r="9" ht="24" customHeight="1" spans="1:20">
      <c r="A9" s="110" t="s">
        <v>12</v>
      </c>
      <c r="B9" s="111" t="s">
        <v>13</v>
      </c>
      <c r="C9" s="19" t="s">
        <v>14</v>
      </c>
      <c r="D9" s="20" t="s">
        <v>15</v>
      </c>
      <c r="E9" s="21" t="s">
        <v>16</v>
      </c>
      <c r="F9" s="21" t="s">
        <v>17</v>
      </c>
      <c r="G9" s="21"/>
      <c r="H9" s="22" t="s">
        <v>18</v>
      </c>
      <c r="I9" s="49" t="s">
        <v>19</v>
      </c>
      <c r="J9" s="25" t="s">
        <v>20</v>
      </c>
      <c r="K9" s="22" t="s">
        <v>21</v>
      </c>
      <c r="L9" s="22" t="s">
        <v>22</v>
      </c>
      <c r="M9" s="125" t="s">
        <v>23</v>
      </c>
      <c r="N9" s="50" t="s">
        <v>24</v>
      </c>
      <c r="O9" s="27"/>
      <c r="S9" s="96"/>
      <c r="T9" s="96"/>
    </row>
    <row r="10" ht="14.25" spans="1:20">
      <c r="A10" s="112"/>
      <c r="B10" s="113"/>
      <c r="C10" s="19"/>
      <c r="D10" s="20"/>
      <c r="E10" s="21"/>
      <c r="F10" s="24" t="s">
        <v>25</v>
      </c>
      <c r="G10" s="21" t="s">
        <v>26</v>
      </c>
      <c r="H10" s="25"/>
      <c r="I10" s="49"/>
      <c r="J10" s="25"/>
      <c r="K10" s="25"/>
      <c r="L10" s="25"/>
      <c r="M10" s="127"/>
      <c r="N10" s="52">
        <f>SUM(N13:N3917)</f>
        <v>305</v>
      </c>
      <c r="O10" s="27"/>
      <c r="S10" s="96"/>
      <c r="T10" s="96"/>
    </row>
    <row r="11" ht="17.25" customHeight="1" spans="1:20">
      <c r="A11" s="112"/>
      <c r="B11" s="113"/>
      <c r="C11" s="21"/>
      <c r="D11" s="20"/>
      <c r="E11" s="21"/>
      <c r="F11" s="24"/>
      <c r="G11" s="21"/>
      <c r="H11" s="25"/>
      <c r="I11" s="49"/>
      <c r="J11" s="25"/>
      <c r="K11" s="25">
        <f>SUBTOTAL(9,K13:K2018)</f>
        <v>30668</v>
      </c>
      <c r="L11" s="25">
        <f t="shared" ref="L11:M11" si="0">SUBTOTAL(9,L13:L2018)</f>
        <v>663</v>
      </c>
      <c r="M11" s="25">
        <f t="shared" si="0"/>
        <v>234</v>
      </c>
      <c r="N11" s="52"/>
      <c r="O11" s="27" t="s">
        <v>27</v>
      </c>
      <c r="P11" s="132"/>
      <c r="S11" s="96"/>
      <c r="T11" s="96"/>
    </row>
    <row r="12" s="1" customFormat="1" ht="11.25" customHeight="1" spans="1:20">
      <c r="A12" s="145"/>
      <c r="B12" s="146"/>
      <c r="C12" s="146"/>
      <c r="D12" s="147"/>
      <c r="E12" s="148"/>
      <c r="F12" s="149"/>
      <c r="G12" s="146"/>
      <c r="H12" s="150"/>
      <c r="I12" s="151"/>
      <c r="J12" s="150"/>
      <c r="K12" s="150"/>
      <c r="L12" s="150"/>
      <c r="M12" s="150"/>
      <c r="N12" s="130"/>
      <c r="O12" s="152"/>
      <c r="P12" s="153"/>
      <c r="S12" s="96"/>
      <c r="T12" s="96"/>
    </row>
    <row r="13" s="1" customFormat="1" spans="1:20">
      <c r="A13" s="54"/>
      <c r="B13" s="119">
        <v>1445282</v>
      </c>
      <c r="C13" s="28">
        <v>8395099</v>
      </c>
      <c r="D13" s="27" t="s">
        <v>28</v>
      </c>
      <c r="E13" s="54" t="s">
        <v>29</v>
      </c>
      <c r="F13" s="30">
        <v>43525</v>
      </c>
      <c r="G13" s="30">
        <v>43526</v>
      </c>
      <c r="H13" s="31">
        <v>86</v>
      </c>
      <c r="I13" s="31">
        <v>1</v>
      </c>
      <c r="J13" s="31">
        <f>G13-F13</f>
        <v>1</v>
      </c>
      <c r="K13" s="31">
        <f>H13*I13*J13</f>
        <v>86</v>
      </c>
      <c r="L13" s="31"/>
      <c r="M13" s="31"/>
      <c r="N13" s="53">
        <f>J13</f>
        <v>1</v>
      </c>
      <c r="O13" s="54"/>
      <c r="P13" s="133"/>
      <c r="Q13" s="99"/>
      <c r="R13" s="134"/>
      <c r="S13" s="96"/>
      <c r="T13" s="96"/>
    </row>
    <row r="14" s="1" customFormat="1" spans="1:20">
      <c r="A14" s="54" t="s">
        <v>30</v>
      </c>
      <c r="B14" s="119">
        <v>1451344</v>
      </c>
      <c r="C14" s="28">
        <v>8421738</v>
      </c>
      <c r="D14" s="27" t="s">
        <v>31</v>
      </c>
      <c r="E14" s="54" t="s">
        <v>29</v>
      </c>
      <c r="F14" s="30">
        <v>43525</v>
      </c>
      <c r="G14" s="30">
        <v>43527</v>
      </c>
      <c r="H14" s="33">
        <v>86</v>
      </c>
      <c r="I14" s="31">
        <v>1</v>
      </c>
      <c r="J14" s="31">
        <f t="shared" ref="J14:J78" si="1">G14-F14</f>
        <v>2</v>
      </c>
      <c r="K14" s="31">
        <f t="shared" ref="K14:K78" si="2">H14*I14*J14</f>
        <v>172</v>
      </c>
      <c r="L14" s="31"/>
      <c r="M14" s="31"/>
      <c r="N14" s="53">
        <f t="shared" ref="N14:N78" si="3">J14</f>
        <v>2</v>
      </c>
      <c r="O14" s="54"/>
      <c r="P14" s="133"/>
      <c r="Q14" s="99"/>
      <c r="R14" s="134"/>
      <c r="S14" s="96"/>
      <c r="T14" s="96"/>
    </row>
    <row r="15" s="1" customFormat="1" spans="1:20">
      <c r="A15" s="54"/>
      <c r="B15" s="119">
        <v>1450540</v>
      </c>
      <c r="C15" s="28">
        <v>8420507</v>
      </c>
      <c r="D15" s="27" t="s">
        <v>32</v>
      </c>
      <c r="E15" s="54" t="s">
        <v>29</v>
      </c>
      <c r="F15" s="30">
        <v>43526</v>
      </c>
      <c r="G15" s="30">
        <v>43527</v>
      </c>
      <c r="H15" s="33">
        <v>86</v>
      </c>
      <c r="I15" s="31">
        <v>1</v>
      </c>
      <c r="J15" s="31">
        <f t="shared" si="1"/>
        <v>1</v>
      </c>
      <c r="K15" s="31">
        <f t="shared" si="2"/>
        <v>86</v>
      </c>
      <c r="L15" s="31"/>
      <c r="M15" s="31"/>
      <c r="N15" s="53">
        <f t="shared" si="3"/>
        <v>1</v>
      </c>
      <c r="O15" s="54"/>
      <c r="P15" s="133"/>
      <c r="Q15" s="99"/>
      <c r="R15" s="134"/>
      <c r="S15" s="96"/>
      <c r="T15" s="96"/>
    </row>
    <row r="16" s="1" customFormat="1" spans="1:20">
      <c r="A16" s="54"/>
      <c r="B16" s="119">
        <v>1446498</v>
      </c>
      <c r="C16" s="28">
        <v>8399439</v>
      </c>
      <c r="D16" s="27" t="s">
        <v>33</v>
      </c>
      <c r="E16" s="54" t="s">
        <v>29</v>
      </c>
      <c r="F16" s="30">
        <v>43527</v>
      </c>
      <c r="G16" s="30">
        <v>43528</v>
      </c>
      <c r="H16" s="31">
        <v>86</v>
      </c>
      <c r="I16" s="31">
        <v>1</v>
      </c>
      <c r="J16" s="31">
        <f t="shared" si="1"/>
        <v>1</v>
      </c>
      <c r="K16" s="31">
        <f t="shared" si="2"/>
        <v>86</v>
      </c>
      <c r="L16" s="31"/>
      <c r="M16" s="31"/>
      <c r="N16" s="53">
        <f t="shared" si="3"/>
        <v>1</v>
      </c>
      <c r="O16" s="54"/>
      <c r="P16" s="133"/>
      <c r="Q16" s="99"/>
      <c r="R16" s="134"/>
      <c r="S16" s="96"/>
      <c r="T16" s="96"/>
    </row>
    <row r="17" s="1" customFormat="1" spans="1:20">
      <c r="A17" s="54"/>
      <c r="B17" s="119">
        <v>1446946</v>
      </c>
      <c r="C17" s="28">
        <v>8402786</v>
      </c>
      <c r="D17" s="27" t="s">
        <v>34</v>
      </c>
      <c r="E17" s="54" t="s">
        <v>29</v>
      </c>
      <c r="F17" s="30">
        <v>43526</v>
      </c>
      <c r="G17" s="30">
        <v>43528</v>
      </c>
      <c r="H17" s="31">
        <v>86</v>
      </c>
      <c r="I17" s="31">
        <v>1</v>
      </c>
      <c r="J17" s="31">
        <f t="shared" si="1"/>
        <v>2</v>
      </c>
      <c r="K17" s="31">
        <f t="shared" si="2"/>
        <v>172</v>
      </c>
      <c r="L17" s="31"/>
      <c r="M17" s="31"/>
      <c r="N17" s="53">
        <f t="shared" si="3"/>
        <v>2</v>
      </c>
      <c r="O17" s="54"/>
      <c r="P17" s="133"/>
      <c r="Q17" s="99"/>
      <c r="R17" s="134"/>
      <c r="S17" s="96"/>
      <c r="T17" s="96"/>
    </row>
    <row r="18" s="1" customFormat="1" spans="1:20">
      <c r="A18" s="54"/>
      <c r="B18" s="119">
        <v>1446947</v>
      </c>
      <c r="C18" s="28">
        <v>8404551</v>
      </c>
      <c r="D18" s="27" t="s">
        <v>35</v>
      </c>
      <c r="E18" s="54" t="s">
        <v>29</v>
      </c>
      <c r="F18" s="30">
        <v>43526</v>
      </c>
      <c r="G18" s="30">
        <v>43528</v>
      </c>
      <c r="H18" s="31">
        <v>86</v>
      </c>
      <c r="I18" s="31">
        <v>1</v>
      </c>
      <c r="J18" s="31">
        <f t="shared" si="1"/>
        <v>2</v>
      </c>
      <c r="K18" s="31">
        <f t="shared" si="2"/>
        <v>172</v>
      </c>
      <c r="L18" s="31"/>
      <c r="M18" s="31"/>
      <c r="N18" s="53">
        <f t="shared" si="3"/>
        <v>2</v>
      </c>
      <c r="O18" s="54"/>
      <c r="P18" s="133"/>
      <c r="Q18" s="99"/>
      <c r="R18" s="134"/>
      <c r="S18" s="96"/>
      <c r="T18" s="96"/>
    </row>
    <row r="19" s="1" customFormat="1" spans="1:20">
      <c r="A19" s="54"/>
      <c r="B19" s="119">
        <v>1446352</v>
      </c>
      <c r="C19" s="28">
        <v>8402631</v>
      </c>
      <c r="D19" s="27" t="s">
        <v>36</v>
      </c>
      <c r="E19" s="54" t="s">
        <v>37</v>
      </c>
      <c r="F19" s="30">
        <v>43526</v>
      </c>
      <c r="G19" s="30">
        <v>43528</v>
      </c>
      <c r="H19" s="31">
        <v>258</v>
      </c>
      <c r="I19" s="31">
        <v>1</v>
      </c>
      <c r="J19" s="31">
        <f t="shared" si="1"/>
        <v>2</v>
      </c>
      <c r="K19" s="31">
        <f t="shared" si="2"/>
        <v>516</v>
      </c>
      <c r="L19" s="31"/>
      <c r="M19" s="31"/>
      <c r="N19" s="53">
        <f>J19*3</f>
        <v>6</v>
      </c>
      <c r="O19" s="54"/>
      <c r="P19" s="133"/>
      <c r="Q19" s="99"/>
      <c r="R19" s="134"/>
      <c r="S19" s="96"/>
      <c r="T19" s="96"/>
    </row>
    <row r="20" s="1" customFormat="1" spans="1:20">
      <c r="A20" s="54"/>
      <c r="B20" s="119">
        <v>1447646</v>
      </c>
      <c r="C20" s="28">
        <v>8407957</v>
      </c>
      <c r="D20" s="27" t="s">
        <v>38</v>
      </c>
      <c r="E20" s="54" t="s">
        <v>37</v>
      </c>
      <c r="F20" s="30">
        <v>43525</v>
      </c>
      <c r="G20" s="30">
        <v>43528</v>
      </c>
      <c r="H20" s="31">
        <v>258</v>
      </c>
      <c r="I20" s="31">
        <v>1</v>
      </c>
      <c r="J20" s="31">
        <f t="shared" si="1"/>
        <v>3</v>
      </c>
      <c r="K20" s="31">
        <f t="shared" si="2"/>
        <v>774</v>
      </c>
      <c r="L20" s="31"/>
      <c r="M20" s="31"/>
      <c r="N20" s="53">
        <f>J20*3</f>
        <v>9</v>
      </c>
      <c r="O20" s="54"/>
      <c r="P20" s="133"/>
      <c r="Q20" s="99"/>
      <c r="R20" s="134"/>
      <c r="S20" s="96"/>
      <c r="T20" s="96"/>
    </row>
    <row r="21" s="1" customFormat="1" spans="1:20">
      <c r="A21" s="54"/>
      <c r="B21" s="119">
        <v>1442619</v>
      </c>
      <c r="C21" s="28">
        <v>8382098</v>
      </c>
      <c r="D21" s="27" t="s">
        <v>39</v>
      </c>
      <c r="E21" s="54" t="s">
        <v>29</v>
      </c>
      <c r="F21" s="30">
        <v>43527</v>
      </c>
      <c r="G21" s="30">
        <v>43529</v>
      </c>
      <c r="H21" s="31">
        <v>86</v>
      </c>
      <c r="I21" s="31">
        <v>1</v>
      </c>
      <c r="J21" s="31">
        <f t="shared" si="1"/>
        <v>2</v>
      </c>
      <c r="K21" s="31">
        <f t="shared" si="2"/>
        <v>172</v>
      </c>
      <c r="L21" s="31"/>
      <c r="M21" s="31"/>
      <c r="N21" s="53">
        <f t="shared" si="3"/>
        <v>2</v>
      </c>
      <c r="O21" s="54"/>
      <c r="P21" s="133"/>
      <c r="Q21" s="99"/>
      <c r="R21" s="134"/>
      <c r="S21" s="96"/>
      <c r="T21" s="96"/>
    </row>
    <row r="22" s="1" customFormat="1" spans="1:20">
      <c r="A22" s="54" t="s">
        <v>40</v>
      </c>
      <c r="B22" s="119">
        <v>1446450</v>
      </c>
      <c r="C22" s="28">
        <v>8404768</v>
      </c>
      <c r="D22" s="27" t="s">
        <v>41</v>
      </c>
      <c r="E22" s="54" t="s">
        <v>29</v>
      </c>
      <c r="F22" s="30">
        <v>43527</v>
      </c>
      <c r="G22" s="30">
        <v>43529</v>
      </c>
      <c r="H22" s="31">
        <v>86</v>
      </c>
      <c r="I22" s="31">
        <v>1</v>
      </c>
      <c r="J22" s="31">
        <f t="shared" si="1"/>
        <v>2</v>
      </c>
      <c r="K22" s="31">
        <f t="shared" si="2"/>
        <v>172</v>
      </c>
      <c r="L22" s="31"/>
      <c r="M22" s="31"/>
      <c r="N22" s="53">
        <f t="shared" si="3"/>
        <v>2</v>
      </c>
      <c r="O22" s="54"/>
      <c r="P22" s="133"/>
      <c r="Q22" s="99"/>
      <c r="R22" s="134"/>
      <c r="S22" s="96"/>
      <c r="T22" s="96"/>
    </row>
    <row r="23" s="1" customFormat="1" spans="1:20">
      <c r="A23" s="54"/>
      <c r="B23" s="119">
        <v>1449002</v>
      </c>
      <c r="C23" s="28">
        <v>8412152</v>
      </c>
      <c r="D23" s="27" t="s">
        <v>42</v>
      </c>
      <c r="E23" s="54" t="s">
        <v>29</v>
      </c>
      <c r="F23" s="30">
        <v>43528</v>
      </c>
      <c r="G23" s="30">
        <v>43530</v>
      </c>
      <c r="H23" s="31">
        <v>86</v>
      </c>
      <c r="I23" s="31">
        <v>1</v>
      </c>
      <c r="J23" s="31">
        <f t="shared" si="1"/>
        <v>2</v>
      </c>
      <c r="K23" s="31">
        <f t="shared" si="2"/>
        <v>172</v>
      </c>
      <c r="L23" s="31"/>
      <c r="M23" s="31"/>
      <c r="N23" s="53">
        <f t="shared" si="3"/>
        <v>2</v>
      </c>
      <c r="O23" s="54"/>
      <c r="P23" s="133"/>
      <c r="Q23" s="99"/>
      <c r="R23" s="134"/>
      <c r="S23" s="96"/>
      <c r="T23" s="96"/>
    </row>
    <row r="24" s="1" customFormat="1" spans="1:20">
      <c r="A24" s="54"/>
      <c r="B24" s="119">
        <v>1449037</v>
      </c>
      <c r="C24" s="28">
        <v>8412199</v>
      </c>
      <c r="D24" s="27" t="s">
        <v>43</v>
      </c>
      <c r="E24" s="54" t="s">
        <v>29</v>
      </c>
      <c r="F24" s="30">
        <v>43528</v>
      </c>
      <c r="G24" s="30">
        <v>43530</v>
      </c>
      <c r="H24" s="31">
        <v>86</v>
      </c>
      <c r="I24" s="31">
        <v>1</v>
      </c>
      <c r="J24" s="31">
        <f t="shared" si="1"/>
        <v>2</v>
      </c>
      <c r="K24" s="31">
        <f t="shared" si="2"/>
        <v>172</v>
      </c>
      <c r="L24" s="31"/>
      <c r="M24" s="31"/>
      <c r="N24" s="53">
        <f t="shared" si="3"/>
        <v>2</v>
      </c>
      <c r="O24" s="54"/>
      <c r="P24" s="133"/>
      <c r="Q24" s="99"/>
      <c r="R24" s="134"/>
      <c r="S24" s="96"/>
      <c r="T24" s="96"/>
    </row>
    <row r="25" s="1" customFormat="1" spans="1:20">
      <c r="A25" s="54"/>
      <c r="B25" s="119">
        <v>1448180</v>
      </c>
      <c r="C25" s="28">
        <v>8406686</v>
      </c>
      <c r="D25" s="27" t="s">
        <v>44</v>
      </c>
      <c r="E25" s="54" t="s">
        <v>45</v>
      </c>
      <c r="F25" s="30">
        <v>43528</v>
      </c>
      <c r="G25" s="30">
        <v>43530</v>
      </c>
      <c r="H25" s="31">
        <v>344</v>
      </c>
      <c r="I25" s="31">
        <v>1</v>
      </c>
      <c r="J25" s="31">
        <f t="shared" si="1"/>
        <v>2</v>
      </c>
      <c r="K25" s="31">
        <f t="shared" si="2"/>
        <v>688</v>
      </c>
      <c r="L25" s="31"/>
      <c r="M25" s="31"/>
      <c r="N25" s="53">
        <f>J25*4</f>
        <v>8</v>
      </c>
      <c r="O25" s="54"/>
      <c r="P25" s="133"/>
      <c r="Q25" s="99"/>
      <c r="R25" s="134"/>
      <c r="S25" s="96"/>
      <c r="T25" s="96"/>
    </row>
    <row r="26" s="1" customFormat="1" spans="1:20">
      <c r="A26" s="54"/>
      <c r="B26" s="119">
        <v>1449173</v>
      </c>
      <c r="C26" s="28">
        <v>8415212</v>
      </c>
      <c r="D26" s="27" t="s">
        <v>46</v>
      </c>
      <c r="E26" s="54" t="s">
        <v>29</v>
      </c>
      <c r="F26" s="30">
        <v>43528</v>
      </c>
      <c r="G26" s="30">
        <v>43530</v>
      </c>
      <c r="H26" s="31">
        <v>86</v>
      </c>
      <c r="I26" s="31">
        <v>1</v>
      </c>
      <c r="J26" s="31">
        <f t="shared" si="1"/>
        <v>2</v>
      </c>
      <c r="K26" s="31">
        <f t="shared" si="2"/>
        <v>172</v>
      </c>
      <c r="L26" s="31"/>
      <c r="M26" s="31"/>
      <c r="N26" s="53">
        <f t="shared" si="3"/>
        <v>2</v>
      </c>
      <c r="O26" s="54"/>
      <c r="P26" s="133"/>
      <c r="Q26" s="99"/>
      <c r="R26" s="134"/>
      <c r="S26" s="96"/>
      <c r="T26" s="96"/>
    </row>
    <row r="27" s="1" customFormat="1" spans="1:20">
      <c r="A27" s="54"/>
      <c r="B27" s="119">
        <v>1448206</v>
      </c>
      <c r="C27" s="28">
        <v>8406266</v>
      </c>
      <c r="D27" s="27" t="s">
        <v>47</v>
      </c>
      <c r="E27" s="54" t="s">
        <v>29</v>
      </c>
      <c r="F27" s="30">
        <v>43527</v>
      </c>
      <c r="G27" s="30">
        <v>43530</v>
      </c>
      <c r="H27" s="31">
        <v>86</v>
      </c>
      <c r="I27" s="31">
        <v>1</v>
      </c>
      <c r="J27" s="31">
        <f t="shared" si="1"/>
        <v>3</v>
      </c>
      <c r="K27" s="31">
        <f t="shared" si="2"/>
        <v>258</v>
      </c>
      <c r="L27" s="31"/>
      <c r="M27" s="31"/>
      <c r="N27" s="53">
        <f t="shared" si="3"/>
        <v>3</v>
      </c>
      <c r="O27" s="54"/>
      <c r="P27" s="133"/>
      <c r="Q27" s="99"/>
      <c r="R27" s="134"/>
      <c r="S27" s="96"/>
      <c r="T27" s="96"/>
    </row>
    <row r="28" s="1" customFormat="1" spans="1:20">
      <c r="A28" s="54"/>
      <c r="B28" s="119">
        <v>1449458</v>
      </c>
      <c r="C28" s="28">
        <v>8418967</v>
      </c>
      <c r="D28" s="27" t="s">
        <v>48</v>
      </c>
      <c r="E28" s="54" t="s">
        <v>37</v>
      </c>
      <c r="F28" s="30">
        <v>43528</v>
      </c>
      <c r="G28" s="30">
        <v>43530</v>
      </c>
      <c r="H28" s="31">
        <v>258</v>
      </c>
      <c r="I28" s="31">
        <v>1</v>
      </c>
      <c r="J28" s="31">
        <f t="shared" si="1"/>
        <v>2</v>
      </c>
      <c r="K28" s="31">
        <f t="shared" si="2"/>
        <v>516</v>
      </c>
      <c r="L28" s="31"/>
      <c r="M28" s="31"/>
      <c r="N28" s="53">
        <f>J28*3</f>
        <v>6</v>
      </c>
      <c r="O28" s="54"/>
      <c r="P28" s="133"/>
      <c r="Q28" s="99"/>
      <c r="R28" s="134"/>
      <c r="S28" s="96"/>
      <c r="T28" s="96"/>
    </row>
    <row r="29" s="1" customFormat="1" spans="1:20">
      <c r="A29" s="54"/>
      <c r="B29" s="119">
        <v>1449018</v>
      </c>
      <c r="C29" s="28">
        <v>8412157</v>
      </c>
      <c r="D29" s="27" t="s">
        <v>49</v>
      </c>
      <c r="E29" s="54" t="s">
        <v>29</v>
      </c>
      <c r="F29" s="30">
        <v>43529</v>
      </c>
      <c r="G29" s="30">
        <v>43530</v>
      </c>
      <c r="H29" s="31">
        <v>86</v>
      </c>
      <c r="I29" s="31">
        <v>1</v>
      </c>
      <c r="J29" s="31">
        <f t="shared" si="1"/>
        <v>1</v>
      </c>
      <c r="K29" s="31">
        <f t="shared" si="2"/>
        <v>86</v>
      </c>
      <c r="L29" s="31"/>
      <c r="M29" s="31"/>
      <c r="N29" s="53">
        <f t="shared" si="3"/>
        <v>1</v>
      </c>
      <c r="O29" s="54"/>
      <c r="P29" s="133"/>
      <c r="Q29" s="99"/>
      <c r="R29" s="134"/>
      <c r="S29" s="96"/>
      <c r="T29" s="96"/>
    </row>
    <row r="30" s="1" customFormat="1" spans="1:20">
      <c r="A30" s="54"/>
      <c r="B30" s="119">
        <v>1453652</v>
      </c>
      <c r="C30" s="28">
        <v>8429129</v>
      </c>
      <c r="D30" s="27" t="s">
        <v>50</v>
      </c>
      <c r="E30" s="54" t="s">
        <v>29</v>
      </c>
      <c r="F30" s="30">
        <v>43530</v>
      </c>
      <c r="G30" s="30">
        <v>43531</v>
      </c>
      <c r="H30" s="31">
        <v>86</v>
      </c>
      <c r="I30" s="31">
        <v>1</v>
      </c>
      <c r="J30" s="31">
        <f t="shared" si="1"/>
        <v>1</v>
      </c>
      <c r="K30" s="31">
        <f t="shared" si="2"/>
        <v>86</v>
      </c>
      <c r="L30" s="31"/>
      <c r="M30" s="31"/>
      <c r="N30" s="53">
        <f t="shared" si="3"/>
        <v>1</v>
      </c>
      <c r="O30" s="54"/>
      <c r="P30" s="133"/>
      <c r="Q30" s="99"/>
      <c r="R30" s="134"/>
      <c r="S30" s="96"/>
      <c r="T30" s="96"/>
    </row>
    <row r="31" s="1" customFormat="1" spans="1:20">
      <c r="A31" s="54"/>
      <c r="B31" s="119">
        <v>1442210</v>
      </c>
      <c r="C31" s="28">
        <v>8380958</v>
      </c>
      <c r="D31" s="27" t="s">
        <v>51</v>
      </c>
      <c r="E31" s="54" t="s">
        <v>29</v>
      </c>
      <c r="F31" s="30">
        <v>43530</v>
      </c>
      <c r="G31" s="30">
        <v>43531</v>
      </c>
      <c r="H31" s="31">
        <v>86</v>
      </c>
      <c r="I31" s="31">
        <v>1</v>
      </c>
      <c r="J31" s="31">
        <f t="shared" si="1"/>
        <v>1</v>
      </c>
      <c r="K31" s="31">
        <f t="shared" si="2"/>
        <v>86</v>
      </c>
      <c r="L31" s="31"/>
      <c r="M31" s="31"/>
      <c r="N31" s="53">
        <f t="shared" si="3"/>
        <v>1</v>
      </c>
      <c r="O31" s="54"/>
      <c r="P31" s="133"/>
      <c r="Q31" s="99"/>
      <c r="R31" s="134"/>
      <c r="S31" s="96"/>
      <c r="T31" s="96"/>
    </row>
    <row r="32" s="1" customFormat="1" spans="1:20">
      <c r="A32" s="54"/>
      <c r="B32" s="119">
        <v>1442210</v>
      </c>
      <c r="C32" s="28">
        <v>8380958</v>
      </c>
      <c r="D32" s="27" t="s">
        <v>51</v>
      </c>
      <c r="E32" s="54" t="s">
        <v>52</v>
      </c>
      <c r="F32" s="30">
        <v>43530</v>
      </c>
      <c r="G32" s="30">
        <v>43531</v>
      </c>
      <c r="H32" s="31">
        <v>50</v>
      </c>
      <c r="I32" s="31">
        <v>1</v>
      </c>
      <c r="J32" s="31">
        <f t="shared" si="1"/>
        <v>1</v>
      </c>
      <c r="K32" s="31"/>
      <c r="L32" s="31"/>
      <c r="M32" s="31">
        <f>H32*I32*J32</f>
        <v>50</v>
      </c>
      <c r="N32" s="53"/>
      <c r="O32" s="54"/>
      <c r="P32" s="133"/>
      <c r="Q32" s="99"/>
      <c r="R32" s="134"/>
      <c r="S32" s="96"/>
      <c r="T32" s="96"/>
    </row>
    <row r="33" s="1" customFormat="1" spans="1:20">
      <c r="A33" s="54"/>
      <c r="B33" s="119">
        <v>1445723</v>
      </c>
      <c r="C33" s="28">
        <v>8396374</v>
      </c>
      <c r="D33" s="27" t="s">
        <v>53</v>
      </c>
      <c r="E33" s="54" t="s">
        <v>29</v>
      </c>
      <c r="F33" s="30">
        <v>43530</v>
      </c>
      <c r="G33" s="30">
        <v>43531</v>
      </c>
      <c r="H33" s="31">
        <v>86</v>
      </c>
      <c r="I33" s="31">
        <v>1</v>
      </c>
      <c r="J33" s="31">
        <f t="shared" si="1"/>
        <v>1</v>
      </c>
      <c r="K33" s="31">
        <f t="shared" si="2"/>
        <v>86</v>
      </c>
      <c r="L33" s="31"/>
      <c r="M33" s="31"/>
      <c r="N33" s="53">
        <f t="shared" si="3"/>
        <v>1</v>
      </c>
      <c r="O33" s="54"/>
      <c r="P33" s="133"/>
      <c r="Q33" s="99"/>
      <c r="R33" s="134"/>
      <c r="S33" s="96"/>
      <c r="T33" s="96"/>
    </row>
    <row r="34" s="1" customFormat="1" spans="1:20">
      <c r="A34" s="54"/>
      <c r="B34" s="119">
        <v>1441070</v>
      </c>
      <c r="C34" s="28">
        <v>8374176</v>
      </c>
      <c r="D34" s="27" t="s">
        <v>54</v>
      </c>
      <c r="E34" s="54" t="s">
        <v>45</v>
      </c>
      <c r="F34" s="30">
        <v>43527</v>
      </c>
      <c r="G34" s="30">
        <v>43531</v>
      </c>
      <c r="H34" s="31">
        <v>344</v>
      </c>
      <c r="I34" s="31">
        <v>1</v>
      </c>
      <c r="J34" s="31">
        <f t="shared" si="1"/>
        <v>4</v>
      </c>
      <c r="K34" s="31">
        <f t="shared" si="2"/>
        <v>1376</v>
      </c>
      <c r="L34" s="31"/>
      <c r="M34" s="31"/>
      <c r="N34" s="53">
        <f>J34*4</f>
        <v>16</v>
      </c>
      <c r="O34" s="54"/>
      <c r="P34" s="133"/>
      <c r="Q34" s="99"/>
      <c r="R34" s="134"/>
      <c r="S34" s="96"/>
      <c r="T34" s="96"/>
    </row>
    <row r="35" s="1" customFormat="1" spans="1:20">
      <c r="A35" s="54"/>
      <c r="B35" s="119">
        <v>1448566</v>
      </c>
      <c r="C35" s="28">
        <v>8408634</v>
      </c>
      <c r="D35" s="27" t="s">
        <v>55</v>
      </c>
      <c r="E35" s="54" t="s">
        <v>29</v>
      </c>
      <c r="F35" s="30">
        <v>43529</v>
      </c>
      <c r="G35" s="30">
        <v>43531</v>
      </c>
      <c r="H35" s="31">
        <v>86</v>
      </c>
      <c r="I35" s="31">
        <v>1</v>
      </c>
      <c r="J35" s="31">
        <f t="shared" si="1"/>
        <v>2</v>
      </c>
      <c r="K35" s="31">
        <f t="shared" si="2"/>
        <v>172</v>
      </c>
      <c r="L35" s="31"/>
      <c r="M35" s="31"/>
      <c r="N35" s="53">
        <f t="shared" si="3"/>
        <v>2</v>
      </c>
      <c r="O35" s="54"/>
      <c r="P35" s="133"/>
      <c r="Q35" s="99"/>
      <c r="R35" s="134"/>
      <c r="S35" s="96"/>
      <c r="T35" s="96"/>
    </row>
    <row r="36" s="1" customFormat="1" spans="1:20">
      <c r="A36" s="54"/>
      <c r="B36" s="119">
        <v>1446510</v>
      </c>
      <c r="C36" s="28">
        <v>8402307</v>
      </c>
      <c r="D36" s="27" t="s">
        <v>56</v>
      </c>
      <c r="E36" s="54" t="s">
        <v>45</v>
      </c>
      <c r="F36" s="30">
        <v>43530</v>
      </c>
      <c r="G36" s="30">
        <v>43531</v>
      </c>
      <c r="H36" s="31">
        <v>344</v>
      </c>
      <c r="I36" s="31">
        <v>1</v>
      </c>
      <c r="J36" s="31">
        <f t="shared" si="1"/>
        <v>1</v>
      </c>
      <c r="K36" s="31">
        <f t="shared" si="2"/>
        <v>344</v>
      </c>
      <c r="L36" s="31"/>
      <c r="M36" s="31"/>
      <c r="N36" s="53">
        <f>J36*4</f>
        <v>4</v>
      </c>
      <c r="O36" s="54"/>
      <c r="P36" s="133"/>
      <c r="Q36" s="99"/>
      <c r="R36" s="134"/>
      <c r="S36" s="96"/>
      <c r="T36" s="96"/>
    </row>
    <row r="37" s="1" customFormat="1" spans="1:20">
      <c r="A37" s="54"/>
      <c r="B37" s="119">
        <v>1453649</v>
      </c>
      <c r="C37" s="28">
        <v>8429087</v>
      </c>
      <c r="D37" s="27" t="s">
        <v>57</v>
      </c>
      <c r="E37" s="54" t="s">
        <v>29</v>
      </c>
      <c r="F37" s="30">
        <v>43530</v>
      </c>
      <c r="G37" s="30">
        <v>43531</v>
      </c>
      <c r="H37" s="31">
        <v>86</v>
      </c>
      <c r="I37" s="31">
        <v>1</v>
      </c>
      <c r="J37" s="31">
        <f t="shared" si="1"/>
        <v>1</v>
      </c>
      <c r="K37" s="31">
        <f t="shared" si="2"/>
        <v>86</v>
      </c>
      <c r="L37" s="31"/>
      <c r="M37" s="31"/>
      <c r="N37" s="53">
        <f t="shared" si="3"/>
        <v>1</v>
      </c>
      <c r="O37" s="54"/>
      <c r="P37" s="133"/>
      <c r="Q37" s="99"/>
      <c r="R37" s="134"/>
      <c r="S37" s="96"/>
      <c r="T37" s="96"/>
    </row>
    <row r="38" s="1" customFormat="1" spans="1:20">
      <c r="A38" s="54"/>
      <c r="B38" s="119">
        <v>1448042</v>
      </c>
      <c r="C38" s="28">
        <v>8409093</v>
      </c>
      <c r="D38" s="27" t="s">
        <v>58</v>
      </c>
      <c r="E38" s="54" t="s">
        <v>37</v>
      </c>
      <c r="F38" s="30">
        <v>43530</v>
      </c>
      <c r="G38" s="30">
        <v>43531</v>
      </c>
      <c r="H38" s="31">
        <v>258</v>
      </c>
      <c r="I38" s="31">
        <v>1</v>
      </c>
      <c r="J38" s="31">
        <f t="shared" si="1"/>
        <v>1</v>
      </c>
      <c r="K38" s="31">
        <f t="shared" si="2"/>
        <v>258</v>
      </c>
      <c r="L38" s="31"/>
      <c r="M38" s="31"/>
      <c r="N38" s="53">
        <f>J38*3</f>
        <v>3</v>
      </c>
      <c r="O38" s="54"/>
      <c r="P38" s="133"/>
      <c r="Q38" s="99"/>
      <c r="R38" s="134"/>
      <c r="S38" s="96"/>
      <c r="T38" s="96"/>
    </row>
    <row r="39" s="1" customFormat="1" spans="1:20">
      <c r="A39" s="54"/>
      <c r="B39" s="119">
        <v>1450621</v>
      </c>
      <c r="C39" s="28">
        <v>8418963</v>
      </c>
      <c r="D39" s="27" t="s">
        <v>59</v>
      </c>
      <c r="E39" s="54" t="s">
        <v>29</v>
      </c>
      <c r="F39" s="30">
        <v>43531</v>
      </c>
      <c r="G39" s="30">
        <v>43532</v>
      </c>
      <c r="H39" s="31">
        <v>86</v>
      </c>
      <c r="I39" s="31">
        <v>1</v>
      </c>
      <c r="J39" s="31">
        <f t="shared" si="1"/>
        <v>1</v>
      </c>
      <c r="K39" s="31">
        <f t="shared" si="2"/>
        <v>86</v>
      </c>
      <c r="L39" s="31"/>
      <c r="M39" s="31"/>
      <c r="N39" s="53">
        <f t="shared" si="3"/>
        <v>1</v>
      </c>
      <c r="O39" s="54"/>
      <c r="P39" s="133"/>
      <c r="Q39" s="99"/>
      <c r="R39" s="134"/>
      <c r="S39" s="96"/>
      <c r="T39" s="96"/>
    </row>
    <row r="40" s="1" customFormat="1" spans="1:20">
      <c r="A40" s="54"/>
      <c r="B40" s="119">
        <v>1438963</v>
      </c>
      <c r="C40" s="28">
        <v>8364864</v>
      </c>
      <c r="D40" s="27" t="s">
        <v>60</v>
      </c>
      <c r="E40" s="54" t="s">
        <v>37</v>
      </c>
      <c r="F40" s="30">
        <v>43531</v>
      </c>
      <c r="G40" s="30">
        <v>43533</v>
      </c>
      <c r="H40" s="31">
        <v>258</v>
      </c>
      <c r="I40" s="31">
        <v>1</v>
      </c>
      <c r="J40" s="31">
        <f t="shared" si="1"/>
        <v>2</v>
      </c>
      <c r="K40" s="31">
        <f t="shared" si="2"/>
        <v>516</v>
      </c>
      <c r="L40" s="31"/>
      <c r="M40" s="31"/>
      <c r="N40" s="53">
        <f>J40*3</f>
        <v>6</v>
      </c>
      <c r="O40" s="54"/>
      <c r="P40" s="133"/>
      <c r="Q40" s="99"/>
      <c r="R40" s="134"/>
      <c r="S40" s="96"/>
      <c r="T40" s="96"/>
    </row>
    <row r="41" s="1" customFormat="1" spans="1:20">
      <c r="A41" s="54"/>
      <c r="B41" s="119">
        <v>1451842</v>
      </c>
      <c r="C41" s="28">
        <v>8424023</v>
      </c>
      <c r="D41" s="27" t="s">
        <v>61</v>
      </c>
      <c r="E41" s="54" t="s">
        <v>29</v>
      </c>
      <c r="F41" s="30">
        <v>43533</v>
      </c>
      <c r="G41" s="30">
        <v>43534</v>
      </c>
      <c r="H41" s="31">
        <v>86</v>
      </c>
      <c r="I41" s="31">
        <v>1</v>
      </c>
      <c r="J41" s="31">
        <f t="shared" si="1"/>
        <v>1</v>
      </c>
      <c r="K41" s="31">
        <f t="shared" si="2"/>
        <v>86</v>
      </c>
      <c r="L41" s="31"/>
      <c r="M41" s="31"/>
      <c r="N41" s="53">
        <f t="shared" si="3"/>
        <v>1</v>
      </c>
      <c r="O41" s="54"/>
      <c r="P41" s="133"/>
      <c r="Q41" s="99"/>
      <c r="R41" s="134"/>
      <c r="S41" s="96"/>
      <c r="T41" s="96"/>
    </row>
    <row r="42" s="1" customFormat="1" spans="1:20">
      <c r="A42" s="54"/>
      <c r="B42" s="119">
        <v>1448105</v>
      </c>
      <c r="C42" s="28">
        <v>8409351</v>
      </c>
      <c r="D42" s="27" t="s">
        <v>62</v>
      </c>
      <c r="E42" s="54" t="s">
        <v>29</v>
      </c>
      <c r="F42" s="30">
        <v>43532</v>
      </c>
      <c r="G42" s="30">
        <v>43534</v>
      </c>
      <c r="H42" s="31">
        <v>86</v>
      </c>
      <c r="I42" s="31">
        <v>1</v>
      </c>
      <c r="J42" s="31">
        <f t="shared" si="1"/>
        <v>2</v>
      </c>
      <c r="K42" s="31">
        <f t="shared" si="2"/>
        <v>172</v>
      </c>
      <c r="L42" s="31"/>
      <c r="M42" s="31"/>
      <c r="N42" s="53">
        <f t="shared" si="3"/>
        <v>2</v>
      </c>
      <c r="O42" s="54"/>
      <c r="P42" s="133"/>
      <c r="Q42" s="99"/>
      <c r="R42" s="134"/>
      <c r="S42" s="96"/>
      <c r="T42" s="96"/>
    </row>
    <row r="43" s="1" customFormat="1" spans="1:20">
      <c r="A43" s="54"/>
      <c r="B43" s="119">
        <v>1448199</v>
      </c>
      <c r="C43" s="28">
        <v>8406681</v>
      </c>
      <c r="D43" s="27" t="s">
        <v>63</v>
      </c>
      <c r="E43" s="54" t="s">
        <v>29</v>
      </c>
      <c r="F43" s="30">
        <v>43533</v>
      </c>
      <c r="G43" s="30">
        <v>43534</v>
      </c>
      <c r="H43" s="31">
        <v>86</v>
      </c>
      <c r="I43" s="31">
        <v>1</v>
      </c>
      <c r="J43" s="31">
        <f t="shared" si="1"/>
        <v>1</v>
      </c>
      <c r="K43" s="31">
        <f t="shared" si="2"/>
        <v>86</v>
      </c>
      <c r="L43" s="31"/>
      <c r="M43" s="31"/>
      <c r="N43" s="53">
        <f t="shared" si="3"/>
        <v>1</v>
      </c>
      <c r="O43" s="54"/>
      <c r="P43" s="133"/>
      <c r="Q43" s="99"/>
      <c r="R43" s="134"/>
      <c r="S43" s="96"/>
      <c r="T43" s="96"/>
    </row>
    <row r="44" s="1" customFormat="1" spans="1:20">
      <c r="A44" s="54"/>
      <c r="B44" s="119">
        <v>1449869</v>
      </c>
      <c r="C44" s="119">
        <v>8418075</v>
      </c>
      <c r="D44" s="27" t="s">
        <v>64</v>
      </c>
      <c r="E44" s="54" t="s">
        <v>29</v>
      </c>
      <c r="F44" s="30">
        <v>43533</v>
      </c>
      <c r="G44" s="30">
        <v>43535</v>
      </c>
      <c r="H44" s="31">
        <v>86</v>
      </c>
      <c r="I44" s="31">
        <v>1</v>
      </c>
      <c r="J44" s="31">
        <f t="shared" ref="J44" si="4">G44-F44</f>
        <v>2</v>
      </c>
      <c r="K44" s="31">
        <f t="shared" ref="K44:K45" si="5">H44*I44*J44</f>
        <v>172</v>
      </c>
      <c r="L44" s="31"/>
      <c r="M44" s="31"/>
      <c r="N44" s="53">
        <f t="shared" si="3"/>
        <v>2</v>
      </c>
      <c r="O44" s="54"/>
      <c r="P44" s="133"/>
      <c r="Q44" s="99"/>
      <c r="R44" s="134"/>
      <c r="S44" s="96"/>
      <c r="T44" s="96"/>
    </row>
    <row r="45" s="1" customFormat="1" spans="1:20">
      <c r="A45" s="54"/>
      <c r="B45" s="119">
        <v>1441513</v>
      </c>
      <c r="C45" s="119">
        <v>8381087</v>
      </c>
      <c r="D45" s="27" t="s">
        <v>65</v>
      </c>
      <c r="E45" s="54" t="s">
        <v>45</v>
      </c>
      <c r="F45" s="30">
        <v>43531</v>
      </c>
      <c r="G45" s="30">
        <v>43536</v>
      </c>
      <c r="H45" s="31">
        <v>344</v>
      </c>
      <c r="I45" s="31">
        <v>2</v>
      </c>
      <c r="J45" s="31">
        <f t="shared" ref="J45" si="6">G45-F45</f>
        <v>5</v>
      </c>
      <c r="K45" s="31">
        <f t="shared" si="5"/>
        <v>3440</v>
      </c>
      <c r="L45" s="31"/>
      <c r="M45" s="31"/>
      <c r="N45" s="53">
        <f>J45*4</f>
        <v>20</v>
      </c>
      <c r="O45" s="54"/>
      <c r="P45" s="133"/>
      <c r="Q45" s="99"/>
      <c r="R45" s="134"/>
      <c r="S45" s="96"/>
      <c r="T45" s="96"/>
    </row>
    <row r="46" s="1" customFormat="1" spans="1:20">
      <c r="A46" s="54"/>
      <c r="B46" s="28">
        <v>1448987</v>
      </c>
      <c r="C46" s="28">
        <v>8412130</v>
      </c>
      <c r="D46" s="54" t="s">
        <v>66</v>
      </c>
      <c r="E46" s="54" t="s">
        <v>29</v>
      </c>
      <c r="F46" s="30">
        <v>43535</v>
      </c>
      <c r="G46" s="118">
        <v>43537</v>
      </c>
      <c r="H46" s="31">
        <v>86</v>
      </c>
      <c r="I46" s="31">
        <v>1</v>
      </c>
      <c r="J46" s="31">
        <f t="shared" si="1"/>
        <v>2</v>
      </c>
      <c r="K46" s="31">
        <f t="shared" si="2"/>
        <v>172</v>
      </c>
      <c r="L46" s="31"/>
      <c r="M46" s="31"/>
      <c r="N46" s="53">
        <f t="shared" si="3"/>
        <v>2</v>
      </c>
      <c r="O46" s="54"/>
      <c r="P46" s="133"/>
      <c r="Q46" s="99"/>
      <c r="R46" s="134"/>
      <c r="S46" s="96"/>
      <c r="T46" s="96"/>
    </row>
    <row r="47" s="1" customFormat="1" spans="1:20">
      <c r="A47" s="54"/>
      <c r="B47" s="119">
        <v>1449411</v>
      </c>
      <c r="C47" s="119">
        <v>8419074</v>
      </c>
      <c r="D47" s="27" t="s">
        <v>67</v>
      </c>
      <c r="E47" s="54" t="s">
        <v>37</v>
      </c>
      <c r="F47" s="30">
        <v>43535</v>
      </c>
      <c r="G47" s="30">
        <v>43538</v>
      </c>
      <c r="H47" s="31">
        <v>258</v>
      </c>
      <c r="I47" s="31">
        <v>1</v>
      </c>
      <c r="J47" s="31">
        <f t="shared" si="1"/>
        <v>3</v>
      </c>
      <c r="K47" s="31">
        <f t="shared" si="2"/>
        <v>774</v>
      </c>
      <c r="L47" s="31"/>
      <c r="M47" s="31"/>
      <c r="N47" s="53">
        <f>J47*3</f>
        <v>9</v>
      </c>
      <c r="O47" s="54"/>
      <c r="P47" s="133"/>
      <c r="Q47" s="99"/>
      <c r="R47" s="134"/>
      <c r="S47" s="96"/>
      <c r="T47" s="96"/>
    </row>
    <row r="48" s="1" customFormat="1" spans="1:20">
      <c r="A48" s="54"/>
      <c r="B48" s="89">
        <v>1457718</v>
      </c>
      <c r="C48" s="119">
        <v>8446084</v>
      </c>
      <c r="D48" s="27" t="s">
        <v>68</v>
      </c>
      <c r="E48" s="54" t="s">
        <v>37</v>
      </c>
      <c r="F48" s="30">
        <v>43536</v>
      </c>
      <c r="G48" s="30">
        <v>43537</v>
      </c>
      <c r="H48" s="31">
        <v>258</v>
      </c>
      <c r="I48" s="31">
        <v>1</v>
      </c>
      <c r="J48" s="31">
        <f t="shared" si="1"/>
        <v>1</v>
      </c>
      <c r="K48" s="31"/>
      <c r="L48" s="31">
        <f>H48*I48*J48</f>
        <v>258</v>
      </c>
      <c r="M48" s="31"/>
      <c r="N48" s="53"/>
      <c r="O48" s="54" t="s">
        <v>69</v>
      </c>
      <c r="P48" s="133"/>
      <c r="Q48" s="99"/>
      <c r="R48" s="134"/>
      <c r="S48" s="96"/>
      <c r="T48" s="96"/>
    </row>
    <row r="49" s="1" customFormat="1" spans="1:20">
      <c r="A49" s="54"/>
      <c r="B49" s="119">
        <v>1448428</v>
      </c>
      <c r="C49" s="119">
        <v>8406732</v>
      </c>
      <c r="D49" s="27" t="s">
        <v>70</v>
      </c>
      <c r="E49" s="54" t="s">
        <v>29</v>
      </c>
      <c r="F49" s="30">
        <v>43536</v>
      </c>
      <c r="G49" s="30">
        <v>43538</v>
      </c>
      <c r="H49" s="31">
        <v>86</v>
      </c>
      <c r="I49" s="31">
        <v>1</v>
      </c>
      <c r="J49" s="31">
        <f t="shared" si="1"/>
        <v>2</v>
      </c>
      <c r="K49" s="31">
        <f t="shared" si="2"/>
        <v>172</v>
      </c>
      <c r="L49" s="31"/>
      <c r="M49" s="31"/>
      <c r="N49" s="53">
        <f t="shared" si="3"/>
        <v>2</v>
      </c>
      <c r="O49" s="54"/>
      <c r="P49" s="133"/>
      <c r="Q49" s="99"/>
      <c r="R49" s="134"/>
      <c r="S49" s="96"/>
      <c r="T49" s="96"/>
    </row>
    <row r="50" s="1" customFormat="1" spans="1:20">
      <c r="A50" s="54"/>
      <c r="B50" s="119">
        <v>1448428</v>
      </c>
      <c r="C50" s="119">
        <v>8406732</v>
      </c>
      <c r="D50" s="27" t="s">
        <v>70</v>
      </c>
      <c r="E50" s="54" t="s">
        <v>52</v>
      </c>
      <c r="F50" s="30">
        <v>43536</v>
      </c>
      <c r="G50" s="30">
        <v>43538</v>
      </c>
      <c r="H50" s="31">
        <v>50</v>
      </c>
      <c r="I50" s="31">
        <v>1</v>
      </c>
      <c r="J50" s="31">
        <f t="shared" ref="J50" si="7">G50-F50</f>
        <v>2</v>
      </c>
      <c r="K50" s="31"/>
      <c r="L50" s="31"/>
      <c r="M50" s="31">
        <f>H50*I50*J50</f>
        <v>100</v>
      </c>
      <c r="N50" s="53"/>
      <c r="O50" s="54"/>
      <c r="P50" s="133"/>
      <c r="Q50" s="99"/>
      <c r="R50" s="134"/>
      <c r="S50" s="96"/>
      <c r="T50" s="96"/>
    </row>
    <row r="51" s="1" customFormat="1" spans="1:20">
      <c r="A51" s="54"/>
      <c r="B51" s="119">
        <v>1451434</v>
      </c>
      <c r="C51" s="119">
        <v>8424679</v>
      </c>
      <c r="D51" s="27" t="s">
        <v>71</v>
      </c>
      <c r="E51" s="54" t="s">
        <v>37</v>
      </c>
      <c r="F51" s="30">
        <v>43537</v>
      </c>
      <c r="G51" s="30">
        <v>43538</v>
      </c>
      <c r="H51" s="31">
        <v>258</v>
      </c>
      <c r="I51" s="31">
        <v>1</v>
      </c>
      <c r="J51" s="31">
        <f t="shared" si="1"/>
        <v>1</v>
      </c>
      <c r="K51" s="31">
        <f t="shared" si="2"/>
        <v>258</v>
      </c>
      <c r="L51" s="31"/>
      <c r="M51" s="31"/>
      <c r="N51" s="53">
        <f>J51*3</f>
        <v>3</v>
      </c>
      <c r="O51" s="54"/>
      <c r="P51" s="133"/>
      <c r="Q51" s="99"/>
      <c r="R51" s="134"/>
      <c r="S51" s="96"/>
      <c r="T51" s="96"/>
    </row>
    <row r="52" s="1" customFormat="1" spans="1:20">
      <c r="A52" s="54"/>
      <c r="B52" s="119">
        <v>1448424</v>
      </c>
      <c r="C52" s="119">
        <v>8406659</v>
      </c>
      <c r="D52" s="27" t="s">
        <v>72</v>
      </c>
      <c r="E52" s="54" t="s">
        <v>29</v>
      </c>
      <c r="F52" s="30">
        <v>43536</v>
      </c>
      <c r="G52" s="30">
        <v>43538</v>
      </c>
      <c r="H52" s="31">
        <v>86</v>
      </c>
      <c r="I52" s="31">
        <v>1</v>
      </c>
      <c r="J52" s="31">
        <f t="shared" si="1"/>
        <v>2</v>
      </c>
      <c r="K52" s="31">
        <f t="shared" si="2"/>
        <v>172</v>
      </c>
      <c r="L52" s="31"/>
      <c r="M52" s="31"/>
      <c r="N52" s="53">
        <f t="shared" si="3"/>
        <v>2</v>
      </c>
      <c r="O52" s="54"/>
      <c r="P52" s="133"/>
      <c r="Q52" s="99"/>
      <c r="R52" s="134"/>
      <c r="S52" s="96"/>
      <c r="T52" s="96"/>
    </row>
    <row r="53" s="1" customFormat="1" spans="1:20">
      <c r="A53" s="54"/>
      <c r="B53" s="119">
        <v>1448999</v>
      </c>
      <c r="C53" s="119">
        <v>8412147</v>
      </c>
      <c r="D53" s="27" t="s">
        <v>73</v>
      </c>
      <c r="E53" s="54" t="s">
        <v>29</v>
      </c>
      <c r="F53" s="30">
        <v>43538</v>
      </c>
      <c r="G53" s="30">
        <v>43539</v>
      </c>
      <c r="H53" s="31">
        <v>86</v>
      </c>
      <c r="I53" s="31">
        <v>1</v>
      </c>
      <c r="J53" s="31">
        <f t="shared" si="1"/>
        <v>1</v>
      </c>
      <c r="K53" s="31">
        <f t="shared" si="2"/>
        <v>86</v>
      </c>
      <c r="L53" s="31"/>
      <c r="M53" s="31"/>
      <c r="N53" s="53">
        <f t="shared" si="3"/>
        <v>1</v>
      </c>
      <c r="O53" s="54"/>
      <c r="P53" s="133"/>
      <c r="Q53" s="99"/>
      <c r="R53" s="134"/>
      <c r="S53" s="96"/>
      <c r="T53" s="96"/>
    </row>
    <row r="54" s="1" customFormat="1" spans="1:20">
      <c r="A54" s="54"/>
      <c r="B54" s="119">
        <v>1443721</v>
      </c>
      <c r="C54" s="119">
        <v>8390553</v>
      </c>
      <c r="D54" s="27" t="s">
        <v>74</v>
      </c>
      <c r="E54" s="54" t="s">
        <v>37</v>
      </c>
      <c r="F54" s="30">
        <v>43537</v>
      </c>
      <c r="G54" s="30">
        <v>43539</v>
      </c>
      <c r="H54" s="31">
        <v>258</v>
      </c>
      <c r="I54" s="31">
        <v>1</v>
      </c>
      <c r="J54" s="31">
        <f t="shared" si="1"/>
        <v>2</v>
      </c>
      <c r="K54" s="31">
        <f t="shared" si="2"/>
        <v>516</v>
      </c>
      <c r="L54" s="31"/>
      <c r="M54" s="31"/>
      <c r="N54" s="53">
        <f t="shared" ref="N54:N55" si="8">J54*3</f>
        <v>6</v>
      </c>
      <c r="O54" s="54"/>
      <c r="P54" s="133"/>
      <c r="Q54" s="99"/>
      <c r="R54" s="134"/>
      <c r="S54" s="96"/>
      <c r="T54" s="96"/>
    </row>
    <row r="55" s="1" customFormat="1" spans="1:20">
      <c r="A55" s="54"/>
      <c r="B55" s="119">
        <v>1446280</v>
      </c>
      <c r="C55" s="119">
        <v>8405102</v>
      </c>
      <c r="D55" s="27" t="s">
        <v>75</v>
      </c>
      <c r="E55" s="54" t="s">
        <v>37</v>
      </c>
      <c r="F55" s="30">
        <v>43538</v>
      </c>
      <c r="G55" s="30">
        <v>43540</v>
      </c>
      <c r="H55" s="31">
        <v>258</v>
      </c>
      <c r="I55" s="31">
        <v>1</v>
      </c>
      <c r="J55" s="31">
        <f t="shared" si="1"/>
        <v>2</v>
      </c>
      <c r="K55" s="31">
        <f t="shared" si="2"/>
        <v>516</v>
      </c>
      <c r="L55" s="31"/>
      <c r="M55" s="31"/>
      <c r="N55" s="53">
        <f t="shared" si="8"/>
        <v>6</v>
      </c>
      <c r="O55" s="54"/>
      <c r="P55" s="133"/>
      <c r="Q55" s="99"/>
      <c r="R55" s="134"/>
      <c r="S55" s="96"/>
      <c r="T55" s="96"/>
    </row>
    <row r="56" s="1" customFormat="1" spans="1:20">
      <c r="A56" s="54"/>
      <c r="B56" s="119">
        <v>1446601</v>
      </c>
      <c r="C56" s="119">
        <v>8402313</v>
      </c>
      <c r="D56" s="27" t="s">
        <v>76</v>
      </c>
      <c r="E56" s="54" t="s">
        <v>45</v>
      </c>
      <c r="F56" s="30">
        <v>43538</v>
      </c>
      <c r="G56" s="30">
        <v>43540</v>
      </c>
      <c r="H56" s="31">
        <v>344</v>
      </c>
      <c r="I56" s="31">
        <v>1</v>
      </c>
      <c r="J56" s="31">
        <f t="shared" si="1"/>
        <v>2</v>
      </c>
      <c r="K56" s="31">
        <f t="shared" si="2"/>
        <v>688</v>
      </c>
      <c r="L56" s="31"/>
      <c r="M56" s="31"/>
      <c r="N56" s="53">
        <f>J56*4</f>
        <v>8</v>
      </c>
      <c r="O56" s="54"/>
      <c r="P56" s="133"/>
      <c r="Q56" s="99"/>
      <c r="R56" s="134"/>
      <c r="S56" s="96"/>
      <c r="T56" s="96"/>
    </row>
    <row r="57" s="1" customFormat="1" spans="1:20">
      <c r="A57" s="54" t="s">
        <v>77</v>
      </c>
      <c r="B57" s="119">
        <v>1443560</v>
      </c>
      <c r="C57" s="119">
        <v>8385614</v>
      </c>
      <c r="D57" s="27" t="s">
        <v>78</v>
      </c>
      <c r="E57" s="54" t="s">
        <v>29</v>
      </c>
      <c r="F57" s="30">
        <v>43537</v>
      </c>
      <c r="G57" s="30">
        <v>43540</v>
      </c>
      <c r="H57" s="31">
        <v>86</v>
      </c>
      <c r="I57" s="31">
        <v>1</v>
      </c>
      <c r="J57" s="31">
        <f t="shared" si="1"/>
        <v>3</v>
      </c>
      <c r="K57" s="31">
        <f t="shared" si="2"/>
        <v>258</v>
      </c>
      <c r="L57" s="31"/>
      <c r="M57" s="31"/>
      <c r="N57" s="53">
        <f t="shared" si="3"/>
        <v>3</v>
      </c>
      <c r="O57" s="54"/>
      <c r="P57" s="133"/>
      <c r="Q57" s="99"/>
      <c r="R57" s="134"/>
      <c r="S57" s="96"/>
      <c r="T57" s="96"/>
    </row>
    <row r="58" s="1" customFormat="1" spans="1:20">
      <c r="A58" s="54"/>
      <c r="B58" s="119">
        <v>1450089</v>
      </c>
      <c r="C58" s="119">
        <v>8419344</v>
      </c>
      <c r="D58" s="27" t="s">
        <v>79</v>
      </c>
      <c r="E58" s="54" t="s">
        <v>80</v>
      </c>
      <c r="F58" s="30">
        <v>43539</v>
      </c>
      <c r="G58" s="30">
        <v>43540</v>
      </c>
      <c r="H58" s="31">
        <v>146</v>
      </c>
      <c r="I58" s="31">
        <v>1</v>
      </c>
      <c r="J58" s="31">
        <f t="shared" si="1"/>
        <v>1</v>
      </c>
      <c r="K58" s="31">
        <f t="shared" si="2"/>
        <v>146</v>
      </c>
      <c r="L58" s="31"/>
      <c r="M58" s="31"/>
      <c r="N58" s="53">
        <f t="shared" si="3"/>
        <v>1</v>
      </c>
      <c r="O58" s="54"/>
      <c r="P58" s="133"/>
      <c r="Q58" s="99"/>
      <c r="R58" s="134"/>
      <c r="S58" s="96"/>
      <c r="T58" s="96"/>
    </row>
    <row r="59" s="1" customFormat="1" spans="1:20">
      <c r="A59" s="54"/>
      <c r="B59" s="119">
        <v>1461949</v>
      </c>
      <c r="C59" s="119">
        <v>8460035</v>
      </c>
      <c r="D59" s="27" t="s">
        <v>81</v>
      </c>
      <c r="E59" s="54" t="s">
        <v>29</v>
      </c>
      <c r="F59" s="30">
        <v>43540</v>
      </c>
      <c r="G59" s="30">
        <v>43541</v>
      </c>
      <c r="H59" s="31">
        <v>86</v>
      </c>
      <c r="I59" s="31">
        <v>1</v>
      </c>
      <c r="J59" s="31">
        <f t="shared" si="1"/>
        <v>1</v>
      </c>
      <c r="K59" s="31">
        <f t="shared" si="2"/>
        <v>86</v>
      </c>
      <c r="L59" s="31"/>
      <c r="M59" s="31"/>
      <c r="N59" s="53">
        <f t="shared" si="3"/>
        <v>1</v>
      </c>
      <c r="O59" s="54"/>
      <c r="P59" s="133"/>
      <c r="Q59" s="99"/>
      <c r="R59" s="134"/>
      <c r="S59" s="96"/>
      <c r="T59" s="96"/>
    </row>
    <row r="60" s="1" customFormat="1" spans="1:20">
      <c r="A60" s="54"/>
      <c r="B60" s="119">
        <v>1460267</v>
      </c>
      <c r="C60" s="119">
        <v>8454138</v>
      </c>
      <c r="D60" s="27" t="s">
        <v>82</v>
      </c>
      <c r="E60" s="54" t="s">
        <v>29</v>
      </c>
      <c r="F60" s="30">
        <v>43540</v>
      </c>
      <c r="G60" s="30">
        <v>43541</v>
      </c>
      <c r="H60" s="31">
        <v>86</v>
      </c>
      <c r="I60" s="31">
        <v>1</v>
      </c>
      <c r="J60" s="31">
        <f t="shared" si="1"/>
        <v>1</v>
      </c>
      <c r="K60" s="31">
        <f t="shared" si="2"/>
        <v>86</v>
      </c>
      <c r="L60" s="31"/>
      <c r="M60" s="31"/>
      <c r="N60" s="53">
        <f t="shared" si="3"/>
        <v>1</v>
      </c>
      <c r="O60" s="54"/>
      <c r="P60" s="133"/>
      <c r="Q60" s="99"/>
      <c r="R60" s="134"/>
      <c r="S60" s="96"/>
      <c r="T60" s="96"/>
    </row>
    <row r="61" s="1" customFormat="1" spans="1:20">
      <c r="A61" s="54"/>
      <c r="B61" s="119">
        <v>1462266</v>
      </c>
      <c r="C61" s="119">
        <v>8463048</v>
      </c>
      <c r="D61" s="27" t="s">
        <v>83</v>
      </c>
      <c r="E61" s="54" t="s">
        <v>29</v>
      </c>
      <c r="F61" s="30">
        <v>43540</v>
      </c>
      <c r="G61" s="30">
        <v>43541</v>
      </c>
      <c r="H61" s="31">
        <v>86</v>
      </c>
      <c r="I61" s="31">
        <v>1</v>
      </c>
      <c r="J61" s="31">
        <f t="shared" si="1"/>
        <v>1</v>
      </c>
      <c r="K61" s="31">
        <f t="shared" si="2"/>
        <v>86</v>
      </c>
      <c r="L61" s="31"/>
      <c r="M61" s="31"/>
      <c r="N61" s="53">
        <f t="shared" si="3"/>
        <v>1</v>
      </c>
      <c r="O61" s="54"/>
      <c r="P61" s="133"/>
      <c r="Q61" s="99"/>
      <c r="R61" s="134"/>
      <c r="S61" s="96"/>
      <c r="T61" s="96"/>
    </row>
    <row r="62" s="1" customFormat="1" spans="1:20">
      <c r="A62" s="54"/>
      <c r="B62" s="119">
        <v>1450015</v>
      </c>
      <c r="C62" s="119">
        <v>8416664</v>
      </c>
      <c r="D62" s="27" t="s">
        <v>84</v>
      </c>
      <c r="E62" s="54" t="s">
        <v>29</v>
      </c>
      <c r="F62" s="30">
        <v>43540</v>
      </c>
      <c r="G62" s="30">
        <v>43541</v>
      </c>
      <c r="H62" s="31">
        <v>86</v>
      </c>
      <c r="I62" s="31">
        <v>1</v>
      </c>
      <c r="J62" s="31">
        <f t="shared" si="1"/>
        <v>1</v>
      </c>
      <c r="K62" s="31">
        <f t="shared" si="2"/>
        <v>86</v>
      </c>
      <c r="L62" s="31"/>
      <c r="M62" s="31"/>
      <c r="N62" s="53">
        <f t="shared" si="3"/>
        <v>1</v>
      </c>
      <c r="O62" s="54"/>
      <c r="P62" s="133"/>
      <c r="Q62" s="99"/>
      <c r="R62" s="134"/>
      <c r="S62" s="96"/>
      <c r="T62" s="96"/>
    </row>
    <row r="63" s="1" customFormat="1" spans="1:20">
      <c r="A63" s="54"/>
      <c r="B63" s="28">
        <v>1461952</v>
      </c>
      <c r="C63" s="28">
        <v>8460084</v>
      </c>
      <c r="D63" s="54" t="s">
        <v>85</v>
      </c>
      <c r="E63" s="54" t="s">
        <v>29</v>
      </c>
      <c r="F63" s="30">
        <v>43541</v>
      </c>
      <c r="G63" s="118">
        <v>43542</v>
      </c>
      <c r="H63" s="31">
        <v>86</v>
      </c>
      <c r="I63" s="31">
        <v>1</v>
      </c>
      <c r="J63" s="31">
        <f t="shared" ref="J63:J70" si="9">G63-F63</f>
        <v>1</v>
      </c>
      <c r="K63" s="31">
        <f t="shared" ref="K63:K70" si="10">H63*I63*J63</f>
        <v>86</v>
      </c>
      <c r="L63" s="31"/>
      <c r="M63" s="31"/>
      <c r="N63" s="53">
        <f t="shared" si="3"/>
        <v>1</v>
      </c>
      <c r="O63" s="54"/>
      <c r="P63" s="133"/>
      <c r="Q63" s="99"/>
      <c r="R63" s="134"/>
      <c r="S63" s="96"/>
      <c r="T63" s="96"/>
    </row>
    <row r="64" s="1" customFormat="1" spans="1:20">
      <c r="A64" s="54"/>
      <c r="B64" s="119">
        <v>1461950</v>
      </c>
      <c r="C64" s="119">
        <v>8460054</v>
      </c>
      <c r="D64" s="27" t="s">
        <v>86</v>
      </c>
      <c r="E64" s="54" t="s">
        <v>29</v>
      </c>
      <c r="F64" s="30">
        <v>43541</v>
      </c>
      <c r="G64" s="30">
        <v>43542</v>
      </c>
      <c r="H64" s="31">
        <v>86</v>
      </c>
      <c r="I64" s="31">
        <v>1</v>
      </c>
      <c r="J64" s="31">
        <f t="shared" si="9"/>
        <v>1</v>
      </c>
      <c r="K64" s="31">
        <f t="shared" si="10"/>
        <v>86</v>
      </c>
      <c r="L64" s="31"/>
      <c r="M64" s="31"/>
      <c r="N64" s="53">
        <f t="shared" si="3"/>
        <v>1</v>
      </c>
      <c r="O64" s="54"/>
      <c r="P64" s="133"/>
      <c r="Q64" s="99"/>
      <c r="R64" s="134"/>
      <c r="S64" s="96"/>
      <c r="T64" s="96"/>
    </row>
    <row r="65" s="1" customFormat="1" spans="1:20">
      <c r="A65" s="54"/>
      <c r="B65" s="119">
        <v>1454957</v>
      </c>
      <c r="C65" s="119">
        <v>8436565</v>
      </c>
      <c r="D65" s="27" t="s">
        <v>87</v>
      </c>
      <c r="E65" s="54" t="s">
        <v>29</v>
      </c>
      <c r="F65" s="30">
        <v>43540</v>
      </c>
      <c r="G65" s="30">
        <v>43542</v>
      </c>
      <c r="H65" s="31">
        <v>86</v>
      </c>
      <c r="I65" s="31">
        <v>1</v>
      </c>
      <c r="J65" s="31">
        <f t="shared" si="9"/>
        <v>2</v>
      </c>
      <c r="K65" s="31">
        <f t="shared" si="10"/>
        <v>172</v>
      </c>
      <c r="L65" s="31"/>
      <c r="M65" s="31"/>
      <c r="N65" s="53">
        <f t="shared" si="3"/>
        <v>2</v>
      </c>
      <c r="O65" s="54"/>
      <c r="P65" s="133"/>
      <c r="Q65" s="99"/>
      <c r="R65" s="134"/>
      <c r="S65" s="96"/>
      <c r="T65" s="96"/>
    </row>
    <row r="66" s="1" customFormat="1" spans="1:20">
      <c r="A66" s="54"/>
      <c r="B66" s="119">
        <v>1453688</v>
      </c>
      <c r="C66" s="119">
        <v>8431995</v>
      </c>
      <c r="D66" s="27" t="s">
        <v>88</v>
      </c>
      <c r="E66" s="54" t="s">
        <v>29</v>
      </c>
      <c r="F66" s="30">
        <v>43540</v>
      </c>
      <c r="G66" s="30">
        <v>43542</v>
      </c>
      <c r="H66" s="31">
        <v>86</v>
      </c>
      <c r="I66" s="31">
        <v>1</v>
      </c>
      <c r="J66" s="31">
        <f t="shared" si="9"/>
        <v>2</v>
      </c>
      <c r="K66" s="31">
        <f t="shared" si="10"/>
        <v>172</v>
      </c>
      <c r="L66" s="31"/>
      <c r="M66" s="31"/>
      <c r="N66" s="53">
        <f t="shared" si="3"/>
        <v>2</v>
      </c>
      <c r="O66" s="54"/>
      <c r="P66" s="133"/>
      <c r="Q66" s="99"/>
      <c r="R66" s="134"/>
      <c r="S66" s="96"/>
      <c r="T66" s="96"/>
    </row>
    <row r="67" s="1" customFormat="1" spans="1:20">
      <c r="A67" s="54"/>
      <c r="B67" s="119">
        <v>1449113</v>
      </c>
      <c r="C67" s="119">
        <v>8419345</v>
      </c>
      <c r="D67" s="27" t="s">
        <v>89</v>
      </c>
      <c r="E67" s="54" t="s">
        <v>37</v>
      </c>
      <c r="F67" s="30">
        <v>43539</v>
      </c>
      <c r="G67" s="30">
        <v>43542</v>
      </c>
      <c r="H67" s="31">
        <v>258</v>
      </c>
      <c r="I67" s="31">
        <v>1</v>
      </c>
      <c r="J67" s="31">
        <f t="shared" si="9"/>
        <v>3</v>
      </c>
      <c r="K67" s="31">
        <f t="shared" si="10"/>
        <v>774</v>
      </c>
      <c r="L67" s="31"/>
      <c r="M67" s="31"/>
      <c r="N67" s="53">
        <f>J67*3</f>
        <v>9</v>
      </c>
      <c r="O67" s="54"/>
      <c r="P67" s="133"/>
      <c r="Q67" s="99"/>
      <c r="R67" s="134"/>
      <c r="S67" s="96"/>
      <c r="T67" s="96"/>
    </row>
    <row r="68" s="1" customFormat="1" spans="1:20">
      <c r="A68" s="54"/>
      <c r="B68" s="119">
        <v>1452192</v>
      </c>
      <c r="C68" s="119">
        <v>8425493</v>
      </c>
      <c r="D68" s="27" t="s">
        <v>90</v>
      </c>
      <c r="E68" s="54" t="s">
        <v>29</v>
      </c>
      <c r="F68" s="30">
        <v>43540</v>
      </c>
      <c r="G68" s="30">
        <v>43542</v>
      </c>
      <c r="H68" s="31">
        <v>86</v>
      </c>
      <c r="I68" s="31">
        <v>1</v>
      </c>
      <c r="J68" s="31">
        <f t="shared" si="9"/>
        <v>2</v>
      </c>
      <c r="K68" s="31">
        <f t="shared" si="10"/>
        <v>172</v>
      </c>
      <c r="L68" s="31"/>
      <c r="M68" s="31"/>
      <c r="N68" s="53">
        <f t="shared" si="3"/>
        <v>2</v>
      </c>
      <c r="O68" s="54"/>
      <c r="P68" s="133"/>
      <c r="Q68" s="99"/>
      <c r="R68" s="134"/>
      <c r="S68" s="96"/>
      <c r="T68" s="96"/>
    </row>
    <row r="69" s="1" customFormat="1" spans="1:20">
      <c r="A69" s="54"/>
      <c r="B69" s="119">
        <v>1455237</v>
      </c>
      <c r="C69" s="119">
        <v>8437096</v>
      </c>
      <c r="D69" s="27" t="s">
        <v>91</v>
      </c>
      <c r="E69" s="54" t="s">
        <v>29</v>
      </c>
      <c r="F69" s="30">
        <v>43542</v>
      </c>
      <c r="G69" s="30">
        <v>43543</v>
      </c>
      <c r="H69" s="31">
        <v>86</v>
      </c>
      <c r="I69" s="31">
        <v>1</v>
      </c>
      <c r="J69" s="31">
        <f t="shared" si="9"/>
        <v>1</v>
      </c>
      <c r="K69" s="31">
        <f t="shared" si="10"/>
        <v>86</v>
      </c>
      <c r="L69" s="31"/>
      <c r="M69" s="31"/>
      <c r="N69" s="53">
        <f t="shared" si="3"/>
        <v>1</v>
      </c>
      <c r="O69" s="54"/>
      <c r="P69" s="133"/>
      <c r="Q69" s="99"/>
      <c r="R69" s="134"/>
      <c r="S69" s="96"/>
      <c r="T69" s="96"/>
    </row>
    <row r="70" s="1" customFormat="1" spans="1:20">
      <c r="A70" s="54"/>
      <c r="B70" s="119">
        <v>1442096</v>
      </c>
      <c r="C70" s="119">
        <v>8382969</v>
      </c>
      <c r="D70" s="27" t="s">
        <v>92</v>
      </c>
      <c r="E70" s="54" t="s">
        <v>37</v>
      </c>
      <c r="F70" s="30">
        <v>43541</v>
      </c>
      <c r="G70" s="30">
        <v>43543</v>
      </c>
      <c r="H70" s="31">
        <v>258</v>
      </c>
      <c r="I70" s="31">
        <v>1</v>
      </c>
      <c r="J70" s="31">
        <f t="shared" si="9"/>
        <v>2</v>
      </c>
      <c r="K70" s="31">
        <f t="shared" si="10"/>
        <v>516</v>
      </c>
      <c r="L70" s="31"/>
      <c r="M70" s="31"/>
      <c r="N70" s="53">
        <f>J70*3</f>
        <v>6</v>
      </c>
      <c r="O70" s="54"/>
      <c r="P70" s="133"/>
      <c r="Q70" s="99"/>
      <c r="R70" s="134"/>
      <c r="S70" s="96"/>
      <c r="T70" s="96"/>
    </row>
    <row r="71" s="1" customFormat="1" spans="1:20">
      <c r="A71" s="54"/>
      <c r="B71" s="28">
        <v>1446322</v>
      </c>
      <c r="C71" s="28">
        <v>8406135</v>
      </c>
      <c r="D71" s="54" t="s">
        <v>93</v>
      </c>
      <c r="E71" s="54" t="s">
        <v>94</v>
      </c>
      <c r="F71" s="30">
        <v>43542</v>
      </c>
      <c r="G71" s="118">
        <v>43544</v>
      </c>
      <c r="H71" s="31">
        <v>164</v>
      </c>
      <c r="I71" s="31">
        <v>1</v>
      </c>
      <c r="J71" s="31">
        <f t="shared" si="1"/>
        <v>2</v>
      </c>
      <c r="K71" s="31">
        <f t="shared" si="2"/>
        <v>328</v>
      </c>
      <c r="L71" s="31"/>
      <c r="M71" s="31"/>
      <c r="N71" s="53">
        <f t="shared" si="3"/>
        <v>2</v>
      </c>
      <c r="O71" s="54"/>
      <c r="P71" s="133"/>
      <c r="Q71" s="99"/>
      <c r="R71" s="134"/>
      <c r="S71" s="96"/>
      <c r="T71" s="96"/>
    </row>
    <row r="72" s="1" customFormat="1" spans="1:20">
      <c r="A72" s="54"/>
      <c r="B72" s="119">
        <v>1449361</v>
      </c>
      <c r="C72" s="119">
        <v>8412767</v>
      </c>
      <c r="D72" s="27" t="s">
        <v>95</v>
      </c>
      <c r="E72" s="54" t="s">
        <v>29</v>
      </c>
      <c r="F72" s="30">
        <v>43541</v>
      </c>
      <c r="G72" s="30">
        <v>43544</v>
      </c>
      <c r="H72" s="31">
        <v>86</v>
      </c>
      <c r="I72" s="31">
        <v>1</v>
      </c>
      <c r="J72" s="31">
        <f t="shared" si="1"/>
        <v>3</v>
      </c>
      <c r="K72" s="31">
        <f t="shared" si="2"/>
        <v>258</v>
      </c>
      <c r="L72" s="31"/>
      <c r="M72" s="31"/>
      <c r="N72" s="53">
        <f t="shared" si="3"/>
        <v>3</v>
      </c>
      <c r="O72" s="54"/>
      <c r="P72" s="133"/>
      <c r="Q72" s="99"/>
      <c r="R72" s="134"/>
      <c r="S72" s="96"/>
      <c r="T72" s="96"/>
    </row>
    <row r="73" s="1" customFormat="1" spans="1:20">
      <c r="A73" s="54"/>
      <c r="B73" s="119">
        <v>1448672</v>
      </c>
      <c r="C73" s="119">
        <v>8412182</v>
      </c>
      <c r="D73" s="27" t="s">
        <v>96</v>
      </c>
      <c r="E73" s="54" t="s">
        <v>29</v>
      </c>
      <c r="F73" s="30">
        <v>43541</v>
      </c>
      <c r="G73" s="30">
        <v>43544</v>
      </c>
      <c r="H73" s="31">
        <v>86</v>
      </c>
      <c r="I73" s="31">
        <v>1</v>
      </c>
      <c r="J73" s="31">
        <f t="shared" ref="J73:J75" si="11">G73-F73</f>
        <v>3</v>
      </c>
      <c r="K73" s="31">
        <f t="shared" ref="K73:K75" si="12">H73*I73*J73</f>
        <v>258</v>
      </c>
      <c r="L73" s="31"/>
      <c r="M73" s="31"/>
      <c r="N73" s="53">
        <f t="shared" si="3"/>
        <v>3</v>
      </c>
      <c r="O73" s="54"/>
      <c r="P73" s="133"/>
      <c r="Q73" s="99"/>
      <c r="R73" s="134"/>
      <c r="S73" s="96"/>
      <c r="T73" s="96"/>
    </row>
    <row r="74" s="1" customFormat="1" spans="1:20">
      <c r="A74" s="54"/>
      <c r="B74" s="119">
        <v>1445273</v>
      </c>
      <c r="C74" s="119">
        <v>8394974</v>
      </c>
      <c r="D74" s="27" t="s">
        <v>97</v>
      </c>
      <c r="E74" s="54" t="s">
        <v>29</v>
      </c>
      <c r="F74" s="30">
        <v>43542</v>
      </c>
      <c r="G74" s="30">
        <v>43544</v>
      </c>
      <c r="H74" s="31">
        <v>86</v>
      </c>
      <c r="I74" s="31">
        <v>2</v>
      </c>
      <c r="J74" s="31">
        <f t="shared" si="11"/>
        <v>2</v>
      </c>
      <c r="K74" s="31">
        <f t="shared" si="12"/>
        <v>344</v>
      </c>
      <c r="L74" s="31"/>
      <c r="M74" s="31"/>
      <c r="N74" s="53">
        <f t="shared" si="3"/>
        <v>2</v>
      </c>
      <c r="O74" s="54"/>
      <c r="P74" s="133"/>
      <c r="Q74" s="99"/>
      <c r="R74" s="134"/>
      <c r="S74" s="96"/>
      <c r="T74" s="96"/>
    </row>
    <row r="75" s="1" customFormat="1" spans="1:20">
      <c r="A75" s="54"/>
      <c r="B75" s="119">
        <v>1458958</v>
      </c>
      <c r="C75" s="119">
        <v>8450595</v>
      </c>
      <c r="D75" s="27" t="s">
        <v>98</v>
      </c>
      <c r="E75" s="54" t="s">
        <v>37</v>
      </c>
      <c r="F75" s="30">
        <v>43543</v>
      </c>
      <c r="G75" s="30">
        <v>43544</v>
      </c>
      <c r="H75" s="31">
        <v>304</v>
      </c>
      <c r="I75" s="31">
        <v>1</v>
      </c>
      <c r="J75" s="31">
        <f t="shared" si="11"/>
        <v>1</v>
      </c>
      <c r="K75" s="31">
        <f t="shared" si="12"/>
        <v>304</v>
      </c>
      <c r="L75" s="31"/>
      <c r="M75" s="31"/>
      <c r="N75" s="53">
        <f>J75*3</f>
        <v>3</v>
      </c>
      <c r="O75" s="54"/>
      <c r="P75" s="133"/>
      <c r="Q75" s="99"/>
      <c r="R75" s="134"/>
      <c r="S75" s="96"/>
      <c r="T75" s="96"/>
    </row>
    <row r="76" s="1" customFormat="1" spans="1:20">
      <c r="A76" s="54"/>
      <c r="B76" s="28">
        <v>1452189</v>
      </c>
      <c r="C76" s="28">
        <v>8423638</v>
      </c>
      <c r="D76" s="54" t="s">
        <v>99</v>
      </c>
      <c r="E76" s="54" t="s">
        <v>29</v>
      </c>
      <c r="F76" s="30">
        <v>43543</v>
      </c>
      <c r="G76" s="118">
        <v>43545</v>
      </c>
      <c r="H76" s="31">
        <v>86</v>
      </c>
      <c r="I76" s="31">
        <v>1</v>
      </c>
      <c r="J76" s="31">
        <f t="shared" si="1"/>
        <v>2</v>
      </c>
      <c r="K76" s="31">
        <f t="shared" si="2"/>
        <v>172</v>
      </c>
      <c r="L76" s="31"/>
      <c r="M76" s="31"/>
      <c r="N76" s="53">
        <f t="shared" si="3"/>
        <v>2</v>
      </c>
      <c r="O76" s="54"/>
      <c r="P76" s="133"/>
      <c r="Q76" s="99"/>
      <c r="R76" s="134"/>
      <c r="S76" s="96"/>
      <c r="T76" s="96"/>
    </row>
    <row r="77" s="1" customFormat="1" spans="1:20">
      <c r="A77" s="54"/>
      <c r="B77" s="28">
        <v>1450319</v>
      </c>
      <c r="C77" s="28">
        <v>8419235</v>
      </c>
      <c r="D77" s="54" t="s">
        <v>100</v>
      </c>
      <c r="E77" s="54" t="s">
        <v>29</v>
      </c>
      <c r="F77" s="30">
        <v>43543</v>
      </c>
      <c r="G77" s="118">
        <v>43545</v>
      </c>
      <c r="H77" s="31">
        <v>86</v>
      </c>
      <c r="I77" s="31">
        <v>1</v>
      </c>
      <c r="J77" s="31">
        <f t="shared" si="1"/>
        <v>2</v>
      </c>
      <c r="K77" s="31">
        <f t="shared" si="2"/>
        <v>172</v>
      </c>
      <c r="L77" s="31"/>
      <c r="M77" s="31"/>
      <c r="N77" s="53">
        <f t="shared" si="3"/>
        <v>2</v>
      </c>
      <c r="O77" s="54"/>
      <c r="P77" s="133"/>
      <c r="Q77" s="99"/>
      <c r="R77" s="134"/>
      <c r="S77" s="96"/>
      <c r="T77" s="96"/>
    </row>
    <row r="78" s="1" customFormat="1" spans="1:20">
      <c r="A78" s="54"/>
      <c r="B78" s="28">
        <v>1442461</v>
      </c>
      <c r="C78" s="28">
        <v>8381946</v>
      </c>
      <c r="D78" s="54" t="s">
        <v>101</v>
      </c>
      <c r="E78" s="54" t="s">
        <v>29</v>
      </c>
      <c r="F78" s="30">
        <v>43543</v>
      </c>
      <c r="G78" s="118">
        <v>43545</v>
      </c>
      <c r="H78" s="31">
        <v>86</v>
      </c>
      <c r="I78" s="31">
        <v>1</v>
      </c>
      <c r="J78" s="31">
        <f t="shared" si="1"/>
        <v>2</v>
      </c>
      <c r="K78" s="31">
        <f t="shared" si="2"/>
        <v>172</v>
      </c>
      <c r="L78" s="31"/>
      <c r="M78" s="31"/>
      <c r="N78" s="53">
        <f t="shared" si="3"/>
        <v>2</v>
      </c>
      <c r="O78" s="54"/>
      <c r="P78" s="133"/>
      <c r="Q78" s="99"/>
      <c r="R78" s="134"/>
      <c r="S78" s="96"/>
      <c r="T78" s="96"/>
    </row>
    <row r="79" s="1" customFormat="1" spans="1:20">
      <c r="A79" s="54"/>
      <c r="B79" s="28">
        <v>1449209</v>
      </c>
      <c r="C79" s="28">
        <v>8419485</v>
      </c>
      <c r="D79" s="54" t="s">
        <v>102</v>
      </c>
      <c r="E79" s="54" t="s">
        <v>37</v>
      </c>
      <c r="F79" s="30">
        <v>43544</v>
      </c>
      <c r="G79" s="118">
        <v>43545</v>
      </c>
      <c r="H79" s="31">
        <v>258</v>
      </c>
      <c r="I79" s="31">
        <v>1</v>
      </c>
      <c r="J79" s="31">
        <f t="shared" ref="J79:J146" si="13">G79-F79</f>
        <v>1</v>
      </c>
      <c r="K79" s="31">
        <f t="shared" ref="K79:K146" si="14">H79*I79*J79</f>
        <v>258</v>
      </c>
      <c r="L79" s="31"/>
      <c r="M79" s="31"/>
      <c r="N79" s="53">
        <f t="shared" ref="N79:N80" si="15">J79*3</f>
        <v>3</v>
      </c>
      <c r="O79" s="54"/>
      <c r="P79" s="133"/>
      <c r="Q79" s="99"/>
      <c r="R79" s="134"/>
      <c r="S79" s="96"/>
      <c r="T79" s="96"/>
    </row>
    <row r="80" s="1" customFormat="1" spans="1:20">
      <c r="A80" s="54"/>
      <c r="B80" s="28">
        <v>1445779</v>
      </c>
      <c r="C80" s="28">
        <v>8399536</v>
      </c>
      <c r="D80" s="54" t="s">
        <v>103</v>
      </c>
      <c r="E80" s="54" t="s">
        <v>104</v>
      </c>
      <c r="F80" s="30">
        <v>43544</v>
      </c>
      <c r="G80" s="118">
        <v>43546</v>
      </c>
      <c r="H80" s="31">
        <v>312</v>
      </c>
      <c r="I80" s="31">
        <v>1</v>
      </c>
      <c r="J80" s="31">
        <f t="shared" si="13"/>
        <v>2</v>
      </c>
      <c r="K80" s="31">
        <f t="shared" si="14"/>
        <v>624</v>
      </c>
      <c r="L80" s="31"/>
      <c r="M80" s="31"/>
      <c r="N80" s="53">
        <f t="shared" si="15"/>
        <v>6</v>
      </c>
      <c r="O80" s="54"/>
      <c r="P80" s="133"/>
      <c r="Q80" s="99"/>
      <c r="R80" s="134"/>
      <c r="S80" s="96"/>
      <c r="T80" s="96"/>
    </row>
    <row r="81" s="1" customFormat="1" spans="1:20">
      <c r="A81" s="54"/>
      <c r="B81" s="28">
        <v>1453530</v>
      </c>
      <c r="C81" s="28">
        <v>8428305</v>
      </c>
      <c r="D81" s="54" t="s">
        <v>105</v>
      </c>
      <c r="E81" s="54" t="s">
        <v>29</v>
      </c>
      <c r="F81" s="30">
        <v>43545</v>
      </c>
      <c r="G81" s="118">
        <v>43547</v>
      </c>
      <c r="H81" s="31">
        <v>86</v>
      </c>
      <c r="I81" s="31">
        <v>1</v>
      </c>
      <c r="J81" s="31">
        <f t="shared" si="13"/>
        <v>2</v>
      </c>
      <c r="K81" s="31">
        <f t="shared" si="14"/>
        <v>172</v>
      </c>
      <c r="L81" s="31"/>
      <c r="M81" s="31"/>
      <c r="N81" s="53">
        <f t="shared" ref="N79:N146" si="16">J81</f>
        <v>2</v>
      </c>
      <c r="O81" s="54"/>
      <c r="P81" s="133"/>
      <c r="Q81" s="99"/>
      <c r="R81" s="134"/>
      <c r="S81" s="96"/>
      <c r="T81" s="96"/>
    </row>
    <row r="82" s="1" customFormat="1" spans="1:20">
      <c r="A82" s="54"/>
      <c r="B82" s="28">
        <v>1450216</v>
      </c>
      <c r="C82" s="28">
        <v>8419183</v>
      </c>
      <c r="D82" s="54" t="s">
        <v>106</v>
      </c>
      <c r="E82" s="54" t="s">
        <v>107</v>
      </c>
      <c r="F82" s="30">
        <v>43542</v>
      </c>
      <c r="G82" s="118">
        <v>43547</v>
      </c>
      <c r="H82" s="31">
        <v>492</v>
      </c>
      <c r="I82" s="31">
        <v>1</v>
      </c>
      <c r="J82" s="31">
        <f t="shared" si="13"/>
        <v>5</v>
      </c>
      <c r="K82" s="31">
        <f t="shared" si="14"/>
        <v>2460</v>
      </c>
      <c r="L82" s="31"/>
      <c r="M82" s="31"/>
      <c r="N82" s="53">
        <f t="shared" ref="N82:N83" si="17">J82*3</f>
        <v>15</v>
      </c>
      <c r="O82" s="54"/>
      <c r="P82" s="133"/>
      <c r="Q82" s="99"/>
      <c r="R82" s="134"/>
      <c r="S82" s="96"/>
      <c r="T82" s="96"/>
    </row>
    <row r="83" s="1" customFormat="1" spans="1:20">
      <c r="A83" s="54"/>
      <c r="B83" s="28">
        <v>1455153</v>
      </c>
      <c r="C83" s="28">
        <v>8438280</v>
      </c>
      <c r="D83" s="54" t="s">
        <v>108</v>
      </c>
      <c r="E83" s="54" t="s">
        <v>37</v>
      </c>
      <c r="F83" s="30">
        <v>43546</v>
      </c>
      <c r="G83" s="118">
        <v>43547</v>
      </c>
      <c r="H83" s="31">
        <v>258</v>
      </c>
      <c r="I83" s="31">
        <v>1</v>
      </c>
      <c r="J83" s="31">
        <f t="shared" si="13"/>
        <v>1</v>
      </c>
      <c r="K83" s="31">
        <f t="shared" si="14"/>
        <v>258</v>
      </c>
      <c r="L83" s="31"/>
      <c r="M83" s="31"/>
      <c r="N83" s="53">
        <f t="shared" si="17"/>
        <v>3</v>
      </c>
      <c r="O83" s="54"/>
      <c r="P83" s="133"/>
      <c r="Q83" s="99"/>
      <c r="R83" s="134"/>
      <c r="S83" s="96"/>
      <c r="T83" s="96"/>
    </row>
    <row r="84" s="1" customFormat="1" spans="1:20">
      <c r="A84" s="54"/>
      <c r="B84" s="28">
        <v>1459414</v>
      </c>
      <c r="C84" s="28">
        <v>8451381</v>
      </c>
      <c r="D84" s="54" t="s">
        <v>109</v>
      </c>
      <c r="E84" s="54" t="s">
        <v>29</v>
      </c>
      <c r="F84" s="30">
        <v>43547</v>
      </c>
      <c r="G84" s="118">
        <v>43548</v>
      </c>
      <c r="H84" s="31">
        <v>86</v>
      </c>
      <c r="I84" s="31">
        <v>1</v>
      </c>
      <c r="J84" s="31">
        <f t="shared" si="13"/>
        <v>1</v>
      </c>
      <c r="K84" s="31">
        <f t="shared" si="14"/>
        <v>86</v>
      </c>
      <c r="L84" s="31"/>
      <c r="M84" s="31"/>
      <c r="N84" s="53">
        <f t="shared" si="16"/>
        <v>1</v>
      </c>
      <c r="O84" s="54"/>
      <c r="P84" s="133"/>
      <c r="Q84" s="99"/>
      <c r="R84" s="134"/>
      <c r="S84" s="96"/>
      <c r="T84" s="96"/>
    </row>
    <row r="85" s="1" customFormat="1" spans="1:20">
      <c r="A85" s="54"/>
      <c r="B85" s="28">
        <v>1460037</v>
      </c>
      <c r="C85" s="28">
        <v>8455189</v>
      </c>
      <c r="D85" s="54" t="s">
        <v>110</v>
      </c>
      <c r="E85" s="54" t="s">
        <v>29</v>
      </c>
      <c r="F85" s="30">
        <v>43547</v>
      </c>
      <c r="G85" s="118">
        <v>43548</v>
      </c>
      <c r="H85" s="31">
        <v>86</v>
      </c>
      <c r="I85" s="31">
        <v>1</v>
      </c>
      <c r="J85" s="31">
        <f t="shared" si="13"/>
        <v>1</v>
      </c>
      <c r="K85" s="31">
        <f t="shared" si="14"/>
        <v>86</v>
      </c>
      <c r="L85" s="31"/>
      <c r="M85" s="31"/>
      <c r="N85" s="53">
        <f t="shared" si="16"/>
        <v>1</v>
      </c>
      <c r="O85" s="54"/>
      <c r="P85" s="133"/>
      <c r="Q85" s="99"/>
      <c r="R85" s="134"/>
      <c r="S85" s="96"/>
      <c r="T85" s="96"/>
    </row>
    <row r="86" s="1" customFormat="1" spans="1:20">
      <c r="A86" s="54"/>
      <c r="B86" s="28">
        <v>1448729</v>
      </c>
      <c r="C86" s="28">
        <v>8416816</v>
      </c>
      <c r="D86" s="54" t="s">
        <v>111</v>
      </c>
      <c r="E86" s="54" t="s">
        <v>29</v>
      </c>
      <c r="F86" s="30">
        <v>43545</v>
      </c>
      <c r="G86" s="118">
        <v>43548</v>
      </c>
      <c r="H86" s="31">
        <v>86</v>
      </c>
      <c r="I86" s="31">
        <v>1</v>
      </c>
      <c r="J86" s="31">
        <f t="shared" si="13"/>
        <v>3</v>
      </c>
      <c r="K86" s="31">
        <f t="shared" si="14"/>
        <v>258</v>
      </c>
      <c r="L86" s="31"/>
      <c r="M86" s="31"/>
      <c r="N86" s="53">
        <f t="shared" si="16"/>
        <v>3</v>
      </c>
      <c r="O86" s="54"/>
      <c r="P86" s="133"/>
      <c r="Q86" s="99"/>
      <c r="R86" s="134"/>
      <c r="S86" s="96"/>
      <c r="T86" s="96"/>
    </row>
    <row r="87" s="1" customFormat="1" spans="1:20">
      <c r="A87" s="54"/>
      <c r="B87" s="28">
        <v>1452620</v>
      </c>
      <c r="C87" s="28">
        <v>8428798</v>
      </c>
      <c r="D87" s="54" t="s">
        <v>112</v>
      </c>
      <c r="E87" s="54" t="s">
        <v>80</v>
      </c>
      <c r="F87" s="30">
        <v>43546</v>
      </c>
      <c r="G87" s="118">
        <v>43548</v>
      </c>
      <c r="H87" s="31">
        <v>146</v>
      </c>
      <c r="I87" s="31">
        <v>2</v>
      </c>
      <c r="J87" s="31">
        <f t="shared" si="13"/>
        <v>2</v>
      </c>
      <c r="K87" s="31">
        <f t="shared" si="14"/>
        <v>584</v>
      </c>
      <c r="L87" s="31"/>
      <c r="M87" s="31"/>
      <c r="N87" s="53">
        <f t="shared" si="16"/>
        <v>2</v>
      </c>
      <c r="O87" s="54"/>
      <c r="P87" s="133"/>
      <c r="Q87" s="99"/>
      <c r="R87" s="134"/>
      <c r="S87" s="96"/>
      <c r="T87" s="96"/>
    </row>
    <row r="88" s="1" customFormat="1" spans="1:20">
      <c r="A88" s="54"/>
      <c r="B88" s="28">
        <v>1456589</v>
      </c>
      <c r="C88" s="28">
        <v>8441762</v>
      </c>
      <c r="D88" s="54" t="s">
        <v>113</v>
      </c>
      <c r="E88" s="54" t="s">
        <v>37</v>
      </c>
      <c r="F88" s="30">
        <v>43547</v>
      </c>
      <c r="G88" s="118">
        <v>43548</v>
      </c>
      <c r="H88" s="31">
        <v>258</v>
      </c>
      <c r="I88" s="31">
        <v>1</v>
      </c>
      <c r="J88" s="31">
        <f t="shared" si="13"/>
        <v>1</v>
      </c>
      <c r="K88" s="31">
        <f t="shared" si="14"/>
        <v>258</v>
      </c>
      <c r="L88" s="31"/>
      <c r="M88" s="31"/>
      <c r="N88" s="53">
        <f t="shared" ref="N88:N89" si="18">J88*3</f>
        <v>3</v>
      </c>
      <c r="O88" s="54"/>
      <c r="P88" s="133"/>
      <c r="Q88" s="99"/>
      <c r="R88" s="134"/>
      <c r="S88" s="96"/>
      <c r="T88" s="96"/>
    </row>
    <row r="89" s="1" customFormat="1" spans="1:20">
      <c r="A89" s="54"/>
      <c r="B89" s="28">
        <v>1444401</v>
      </c>
      <c r="C89" s="28">
        <v>8392708</v>
      </c>
      <c r="D89" s="54" t="s">
        <v>114</v>
      </c>
      <c r="E89" s="54" t="s">
        <v>37</v>
      </c>
      <c r="F89" s="30">
        <v>43548</v>
      </c>
      <c r="G89" s="118">
        <v>43549</v>
      </c>
      <c r="H89" s="31">
        <v>258</v>
      </c>
      <c r="I89" s="31">
        <v>1</v>
      </c>
      <c r="J89" s="31">
        <f t="shared" si="13"/>
        <v>1</v>
      </c>
      <c r="K89" s="31">
        <f t="shared" si="14"/>
        <v>258</v>
      </c>
      <c r="L89" s="31"/>
      <c r="M89" s="31"/>
      <c r="N89" s="53">
        <f t="shared" si="18"/>
        <v>3</v>
      </c>
      <c r="O89" s="54"/>
      <c r="P89" s="133"/>
      <c r="Q89" s="99"/>
      <c r="R89" s="134"/>
      <c r="S89" s="96"/>
      <c r="T89" s="96"/>
    </row>
    <row r="90" s="1" customFormat="1" spans="1:20">
      <c r="A90" s="54"/>
      <c r="B90" s="89">
        <v>1463305</v>
      </c>
      <c r="C90" s="119">
        <v>8469931</v>
      </c>
      <c r="D90" s="27" t="s">
        <v>115</v>
      </c>
      <c r="E90" s="54" t="s">
        <v>29</v>
      </c>
      <c r="F90" s="30">
        <v>43547</v>
      </c>
      <c r="G90" s="30">
        <v>43548</v>
      </c>
      <c r="H90" s="31">
        <v>86</v>
      </c>
      <c r="I90" s="31">
        <v>1</v>
      </c>
      <c r="J90" s="31">
        <f t="shared" si="13"/>
        <v>1</v>
      </c>
      <c r="K90" s="31">
        <f t="shared" si="14"/>
        <v>86</v>
      </c>
      <c r="L90" s="31"/>
      <c r="M90" s="31"/>
      <c r="N90" s="53">
        <f t="shared" si="16"/>
        <v>1</v>
      </c>
      <c r="O90" s="54"/>
      <c r="P90" s="133"/>
      <c r="Q90" s="99"/>
      <c r="R90" s="134"/>
      <c r="S90" s="96"/>
      <c r="T90" s="96"/>
    </row>
    <row r="91" s="1" customFormat="1" spans="1:20">
      <c r="A91" s="54"/>
      <c r="B91" s="119">
        <v>1463301</v>
      </c>
      <c r="C91" s="119">
        <v>8469931</v>
      </c>
      <c r="D91" s="27" t="s">
        <v>115</v>
      </c>
      <c r="E91" s="54" t="s">
        <v>116</v>
      </c>
      <c r="F91" s="30">
        <v>43547</v>
      </c>
      <c r="G91" s="30">
        <v>43548</v>
      </c>
      <c r="H91" s="31">
        <v>19</v>
      </c>
      <c r="I91" s="31">
        <v>1</v>
      </c>
      <c r="J91" s="31">
        <f t="shared" ref="J91" si="19">G91-F91</f>
        <v>1</v>
      </c>
      <c r="K91" s="31"/>
      <c r="L91" s="31"/>
      <c r="M91" s="31">
        <f>H91*I91*J91</f>
        <v>19</v>
      </c>
      <c r="N91" s="53"/>
      <c r="O91" s="54"/>
      <c r="P91" s="133"/>
      <c r="Q91" s="99"/>
      <c r="R91" s="134"/>
      <c r="S91" s="96"/>
      <c r="T91" s="96"/>
    </row>
    <row r="92" s="1" customFormat="1" spans="1:20">
      <c r="A92" s="54"/>
      <c r="B92" s="119">
        <v>1445018</v>
      </c>
      <c r="C92" s="119">
        <v>8392046</v>
      </c>
      <c r="D92" s="27" t="s">
        <v>117</v>
      </c>
      <c r="E92" s="54" t="s">
        <v>37</v>
      </c>
      <c r="F92" s="30">
        <v>43548</v>
      </c>
      <c r="G92" s="30">
        <v>43550</v>
      </c>
      <c r="H92" s="31">
        <v>258</v>
      </c>
      <c r="I92" s="31">
        <v>1</v>
      </c>
      <c r="J92" s="31">
        <f t="shared" si="13"/>
        <v>2</v>
      </c>
      <c r="K92" s="31">
        <f t="shared" si="14"/>
        <v>516</v>
      </c>
      <c r="L92" s="31"/>
      <c r="M92" s="31"/>
      <c r="N92" s="53">
        <f>J92*3</f>
        <v>6</v>
      </c>
      <c r="O92" s="54"/>
      <c r="P92" s="133"/>
      <c r="Q92" s="99"/>
      <c r="R92" s="134"/>
      <c r="S92" s="96"/>
      <c r="T92" s="96"/>
    </row>
    <row r="93" s="1" customFormat="1" spans="1:20">
      <c r="A93" s="135"/>
      <c r="B93" s="119">
        <v>1448740</v>
      </c>
      <c r="C93" s="119">
        <v>8413066</v>
      </c>
      <c r="D93" s="27" t="s">
        <v>118</v>
      </c>
      <c r="E93" s="54" t="s">
        <v>29</v>
      </c>
      <c r="F93" s="30">
        <v>43548</v>
      </c>
      <c r="G93" s="30">
        <v>43550</v>
      </c>
      <c r="H93" s="31">
        <v>86</v>
      </c>
      <c r="I93" s="31">
        <v>1</v>
      </c>
      <c r="J93" s="31">
        <f t="shared" si="13"/>
        <v>2</v>
      </c>
      <c r="K93" s="31">
        <f t="shared" si="14"/>
        <v>172</v>
      </c>
      <c r="L93" s="31"/>
      <c r="M93" s="31"/>
      <c r="N93" s="53">
        <f t="shared" si="16"/>
        <v>2</v>
      </c>
      <c r="O93" s="54"/>
      <c r="P93" s="133"/>
      <c r="Q93" s="99"/>
      <c r="R93" s="134"/>
      <c r="S93" s="96"/>
      <c r="T93" s="96"/>
    </row>
    <row r="94" s="1" customFormat="1" spans="1:20">
      <c r="A94" s="135"/>
      <c r="B94" s="119">
        <v>1450234</v>
      </c>
      <c r="C94" s="119">
        <v>8420017</v>
      </c>
      <c r="D94" s="27" t="s">
        <v>119</v>
      </c>
      <c r="E94" s="54" t="s">
        <v>37</v>
      </c>
      <c r="F94" s="30">
        <v>43548</v>
      </c>
      <c r="G94" s="30">
        <v>43550</v>
      </c>
      <c r="H94" s="31">
        <v>258</v>
      </c>
      <c r="I94" s="31">
        <v>1</v>
      </c>
      <c r="J94" s="31">
        <f t="shared" si="13"/>
        <v>2</v>
      </c>
      <c r="K94" s="31">
        <f t="shared" si="14"/>
        <v>516</v>
      </c>
      <c r="L94" s="31"/>
      <c r="M94" s="31"/>
      <c r="N94" s="53">
        <f>J94*3</f>
        <v>6</v>
      </c>
      <c r="O94" s="54"/>
      <c r="P94" s="133"/>
      <c r="Q94" s="99"/>
      <c r="R94" s="134"/>
      <c r="S94" s="96"/>
      <c r="T94" s="96"/>
    </row>
    <row r="95" s="1" customFormat="1" spans="1:20">
      <c r="A95" s="135" t="s">
        <v>120</v>
      </c>
      <c r="B95" s="119">
        <v>1435937</v>
      </c>
      <c r="C95" s="119">
        <v>8353936</v>
      </c>
      <c r="D95" s="27" t="s">
        <v>121</v>
      </c>
      <c r="E95" s="54" t="s">
        <v>29</v>
      </c>
      <c r="F95" s="30">
        <v>43547</v>
      </c>
      <c r="G95" s="30">
        <v>43550</v>
      </c>
      <c r="H95" s="31">
        <v>86</v>
      </c>
      <c r="I95" s="31">
        <v>1</v>
      </c>
      <c r="J95" s="31">
        <f t="shared" si="13"/>
        <v>3</v>
      </c>
      <c r="K95" s="31">
        <f t="shared" si="14"/>
        <v>258</v>
      </c>
      <c r="L95" s="31"/>
      <c r="M95" s="31"/>
      <c r="N95" s="53">
        <f t="shared" si="16"/>
        <v>3</v>
      </c>
      <c r="O95" s="54"/>
      <c r="P95" s="133"/>
      <c r="Q95" s="99"/>
      <c r="R95" s="134"/>
      <c r="S95" s="96"/>
      <c r="T95" s="96"/>
    </row>
    <row r="96" s="1" customFormat="1" spans="1:20">
      <c r="A96" s="135"/>
      <c r="B96" s="89">
        <v>1457716</v>
      </c>
      <c r="C96" s="28">
        <v>8446164</v>
      </c>
      <c r="D96" s="27" t="s">
        <v>122</v>
      </c>
      <c r="E96" s="54" t="s">
        <v>37</v>
      </c>
      <c r="F96" s="30">
        <v>43545</v>
      </c>
      <c r="G96" s="30">
        <v>43546</v>
      </c>
      <c r="H96" s="31">
        <v>258</v>
      </c>
      <c r="I96" s="31">
        <v>1</v>
      </c>
      <c r="J96" s="31">
        <f t="shared" si="13"/>
        <v>1</v>
      </c>
      <c r="K96" s="31">
        <f t="shared" si="14"/>
        <v>258</v>
      </c>
      <c r="L96" s="31"/>
      <c r="M96" s="31"/>
      <c r="N96" s="53">
        <f>J96*3</f>
        <v>3</v>
      </c>
      <c r="O96" s="27" t="s">
        <v>123</v>
      </c>
      <c r="P96" s="133"/>
      <c r="Q96" s="99"/>
      <c r="S96" s="96"/>
      <c r="T96" s="96"/>
    </row>
    <row r="97" s="1" customFormat="1" spans="1:20">
      <c r="A97" s="135" t="s">
        <v>120</v>
      </c>
      <c r="B97" s="119">
        <v>1443876</v>
      </c>
      <c r="C97" s="119">
        <v>8387409</v>
      </c>
      <c r="D97" s="27" t="s">
        <v>124</v>
      </c>
      <c r="E97" s="54" t="s">
        <v>29</v>
      </c>
      <c r="F97" s="30">
        <v>43549</v>
      </c>
      <c r="G97" s="30">
        <v>43551</v>
      </c>
      <c r="H97" s="31">
        <v>86</v>
      </c>
      <c r="I97" s="31">
        <v>1</v>
      </c>
      <c r="J97" s="31">
        <f t="shared" si="13"/>
        <v>2</v>
      </c>
      <c r="K97" s="31">
        <f t="shared" si="14"/>
        <v>172</v>
      </c>
      <c r="L97" s="31"/>
      <c r="M97" s="31"/>
      <c r="N97" s="53">
        <f t="shared" si="16"/>
        <v>2</v>
      </c>
      <c r="O97" s="54"/>
      <c r="P97" s="133"/>
      <c r="Q97" s="99"/>
      <c r="R97" s="134"/>
      <c r="S97" s="96"/>
      <c r="T97" s="96"/>
    </row>
    <row r="98" s="1" customFormat="1" spans="1:20">
      <c r="A98" s="135"/>
      <c r="B98" s="119">
        <v>1449023</v>
      </c>
      <c r="C98" s="119">
        <v>8412168</v>
      </c>
      <c r="D98" s="27" t="s">
        <v>125</v>
      </c>
      <c r="E98" s="54" t="s">
        <v>29</v>
      </c>
      <c r="F98" s="30">
        <v>43549</v>
      </c>
      <c r="G98" s="30">
        <v>43551</v>
      </c>
      <c r="H98" s="31">
        <v>86</v>
      </c>
      <c r="I98" s="31">
        <v>2</v>
      </c>
      <c r="J98" s="31">
        <f t="shared" si="13"/>
        <v>2</v>
      </c>
      <c r="K98" s="31">
        <f t="shared" si="14"/>
        <v>344</v>
      </c>
      <c r="L98" s="31"/>
      <c r="M98" s="31"/>
      <c r="N98" s="53">
        <f t="shared" si="16"/>
        <v>2</v>
      </c>
      <c r="O98" s="54"/>
      <c r="P98" s="133"/>
      <c r="Q98" s="99"/>
      <c r="R98" s="134"/>
      <c r="S98" s="96"/>
      <c r="T98" s="96"/>
    </row>
    <row r="99" s="1" customFormat="1" spans="1:20">
      <c r="A99" s="135"/>
      <c r="B99" s="119">
        <v>1441368</v>
      </c>
      <c r="C99" s="119">
        <v>8375838</v>
      </c>
      <c r="D99" s="27" t="s">
        <v>126</v>
      </c>
      <c r="E99" s="54" t="s">
        <v>29</v>
      </c>
      <c r="F99" s="30">
        <v>43548</v>
      </c>
      <c r="G99" s="30">
        <v>43551</v>
      </c>
      <c r="H99" s="31">
        <v>86</v>
      </c>
      <c r="I99" s="31">
        <v>1</v>
      </c>
      <c r="J99" s="31">
        <f t="shared" si="13"/>
        <v>3</v>
      </c>
      <c r="K99" s="31">
        <f t="shared" si="14"/>
        <v>258</v>
      </c>
      <c r="L99" s="31"/>
      <c r="M99" s="31"/>
      <c r="N99" s="53">
        <f t="shared" si="16"/>
        <v>3</v>
      </c>
      <c r="O99" s="54"/>
      <c r="P99" s="133"/>
      <c r="Q99" s="99"/>
      <c r="R99" s="134"/>
      <c r="S99" s="96"/>
      <c r="T99" s="96"/>
    </row>
    <row r="100" s="1" customFormat="1" spans="1:20">
      <c r="A100" s="135"/>
      <c r="B100" s="119">
        <v>1449075</v>
      </c>
      <c r="C100" s="119">
        <v>8418928</v>
      </c>
      <c r="D100" s="27" t="s">
        <v>127</v>
      </c>
      <c r="E100" s="54" t="s">
        <v>29</v>
      </c>
      <c r="F100" s="30">
        <v>43547</v>
      </c>
      <c r="G100" s="30">
        <v>43548</v>
      </c>
      <c r="H100" s="31">
        <v>86</v>
      </c>
      <c r="I100" s="31">
        <v>2</v>
      </c>
      <c r="J100" s="31">
        <f t="shared" si="13"/>
        <v>1</v>
      </c>
      <c r="K100" s="31">
        <f t="shared" si="14"/>
        <v>172</v>
      </c>
      <c r="L100" s="31"/>
      <c r="M100" s="31"/>
      <c r="N100" s="53">
        <f t="shared" si="16"/>
        <v>1</v>
      </c>
      <c r="O100" s="54"/>
      <c r="P100" s="133"/>
      <c r="Q100" s="99"/>
      <c r="R100" s="134"/>
      <c r="S100" s="96"/>
      <c r="T100" s="96"/>
    </row>
    <row r="101" s="1" customFormat="1" spans="1:20">
      <c r="A101" s="135"/>
      <c r="B101" s="28">
        <v>1449956</v>
      </c>
      <c r="C101" s="28">
        <v>8418128</v>
      </c>
      <c r="D101" s="54" t="s">
        <v>128</v>
      </c>
      <c r="E101" s="54" t="s">
        <v>94</v>
      </c>
      <c r="F101" s="30">
        <v>43551</v>
      </c>
      <c r="G101" s="118">
        <v>43552</v>
      </c>
      <c r="H101" s="31">
        <v>164</v>
      </c>
      <c r="I101" s="31">
        <v>1</v>
      </c>
      <c r="J101" s="31">
        <f t="shared" si="13"/>
        <v>1</v>
      </c>
      <c r="K101" s="31">
        <f t="shared" si="14"/>
        <v>164</v>
      </c>
      <c r="L101" s="31"/>
      <c r="M101" s="31"/>
      <c r="N101" s="53">
        <f t="shared" si="16"/>
        <v>1</v>
      </c>
      <c r="O101" s="54"/>
      <c r="P101" s="133"/>
      <c r="Q101" s="99"/>
      <c r="R101" s="134"/>
      <c r="S101" s="96"/>
      <c r="T101" s="96"/>
    </row>
    <row r="102" s="1" customFormat="1" spans="1:20">
      <c r="A102" s="135"/>
      <c r="B102" s="28">
        <v>1449956</v>
      </c>
      <c r="C102" s="28">
        <v>8418128</v>
      </c>
      <c r="D102" s="54" t="s">
        <v>128</v>
      </c>
      <c r="E102" s="54" t="s">
        <v>52</v>
      </c>
      <c r="F102" s="30">
        <v>43551</v>
      </c>
      <c r="G102" s="118">
        <v>43552</v>
      </c>
      <c r="H102" s="31">
        <v>46</v>
      </c>
      <c r="I102" s="31">
        <v>1</v>
      </c>
      <c r="J102" s="31">
        <f t="shared" si="13"/>
        <v>1</v>
      </c>
      <c r="K102" s="31"/>
      <c r="L102" s="31"/>
      <c r="M102" s="31">
        <f>H102*I102*J102</f>
        <v>46</v>
      </c>
      <c r="N102" s="53"/>
      <c r="O102" s="54"/>
      <c r="P102" s="133"/>
      <c r="Q102" s="99"/>
      <c r="R102" s="134"/>
      <c r="S102" s="96"/>
      <c r="T102" s="96"/>
    </row>
    <row r="103" s="1" customFormat="1" spans="1:20">
      <c r="A103" s="135"/>
      <c r="B103" s="119">
        <v>1462717</v>
      </c>
      <c r="C103" s="119">
        <v>8464818</v>
      </c>
      <c r="D103" s="27" t="s">
        <v>129</v>
      </c>
      <c r="E103" s="54" t="s">
        <v>29</v>
      </c>
      <c r="F103" s="30">
        <v>43551</v>
      </c>
      <c r="G103" s="30">
        <v>43552</v>
      </c>
      <c r="H103" s="31">
        <v>86</v>
      </c>
      <c r="I103" s="31">
        <v>1</v>
      </c>
      <c r="J103" s="31">
        <f t="shared" si="13"/>
        <v>1</v>
      </c>
      <c r="K103" s="31">
        <f t="shared" si="14"/>
        <v>86</v>
      </c>
      <c r="L103" s="31"/>
      <c r="M103" s="31"/>
      <c r="N103" s="53">
        <f t="shared" si="16"/>
        <v>1</v>
      </c>
      <c r="O103" s="54"/>
      <c r="P103" s="133"/>
      <c r="Q103" s="99"/>
      <c r="R103" s="134"/>
      <c r="S103" s="96"/>
      <c r="T103" s="96"/>
    </row>
    <row r="104" s="1" customFormat="1" spans="1:20">
      <c r="A104" s="135"/>
      <c r="B104" s="119">
        <v>1444596</v>
      </c>
      <c r="C104" s="119">
        <v>8392827</v>
      </c>
      <c r="D104" s="27" t="s">
        <v>130</v>
      </c>
      <c r="E104" s="54" t="s">
        <v>29</v>
      </c>
      <c r="F104" s="30">
        <v>43550</v>
      </c>
      <c r="G104" s="30">
        <v>43552</v>
      </c>
      <c r="H104" s="31">
        <v>86</v>
      </c>
      <c r="I104" s="31">
        <v>1</v>
      </c>
      <c r="J104" s="31">
        <f t="shared" si="13"/>
        <v>2</v>
      </c>
      <c r="K104" s="31">
        <f t="shared" si="14"/>
        <v>172</v>
      </c>
      <c r="L104" s="31"/>
      <c r="M104" s="31"/>
      <c r="N104" s="53">
        <f t="shared" si="16"/>
        <v>2</v>
      </c>
      <c r="O104" s="54"/>
      <c r="P104" s="133"/>
      <c r="Q104" s="99"/>
      <c r="R104" s="134"/>
      <c r="S104" s="96"/>
      <c r="T104" s="96"/>
    </row>
    <row r="105" s="1" customFormat="1" spans="1:20">
      <c r="A105" s="135"/>
      <c r="B105" s="119">
        <v>1444595</v>
      </c>
      <c r="C105" s="119">
        <v>8391253</v>
      </c>
      <c r="D105" s="27" t="s">
        <v>131</v>
      </c>
      <c r="E105" s="54" t="s">
        <v>29</v>
      </c>
      <c r="F105" s="30">
        <v>43550</v>
      </c>
      <c r="G105" s="30">
        <v>43552</v>
      </c>
      <c r="H105" s="31">
        <v>86</v>
      </c>
      <c r="I105" s="31">
        <v>1</v>
      </c>
      <c r="J105" s="31">
        <f t="shared" si="13"/>
        <v>2</v>
      </c>
      <c r="K105" s="31">
        <f t="shared" si="14"/>
        <v>172</v>
      </c>
      <c r="L105" s="31"/>
      <c r="M105" s="31"/>
      <c r="N105" s="53">
        <f t="shared" si="16"/>
        <v>2</v>
      </c>
      <c r="O105" s="54"/>
      <c r="P105" s="133"/>
      <c r="Q105" s="99"/>
      <c r="R105" s="134"/>
      <c r="S105" s="96"/>
      <c r="T105" s="96"/>
    </row>
    <row r="106" s="1" customFormat="1" spans="1:20">
      <c r="A106" s="135" t="s">
        <v>120</v>
      </c>
      <c r="B106" s="119">
        <v>1444609</v>
      </c>
      <c r="C106" s="119">
        <v>8391151</v>
      </c>
      <c r="D106" s="27" t="s">
        <v>132</v>
      </c>
      <c r="E106" s="54" t="s">
        <v>37</v>
      </c>
      <c r="F106" s="30">
        <v>43550</v>
      </c>
      <c r="G106" s="30">
        <v>43552</v>
      </c>
      <c r="H106" s="31">
        <v>258</v>
      </c>
      <c r="I106" s="31">
        <v>1</v>
      </c>
      <c r="J106" s="31">
        <f t="shared" si="13"/>
        <v>2</v>
      </c>
      <c r="K106" s="31">
        <f t="shared" si="14"/>
        <v>516</v>
      </c>
      <c r="L106" s="31"/>
      <c r="M106" s="31"/>
      <c r="N106" s="53">
        <f>J106*3</f>
        <v>6</v>
      </c>
      <c r="O106" s="54"/>
      <c r="P106" s="133"/>
      <c r="Q106" s="99"/>
      <c r="R106" s="134"/>
      <c r="S106" s="96"/>
      <c r="T106" s="96"/>
    </row>
    <row r="107" s="1" customFormat="1" spans="1:20">
      <c r="A107" s="135"/>
      <c r="B107" s="28">
        <v>1450535</v>
      </c>
      <c r="C107" s="154">
        <v>8422203</v>
      </c>
      <c r="D107" s="1" t="s">
        <v>133</v>
      </c>
      <c r="E107" s="54" t="s">
        <v>45</v>
      </c>
      <c r="F107" s="30">
        <v>43550</v>
      </c>
      <c r="G107" s="155">
        <v>43551</v>
      </c>
      <c r="H107" s="31">
        <v>405</v>
      </c>
      <c r="I107" s="31">
        <v>1</v>
      </c>
      <c r="J107" s="31">
        <f t="shared" si="13"/>
        <v>1</v>
      </c>
      <c r="K107" s="31"/>
      <c r="L107" s="31">
        <f>H107*I107*J107</f>
        <v>405</v>
      </c>
      <c r="M107" s="31"/>
      <c r="N107" s="53"/>
      <c r="O107" s="54" t="s">
        <v>69</v>
      </c>
      <c r="P107" s="133"/>
      <c r="Q107" s="99"/>
      <c r="R107" s="134"/>
      <c r="S107" s="96"/>
      <c r="T107" s="96"/>
    </row>
    <row r="108" s="1" customFormat="1" spans="1:20">
      <c r="A108" s="135"/>
      <c r="B108" s="28">
        <v>1450535</v>
      </c>
      <c r="C108" s="154">
        <v>8422203</v>
      </c>
      <c r="D108" s="1" t="s">
        <v>133</v>
      </c>
      <c r="E108" s="54" t="s">
        <v>45</v>
      </c>
      <c r="F108" s="30">
        <v>43551</v>
      </c>
      <c r="G108" s="155">
        <v>43553</v>
      </c>
      <c r="H108" s="31">
        <v>344</v>
      </c>
      <c r="I108" s="31">
        <v>1</v>
      </c>
      <c r="J108" s="31">
        <f t="shared" si="13"/>
        <v>2</v>
      </c>
      <c r="K108" s="31">
        <f t="shared" si="14"/>
        <v>688</v>
      </c>
      <c r="L108" s="31"/>
      <c r="M108" s="31"/>
      <c r="N108" s="53">
        <f>J108*4</f>
        <v>8</v>
      </c>
      <c r="O108" s="54"/>
      <c r="P108" s="133"/>
      <c r="Q108" s="99"/>
      <c r="R108" s="134"/>
      <c r="S108" s="96"/>
      <c r="T108" s="96"/>
    </row>
    <row r="109" s="1" customFormat="1" spans="1:20">
      <c r="A109" s="135"/>
      <c r="B109" s="119">
        <v>1451221</v>
      </c>
      <c r="C109" s="156">
        <v>8419346</v>
      </c>
      <c r="D109" t="s">
        <v>134</v>
      </c>
      <c r="E109" s="54" t="s">
        <v>29</v>
      </c>
      <c r="F109" s="30">
        <v>43552</v>
      </c>
      <c r="G109" s="157">
        <v>43553</v>
      </c>
      <c r="H109" s="31">
        <v>86</v>
      </c>
      <c r="I109" s="31">
        <v>2</v>
      </c>
      <c r="J109" s="31">
        <f t="shared" si="13"/>
        <v>1</v>
      </c>
      <c r="K109" s="31">
        <f t="shared" si="14"/>
        <v>172</v>
      </c>
      <c r="L109" s="31"/>
      <c r="M109" s="31"/>
      <c r="N109" s="53">
        <f t="shared" si="16"/>
        <v>1</v>
      </c>
      <c r="O109" s="54"/>
      <c r="P109" s="133"/>
      <c r="Q109" s="99"/>
      <c r="R109" s="134"/>
      <c r="S109" s="96"/>
      <c r="T109" s="96"/>
    </row>
    <row r="110" s="1" customFormat="1" spans="1:20">
      <c r="A110" s="135"/>
      <c r="B110" s="154">
        <v>1447165</v>
      </c>
      <c r="C110" s="154">
        <v>8405119</v>
      </c>
      <c r="D110" s="1" t="s">
        <v>135</v>
      </c>
      <c r="E110" s="54" t="s">
        <v>29</v>
      </c>
      <c r="F110" s="118">
        <v>43552</v>
      </c>
      <c r="G110" s="155">
        <v>43554</v>
      </c>
      <c r="H110" s="31">
        <v>86</v>
      </c>
      <c r="I110" s="31">
        <v>1</v>
      </c>
      <c r="J110" s="31">
        <f t="shared" ref="J110:J115" si="20">G110-F110</f>
        <v>2</v>
      </c>
      <c r="K110" s="31">
        <f t="shared" ref="K110:K115" si="21">H110*I110*J110</f>
        <v>172</v>
      </c>
      <c r="L110" s="31"/>
      <c r="M110" s="31"/>
      <c r="N110" s="53">
        <f t="shared" si="16"/>
        <v>2</v>
      </c>
      <c r="O110" s="54"/>
      <c r="P110" s="133"/>
      <c r="Q110" s="99"/>
      <c r="R110" s="134"/>
      <c r="S110" s="96"/>
      <c r="T110" s="96"/>
    </row>
    <row r="111" s="1" customFormat="1" spans="1:20">
      <c r="A111" s="135"/>
      <c r="B111" s="156">
        <v>1471943</v>
      </c>
      <c r="C111" s="156">
        <v>8493307</v>
      </c>
      <c r="D111" t="s">
        <v>136</v>
      </c>
      <c r="E111" s="54" t="s">
        <v>29</v>
      </c>
      <c r="F111" s="30">
        <v>43553</v>
      </c>
      <c r="G111" s="157">
        <v>43554</v>
      </c>
      <c r="H111" s="31">
        <v>86</v>
      </c>
      <c r="I111" s="31">
        <v>1</v>
      </c>
      <c r="J111" s="31">
        <f t="shared" si="20"/>
        <v>1</v>
      </c>
      <c r="K111" s="31">
        <f t="shared" si="21"/>
        <v>86</v>
      </c>
      <c r="L111" s="31"/>
      <c r="M111" s="31"/>
      <c r="N111" s="53">
        <f t="shared" si="16"/>
        <v>1</v>
      </c>
      <c r="O111" s="54"/>
      <c r="P111" s="133"/>
      <c r="Q111" s="99"/>
      <c r="R111" s="134"/>
      <c r="S111" s="96"/>
      <c r="T111" s="96"/>
    </row>
    <row r="112" s="1" customFormat="1" spans="1:20">
      <c r="A112" s="135"/>
      <c r="B112" s="89">
        <v>1469875</v>
      </c>
      <c r="C112" s="156">
        <v>8486753</v>
      </c>
      <c r="D112" t="s">
        <v>137</v>
      </c>
      <c r="E112" s="54" t="s">
        <v>29</v>
      </c>
      <c r="F112" s="30">
        <v>43553</v>
      </c>
      <c r="G112" s="157">
        <v>43554</v>
      </c>
      <c r="H112" s="31">
        <v>86</v>
      </c>
      <c r="I112" s="31">
        <v>1</v>
      </c>
      <c r="J112" s="31">
        <f t="shared" si="20"/>
        <v>1</v>
      </c>
      <c r="K112" s="31">
        <f t="shared" si="21"/>
        <v>86</v>
      </c>
      <c r="L112" s="31"/>
      <c r="M112" s="31"/>
      <c r="N112" s="53">
        <f t="shared" si="16"/>
        <v>1</v>
      </c>
      <c r="O112" s="54"/>
      <c r="P112" s="133"/>
      <c r="Q112" s="99"/>
      <c r="R112" s="134"/>
      <c r="S112" s="96"/>
      <c r="T112" s="96"/>
    </row>
    <row r="113" s="1" customFormat="1" spans="1:20">
      <c r="A113" s="135"/>
      <c r="B113" s="156">
        <v>1469705</v>
      </c>
      <c r="C113" s="156">
        <v>8486753</v>
      </c>
      <c r="D113" t="s">
        <v>137</v>
      </c>
      <c r="E113" s="54" t="s">
        <v>116</v>
      </c>
      <c r="F113" s="30">
        <v>43553</v>
      </c>
      <c r="G113" s="157">
        <v>43554</v>
      </c>
      <c r="H113" s="31">
        <v>19</v>
      </c>
      <c r="I113" s="31">
        <v>1</v>
      </c>
      <c r="J113" s="31">
        <f t="shared" ref="J113" si="22">G113-F113</f>
        <v>1</v>
      </c>
      <c r="K113" s="31"/>
      <c r="L113" s="31"/>
      <c r="M113" s="31">
        <f>H113*I113*J113</f>
        <v>19</v>
      </c>
      <c r="N113" s="53"/>
      <c r="O113" s="54"/>
      <c r="P113" s="133"/>
      <c r="Q113" s="99"/>
      <c r="R113" s="134"/>
      <c r="S113" s="96"/>
      <c r="T113" s="96"/>
    </row>
    <row r="114" s="1" customFormat="1" spans="1:20">
      <c r="A114" s="135"/>
      <c r="B114" s="156">
        <v>1453528</v>
      </c>
      <c r="C114" s="156">
        <v>8428284</v>
      </c>
      <c r="D114" t="s">
        <v>138</v>
      </c>
      <c r="E114" s="54" t="s">
        <v>29</v>
      </c>
      <c r="F114" s="30">
        <v>43551</v>
      </c>
      <c r="G114" s="157">
        <v>43554</v>
      </c>
      <c r="H114" s="31">
        <v>86</v>
      </c>
      <c r="I114" s="31">
        <v>1</v>
      </c>
      <c r="J114" s="31">
        <f t="shared" si="20"/>
        <v>3</v>
      </c>
      <c r="K114" s="31">
        <f t="shared" si="21"/>
        <v>258</v>
      </c>
      <c r="L114" s="31"/>
      <c r="M114" s="31"/>
      <c r="N114" s="53">
        <f t="shared" si="16"/>
        <v>3</v>
      </c>
      <c r="O114" s="54"/>
      <c r="P114" s="133"/>
      <c r="Q114" s="99"/>
      <c r="R114" s="134"/>
      <c r="S114" s="96"/>
      <c r="T114" s="96"/>
    </row>
    <row r="115" s="1" customFormat="1" spans="1:20">
      <c r="A115" s="135"/>
      <c r="B115" s="156">
        <v>1437411</v>
      </c>
      <c r="C115" s="156">
        <v>8368610</v>
      </c>
      <c r="D115" t="s">
        <v>139</v>
      </c>
      <c r="E115" s="54" t="s">
        <v>29</v>
      </c>
      <c r="F115" s="30">
        <v>43553</v>
      </c>
      <c r="G115" s="157">
        <v>43555</v>
      </c>
      <c r="H115" s="31">
        <v>86</v>
      </c>
      <c r="I115" s="31">
        <v>2</v>
      </c>
      <c r="J115" s="31">
        <f t="shared" si="20"/>
        <v>2</v>
      </c>
      <c r="K115" s="31">
        <f t="shared" si="21"/>
        <v>344</v>
      </c>
      <c r="L115" s="31"/>
      <c r="M115" s="31"/>
      <c r="N115" s="53">
        <f t="shared" si="16"/>
        <v>2</v>
      </c>
      <c r="O115" s="54"/>
      <c r="P115" s="133"/>
      <c r="Q115" s="99"/>
      <c r="R115" s="134"/>
      <c r="S115" s="96"/>
      <c r="T115" s="96"/>
    </row>
    <row r="116" s="1" customFormat="1" spans="1:20">
      <c r="A116" s="135"/>
      <c r="B116" s="135"/>
      <c r="C116" s="54"/>
      <c r="D116" s="54"/>
      <c r="E116" s="54"/>
      <c r="F116" s="30"/>
      <c r="G116" s="118"/>
      <c r="H116" s="31"/>
      <c r="I116" s="31"/>
      <c r="J116" s="31">
        <f t="shared" si="13"/>
        <v>0</v>
      </c>
      <c r="K116" s="31">
        <f t="shared" si="14"/>
        <v>0</v>
      </c>
      <c r="L116" s="31"/>
      <c r="M116" s="31"/>
      <c r="N116" s="53">
        <f t="shared" si="16"/>
        <v>0</v>
      </c>
      <c r="O116" s="54"/>
      <c r="P116" s="133"/>
      <c r="R116" s="134"/>
      <c r="S116" s="96"/>
      <c r="T116" s="96"/>
    </row>
    <row r="117" s="1" customFormat="1" spans="1:20">
      <c r="A117" s="135"/>
      <c r="B117" s="135"/>
      <c r="C117" s="54"/>
      <c r="D117" s="54"/>
      <c r="E117" s="54"/>
      <c r="F117" s="30"/>
      <c r="G117" s="118"/>
      <c r="H117" s="31"/>
      <c r="I117" s="31"/>
      <c r="J117" s="31">
        <f t="shared" si="13"/>
        <v>0</v>
      </c>
      <c r="K117" s="31">
        <f t="shared" si="14"/>
        <v>0</v>
      </c>
      <c r="L117" s="31"/>
      <c r="M117" s="31"/>
      <c r="N117" s="53">
        <f t="shared" si="16"/>
        <v>0</v>
      </c>
      <c r="O117" s="54"/>
      <c r="P117" s="133"/>
      <c r="R117" s="134"/>
      <c r="S117" s="96"/>
      <c r="T117" s="96"/>
    </row>
    <row r="118" s="1" customFormat="1" spans="1:20">
      <c r="A118" s="135"/>
      <c r="B118" s="135"/>
      <c r="C118" s="54"/>
      <c r="D118" s="54"/>
      <c r="E118" s="54"/>
      <c r="F118" s="30"/>
      <c r="G118" s="118"/>
      <c r="H118" s="31"/>
      <c r="I118" s="31"/>
      <c r="J118" s="31">
        <f t="shared" si="13"/>
        <v>0</v>
      </c>
      <c r="K118" s="31">
        <f t="shared" si="14"/>
        <v>0</v>
      </c>
      <c r="L118" s="31"/>
      <c r="M118" s="31"/>
      <c r="N118" s="53">
        <f t="shared" si="16"/>
        <v>0</v>
      </c>
      <c r="O118" s="54"/>
      <c r="P118" s="133"/>
      <c r="R118" s="134"/>
      <c r="S118" s="96"/>
      <c r="T118" s="96"/>
    </row>
    <row r="119" s="1" customFormat="1" spans="1:20">
      <c r="A119" s="135"/>
      <c r="B119" s="135"/>
      <c r="C119" s="54"/>
      <c r="D119" s="54"/>
      <c r="E119" s="54"/>
      <c r="F119" s="30"/>
      <c r="G119" s="118"/>
      <c r="H119" s="31"/>
      <c r="I119" s="31"/>
      <c r="J119" s="31">
        <f t="shared" si="13"/>
        <v>0</v>
      </c>
      <c r="K119" s="31">
        <f t="shared" si="14"/>
        <v>0</v>
      </c>
      <c r="L119" s="31"/>
      <c r="M119" s="31"/>
      <c r="N119" s="53">
        <f t="shared" si="16"/>
        <v>0</v>
      </c>
      <c r="O119" s="54"/>
      <c r="P119" s="133"/>
      <c r="R119" s="134"/>
      <c r="S119" s="96"/>
      <c r="T119" s="96"/>
    </row>
    <row r="120" s="1" customFormat="1" spans="1:20">
      <c r="A120" s="135"/>
      <c r="B120" s="135"/>
      <c r="C120" s="54"/>
      <c r="D120" s="54"/>
      <c r="E120" s="54"/>
      <c r="F120" s="30"/>
      <c r="G120" s="118"/>
      <c r="H120" s="31"/>
      <c r="I120" s="31"/>
      <c r="J120" s="31">
        <f t="shared" si="13"/>
        <v>0</v>
      </c>
      <c r="K120" s="31">
        <f t="shared" si="14"/>
        <v>0</v>
      </c>
      <c r="L120" s="31"/>
      <c r="M120" s="31"/>
      <c r="N120" s="53">
        <f t="shared" si="16"/>
        <v>0</v>
      </c>
      <c r="O120" s="54"/>
      <c r="P120" s="133"/>
      <c r="R120" s="134"/>
      <c r="S120" s="96"/>
      <c r="T120" s="96"/>
    </row>
    <row r="121" s="1" customFormat="1" spans="1:20">
      <c r="A121" s="135"/>
      <c r="B121" s="135"/>
      <c r="C121" s="54"/>
      <c r="D121" s="54"/>
      <c r="E121" s="54"/>
      <c r="F121" s="30"/>
      <c r="G121" s="118"/>
      <c r="H121" s="31"/>
      <c r="I121" s="31"/>
      <c r="J121" s="31">
        <f t="shared" si="13"/>
        <v>0</v>
      </c>
      <c r="K121" s="31">
        <f t="shared" si="14"/>
        <v>0</v>
      </c>
      <c r="L121" s="31"/>
      <c r="M121" s="31"/>
      <c r="N121" s="53">
        <f t="shared" si="16"/>
        <v>0</v>
      </c>
      <c r="O121" s="54"/>
      <c r="P121" s="133"/>
      <c r="R121" s="134"/>
      <c r="S121" s="96"/>
      <c r="T121" s="96"/>
    </row>
    <row r="122" s="1" customFormat="1" spans="1:20">
      <c r="A122" s="135"/>
      <c r="B122" s="135"/>
      <c r="C122" s="54"/>
      <c r="D122" s="54"/>
      <c r="E122" s="79"/>
      <c r="F122" s="30"/>
      <c r="G122" s="118"/>
      <c r="H122" s="31"/>
      <c r="I122" s="31"/>
      <c r="J122" s="31">
        <f t="shared" si="13"/>
        <v>0</v>
      </c>
      <c r="K122" s="31">
        <f t="shared" si="14"/>
        <v>0</v>
      </c>
      <c r="L122" s="31"/>
      <c r="M122" s="31"/>
      <c r="N122" s="53">
        <f t="shared" si="16"/>
        <v>0</v>
      </c>
      <c r="O122" s="54"/>
      <c r="P122" s="133"/>
      <c r="R122" s="134"/>
      <c r="S122" s="96"/>
      <c r="T122" s="96"/>
    </row>
    <row r="123" s="1" customFormat="1" spans="1:20">
      <c r="A123" s="135"/>
      <c r="B123" s="135"/>
      <c r="C123" s="54"/>
      <c r="D123" s="54"/>
      <c r="E123" s="54"/>
      <c r="F123" s="30"/>
      <c r="G123" s="118"/>
      <c r="H123" s="31"/>
      <c r="I123" s="31"/>
      <c r="J123" s="31">
        <f t="shared" si="13"/>
        <v>0</v>
      </c>
      <c r="K123" s="31">
        <f t="shared" si="14"/>
        <v>0</v>
      </c>
      <c r="L123" s="31"/>
      <c r="M123" s="31"/>
      <c r="N123" s="53">
        <f t="shared" si="16"/>
        <v>0</v>
      </c>
      <c r="O123" s="54"/>
      <c r="P123" s="133"/>
      <c r="R123" s="134"/>
      <c r="S123" s="96"/>
      <c r="T123" s="96"/>
    </row>
    <row r="124" s="1" customFormat="1" spans="1:20">
      <c r="A124" s="135"/>
      <c r="B124" s="135"/>
      <c r="C124" s="54"/>
      <c r="D124" s="54"/>
      <c r="E124" s="54"/>
      <c r="F124" s="30"/>
      <c r="G124" s="118"/>
      <c r="H124" s="31"/>
      <c r="I124" s="31"/>
      <c r="J124" s="31">
        <f t="shared" si="13"/>
        <v>0</v>
      </c>
      <c r="K124" s="31">
        <f t="shared" si="14"/>
        <v>0</v>
      </c>
      <c r="L124" s="31"/>
      <c r="M124" s="31"/>
      <c r="N124" s="53">
        <f t="shared" si="16"/>
        <v>0</v>
      </c>
      <c r="O124" s="54"/>
      <c r="P124" s="133"/>
      <c r="R124" s="134"/>
      <c r="S124" s="96"/>
      <c r="T124" s="96"/>
    </row>
    <row r="125" s="1" customFormat="1" spans="1:20">
      <c r="A125" s="135"/>
      <c r="B125" s="135"/>
      <c r="C125" s="54"/>
      <c r="D125" s="54"/>
      <c r="E125" s="54"/>
      <c r="F125" s="30"/>
      <c r="G125" s="118"/>
      <c r="H125" s="31"/>
      <c r="I125" s="31"/>
      <c r="J125" s="31">
        <f t="shared" si="13"/>
        <v>0</v>
      </c>
      <c r="K125" s="31">
        <f t="shared" si="14"/>
        <v>0</v>
      </c>
      <c r="L125" s="31"/>
      <c r="M125" s="31"/>
      <c r="N125" s="53">
        <f t="shared" si="16"/>
        <v>0</v>
      </c>
      <c r="O125" s="54"/>
      <c r="P125" s="133"/>
      <c r="R125" s="134"/>
      <c r="S125" s="96"/>
      <c r="T125" s="96"/>
    </row>
    <row r="126" s="1" customFormat="1" spans="1:20">
      <c r="A126" s="135"/>
      <c r="B126" s="135"/>
      <c r="C126" s="54"/>
      <c r="D126" s="54"/>
      <c r="E126" s="54"/>
      <c r="F126" s="30"/>
      <c r="G126" s="118"/>
      <c r="H126" s="31"/>
      <c r="I126" s="31"/>
      <c r="J126" s="31">
        <f t="shared" si="13"/>
        <v>0</v>
      </c>
      <c r="K126" s="31">
        <f t="shared" si="14"/>
        <v>0</v>
      </c>
      <c r="L126" s="31"/>
      <c r="M126" s="31"/>
      <c r="N126" s="53">
        <f t="shared" si="16"/>
        <v>0</v>
      </c>
      <c r="O126" s="54"/>
      <c r="P126" s="133"/>
      <c r="R126" s="134"/>
      <c r="S126" s="96"/>
      <c r="T126" s="96"/>
    </row>
    <row r="127" s="1" customFormat="1" spans="1:20">
      <c r="A127" s="135"/>
      <c r="B127" s="135"/>
      <c r="C127" s="54"/>
      <c r="D127" s="54"/>
      <c r="E127" s="54"/>
      <c r="F127" s="30"/>
      <c r="G127" s="118"/>
      <c r="H127" s="31"/>
      <c r="I127" s="31"/>
      <c r="J127" s="31">
        <f t="shared" si="13"/>
        <v>0</v>
      </c>
      <c r="K127" s="31">
        <f t="shared" si="14"/>
        <v>0</v>
      </c>
      <c r="L127" s="31"/>
      <c r="M127" s="31"/>
      <c r="N127" s="53">
        <f t="shared" si="16"/>
        <v>0</v>
      </c>
      <c r="O127" s="54"/>
      <c r="P127" s="133"/>
      <c r="R127" s="134"/>
      <c r="S127" s="96"/>
      <c r="T127" s="96"/>
    </row>
    <row r="128" s="1" customFormat="1" spans="1:20">
      <c r="A128" s="135"/>
      <c r="B128" s="135"/>
      <c r="C128" s="54"/>
      <c r="D128" s="54"/>
      <c r="E128" s="54"/>
      <c r="F128" s="30"/>
      <c r="G128" s="118"/>
      <c r="H128" s="31"/>
      <c r="I128" s="31"/>
      <c r="J128" s="31">
        <f t="shared" si="13"/>
        <v>0</v>
      </c>
      <c r="K128" s="31">
        <f t="shared" si="14"/>
        <v>0</v>
      </c>
      <c r="L128" s="31"/>
      <c r="M128" s="31"/>
      <c r="N128" s="53">
        <f t="shared" si="16"/>
        <v>0</v>
      </c>
      <c r="O128" s="54"/>
      <c r="P128" s="133"/>
      <c r="R128" s="134"/>
      <c r="S128" s="96"/>
      <c r="T128" s="96"/>
    </row>
    <row r="129" s="1" customFormat="1" spans="1:20">
      <c r="A129" s="135"/>
      <c r="B129" s="135"/>
      <c r="C129" s="54"/>
      <c r="D129" s="54"/>
      <c r="E129" s="54"/>
      <c r="F129" s="30"/>
      <c r="G129" s="118"/>
      <c r="H129" s="31"/>
      <c r="I129" s="31"/>
      <c r="J129" s="31">
        <f t="shared" si="13"/>
        <v>0</v>
      </c>
      <c r="K129" s="31">
        <f t="shared" si="14"/>
        <v>0</v>
      </c>
      <c r="L129" s="31"/>
      <c r="M129" s="31"/>
      <c r="N129" s="53">
        <f t="shared" si="16"/>
        <v>0</v>
      </c>
      <c r="O129" s="54"/>
      <c r="P129" s="133"/>
      <c r="R129" s="134"/>
      <c r="S129" s="96"/>
      <c r="T129" s="96"/>
    </row>
    <row r="130" s="1" customFormat="1" spans="1:20">
      <c r="A130" s="135"/>
      <c r="B130" s="135"/>
      <c r="C130" s="54"/>
      <c r="D130" s="54"/>
      <c r="E130" s="54"/>
      <c r="F130" s="30"/>
      <c r="G130" s="118"/>
      <c r="H130" s="31"/>
      <c r="I130" s="31"/>
      <c r="J130" s="31">
        <f t="shared" si="13"/>
        <v>0</v>
      </c>
      <c r="K130" s="31">
        <f t="shared" si="14"/>
        <v>0</v>
      </c>
      <c r="L130" s="31"/>
      <c r="M130" s="31"/>
      <c r="N130" s="53">
        <f t="shared" si="16"/>
        <v>0</v>
      </c>
      <c r="O130" s="54"/>
      <c r="P130" s="133"/>
      <c r="R130" s="134"/>
      <c r="S130" s="96"/>
      <c r="T130" s="96"/>
    </row>
    <row r="131" s="1" customFormat="1" spans="1:20">
      <c r="A131" s="135"/>
      <c r="B131" s="135"/>
      <c r="C131" s="54"/>
      <c r="D131" s="54"/>
      <c r="E131" s="54"/>
      <c r="F131" s="30"/>
      <c r="G131" s="118"/>
      <c r="H131" s="31"/>
      <c r="I131" s="31"/>
      <c r="J131" s="31">
        <f t="shared" si="13"/>
        <v>0</v>
      </c>
      <c r="K131" s="31">
        <f t="shared" si="14"/>
        <v>0</v>
      </c>
      <c r="L131" s="31"/>
      <c r="M131" s="31"/>
      <c r="N131" s="53">
        <f t="shared" si="16"/>
        <v>0</v>
      </c>
      <c r="O131" s="54"/>
      <c r="P131" s="133"/>
      <c r="R131" s="134"/>
      <c r="S131" s="96"/>
      <c r="T131" s="96"/>
    </row>
    <row r="132" s="1" customFormat="1" spans="1:20">
      <c r="A132" s="135"/>
      <c r="B132" s="135"/>
      <c r="C132" s="54"/>
      <c r="D132" s="54"/>
      <c r="E132" s="54"/>
      <c r="F132" s="30"/>
      <c r="G132" s="118"/>
      <c r="H132" s="31"/>
      <c r="I132" s="31"/>
      <c r="J132" s="31">
        <f t="shared" si="13"/>
        <v>0</v>
      </c>
      <c r="K132" s="31">
        <f t="shared" si="14"/>
        <v>0</v>
      </c>
      <c r="L132" s="31"/>
      <c r="M132" s="31"/>
      <c r="N132" s="53">
        <f t="shared" si="16"/>
        <v>0</v>
      </c>
      <c r="O132" s="54"/>
      <c r="P132" s="133"/>
      <c r="R132" s="134"/>
      <c r="S132" s="96"/>
      <c r="T132" s="96"/>
    </row>
    <row r="133" s="1" customFormat="1" spans="1:20">
      <c r="A133" s="135"/>
      <c r="B133" s="135"/>
      <c r="C133" s="54"/>
      <c r="D133" s="54"/>
      <c r="E133" s="54"/>
      <c r="F133" s="30"/>
      <c r="G133" s="118"/>
      <c r="H133" s="31"/>
      <c r="I133" s="31"/>
      <c r="J133" s="31">
        <f t="shared" si="13"/>
        <v>0</v>
      </c>
      <c r="K133" s="31">
        <f t="shared" si="14"/>
        <v>0</v>
      </c>
      <c r="L133" s="31"/>
      <c r="M133" s="31"/>
      <c r="N133" s="53">
        <f t="shared" si="16"/>
        <v>0</v>
      </c>
      <c r="O133" s="54"/>
      <c r="P133" s="133"/>
      <c r="R133" s="134"/>
      <c r="S133" s="96"/>
      <c r="T133" s="96"/>
    </row>
    <row r="134" s="1" customFormat="1" spans="1:20">
      <c r="A134" s="135"/>
      <c r="B134" s="135"/>
      <c r="C134" s="54"/>
      <c r="D134" s="54"/>
      <c r="E134" s="54"/>
      <c r="F134" s="33"/>
      <c r="G134" s="118"/>
      <c r="H134" s="31"/>
      <c r="I134" s="31"/>
      <c r="J134" s="31">
        <f t="shared" si="13"/>
        <v>0</v>
      </c>
      <c r="K134" s="31">
        <f t="shared" si="14"/>
        <v>0</v>
      </c>
      <c r="L134" s="31"/>
      <c r="M134" s="31"/>
      <c r="N134" s="53">
        <f t="shared" si="16"/>
        <v>0</v>
      </c>
      <c r="O134" s="54"/>
      <c r="P134" s="133"/>
      <c r="R134" s="134"/>
      <c r="S134" s="96"/>
      <c r="T134" s="96"/>
    </row>
    <row r="135" s="1" customFormat="1" spans="1:20">
      <c r="A135" s="135"/>
      <c r="B135" s="135"/>
      <c r="C135" s="54"/>
      <c r="D135" s="54"/>
      <c r="E135" s="54"/>
      <c r="F135" s="33"/>
      <c r="G135" s="118"/>
      <c r="H135" s="31"/>
      <c r="I135" s="31"/>
      <c r="J135" s="31">
        <f t="shared" si="13"/>
        <v>0</v>
      </c>
      <c r="K135" s="31">
        <f t="shared" si="14"/>
        <v>0</v>
      </c>
      <c r="L135" s="31"/>
      <c r="M135" s="31"/>
      <c r="N135" s="53">
        <f t="shared" si="16"/>
        <v>0</v>
      </c>
      <c r="O135" s="54"/>
      <c r="P135" s="133"/>
      <c r="R135" s="134"/>
      <c r="S135" s="96"/>
      <c r="T135" s="96"/>
    </row>
    <row r="136" s="1" customFormat="1" spans="1:20">
      <c r="A136" s="135"/>
      <c r="B136" s="135"/>
      <c r="C136" s="54"/>
      <c r="D136" s="54"/>
      <c r="E136" s="54"/>
      <c r="F136" s="33"/>
      <c r="G136" s="118"/>
      <c r="H136" s="31"/>
      <c r="I136" s="31"/>
      <c r="J136" s="31">
        <f t="shared" si="13"/>
        <v>0</v>
      </c>
      <c r="K136" s="31">
        <f t="shared" si="14"/>
        <v>0</v>
      </c>
      <c r="L136" s="31"/>
      <c r="M136" s="31"/>
      <c r="N136" s="53">
        <f t="shared" si="16"/>
        <v>0</v>
      </c>
      <c r="O136" s="54"/>
      <c r="P136" s="133"/>
      <c r="R136" s="134"/>
      <c r="S136" s="96"/>
      <c r="T136" s="96"/>
    </row>
    <row r="137" s="1" customFormat="1" spans="1:20">
      <c r="A137" s="135"/>
      <c r="B137" s="135"/>
      <c r="C137" s="54"/>
      <c r="D137" s="54"/>
      <c r="E137" s="54"/>
      <c r="F137" s="33"/>
      <c r="G137" s="118"/>
      <c r="H137" s="31"/>
      <c r="I137" s="31"/>
      <c r="J137" s="31">
        <f t="shared" si="13"/>
        <v>0</v>
      </c>
      <c r="K137" s="31">
        <f t="shared" si="14"/>
        <v>0</v>
      </c>
      <c r="L137" s="31"/>
      <c r="M137" s="31"/>
      <c r="N137" s="53">
        <f t="shared" si="16"/>
        <v>0</v>
      </c>
      <c r="O137" s="54"/>
      <c r="P137" s="133"/>
      <c r="R137" s="134"/>
      <c r="S137" s="96"/>
      <c r="T137" s="96"/>
    </row>
    <row r="138" s="1" customFormat="1" spans="1:20">
      <c r="A138" s="135"/>
      <c r="B138" s="135"/>
      <c r="C138" s="54"/>
      <c r="D138" s="54"/>
      <c r="E138" s="54"/>
      <c r="F138" s="33"/>
      <c r="G138" s="118"/>
      <c r="H138" s="31"/>
      <c r="I138" s="31"/>
      <c r="J138" s="31">
        <f t="shared" si="13"/>
        <v>0</v>
      </c>
      <c r="K138" s="31">
        <f t="shared" si="14"/>
        <v>0</v>
      </c>
      <c r="L138" s="31"/>
      <c r="M138" s="31"/>
      <c r="N138" s="53">
        <f t="shared" si="16"/>
        <v>0</v>
      </c>
      <c r="O138" s="54"/>
      <c r="P138" s="133"/>
      <c r="R138" s="134"/>
      <c r="S138" s="96"/>
      <c r="T138" s="96"/>
    </row>
    <row r="139" s="1" customFormat="1" spans="1:20">
      <c r="A139" s="135"/>
      <c r="B139" s="135"/>
      <c r="C139" s="54"/>
      <c r="D139" s="54"/>
      <c r="E139" s="79"/>
      <c r="F139" s="33"/>
      <c r="G139" s="118"/>
      <c r="H139" s="31"/>
      <c r="I139" s="31"/>
      <c r="J139" s="31">
        <f t="shared" si="13"/>
        <v>0</v>
      </c>
      <c r="K139" s="31">
        <f t="shared" si="14"/>
        <v>0</v>
      </c>
      <c r="L139" s="31"/>
      <c r="M139" s="31"/>
      <c r="N139" s="53">
        <f t="shared" si="16"/>
        <v>0</v>
      </c>
      <c r="O139" s="54"/>
      <c r="P139" s="133"/>
      <c r="R139" s="134"/>
      <c r="S139" s="96"/>
      <c r="T139" s="96"/>
    </row>
    <row r="140" s="1" customFormat="1" spans="1:20">
      <c r="A140" s="135"/>
      <c r="B140" s="135"/>
      <c r="C140" s="54"/>
      <c r="D140" s="54"/>
      <c r="E140" s="54"/>
      <c r="F140" s="33"/>
      <c r="G140" s="118"/>
      <c r="H140" s="31"/>
      <c r="I140" s="31"/>
      <c r="J140" s="31">
        <f t="shared" si="13"/>
        <v>0</v>
      </c>
      <c r="K140" s="31">
        <f t="shared" si="14"/>
        <v>0</v>
      </c>
      <c r="L140" s="31"/>
      <c r="M140" s="31"/>
      <c r="N140" s="53">
        <f t="shared" si="16"/>
        <v>0</v>
      </c>
      <c r="O140" s="54"/>
      <c r="P140" s="133"/>
      <c r="R140" s="134"/>
      <c r="S140" s="96"/>
      <c r="T140" s="96"/>
    </row>
    <row r="141" s="1" customFormat="1" spans="1:20">
      <c r="A141" s="135"/>
      <c r="B141" s="135"/>
      <c r="C141" s="54"/>
      <c r="D141" s="54"/>
      <c r="E141" s="79"/>
      <c r="F141" s="33"/>
      <c r="G141" s="118"/>
      <c r="H141" s="31"/>
      <c r="I141" s="31"/>
      <c r="J141" s="31">
        <f t="shared" si="13"/>
        <v>0</v>
      </c>
      <c r="K141" s="31">
        <f t="shared" si="14"/>
        <v>0</v>
      </c>
      <c r="L141" s="31"/>
      <c r="M141" s="31"/>
      <c r="N141" s="53">
        <f t="shared" si="16"/>
        <v>0</v>
      </c>
      <c r="O141" s="54"/>
      <c r="P141" s="133"/>
      <c r="R141" s="134"/>
      <c r="S141" s="96"/>
      <c r="T141" s="96"/>
    </row>
    <row r="142" s="1" customFormat="1" spans="1:20">
      <c r="A142" s="135"/>
      <c r="B142" s="135"/>
      <c r="C142" s="54"/>
      <c r="D142" s="54"/>
      <c r="E142" s="54"/>
      <c r="F142" s="33"/>
      <c r="G142" s="118"/>
      <c r="H142" s="31"/>
      <c r="I142" s="31"/>
      <c r="J142" s="31">
        <f t="shared" si="13"/>
        <v>0</v>
      </c>
      <c r="K142" s="31">
        <f t="shared" si="14"/>
        <v>0</v>
      </c>
      <c r="L142" s="31"/>
      <c r="M142" s="31"/>
      <c r="N142" s="53">
        <f t="shared" si="16"/>
        <v>0</v>
      </c>
      <c r="O142" s="54"/>
      <c r="P142" s="133"/>
      <c r="R142" s="134"/>
      <c r="S142" s="96"/>
      <c r="T142" s="96"/>
    </row>
    <row r="143" s="1" customFormat="1" spans="1:20">
      <c r="A143" s="135"/>
      <c r="B143" s="135"/>
      <c r="C143" s="54"/>
      <c r="D143" s="54"/>
      <c r="E143" s="54"/>
      <c r="F143" s="33"/>
      <c r="G143" s="118"/>
      <c r="H143" s="31"/>
      <c r="I143" s="31"/>
      <c r="J143" s="31">
        <f t="shared" si="13"/>
        <v>0</v>
      </c>
      <c r="K143" s="31">
        <f t="shared" si="14"/>
        <v>0</v>
      </c>
      <c r="L143" s="31"/>
      <c r="M143" s="31"/>
      <c r="N143" s="53">
        <f t="shared" si="16"/>
        <v>0</v>
      </c>
      <c r="O143" s="54"/>
      <c r="P143" s="133"/>
      <c r="R143" s="134"/>
      <c r="S143" s="96"/>
      <c r="T143" s="96"/>
    </row>
    <row r="144" s="1" customFormat="1" spans="1:20">
      <c r="A144" s="135"/>
      <c r="B144" s="135"/>
      <c r="C144" s="54"/>
      <c r="D144" s="54"/>
      <c r="E144" s="54"/>
      <c r="F144" s="33"/>
      <c r="G144" s="118"/>
      <c r="H144" s="31"/>
      <c r="I144" s="31"/>
      <c r="J144" s="31">
        <f t="shared" si="13"/>
        <v>0</v>
      </c>
      <c r="K144" s="31">
        <f t="shared" si="14"/>
        <v>0</v>
      </c>
      <c r="L144" s="31"/>
      <c r="M144" s="31"/>
      <c r="N144" s="53">
        <f t="shared" si="16"/>
        <v>0</v>
      </c>
      <c r="O144" s="54"/>
      <c r="P144" s="133"/>
      <c r="R144" s="134"/>
      <c r="S144" s="96"/>
      <c r="T144" s="96"/>
    </row>
    <row r="145" s="1" customFormat="1" spans="1:20">
      <c r="A145" s="135"/>
      <c r="B145" s="135"/>
      <c r="C145" s="54"/>
      <c r="D145" s="54"/>
      <c r="E145" s="79"/>
      <c r="F145" s="33"/>
      <c r="G145" s="118"/>
      <c r="H145" s="31"/>
      <c r="I145" s="31"/>
      <c r="J145" s="31">
        <f t="shared" si="13"/>
        <v>0</v>
      </c>
      <c r="K145" s="31">
        <f t="shared" si="14"/>
        <v>0</v>
      </c>
      <c r="L145" s="31"/>
      <c r="M145" s="31"/>
      <c r="N145" s="53">
        <f t="shared" si="16"/>
        <v>0</v>
      </c>
      <c r="O145" s="54"/>
      <c r="P145" s="133"/>
      <c r="R145" s="134"/>
      <c r="S145" s="96"/>
      <c r="T145" s="96"/>
    </row>
    <row r="146" s="1" customFormat="1" spans="1:20">
      <c r="A146" s="135"/>
      <c r="B146" s="135"/>
      <c r="C146" s="54"/>
      <c r="D146" s="54"/>
      <c r="E146" s="79"/>
      <c r="F146" s="33"/>
      <c r="G146" s="118"/>
      <c r="H146" s="31"/>
      <c r="I146" s="31"/>
      <c r="J146" s="31">
        <f t="shared" si="13"/>
        <v>0</v>
      </c>
      <c r="K146" s="31">
        <f t="shared" si="14"/>
        <v>0</v>
      </c>
      <c r="L146" s="31"/>
      <c r="M146" s="31"/>
      <c r="N146" s="53">
        <f t="shared" si="16"/>
        <v>0</v>
      </c>
      <c r="O146" s="54"/>
      <c r="P146" s="133"/>
      <c r="R146" s="134"/>
      <c r="S146" s="96"/>
      <c r="T146" s="96"/>
    </row>
    <row r="147" s="1" customFormat="1" spans="1:20">
      <c r="A147" s="135"/>
      <c r="B147" s="135"/>
      <c r="C147" s="54"/>
      <c r="D147" s="54"/>
      <c r="E147" s="54"/>
      <c r="F147" s="33"/>
      <c r="G147" s="118"/>
      <c r="H147" s="31"/>
      <c r="I147" s="31"/>
      <c r="J147" s="31">
        <f t="shared" ref="J147:J210" si="23">G147-F147</f>
        <v>0</v>
      </c>
      <c r="K147" s="31">
        <f t="shared" ref="K147:K210" si="24">H147*I147*J147</f>
        <v>0</v>
      </c>
      <c r="L147" s="31"/>
      <c r="M147" s="31"/>
      <c r="N147" s="53">
        <f t="shared" ref="N147:N210" si="25">J147</f>
        <v>0</v>
      </c>
      <c r="O147" s="54"/>
      <c r="P147" s="133"/>
      <c r="R147" s="134"/>
      <c r="S147" s="96"/>
      <c r="T147" s="96"/>
    </row>
    <row r="148" s="1" customFormat="1" spans="1:20">
      <c r="A148" s="135"/>
      <c r="B148" s="135"/>
      <c r="C148" s="54"/>
      <c r="D148" s="54"/>
      <c r="E148" s="79"/>
      <c r="F148" s="33"/>
      <c r="G148" s="118"/>
      <c r="H148" s="31"/>
      <c r="I148" s="31"/>
      <c r="J148" s="31">
        <f t="shared" si="23"/>
        <v>0</v>
      </c>
      <c r="K148" s="31">
        <f t="shared" si="24"/>
        <v>0</v>
      </c>
      <c r="L148" s="31"/>
      <c r="M148" s="31"/>
      <c r="N148" s="53">
        <f t="shared" si="25"/>
        <v>0</v>
      </c>
      <c r="O148" s="54"/>
      <c r="P148" s="133"/>
      <c r="R148" s="134"/>
      <c r="S148" s="96"/>
      <c r="T148" s="96"/>
    </row>
    <row r="149" s="1" customFormat="1" spans="1:20">
      <c r="A149" s="135"/>
      <c r="B149" s="135"/>
      <c r="C149" s="54"/>
      <c r="D149" s="54"/>
      <c r="E149" s="79"/>
      <c r="F149" s="33"/>
      <c r="G149" s="118"/>
      <c r="H149" s="31"/>
      <c r="I149" s="31"/>
      <c r="J149" s="31">
        <f t="shared" si="23"/>
        <v>0</v>
      </c>
      <c r="K149" s="31">
        <f t="shared" si="24"/>
        <v>0</v>
      </c>
      <c r="L149" s="31"/>
      <c r="M149" s="31"/>
      <c r="N149" s="53">
        <f t="shared" si="25"/>
        <v>0</v>
      </c>
      <c r="O149" s="54"/>
      <c r="P149" s="133"/>
      <c r="R149" s="134"/>
      <c r="S149" s="96"/>
      <c r="T149" s="96"/>
    </row>
    <row r="150" s="1" customFormat="1" spans="1:20">
      <c r="A150" s="135"/>
      <c r="B150" s="135"/>
      <c r="C150" s="54"/>
      <c r="D150" s="54"/>
      <c r="E150" s="54"/>
      <c r="F150" s="33"/>
      <c r="G150" s="118"/>
      <c r="H150" s="31"/>
      <c r="I150" s="31"/>
      <c r="J150" s="31">
        <f t="shared" si="23"/>
        <v>0</v>
      </c>
      <c r="K150" s="31">
        <f t="shared" si="24"/>
        <v>0</v>
      </c>
      <c r="L150" s="31"/>
      <c r="M150" s="31"/>
      <c r="N150" s="53">
        <f t="shared" si="25"/>
        <v>0</v>
      </c>
      <c r="O150" s="54"/>
      <c r="P150" s="133"/>
      <c r="R150" s="134"/>
      <c r="S150" s="96"/>
      <c r="T150" s="96"/>
    </row>
    <row r="151" s="1" customFormat="1" spans="1:20">
      <c r="A151" s="135"/>
      <c r="B151" s="135"/>
      <c r="C151" s="54"/>
      <c r="D151" s="54"/>
      <c r="E151" s="54"/>
      <c r="F151" s="33"/>
      <c r="G151" s="118"/>
      <c r="H151" s="31"/>
      <c r="I151" s="31"/>
      <c r="J151" s="31">
        <f t="shared" si="23"/>
        <v>0</v>
      </c>
      <c r="K151" s="31">
        <f t="shared" si="24"/>
        <v>0</v>
      </c>
      <c r="L151" s="31"/>
      <c r="M151" s="31"/>
      <c r="N151" s="53">
        <f t="shared" si="25"/>
        <v>0</v>
      </c>
      <c r="O151" s="54"/>
      <c r="P151" s="133"/>
      <c r="R151" s="134"/>
      <c r="S151" s="96"/>
      <c r="T151" s="96"/>
    </row>
    <row r="152" s="1" customFormat="1" spans="1:20">
      <c r="A152" s="135"/>
      <c r="B152" s="135"/>
      <c r="C152" s="54"/>
      <c r="D152" s="54"/>
      <c r="E152" s="54"/>
      <c r="F152" s="33"/>
      <c r="G152" s="118"/>
      <c r="H152" s="31"/>
      <c r="I152" s="31"/>
      <c r="J152" s="31">
        <f t="shared" si="23"/>
        <v>0</v>
      </c>
      <c r="K152" s="31">
        <f t="shared" si="24"/>
        <v>0</v>
      </c>
      <c r="L152" s="31"/>
      <c r="M152" s="31"/>
      <c r="N152" s="53">
        <f t="shared" si="25"/>
        <v>0</v>
      </c>
      <c r="O152" s="54"/>
      <c r="P152" s="133"/>
      <c r="R152" s="134"/>
      <c r="S152" s="96"/>
      <c r="T152" s="96"/>
    </row>
    <row r="153" s="1" customFormat="1" spans="1:20">
      <c r="A153" s="135"/>
      <c r="B153" s="135"/>
      <c r="C153" s="54"/>
      <c r="D153" s="54"/>
      <c r="E153" s="54"/>
      <c r="F153" s="33"/>
      <c r="G153" s="118"/>
      <c r="H153" s="31"/>
      <c r="I153" s="31"/>
      <c r="J153" s="31">
        <f t="shared" si="23"/>
        <v>0</v>
      </c>
      <c r="K153" s="31">
        <f t="shared" si="24"/>
        <v>0</v>
      </c>
      <c r="L153" s="31"/>
      <c r="M153" s="31"/>
      <c r="N153" s="53">
        <f t="shared" si="25"/>
        <v>0</v>
      </c>
      <c r="O153" s="54"/>
      <c r="P153" s="133"/>
      <c r="R153" s="134"/>
      <c r="S153" s="96"/>
      <c r="T153" s="96"/>
    </row>
    <row r="154" s="1" customFormat="1" spans="1:20">
      <c r="A154" s="135"/>
      <c r="B154" s="135"/>
      <c r="C154" s="54"/>
      <c r="D154" s="54"/>
      <c r="E154" s="54"/>
      <c r="F154" s="33"/>
      <c r="G154" s="118"/>
      <c r="H154" s="31"/>
      <c r="I154" s="31"/>
      <c r="J154" s="31">
        <f t="shared" si="23"/>
        <v>0</v>
      </c>
      <c r="K154" s="31">
        <f t="shared" si="24"/>
        <v>0</v>
      </c>
      <c r="L154" s="31"/>
      <c r="M154" s="31"/>
      <c r="N154" s="53">
        <f t="shared" si="25"/>
        <v>0</v>
      </c>
      <c r="O154" s="54"/>
      <c r="P154" s="133"/>
      <c r="R154" s="134"/>
      <c r="S154" s="96"/>
      <c r="T154" s="96"/>
    </row>
    <row r="155" s="1" customFormat="1" spans="1:20">
      <c r="A155" s="135"/>
      <c r="B155" s="135"/>
      <c r="C155" s="54"/>
      <c r="D155" s="54"/>
      <c r="E155" s="54"/>
      <c r="F155" s="33"/>
      <c r="G155" s="118"/>
      <c r="H155" s="31"/>
      <c r="I155" s="31"/>
      <c r="J155" s="31">
        <f t="shared" si="23"/>
        <v>0</v>
      </c>
      <c r="K155" s="31">
        <f t="shared" si="24"/>
        <v>0</v>
      </c>
      <c r="L155" s="31"/>
      <c r="M155" s="31"/>
      <c r="N155" s="53">
        <f t="shared" si="25"/>
        <v>0</v>
      </c>
      <c r="O155" s="54"/>
      <c r="P155" s="133"/>
      <c r="R155" s="134"/>
      <c r="S155" s="96"/>
      <c r="T155" s="96"/>
    </row>
    <row r="156" s="1" customFormat="1" spans="1:20">
      <c r="A156" s="135"/>
      <c r="B156" s="135"/>
      <c r="C156" s="54"/>
      <c r="D156" s="54"/>
      <c r="E156" s="79"/>
      <c r="F156" s="33"/>
      <c r="G156" s="118"/>
      <c r="H156" s="31"/>
      <c r="I156" s="31"/>
      <c r="J156" s="31">
        <f t="shared" si="23"/>
        <v>0</v>
      </c>
      <c r="K156" s="31">
        <f t="shared" si="24"/>
        <v>0</v>
      </c>
      <c r="L156" s="31"/>
      <c r="M156" s="31"/>
      <c r="N156" s="53">
        <f t="shared" si="25"/>
        <v>0</v>
      </c>
      <c r="O156" s="54"/>
      <c r="P156" s="133"/>
      <c r="R156" s="134"/>
      <c r="S156" s="96"/>
      <c r="T156" s="96"/>
    </row>
    <row r="157" s="1" customFormat="1" spans="1:20">
      <c r="A157" s="135"/>
      <c r="B157" s="135"/>
      <c r="C157" s="54"/>
      <c r="D157" s="54"/>
      <c r="E157" s="54"/>
      <c r="F157" s="33"/>
      <c r="G157" s="118"/>
      <c r="H157" s="31"/>
      <c r="I157" s="31"/>
      <c r="J157" s="31">
        <f t="shared" si="23"/>
        <v>0</v>
      </c>
      <c r="K157" s="31">
        <f t="shared" si="24"/>
        <v>0</v>
      </c>
      <c r="L157" s="31"/>
      <c r="M157" s="31"/>
      <c r="N157" s="53">
        <f t="shared" si="25"/>
        <v>0</v>
      </c>
      <c r="O157" s="54"/>
      <c r="P157" s="133"/>
      <c r="R157" s="134"/>
      <c r="S157" s="96"/>
      <c r="T157" s="96"/>
    </row>
    <row r="158" s="1" customFormat="1" spans="1:20">
      <c r="A158" s="135"/>
      <c r="B158" s="135"/>
      <c r="C158" s="54"/>
      <c r="D158" s="54"/>
      <c r="E158" s="79"/>
      <c r="F158" s="33"/>
      <c r="G158" s="118"/>
      <c r="H158" s="31"/>
      <c r="I158" s="31"/>
      <c r="J158" s="31">
        <f t="shared" si="23"/>
        <v>0</v>
      </c>
      <c r="K158" s="31">
        <f t="shared" si="24"/>
        <v>0</v>
      </c>
      <c r="L158" s="31"/>
      <c r="M158" s="31"/>
      <c r="N158" s="53">
        <f t="shared" si="25"/>
        <v>0</v>
      </c>
      <c r="O158" s="54"/>
      <c r="P158" s="133"/>
      <c r="R158" s="134"/>
      <c r="S158" s="96"/>
      <c r="T158" s="96"/>
    </row>
    <row r="159" s="1" customFormat="1" spans="1:20">
      <c r="A159" s="135"/>
      <c r="B159" s="135"/>
      <c r="C159" s="54"/>
      <c r="D159" s="54"/>
      <c r="E159" s="79"/>
      <c r="F159" s="33"/>
      <c r="G159" s="118"/>
      <c r="H159" s="31"/>
      <c r="I159" s="31"/>
      <c r="J159" s="31">
        <f t="shared" si="23"/>
        <v>0</v>
      </c>
      <c r="K159" s="31">
        <f t="shared" si="24"/>
        <v>0</v>
      </c>
      <c r="L159" s="31"/>
      <c r="M159" s="31"/>
      <c r="N159" s="53">
        <f t="shared" si="25"/>
        <v>0</v>
      </c>
      <c r="O159" s="54"/>
      <c r="P159" s="133"/>
      <c r="R159" s="134"/>
      <c r="S159" s="96"/>
      <c r="T159" s="96"/>
    </row>
    <row r="160" s="1" customFormat="1" spans="1:20">
      <c r="A160" s="135"/>
      <c r="B160" s="135"/>
      <c r="C160" s="54"/>
      <c r="D160" s="54"/>
      <c r="E160" s="79"/>
      <c r="F160" s="33"/>
      <c r="G160" s="118"/>
      <c r="H160" s="31"/>
      <c r="I160" s="31"/>
      <c r="J160" s="31">
        <f t="shared" si="23"/>
        <v>0</v>
      </c>
      <c r="K160" s="31">
        <f t="shared" si="24"/>
        <v>0</v>
      </c>
      <c r="L160" s="31"/>
      <c r="M160" s="31"/>
      <c r="N160" s="53">
        <f t="shared" si="25"/>
        <v>0</v>
      </c>
      <c r="O160" s="54"/>
      <c r="P160" s="133"/>
      <c r="R160" s="134"/>
      <c r="S160" s="96"/>
      <c r="T160" s="96"/>
    </row>
    <row r="161" s="1" customFormat="1" spans="1:20">
      <c r="A161" s="135"/>
      <c r="B161" s="135"/>
      <c r="C161" s="54"/>
      <c r="D161" s="54"/>
      <c r="E161" s="54"/>
      <c r="F161" s="33"/>
      <c r="G161" s="118"/>
      <c r="H161" s="31"/>
      <c r="I161" s="31"/>
      <c r="J161" s="31">
        <f t="shared" si="23"/>
        <v>0</v>
      </c>
      <c r="K161" s="31">
        <f t="shared" si="24"/>
        <v>0</v>
      </c>
      <c r="L161" s="31"/>
      <c r="M161" s="31"/>
      <c r="N161" s="53">
        <f t="shared" si="25"/>
        <v>0</v>
      </c>
      <c r="O161" s="54"/>
      <c r="P161" s="133"/>
      <c r="R161" s="134"/>
      <c r="S161" s="96"/>
      <c r="T161" s="96"/>
    </row>
    <row r="162" s="1" customFormat="1" spans="1:20">
      <c r="A162" s="135"/>
      <c r="B162" s="135"/>
      <c r="C162" s="54"/>
      <c r="D162" s="54"/>
      <c r="E162" s="79"/>
      <c r="F162" s="33"/>
      <c r="G162" s="118"/>
      <c r="H162" s="31"/>
      <c r="I162" s="31"/>
      <c r="J162" s="31">
        <f t="shared" si="23"/>
        <v>0</v>
      </c>
      <c r="K162" s="31">
        <f t="shared" si="24"/>
        <v>0</v>
      </c>
      <c r="L162" s="31"/>
      <c r="M162" s="31"/>
      <c r="N162" s="53">
        <f t="shared" si="25"/>
        <v>0</v>
      </c>
      <c r="O162" s="54"/>
      <c r="P162" s="133"/>
      <c r="R162" s="134"/>
      <c r="S162" s="96"/>
      <c r="T162" s="96"/>
    </row>
    <row r="163" s="1" customFormat="1" spans="1:20">
      <c r="A163" s="135"/>
      <c r="B163" s="135"/>
      <c r="C163" s="54"/>
      <c r="D163" s="54"/>
      <c r="E163" s="54"/>
      <c r="F163" s="33"/>
      <c r="G163" s="118"/>
      <c r="H163" s="31"/>
      <c r="I163" s="31"/>
      <c r="J163" s="31">
        <f t="shared" si="23"/>
        <v>0</v>
      </c>
      <c r="K163" s="31">
        <f t="shared" si="24"/>
        <v>0</v>
      </c>
      <c r="L163" s="31"/>
      <c r="M163" s="31"/>
      <c r="N163" s="53">
        <f t="shared" si="25"/>
        <v>0</v>
      </c>
      <c r="O163" s="54"/>
      <c r="P163" s="133"/>
      <c r="R163" s="134"/>
      <c r="S163" s="96"/>
      <c r="T163" s="96"/>
    </row>
    <row r="164" s="1" customFormat="1" spans="1:20">
      <c r="A164" s="135"/>
      <c r="B164" s="135"/>
      <c r="C164" s="54"/>
      <c r="D164" s="54"/>
      <c r="E164" s="79"/>
      <c r="F164" s="33"/>
      <c r="G164" s="118"/>
      <c r="H164" s="31"/>
      <c r="I164" s="31"/>
      <c r="J164" s="31">
        <f t="shared" si="23"/>
        <v>0</v>
      </c>
      <c r="K164" s="31">
        <f t="shared" si="24"/>
        <v>0</v>
      </c>
      <c r="L164" s="31"/>
      <c r="M164" s="31"/>
      <c r="N164" s="53">
        <f t="shared" si="25"/>
        <v>0</v>
      </c>
      <c r="O164" s="54"/>
      <c r="P164" s="133"/>
      <c r="R164" s="134"/>
      <c r="S164" s="96"/>
      <c r="T164" s="96"/>
    </row>
    <row r="165" s="1" customFormat="1" spans="1:20">
      <c r="A165" s="135"/>
      <c r="B165" s="135"/>
      <c r="C165" s="54"/>
      <c r="D165" s="54"/>
      <c r="E165" s="54"/>
      <c r="F165" s="33"/>
      <c r="G165" s="118"/>
      <c r="H165" s="31"/>
      <c r="I165" s="31"/>
      <c r="J165" s="31">
        <f t="shared" si="23"/>
        <v>0</v>
      </c>
      <c r="K165" s="31">
        <f t="shared" si="24"/>
        <v>0</v>
      </c>
      <c r="L165" s="31"/>
      <c r="M165" s="31"/>
      <c r="N165" s="53">
        <f t="shared" si="25"/>
        <v>0</v>
      </c>
      <c r="O165" s="54"/>
      <c r="P165" s="133"/>
      <c r="R165" s="134"/>
      <c r="S165" s="96"/>
      <c r="T165" s="96"/>
    </row>
    <row r="166" s="1" customFormat="1" spans="1:20">
      <c r="A166" s="135"/>
      <c r="B166" s="135"/>
      <c r="C166" s="54"/>
      <c r="D166" s="54"/>
      <c r="E166" s="54"/>
      <c r="F166" s="33"/>
      <c r="G166" s="118"/>
      <c r="H166" s="31"/>
      <c r="I166" s="31"/>
      <c r="J166" s="31">
        <f t="shared" si="23"/>
        <v>0</v>
      </c>
      <c r="K166" s="31">
        <f t="shared" si="24"/>
        <v>0</v>
      </c>
      <c r="L166" s="31"/>
      <c r="M166" s="31"/>
      <c r="N166" s="53">
        <f t="shared" si="25"/>
        <v>0</v>
      </c>
      <c r="O166" s="54"/>
      <c r="P166" s="133"/>
      <c r="R166" s="134"/>
      <c r="S166" s="96"/>
      <c r="T166" s="96"/>
    </row>
    <row r="167" s="1" customFormat="1" spans="1:20">
      <c r="A167" s="135"/>
      <c r="B167" s="135"/>
      <c r="C167" s="54"/>
      <c r="D167" s="54"/>
      <c r="E167" s="79"/>
      <c r="F167" s="33"/>
      <c r="G167" s="118"/>
      <c r="H167" s="31"/>
      <c r="I167" s="31"/>
      <c r="J167" s="31">
        <f t="shared" si="23"/>
        <v>0</v>
      </c>
      <c r="K167" s="31">
        <f t="shared" si="24"/>
        <v>0</v>
      </c>
      <c r="L167" s="31"/>
      <c r="M167" s="31"/>
      <c r="N167" s="53">
        <f t="shared" si="25"/>
        <v>0</v>
      </c>
      <c r="O167" s="54"/>
      <c r="P167" s="133"/>
      <c r="R167" s="134"/>
      <c r="S167" s="96"/>
      <c r="T167" s="96"/>
    </row>
    <row r="168" s="1" customFormat="1" spans="1:20">
      <c r="A168" s="135"/>
      <c r="B168" s="135"/>
      <c r="C168" s="54"/>
      <c r="D168" s="54"/>
      <c r="E168" s="54"/>
      <c r="F168" s="33"/>
      <c r="G168" s="118"/>
      <c r="H168" s="31"/>
      <c r="I168" s="31"/>
      <c r="J168" s="31">
        <f t="shared" si="23"/>
        <v>0</v>
      </c>
      <c r="K168" s="31">
        <f t="shared" si="24"/>
        <v>0</v>
      </c>
      <c r="L168" s="31"/>
      <c r="M168" s="31"/>
      <c r="N168" s="53">
        <f t="shared" si="25"/>
        <v>0</v>
      </c>
      <c r="O168" s="54"/>
      <c r="P168" s="133"/>
      <c r="R168" s="134"/>
      <c r="S168" s="96"/>
      <c r="T168" s="96"/>
    </row>
    <row r="169" s="1" customFormat="1" spans="1:20">
      <c r="A169" s="135"/>
      <c r="B169" s="135"/>
      <c r="C169" s="54"/>
      <c r="D169" s="54"/>
      <c r="E169" s="54"/>
      <c r="F169" s="33"/>
      <c r="G169" s="118"/>
      <c r="H169" s="31"/>
      <c r="I169" s="31"/>
      <c r="J169" s="31">
        <f t="shared" si="23"/>
        <v>0</v>
      </c>
      <c r="K169" s="31">
        <f t="shared" si="24"/>
        <v>0</v>
      </c>
      <c r="L169" s="31"/>
      <c r="M169" s="31"/>
      <c r="N169" s="53">
        <f t="shared" si="25"/>
        <v>0</v>
      </c>
      <c r="O169" s="54"/>
      <c r="P169" s="133"/>
      <c r="R169" s="134"/>
      <c r="S169" s="96"/>
      <c r="T169" s="96"/>
    </row>
    <row r="170" s="1" customFormat="1" spans="1:20">
      <c r="A170" s="135"/>
      <c r="B170" s="135"/>
      <c r="C170" s="54"/>
      <c r="D170" s="54"/>
      <c r="E170" s="54"/>
      <c r="F170" s="33"/>
      <c r="G170" s="118"/>
      <c r="H170" s="31"/>
      <c r="I170" s="31"/>
      <c r="J170" s="31">
        <f t="shared" si="23"/>
        <v>0</v>
      </c>
      <c r="K170" s="31">
        <f t="shared" si="24"/>
        <v>0</v>
      </c>
      <c r="L170" s="31"/>
      <c r="M170" s="31"/>
      <c r="N170" s="53">
        <f t="shared" si="25"/>
        <v>0</v>
      </c>
      <c r="O170" s="54"/>
      <c r="P170" s="133"/>
      <c r="R170" s="134"/>
      <c r="S170" s="96"/>
      <c r="T170" s="96"/>
    </row>
    <row r="171" s="1" customFormat="1" spans="1:20">
      <c r="A171" s="135"/>
      <c r="B171" s="135"/>
      <c r="C171" s="54"/>
      <c r="D171" s="54"/>
      <c r="E171" s="79"/>
      <c r="F171" s="33"/>
      <c r="G171" s="118"/>
      <c r="H171" s="31"/>
      <c r="I171" s="31"/>
      <c r="J171" s="31">
        <f t="shared" si="23"/>
        <v>0</v>
      </c>
      <c r="K171" s="31">
        <f t="shared" si="24"/>
        <v>0</v>
      </c>
      <c r="L171" s="31"/>
      <c r="M171" s="31"/>
      <c r="N171" s="53">
        <f t="shared" si="25"/>
        <v>0</v>
      </c>
      <c r="O171" s="54"/>
      <c r="P171" s="133"/>
      <c r="R171" s="134"/>
      <c r="S171" s="96"/>
      <c r="T171" s="96"/>
    </row>
    <row r="172" s="1" customFormat="1" spans="1:20">
      <c r="A172" s="135"/>
      <c r="B172" s="135"/>
      <c r="C172" s="54"/>
      <c r="D172" s="54"/>
      <c r="E172" s="79"/>
      <c r="F172" s="33"/>
      <c r="G172" s="118"/>
      <c r="H172" s="31"/>
      <c r="I172" s="31"/>
      <c r="J172" s="31">
        <f t="shared" si="23"/>
        <v>0</v>
      </c>
      <c r="K172" s="31">
        <f t="shared" si="24"/>
        <v>0</v>
      </c>
      <c r="L172" s="31"/>
      <c r="M172" s="31"/>
      <c r="N172" s="53">
        <f t="shared" si="25"/>
        <v>0</v>
      </c>
      <c r="O172" s="54"/>
      <c r="P172" s="133"/>
      <c r="R172" s="134"/>
      <c r="S172" s="96"/>
      <c r="T172" s="96"/>
    </row>
    <row r="173" s="1" customFormat="1" spans="1:20">
      <c r="A173" s="135"/>
      <c r="B173" s="135"/>
      <c r="C173" s="54"/>
      <c r="D173" s="54"/>
      <c r="E173" s="54"/>
      <c r="F173" s="33"/>
      <c r="G173" s="118"/>
      <c r="H173" s="31"/>
      <c r="I173" s="31"/>
      <c r="J173" s="31">
        <f t="shared" si="23"/>
        <v>0</v>
      </c>
      <c r="K173" s="31">
        <f t="shared" si="24"/>
        <v>0</v>
      </c>
      <c r="L173" s="31"/>
      <c r="M173" s="31"/>
      <c r="N173" s="53">
        <f t="shared" si="25"/>
        <v>0</v>
      </c>
      <c r="O173" s="54"/>
      <c r="P173" s="133"/>
      <c r="R173" s="134"/>
      <c r="S173" s="96"/>
      <c r="T173" s="96"/>
    </row>
    <row r="174" s="1" customFormat="1" spans="1:20">
      <c r="A174" s="135"/>
      <c r="B174" s="135"/>
      <c r="C174" s="54"/>
      <c r="D174" s="54"/>
      <c r="E174" s="54"/>
      <c r="F174" s="33"/>
      <c r="G174" s="118"/>
      <c r="H174" s="31"/>
      <c r="I174" s="31"/>
      <c r="J174" s="31">
        <f t="shared" si="23"/>
        <v>0</v>
      </c>
      <c r="K174" s="31">
        <f t="shared" si="24"/>
        <v>0</v>
      </c>
      <c r="L174" s="31"/>
      <c r="M174" s="31"/>
      <c r="N174" s="53">
        <f t="shared" si="25"/>
        <v>0</v>
      </c>
      <c r="O174" s="54"/>
      <c r="P174" s="133"/>
      <c r="R174" s="134"/>
      <c r="S174" s="96"/>
      <c r="T174" s="96"/>
    </row>
    <row r="175" s="1" customFormat="1" spans="1:20">
      <c r="A175" s="135"/>
      <c r="B175" s="135"/>
      <c r="C175" s="54"/>
      <c r="D175" s="54"/>
      <c r="E175" s="54"/>
      <c r="F175" s="33"/>
      <c r="G175" s="118"/>
      <c r="H175" s="31"/>
      <c r="I175" s="31"/>
      <c r="J175" s="31">
        <f t="shared" si="23"/>
        <v>0</v>
      </c>
      <c r="K175" s="31">
        <f t="shared" si="24"/>
        <v>0</v>
      </c>
      <c r="L175" s="31"/>
      <c r="M175" s="31"/>
      <c r="N175" s="53">
        <f t="shared" si="25"/>
        <v>0</v>
      </c>
      <c r="O175" s="54"/>
      <c r="P175" s="133"/>
      <c r="R175" s="134"/>
      <c r="S175" s="96"/>
      <c r="T175" s="96"/>
    </row>
    <row r="176" s="1" customFormat="1" spans="1:20">
      <c r="A176" s="135"/>
      <c r="B176" s="135"/>
      <c r="C176" s="54"/>
      <c r="D176" s="54"/>
      <c r="E176" s="79"/>
      <c r="F176" s="33"/>
      <c r="G176" s="118"/>
      <c r="H176" s="31"/>
      <c r="I176" s="31"/>
      <c r="J176" s="31">
        <f t="shared" si="23"/>
        <v>0</v>
      </c>
      <c r="K176" s="31">
        <f t="shared" si="24"/>
        <v>0</v>
      </c>
      <c r="L176" s="31"/>
      <c r="M176" s="31"/>
      <c r="N176" s="53">
        <f t="shared" si="25"/>
        <v>0</v>
      </c>
      <c r="O176" s="54"/>
      <c r="P176" s="133"/>
      <c r="R176" s="134"/>
      <c r="S176" s="96"/>
      <c r="T176" s="96"/>
    </row>
    <row r="177" s="1" customFormat="1" spans="1:20">
      <c r="A177" s="135"/>
      <c r="B177" s="135"/>
      <c r="C177" s="54"/>
      <c r="D177" s="54"/>
      <c r="E177" s="54"/>
      <c r="F177" s="33"/>
      <c r="G177" s="118"/>
      <c r="H177" s="31"/>
      <c r="I177" s="31"/>
      <c r="J177" s="31">
        <f t="shared" si="23"/>
        <v>0</v>
      </c>
      <c r="K177" s="31">
        <f t="shared" si="24"/>
        <v>0</v>
      </c>
      <c r="L177" s="31"/>
      <c r="M177" s="31"/>
      <c r="N177" s="53">
        <f t="shared" si="25"/>
        <v>0</v>
      </c>
      <c r="O177" s="54"/>
      <c r="P177" s="133"/>
      <c r="R177" s="134"/>
      <c r="S177" s="96"/>
      <c r="T177" s="96"/>
    </row>
    <row r="178" s="1" customFormat="1" spans="1:20">
      <c r="A178" s="135"/>
      <c r="B178" s="135"/>
      <c r="C178" s="54"/>
      <c r="D178" s="54"/>
      <c r="E178" s="54"/>
      <c r="F178" s="33"/>
      <c r="G178" s="118"/>
      <c r="H178" s="31"/>
      <c r="I178" s="31"/>
      <c r="J178" s="31">
        <f t="shared" si="23"/>
        <v>0</v>
      </c>
      <c r="K178" s="31">
        <f t="shared" si="24"/>
        <v>0</v>
      </c>
      <c r="L178" s="31"/>
      <c r="M178" s="31"/>
      <c r="N178" s="53">
        <f t="shared" si="25"/>
        <v>0</v>
      </c>
      <c r="O178" s="54"/>
      <c r="P178" s="133"/>
      <c r="R178" s="134"/>
      <c r="S178" s="96"/>
      <c r="T178" s="96"/>
    </row>
    <row r="179" s="1" customFormat="1" spans="1:20">
      <c r="A179" s="135"/>
      <c r="B179" s="135"/>
      <c r="C179" s="54"/>
      <c r="D179" s="54"/>
      <c r="E179" s="54"/>
      <c r="F179" s="33"/>
      <c r="G179" s="118"/>
      <c r="H179" s="31"/>
      <c r="I179" s="31"/>
      <c r="J179" s="31">
        <f t="shared" si="23"/>
        <v>0</v>
      </c>
      <c r="K179" s="31">
        <f t="shared" si="24"/>
        <v>0</v>
      </c>
      <c r="L179" s="31"/>
      <c r="M179" s="31"/>
      <c r="N179" s="53">
        <f t="shared" si="25"/>
        <v>0</v>
      </c>
      <c r="O179" s="54"/>
      <c r="P179" s="133"/>
      <c r="R179" s="134"/>
      <c r="S179" s="96"/>
      <c r="T179" s="96"/>
    </row>
    <row r="180" s="1" customFormat="1" spans="1:20">
      <c r="A180" s="135"/>
      <c r="B180" s="135"/>
      <c r="C180" s="54"/>
      <c r="D180" s="54"/>
      <c r="E180" s="54"/>
      <c r="F180" s="33"/>
      <c r="G180" s="118"/>
      <c r="H180" s="31"/>
      <c r="I180" s="31"/>
      <c r="J180" s="31">
        <f t="shared" si="23"/>
        <v>0</v>
      </c>
      <c r="K180" s="31">
        <f t="shared" si="24"/>
        <v>0</v>
      </c>
      <c r="L180" s="31"/>
      <c r="M180" s="31"/>
      <c r="N180" s="53">
        <f t="shared" si="25"/>
        <v>0</v>
      </c>
      <c r="O180" s="54"/>
      <c r="P180" s="133"/>
      <c r="R180" s="134"/>
      <c r="S180" s="96"/>
      <c r="T180" s="96"/>
    </row>
    <row r="181" s="1" customFormat="1" spans="1:20">
      <c r="A181" s="135"/>
      <c r="B181" s="135"/>
      <c r="C181" s="54"/>
      <c r="D181" s="54"/>
      <c r="E181" s="54"/>
      <c r="F181" s="33"/>
      <c r="G181" s="118"/>
      <c r="H181" s="31"/>
      <c r="I181" s="31"/>
      <c r="J181" s="31">
        <f t="shared" si="23"/>
        <v>0</v>
      </c>
      <c r="K181" s="31">
        <f t="shared" si="24"/>
        <v>0</v>
      </c>
      <c r="L181" s="31"/>
      <c r="M181" s="31"/>
      <c r="N181" s="53">
        <f t="shared" si="25"/>
        <v>0</v>
      </c>
      <c r="O181" s="54"/>
      <c r="P181" s="133"/>
      <c r="R181" s="134"/>
      <c r="S181" s="96"/>
      <c r="T181" s="96"/>
    </row>
    <row r="182" s="1" customFormat="1" spans="1:20">
      <c r="A182" s="135"/>
      <c r="B182" s="135"/>
      <c r="C182" s="54"/>
      <c r="D182" s="54"/>
      <c r="E182" s="79"/>
      <c r="F182" s="33"/>
      <c r="G182" s="118"/>
      <c r="H182" s="31"/>
      <c r="I182" s="31"/>
      <c r="J182" s="31">
        <f t="shared" si="23"/>
        <v>0</v>
      </c>
      <c r="K182" s="31">
        <f t="shared" si="24"/>
        <v>0</v>
      </c>
      <c r="L182" s="31"/>
      <c r="M182" s="31"/>
      <c r="N182" s="53">
        <f t="shared" si="25"/>
        <v>0</v>
      </c>
      <c r="O182" s="54"/>
      <c r="P182" s="133"/>
      <c r="R182" s="134"/>
      <c r="S182" s="96"/>
      <c r="T182" s="96"/>
    </row>
    <row r="183" s="1" customFormat="1" spans="1:20">
      <c r="A183" s="135"/>
      <c r="B183" s="135"/>
      <c r="C183" s="54"/>
      <c r="D183" s="54"/>
      <c r="E183" s="54"/>
      <c r="F183" s="33"/>
      <c r="G183" s="118"/>
      <c r="H183" s="31"/>
      <c r="I183" s="31"/>
      <c r="J183" s="31">
        <f t="shared" si="23"/>
        <v>0</v>
      </c>
      <c r="K183" s="31">
        <f t="shared" si="24"/>
        <v>0</v>
      </c>
      <c r="L183" s="31"/>
      <c r="M183" s="31"/>
      <c r="N183" s="53">
        <f t="shared" si="25"/>
        <v>0</v>
      </c>
      <c r="O183" s="54"/>
      <c r="P183" s="133"/>
      <c r="R183" s="134"/>
      <c r="S183" s="96"/>
      <c r="T183" s="96"/>
    </row>
    <row r="184" s="1" customFormat="1" spans="1:20">
      <c r="A184" s="135"/>
      <c r="B184" s="135"/>
      <c r="C184" s="54"/>
      <c r="D184" s="54"/>
      <c r="E184" s="79"/>
      <c r="F184" s="33"/>
      <c r="G184" s="118"/>
      <c r="H184" s="31"/>
      <c r="I184" s="31"/>
      <c r="J184" s="31">
        <f t="shared" si="23"/>
        <v>0</v>
      </c>
      <c r="K184" s="31">
        <f t="shared" si="24"/>
        <v>0</v>
      </c>
      <c r="L184" s="31"/>
      <c r="M184" s="31"/>
      <c r="N184" s="53">
        <f t="shared" si="25"/>
        <v>0</v>
      </c>
      <c r="O184" s="54"/>
      <c r="P184" s="133"/>
      <c r="R184" s="134"/>
      <c r="S184" s="96"/>
      <c r="T184" s="96"/>
    </row>
    <row r="185" s="1" customFormat="1" spans="1:20">
      <c r="A185" s="135"/>
      <c r="B185" s="135"/>
      <c r="C185" s="54"/>
      <c r="D185" s="54"/>
      <c r="E185" s="54"/>
      <c r="F185" s="33"/>
      <c r="G185" s="118"/>
      <c r="H185" s="31"/>
      <c r="I185" s="31"/>
      <c r="J185" s="31">
        <f t="shared" si="23"/>
        <v>0</v>
      </c>
      <c r="K185" s="31">
        <f t="shared" si="24"/>
        <v>0</v>
      </c>
      <c r="L185" s="31"/>
      <c r="M185" s="31"/>
      <c r="N185" s="53">
        <f t="shared" si="25"/>
        <v>0</v>
      </c>
      <c r="O185" s="54"/>
      <c r="P185" s="133"/>
      <c r="R185" s="134"/>
      <c r="S185" s="96"/>
      <c r="T185" s="96"/>
    </row>
    <row r="186" s="1" customFormat="1" spans="1:20">
      <c r="A186" s="135"/>
      <c r="B186" s="135"/>
      <c r="C186" s="54"/>
      <c r="D186" s="54"/>
      <c r="E186" s="54"/>
      <c r="F186" s="33"/>
      <c r="G186" s="118"/>
      <c r="H186" s="31"/>
      <c r="I186" s="31"/>
      <c r="J186" s="31">
        <f t="shared" si="23"/>
        <v>0</v>
      </c>
      <c r="K186" s="31">
        <f t="shared" si="24"/>
        <v>0</v>
      </c>
      <c r="L186" s="31"/>
      <c r="M186" s="31"/>
      <c r="N186" s="53">
        <f t="shared" si="25"/>
        <v>0</v>
      </c>
      <c r="O186" s="54"/>
      <c r="P186" s="133"/>
      <c r="R186" s="134"/>
      <c r="S186" s="96"/>
      <c r="T186" s="96"/>
    </row>
    <row r="187" s="1" customFormat="1" spans="1:20">
      <c r="A187" s="135"/>
      <c r="B187" s="135"/>
      <c r="C187" s="54"/>
      <c r="D187" s="54"/>
      <c r="E187" s="79"/>
      <c r="F187" s="33"/>
      <c r="G187" s="118"/>
      <c r="H187" s="31"/>
      <c r="I187" s="31"/>
      <c r="J187" s="31">
        <f t="shared" si="23"/>
        <v>0</v>
      </c>
      <c r="K187" s="31">
        <f t="shared" si="24"/>
        <v>0</v>
      </c>
      <c r="L187" s="31"/>
      <c r="M187" s="31"/>
      <c r="N187" s="53">
        <f t="shared" si="25"/>
        <v>0</v>
      </c>
      <c r="O187" s="54"/>
      <c r="P187" s="133"/>
      <c r="R187" s="134"/>
      <c r="S187" s="96"/>
      <c r="T187" s="96"/>
    </row>
    <row r="188" s="1" customFormat="1" spans="1:20">
      <c r="A188" s="135"/>
      <c r="B188" s="135"/>
      <c r="C188" s="54"/>
      <c r="D188" s="54"/>
      <c r="E188" s="79"/>
      <c r="F188" s="33"/>
      <c r="G188" s="118"/>
      <c r="H188" s="31"/>
      <c r="I188" s="31"/>
      <c r="J188" s="31">
        <f t="shared" si="23"/>
        <v>0</v>
      </c>
      <c r="K188" s="31">
        <f t="shared" si="24"/>
        <v>0</v>
      </c>
      <c r="L188" s="31"/>
      <c r="M188" s="31"/>
      <c r="N188" s="53">
        <f t="shared" si="25"/>
        <v>0</v>
      </c>
      <c r="O188" s="54"/>
      <c r="P188" s="133"/>
      <c r="R188" s="134"/>
      <c r="S188" s="96"/>
      <c r="T188" s="96"/>
    </row>
    <row r="189" s="1" customFormat="1" spans="1:20">
      <c r="A189" s="135"/>
      <c r="B189" s="135"/>
      <c r="C189" s="54"/>
      <c r="D189" s="54"/>
      <c r="E189" s="54"/>
      <c r="F189" s="33"/>
      <c r="G189" s="118"/>
      <c r="H189" s="31"/>
      <c r="I189" s="31"/>
      <c r="J189" s="31">
        <f t="shared" si="23"/>
        <v>0</v>
      </c>
      <c r="K189" s="31">
        <f t="shared" si="24"/>
        <v>0</v>
      </c>
      <c r="L189" s="31"/>
      <c r="M189" s="31"/>
      <c r="N189" s="53">
        <f t="shared" si="25"/>
        <v>0</v>
      </c>
      <c r="O189" s="54"/>
      <c r="P189" s="133"/>
      <c r="R189" s="134"/>
      <c r="S189" s="96"/>
      <c r="T189" s="96"/>
    </row>
    <row r="190" s="1" customFormat="1" spans="1:20">
      <c r="A190" s="135"/>
      <c r="B190" s="135"/>
      <c r="C190" s="54"/>
      <c r="D190" s="54"/>
      <c r="E190" s="79"/>
      <c r="F190" s="33"/>
      <c r="G190" s="118"/>
      <c r="H190" s="31"/>
      <c r="I190" s="31"/>
      <c r="J190" s="31">
        <f t="shared" si="23"/>
        <v>0</v>
      </c>
      <c r="K190" s="31">
        <f t="shared" si="24"/>
        <v>0</v>
      </c>
      <c r="L190" s="31"/>
      <c r="M190" s="31"/>
      <c r="N190" s="53">
        <f t="shared" si="25"/>
        <v>0</v>
      </c>
      <c r="O190" s="54"/>
      <c r="P190" s="133"/>
      <c r="R190" s="134"/>
      <c r="S190" s="96"/>
      <c r="T190" s="96"/>
    </row>
    <row r="191" s="1" customFormat="1" spans="1:20">
      <c r="A191" s="135"/>
      <c r="B191" s="135"/>
      <c r="C191" s="54"/>
      <c r="D191" s="54"/>
      <c r="E191" s="54"/>
      <c r="F191" s="33"/>
      <c r="G191" s="118"/>
      <c r="H191" s="31"/>
      <c r="I191" s="31"/>
      <c r="J191" s="31">
        <f t="shared" si="23"/>
        <v>0</v>
      </c>
      <c r="K191" s="31">
        <f t="shared" si="24"/>
        <v>0</v>
      </c>
      <c r="L191" s="31"/>
      <c r="M191" s="31"/>
      <c r="N191" s="53">
        <f t="shared" si="25"/>
        <v>0</v>
      </c>
      <c r="O191" s="54"/>
      <c r="P191" s="133"/>
      <c r="R191" s="134"/>
      <c r="S191" s="96"/>
      <c r="T191" s="96"/>
    </row>
    <row r="192" s="1" customFormat="1" spans="1:20">
      <c r="A192" s="135"/>
      <c r="B192" s="135"/>
      <c r="C192" s="54"/>
      <c r="D192" s="54"/>
      <c r="E192" s="79"/>
      <c r="F192" s="33"/>
      <c r="G192" s="118"/>
      <c r="H192" s="31"/>
      <c r="I192" s="31"/>
      <c r="J192" s="31">
        <f t="shared" si="23"/>
        <v>0</v>
      </c>
      <c r="K192" s="31">
        <f t="shared" si="24"/>
        <v>0</v>
      </c>
      <c r="L192" s="31"/>
      <c r="M192" s="31"/>
      <c r="N192" s="53">
        <f t="shared" si="25"/>
        <v>0</v>
      </c>
      <c r="O192" s="54"/>
      <c r="P192" s="133"/>
      <c r="R192" s="134"/>
      <c r="S192" s="96"/>
      <c r="T192" s="96"/>
    </row>
    <row r="193" s="1" customFormat="1" spans="1:20">
      <c r="A193" s="135"/>
      <c r="B193" s="135"/>
      <c r="C193" s="54"/>
      <c r="D193" s="54"/>
      <c r="E193" s="79"/>
      <c r="F193" s="33"/>
      <c r="G193" s="118"/>
      <c r="H193" s="31"/>
      <c r="I193" s="31"/>
      <c r="J193" s="31">
        <f t="shared" si="23"/>
        <v>0</v>
      </c>
      <c r="K193" s="31">
        <f t="shared" si="24"/>
        <v>0</v>
      </c>
      <c r="L193" s="31"/>
      <c r="M193" s="31"/>
      <c r="N193" s="53">
        <f t="shared" si="25"/>
        <v>0</v>
      </c>
      <c r="O193" s="54"/>
      <c r="P193" s="133"/>
      <c r="R193" s="134"/>
      <c r="S193" s="96"/>
      <c r="T193" s="96"/>
    </row>
    <row r="194" s="1" customFormat="1" spans="1:20">
      <c r="A194" s="135"/>
      <c r="B194" s="135"/>
      <c r="C194" s="54"/>
      <c r="D194" s="54"/>
      <c r="E194" s="79"/>
      <c r="F194" s="33"/>
      <c r="G194" s="118"/>
      <c r="H194" s="31"/>
      <c r="I194" s="31"/>
      <c r="J194" s="31">
        <f t="shared" si="23"/>
        <v>0</v>
      </c>
      <c r="K194" s="31">
        <f t="shared" si="24"/>
        <v>0</v>
      </c>
      <c r="L194" s="31"/>
      <c r="M194" s="31"/>
      <c r="N194" s="53">
        <f t="shared" si="25"/>
        <v>0</v>
      </c>
      <c r="O194" s="54"/>
      <c r="P194" s="133"/>
      <c r="R194" s="134"/>
      <c r="S194" s="96"/>
      <c r="T194" s="96"/>
    </row>
    <row r="195" s="1" customFormat="1" spans="1:20">
      <c r="A195" s="135"/>
      <c r="B195" s="135"/>
      <c r="C195" s="54"/>
      <c r="D195" s="54"/>
      <c r="E195" s="79"/>
      <c r="F195" s="33"/>
      <c r="G195" s="118"/>
      <c r="H195" s="31"/>
      <c r="I195" s="31"/>
      <c r="J195" s="31">
        <f t="shared" si="23"/>
        <v>0</v>
      </c>
      <c r="K195" s="31">
        <f t="shared" si="24"/>
        <v>0</v>
      </c>
      <c r="L195" s="31"/>
      <c r="M195" s="31"/>
      <c r="N195" s="53">
        <f t="shared" si="25"/>
        <v>0</v>
      </c>
      <c r="O195" s="54"/>
      <c r="P195" s="133"/>
      <c r="R195" s="134"/>
      <c r="S195" s="96"/>
      <c r="T195" s="96"/>
    </row>
    <row r="196" s="1" customFormat="1" spans="1:20">
      <c r="A196" s="135"/>
      <c r="B196" s="135"/>
      <c r="C196" s="54"/>
      <c r="D196" s="54"/>
      <c r="E196" s="79"/>
      <c r="F196" s="33"/>
      <c r="G196" s="118"/>
      <c r="H196" s="31"/>
      <c r="I196" s="31"/>
      <c r="J196" s="31">
        <f t="shared" si="23"/>
        <v>0</v>
      </c>
      <c r="K196" s="31">
        <f t="shared" si="24"/>
        <v>0</v>
      </c>
      <c r="L196" s="31"/>
      <c r="M196" s="31"/>
      <c r="N196" s="53">
        <f t="shared" si="25"/>
        <v>0</v>
      </c>
      <c r="O196" s="54"/>
      <c r="P196" s="133"/>
      <c r="R196" s="134"/>
      <c r="S196" s="96"/>
      <c r="T196" s="96"/>
    </row>
    <row r="197" s="1" customFormat="1" spans="1:20">
      <c r="A197" s="135"/>
      <c r="B197" s="135"/>
      <c r="C197" s="54"/>
      <c r="D197" s="54"/>
      <c r="E197" s="79"/>
      <c r="F197" s="33"/>
      <c r="G197" s="118"/>
      <c r="H197" s="31"/>
      <c r="I197" s="31"/>
      <c r="J197" s="31">
        <f t="shared" si="23"/>
        <v>0</v>
      </c>
      <c r="K197" s="31">
        <f t="shared" si="24"/>
        <v>0</v>
      </c>
      <c r="L197" s="31"/>
      <c r="M197" s="31"/>
      <c r="N197" s="53">
        <f t="shared" si="25"/>
        <v>0</v>
      </c>
      <c r="O197" s="54"/>
      <c r="P197" s="133"/>
      <c r="R197" s="134"/>
      <c r="S197" s="96"/>
      <c r="T197" s="96"/>
    </row>
    <row r="198" s="1" customFormat="1" spans="1:20">
      <c r="A198" s="135"/>
      <c r="B198" s="135"/>
      <c r="C198" s="54"/>
      <c r="D198" s="54"/>
      <c r="E198" s="79"/>
      <c r="F198" s="33"/>
      <c r="G198" s="118"/>
      <c r="H198" s="31"/>
      <c r="I198" s="31"/>
      <c r="J198" s="31">
        <f t="shared" si="23"/>
        <v>0</v>
      </c>
      <c r="K198" s="31">
        <f t="shared" si="24"/>
        <v>0</v>
      </c>
      <c r="L198" s="31"/>
      <c r="M198" s="31"/>
      <c r="N198" s="53">
        <f t="shared" si="25"/>
        <v>0</v>
      </c>
      <c r="O198" s="54"/>
      <c r="P198" s="133"/>
      <c r="R198" s="134"/>
      <c r="S198" s="96"/>
      <c r="T198" s="96"/>
    </row>
    <row r="199" s="1" customFormat="1" spans="1:20">
      <c r="A199" s="135"/>
      <c r="B199" s="135"/>
      <c r="C199" s="54"/>
      <c r="D199" s="54"/>
      <c r="E199" s="79"/>
      <c r="F199" s="33"/>
      <c r="G199" s="118"/>
      <c r="H199" s="31"/>
      <c r="I199" s="31"/>
      <c r="J199" s="31">
        <f t="shared" si="23"/>
        <v>0</v>
      </c>
      <c r="K199" s="31">
        <f t="shared" si="24"/>
        <v>0</v>
      </c>
      <c r="L199" s="31"/>
      <c r="M199" s="31"/>
      <c r="N199" s="53">
        <f t="shared" si="25"/>
        <v>0</v>
      </c>
      <c r="O199" s="54"/>
      <c r="P199" s="133"/>
      <c r="R199" s="134"/>
      <c r="S199" s="96"/>
      <c r="T199" s="96"/>
    </row>
    <row r="200" s="1" customFormat="1" spans="1:20">
      <c r="A200" s="135"/>
      <c r="B200" s="135"/>
      <c r="C200" s="54"/>
      <c r="D200" s="54"/>
      <c r="E200" s="79"/>
      <c r="F200" s="33"/>
      <c r="G200" s="118"/>
      <c r="H200" s="31"/>
      <c r="I200" s="31"/>
      <c r="J200" s="31">
        <f t="shared" si="23"/>
        <v>0</v>
      </c>
      <c r="K200" s="31">
        <f t="shared" si="24"/>
        <v>0</v>
      </c>
      <c r="L200" s="31"/>
      <c r="M200" s="31"/>
      <c r="N200" s="53">
        <f t="shared" si="25"/>
        <v>0</v>
      </c>
      <c r="O200" s="54"/>
      <c r="P200" s="133"/>
      <c r="R200" s="134"/>
      <c r="S200" s="96"/>
      <c r="T200" s="96"/>
    </row>
    <row r="201" s="1" customFormat="1" spans="1:20">
      <c r="A201" s="135"/>
      <c r="B201" s="135"/>
      <c r="C201" s="54"/>
      <c r="D201" s="54"/>
      <c r="E201" s="79"/>
      <c r="F201" s="33"/>
      <c r="G201" s="118"/>
      <c r="H201" s="31"/>
      <c r="I201" s="31"/>
      <c r="J201" s="31">
        <f t="shared" si="23"/>
        <v>0</v>
      </c>
      <c r="K201" s="31">
        <f t="shared" si="24"/>
        <v>0</v>
      </c>
      <c r="L201" s="31"/>
      <c r="M201" s="31"/>
      <c r="N201" s="53">
        <f t="shared" si="25"/>
        <v>0</v>
      </c>
      <c r="O201" s="54"/>
      <c r="P201" s="133"/>
      <c r="R201" s="134"/>
      <c r="S201" s="96"/>
      <c r="T201" s="96"/>
    </row>
    <row r="202" s="1" customFormat="1" spans="1:20">
      <c r="A202" s="135"/>
      <c r="B202" s="135"/>
      <c r="C202" s="54"/>
      <c r="D202" s="54"/>
      <c r="E202" s="79"/>
      <c r="F202" s="33"/>
      <c r="G202" s="118"/>
      <c r="H202" s="31"/>
      <c r="I202" s="31"/>
      <c r="J202" s="31">
        <f t="shared" si="23"/>
        <v>0</v>
      </c>
      <c r="K202" s="31">
        <f t="shared" si="24"/>
        <v>0</v>
      </c>
      <c r="L202" s="31"/>
      <c r="M202" s="31"/>
      <c r="N202" s="53">
        <f t="shared" si="25"/>
        <v>0</v>
      </c>
      <c r="O202" s="54"/>
      <c r="P202" s="133"/>
      <c r="R202" s="134"/>
      <c r="S202" s="96"/>
      <c r="T202" s="96"/>
    </row>
    <row r="203" s="1" customFormat="1" spans="1:20">
      <c r="A203" s="135"/>
      <c r="B203" s="135"/>
      <c r="C203" s="54"/>
      <c r="D203" s="54"/>
      <c r="E203" s="54"/>
      <c r="F203" s="33"/>
      <c r="G203" s="118"/>
      <c r="H203" s="31"/>
      <c r="I203" s="31"/>
      <c r="J203" s="31">
        <f t="shared" si="23"/>
        <v>0</v>
      </c>
      <c r="K203" s="31">
        <f t="shared" si="24"/>
        <v>0</v>
      </c>
      <c r="L203" s="31"/>
      <c r="M203" s="31"/>
      <c r="N203" s="53">
        <f t="shared" si="25"/>
        <v>0</v>
      </c>
      <c r="O203" s="54"/>
      <c r="P203" s="133"/>
      <c r="R203" s="134"/>
      <c r="S203" s="96"/>
      <c r="T203" s="96"/>
    </row>
    <row r="204" s="1" customFormat="1" spans="1:20">
      <c r="A204" s="135"/>
      <c r="B204" s="135"/>
      <c r="C204" s="54"/>
      <c r="D204" s="54"/>
      <c r="E204" s="79"/>
      <c r="F204" s="33"/>
      <c r="G204" s="118"/>
      <c r="H204" s="31"/>
      <c r="I204" s="31"/>
      <c r="J204" s="31">
        <f t="shared" si="23"/>
        <v>0</v>
      </c>
      <c r="K204" s="31">
        <f t="shared" si="24"/>
        <v>0</v>
      </c>
      <c r="L204" s="31"/>
      <c r="M204" s="31"/>
      <c r="N204" s="53">
        <f t="shared" si="25"/>
        <v>0</v>
      </c>
      <c r="O204" s="54"/>
      <c r="P204" s="133"/>
      <c r="R204" s="134"/>
      <c r="S204" s="96"/>
      <c r="T204" s="96"/>
    </row>
    <row r="205" s="1" customFormat="1" spans="1:20">
      <c r="A205" s="135"/>
      <c r="B205" s="135"/>
      <c r="C205" s="54"/>
      <c r="D205" s="54"/>
      <c r="E205" s="54"/>
      <c r="F205" s="33"/>
      <c r="G205" s="118"/>
      <c r="H205" s="31"/>
      <c r="I205" s="31"/>
      <c r="J205" s="31">
        <f t="shared" si="23"/>
        <v>0</v>
      </c>
      <c r="K205" s="31">
        <f t="shared" si="24"/>
        <v>0</v>
      </c>
      <c r="L205" s="31"/>
      <c r="M205" s="31"/>
      <c r="N205" s="53">
        <f t="shared" si="25"/>
        <v>0</v>
      </c>
      <c r="O205" s="54"/>
      <c r="P205" s="133"/>
      <c r="R205" s="134"/>
      <c r="S205" s="96"/>
      <c r="T205" s="96"/>
    </row>
    <row r="206" s="1" customFormat="1" spans="1:20">
      <c r="A206" s="135"/>
      <c r="B206" s="135"/>
      <c r="C206" s="54"/>
      <c r="D206" s="54"/>
      <c r="E206" s="79"/>
      <c r="F206" s="33"/>
      <c r="G206" s="118"/>
      <c r="H206" s="31"/>
      <c r="I206" s="31"/>
      <c r="J206" s="31">
        <f t="shared" si="23"/>
        <v>0</v>
      </c>
      <c r="K206" s="31">
        <f t="shared" si="24"/>
        <v>0</v>
      </c>
      <c r="L206" s="31"/>
      <c r="M206" s="31"/>
      <c r="N206" s="53">
        <f t="shared" si="25"/>
        <v>0</v>
      </c>
      <c r="O206" s="54"/>
      <c r="P206" s="133"/>
      <c r="R206" s="134"/>
      <c r="S206" s="96"/>
      <c r="T206" s="96"/>
    </row>
    <row r="207" s="1" customFormat="1" spans="1:20">
      <c r="A207" s="135"/>
      <c r="B207" s="135"/>
      <c r="C207" s="54"/>
      <c r="D207" s="54"/>
      <c r="E207" s="54"/>
      <c r="F207" s="33"/>
      <c r="G207" s="118"/>
      <c r="H207" s="31"/>
      <c r="I207" s="31"/>
      <c r="J207" s="31">
        <f t="shared" si="23"/>
        <v>0</v>
      </c>
      <c r="K207" s="31">
        <f t="shared" si="24"/>
        <v>0</v>
      </c>
      <c r="L207" s="31"/>
      <c r="M207" s="31"/>
      <c r="N207" s="53">
        <f t="shared" si="25"/>
        <v>0</v>
      </c>
      <c r="O207" s="54"/>
      <c r="P207" s="133"/>
      <c r="R207" s="134"/>
      <c r="S207" s="96"/>
      <c r="T207" s="96"/>
    </row>
    <row r="208" s="1" customFormat="1" spans="1:20">
      <c r="A208" s="135"/>
      <c r="B208" s="135"/>
      <c r="C208" s="54"/>
      <c r="D208" s="54"/>
      <c r="E208" s="79"/>
      <c r="F208" s="33"/>
      <c r="G208" s="118"/>
      <c r="H208" s="31"/>
      <c r="I208" s="31"/>
      <c r="J208" s="31">
        <f t="shared" si="23"/>
        <v>0</v>
      </c>
      <c r="K208" s="31">
        <f t="shared" si="24"/>
        <v>0</v>
      </c>
      <c r="L208" s="31"/>
      <c r="M208" s="31"/>
      <c r="N208" s="53">
        <f t="shared" si="25"/>
        <v>0</v>
      </c>
      <c r="O208" s="54"/>
      <c r="P208" s="133"/>
      <c r="R208" s="134"/>
      <c r="S208" s="96"/>
      <c r="T208" s="96"/>
    </row>
    <row r="209" s="1" customFormat="1" spans="1:20">
      <c r="A209" s="135"/>
      <c r="B209" s="135"/>
      <c r="C209" s="54"/>
      <c r="D209" s="54"/>
      <c r="E209" s="54"/>
      <c r="F209" s="33"/>
      <c r="G209" s="118"/>
      <c r="H209" s="31"/>
      <c r="I209" s="31"/>
      <c r="J209" s="31">
        <f t="shared" si="23"/>
        <v>0</v>
      </c>
      <c r="K209" s="31">
        <f t="shared" si="24"/>
        <v>0</v>
      </c>
      <c r="L209" s="31"/>
      <c r="M209" s="31"/>
      <c r="N209" s="53">
        <f t="shared" si="25"/>
        <v>0</v>
      </c>
      <c r="O209" s="54"/>
      <c r="P209" s="133"/>
      <c r="R209" s="134"/>
      <c r="S209" s="96"/>
      <c r="T209" s="96"/>
    </row>
    <row r="210" s="1" customFormat="1" spans="1:20">
      <c r="A210" s="135"/>
      <c r="B210" s="135"/>
      <c r="C210" s="54"/>
      <c r="D210" s="54"/>
      <c r="E210" s="79"/>
      <c r="F210" s="33"/>
      <c r="G210" s="118"/>
      <c r="H210" s="31"/>
      <c r="I210" s="31"/>
      <c r="J210" s="31">
        <f t="shared" si="23"/>
        <v>0</v>
      </c>
      <c r="K210" s="31">
        <f t="shared" si="24"/>
        <v>0</v>
      </c>
      <c r="L210" s="31"/>
      <c r="M210" s="31"/>
      <c r="N210" s="53">
        <f t="shared" si="25"/>
        <v>0</v>
      </c>
      <c r="O210" s="54"/>
      <c r="P210" s="133"/>
      <c r="R210" s="134"/>
      <c r="S210" s="96"/>
      <c r="T210" s="96"/>
    </row>
    <row r="211" s="1" customFormat="1" spans="1:20">
      <c r="A211" s="135"/>
      <c r="B211" s="135"/>
      <c r="C211" s="54"/>
      <c r="D211" s="54"/>
      <c r="E211" s="54"/>
      <c r="F211" s="33"/>
      <c r="G211" s="118"/>
      <c r="H211" s="31"/>
      <c r="I211" s="31"/>
      <c r="J211" s="31">
        <f t="shared" ref="J211:J274" si="26">G211-F211</f>
        <v>0</v>
      </c>
      <c r="K211" s="31">
        <f t="shared" ref="K211:K274" si="27">H211*I211*J211</f>
        <v>0</v>
      </c>
      <c r="L211" s="31"/>
      <c r="M211" s="31"/>
      <c r="N211" s="53">
        <f t="shared" ref="N211:N274" si="28">J211</f>
        <v>0</v>
      </c>
      <c r="O211" s="54"/>
      <c r="P211" s="133"/>
      <c r="R211" s="134"/>
      <c r="S211" s="96"/>
      <c r="T211" s="96"/>
    </row>
    <row r="212" s="1" customFormat="1" spans="1:20">
      <c r="A212" s="135"/>
      <c r="B212" s="135"/>
      <c r="C212" s="54"/>
      <c r="D212" s="54"/>
      <c r="E212" s="79"/>
      <c r="F212" s="33"/>
      <c r="G212" s="118"/>
      <c r="H212" s="31"/>
      <c r="I212" s="31"/>
      <c r="J212" s="31">
        <f t="shared" si="26"/>
        <v>0</v>
      </c>
      <c r="K212" s="31">
        <f t="shared" si="27"/>
        <v>0</v>
      </c>
      <c r="L212" s="31"/>
      <c r="M212" s="31"/>
      <c r="N212" s="53">
        <f t="shared" si="28"/>
        <v>0</v>
      </c>
      <c r="O212" s="54"/>
      <c r="P212" s="133"/>
      <c r="R212" s="134"/>
      <c r="S212" s="96"/>
      <c r="T212" s="96"/>
    </row>
    <row r="213" s="1" customFormat="1" spans="1:20">
      <c r="A213" s="135"/>
      <c r="B213" s="135"/>
      <c r="C213" s="54"/>
      <c r="D213" s="54"/>
      <c r="E213" s="79"/>
      <c r="F213" s="33"/>
      <c r="G213" s="118"/>
      <c r="H213" s="31"/>
      <c r="I213" s="31"/>
      <c r="J213" s="31">
        <f t="shared" si="26"/>
        <v>0</v>
      </c>
      <c r="K213" s="31">
        <f t="shared" si="27"/>
        <v>0</v>
      </c>
      <c r="L213" s="31"/>
      <c r="M213" s="31"/>
      <c r="N213" s="53">
        <f t="shared" si="28"/>
        <v>0</v>
      </c>
      <c r="O213" s="54"/>
      <c r="P213" s="133"/>
      <c r="R213" s="134"/>
      <c r="S213" s="96"/>
      <c r="T213" s="96"/>
    </row>
    <row r="214" s="1" customFormat="1" spans="1:20">
      <c r="A214" s="135"/>
      <c r="B214" s="135"/>
      <c r="C214" s="54"/>
      <c r="D214" s="54"/>
      <c r="E214" s="79"/>
      <c r="F214" s="33"/>
      <c r="G214" s="118"/>
      <c r="H214" s="31"/>
      <c r="I214" s="31"/>
      <c r="J214" s="31">
        <f t="shared" si="26"/>
        <v>0</v>
      </c>
      <c r="K214" s="31">
        <f t="shared" si="27"/>
        <v>0</v>
      </c>
      <c r="L214" s="31"/>
      <c r="M214" s="31"/>
      <c r="N214" s="53">
        <f t="shared" si="28"/>
        <v>0</v>
      </c>
      <c r="O214" s="54"/>
      <c r="P214" s="133"/>
      <c r="R214" s="134"/>
      <c r="S214" s="96"/>
      <c r="T214" s="96"/>
    </row>
    <row r="215" s="1" customFormat="1" spans="1:20">
      <c r="A215" s="135"/>
      <c r="B215" s="135"/>
      <c r="C215" s="54"/>
      <c r="D215" s="54"/>
      <c r="E215" s="79"/>
      <c r="F215" s="33"/>
      <c r="G215" s="118"/>
      <c r="H215" s="31"/>
      <c r="I215" s="31"/>
      <c r="J215" s="31">
        <f t="shared" si="26"/>
        <v>0</v>
      </c>
      <c r="K215" s="31">
        <f t="shared" si="27"/>
        <v>0</v>
      </c>
      <c r="L215" s="31"/>
      <c r="M215" s="31"/>
      <c r="N215" s="53">
        <f t="shared" si="28"/>
        <v>0</v>
      </c>
      <c r="O215" s="54"/>
      <c r="P215" s="133"/>
      <c r="R215" s="134"/>
      <c r="S215" s="96"/>
      <c r="T215" s="96"/>
    </row>
    <row r="216" s="1" customFormat="1" spans="1:20">
      <c r="A216" s="135"/>
      <c r="B216" s="135"/>
      <c r="C216" s="54"/>
      <c r="D216" s="54"/>
      <c r="E216" s="79"/>
      <c r="F216" s="33"/>
      <c r="G216" s="118"/>
      <c r="H216" s="31"/>
      <c r="I216" s="31"/>
      <c r="J216" s="31">
        <f t="shared" si="26"/>
        <v>0</v>
      </c>
      <c r="K216" s="31">
        <f t="shared" si="27"/>
        <v>0</v>
      </c>
      <c r="L216" s="31"/>
      <c r="M216" s="31"/>
      <c r="N216" s="53">
        <f t="shared" si="28"/>
        <v>0</v>
      </c>
      <c r="O216" s="54"/>
      <c r="P216" s="133"/>
      <c r="R216" s="134"/>
      <c r="S216" s="96"/>
      <c r="T216" s="96"/>
    </row>
    <row r="217" s="1" customFormat="1" spans="1:20">
      <c r="A217" s="135"/>
      <c r="B217" s="135"/>
      <c r="C217" s="54"/>
      <c r="D217" s="54"/>
      <c r="E217" s="79"/>
      <c r="F217" s="33"/>
      <c r="G217" s="118"/>
      <c r="H217" s="31"/>
      <c r="I217" s="31"/>
      <c r="J217" s="31">
        <f t="shared" si="26"/>
        <v>0</v>
      </c>
      <c r="K217" s="31">
        <f t="shared" si="27"/>
        <v>0</v>
      </c>
      <c r="L217" s="31"/>
      <c r="M217" s="31"/>
      <c r="N217" s="53">
        <f t="shared" si="28"/>
        <v>0</v>
      </c>
      <c r="O217" s="54"/>
      <c r="P217" s="133"/>
      <c r="R217" s="134"/>
      <c r="S217" s="96"/>
      <c r="T217" s="96"/>
    </row>
    <row r="218" s="1" customFormat="1" spans="1:20">
      <c r="A218" s="135"/>
      <c r="B218" s="135"/>
      <c r="C218" s="54"/>
      <c r="D218" s="54"/>
      <c r="E218" s="79"/>
      <c r="F218" s="33"/>
      <c r="G218" s="118"/>
      <c r="H218" s="31"/>
      <c r="I218" s="31"/>
      <c r="J218" s="31">
        <f t="shared" si="26"/>
        <v>0</v>
      </c>
      <c r="K218" s="31">
        <f t="shared" si="27"/>
        <v>0</v>
      </c>
      <c r="L218" s="31"/>
      <c r="M218" s="31"/>
      <c r="N218" s="53">
        <f t="shared" si="28"/>
        <v>0</v>
      </c>
      <c r="O218" s="54"/>
      <c r="P218" s="133"/>
      <c r="R218" s="134"/>
      <c r="S218" s="96"/>
      <c r="T218" s="96"/>
    </row>
    <row r="219" s="1" customFormat="1" spans="1:20">
      <c r="A219" s="135"/>
      <c r="B219" s="135"/>
      <c r="C219" s="54"/>
      <c r="D219" s="54"/>
      <c r="E219" s="79"/>
      <c r="F219" s="33"/>
      <c r="G219" s="118"/>
      <c r="H219" s="31"/>
      <c r="I219" s="31"/>
      <c r="J219" s="31">
        <f t="shared" si="26"/>
        <v>0</v>
      </c>
      <c r="K219" s="31">
        <f t="shared" si="27"/>
        <v>0</v>
      </c>
      <c r="L219" s="31"/>
      <c r="M219" s="31"/>
      <c r="N219" s="53">
        <f t="shared" si="28"/>
        <v>0</v>
      </c>
      <c r="O219" s="54"/>
      <c r="P219" s="133"/>
      <c r="R219" s="134"/>
      <c r="S219" s="96"/>
      <c r="T219" s="96"/>
    </row>
    <row r="220" s="1" customFormat="1" spans="1:20">
      <c r="A220" s="135"/>
      <c r="B220" s="135"/>
      <c r="C220" s="54"/>
      <c r="D220" s="54"/>
      <c r="E220" s="79"/>
      <c r="F220" s="33"/>
      <c r="G220" s="118"/>
      <c r="H220" s="31"/>
      <c r="I220" s="31"/>
      <c r="J220" s="31">
        <f t="shared" si="26"/>
        <v>0</v>
      </c>
      <c r="K220" s="31">
        <f t="shared" si="27"/>
        <v>0</v>
      </c>
      <c r="L220" s="31"/>
      <c r="M220" s="31"/>
      <c r="N220" s="53">
        <f t="shared" si="28"/>
        <v>0</v>
      </c>
      <c r="O220" s="54"/>
      <c r="P220" s="133"/>
      <c r="R220" s="134"/>
      <c r="S220" s="96"/>
      <c r="T220" s="96"/>
    </row>
    <row r="221" s="1" customFormat="1" spans="1:20">
      <c r="A221" s="135"/>
      <c r="B221" s="135"/>
      <c r="C221" s="54"/>
      <c r="D221" s="54"/>
      <c r="E221" s="79"/>
      <c r="F221" s="33"/>
      <c r="G221" s="118"/>
      <c r="H221" s="31"/>
      <c r="I221" s="31"/>
      <c r="J221" s="31">
        <f t="shared" si="26"/>
        <v>0</v>
      </c>
      <c r="K221" s="31">
        <f t="shared" si="27"/>
        <v>0</v>
      </c>
      <c r="L221" s="31"/>
      <c r="M221" s="31"/>
      <c r="N221" s="53">
        <f t="shared" si="28"/>
        <v>0</v>
      </c>
      <c r="O221" s="54"/>
      <c r="P221" s="133"/>
      <c r="R221" s="134"/>
      <c r="S221" s="96"/>
      <c r="T221" s="96"/>
    </row>
    <row r="222" s="1" customFormat="1" spans="1:20">
      <c r="A222" s="135"/>
      <c r="B222" s="135"/>
      <c r="C222" s="54"/>
      <c r="D222" s="54"/>
      <c r="E222" s="54"/>
      <c r="F222" s="33"/>
      <c r="G222" s="118"/>
      <c r="H222" s="31"/>
      <c r="I222" s="31"/>
      <c r="J222" s="31">
        <f t="shared" si="26"/>
        <v>0</v>
      </c>
      <c r="K222" s="31">
        <f t="shared" si="27"/>
        <v>0</v>
      </c>
      <c r="L222" s="31"/>
      <c r="M222" s="31"/>
      <c r="N222" s="53">
        <f t="shared" si="28"/>
        <v>0</v>
      </c>
      <c r="O222" s="54"/>
      <c r="P222" s="133"/>
      <c r="R222" s="134"/>
      <c r="S222" s="96"/>
      <c r="T222" s="96"/>
    </row>
    <row r="223" s="1" customFormat="1" spans="1:20">
      <c r="A223" s="135"/>
      <c r="B223" s="135"/>
      <c r="C223" s="54"/>
      <c r="D223" s="54"/>
      <c r="E223" s="54"/>
      <c r="F223" s="33"/>
      <c r="G223" s="118"/>
      <c r="H223" s="31"/>
      <c r="I223" s="31"/>
      <c r="J223" s="31">
        <f t="shared" si="26"/>
        <v>0</v>
      </c>
      <c r="K223" s="31">
        <f t="shared" si="27"/>
        <v>0</v>
      </c>
      <c r="L223" s="31"/>
      <c r="M223" s="31"/>
      <c r="N223" s="53">
        <f t="shared" si="28"/>
        <v>0</v>
      </c>
      <c r="O223" s="54"/>
      <c r="P223" s="133"/>
      <c r="R223" s="134"/>
      <c r="S223" s="96"/>
      <c r="T223" s="96"/>
    </row>
    <row r="224" s="1" customFormat="1" spans="1:20">
      <c r="A224" s="135"/>
      <c r="B224" s="135"/>
      <c r="C224" s="54"/>
      <c r="D224" s="54"/>
      <c r="E224" s="54"/>
      <c r="F224" s="33"/>
      <c r="G224" s="118"/>
      <c r="H224" s="31"/>
      <c r="I224" s="31"/>
      <c r="J224" s="31">
        <f t="shared" si="26"/>
        <v>0</v>
      </c>
      <c r="K224" s="31">
        <f t="shared" si="27"/>
        <v>0</v>
      </c>
      <c r="L224" s="31"/>
      <c r="M224" s="31"/>
      <c r="N224" s="53">
        <f t="shared" si="28"/>
        <v>0</v>
      </c>
      <c r="O224" s="54"/>
      <c r="P224" s="133"/>
      <c r="R224" s="134"/>
      <c r="S224" s="96"/>
      <c r="T224" s="96"/>
    </row>
    <row r="225" s="1" customFormat="1" spans="1:20">
      <c r="A225" s="135"/>
      <c r="B225" s="135"/>
      <c r="C225" s="54"/>
      <c r="D225" s="54"/>
      <c r="E225" s="54"/>
      <c r="F225" s="33"/>
      <c r="G225" s="118"/>
      <c r="H225" s="31"/>
      <c r="I225" s="31"/>
      <c r="J225" s="31">
        <f t="shared" si="26"/>
        <v>0</v>
      </c>
      <c r="K225" s="31">
        <f t="shared" si="27"/>
        <v>0</v>
      </c>
      <c r="L225" s="31"/>
      <c r="M225" s="31"/>
      <c r="N225" s="53">
        <f t="shared" si="28"/>
        <v>0</v>
      </c>
      <c r="O225" s="54"/>
      <c r="P225" s="133"/>
      <c r="R225" s="134"/>
      <c r="S225" s="96"/>
      <c r="T225" s="96"/>
    </row>
    <row r="226" s="1" customFormat="1" spans="1:20">
      <c r="A226" s="135"/>
      <c r="B226" s="135"/>
      <c r="C226" s="54"/>
      <c r="D226" s="54"/>
      <c r="E226" s="79"/>
      <c r="F226" s="33"/>
      <c r="G226" s="118"/>
      <c r="H226" s="31"/>
      <c r="I226" s="31"/>
      <c r="J226" s="31">
        <f t="shared" si="26"/>
        <v>0</v>
      </c>
      <c r="K226" s="31">
        <f t="shared" si="27"/>
        <v>0</v>
      </c>
      <c r="L226" s="31"/>
      <c r="M226" s="31"/>
      <c r="N226" s="53">
        <f t="shared" si="28"/>
        <v>0</v>
      </c>
      <c r="O226" s="54"/>
      <c r="P226" s="133"/>
      <c r="R226" s="134"/>
      <c r="S226" s="96"/>
      <c r="T226" s="96"/>
    </row>
    <row r="227" s="1" customFormat="1" spans="1:20">
      <c r="A227" s="135"/>
      <c r="B227" s="135"/>
      <c r="C227" s="54"/>
      <c r="D227" s="54"/>
      <c r="E227" s="79"/>
      <c r="F227" s="33"/>
      <c r="G227" s="118"/>
      <c r="H227" s="31"/>
      <c r="I227" s="31"/>
      <c r="J227" s="31">
        <f t="shared" si="26"/>
        <v>0</v>
      </c>
      <c r="K227" s="31">
        <f t="shared" si="27"/>
        <v>0</v>
      </c>
      <c r="L227" s="31"/>
      <c r="M227" s="31"/>
      <c r="N227" s="53">
        <f t="shared" si="28"/>
        <v>0</v>
      </c>
      <c r="O227" s="54"/>
      <c r="P227" s="133"/>
      <c r="R227" s="134"/>
      <c r="S227" s="96"/>
      <c r="T227" s="96"/>
    </row>
    <row r="228" s="1" customFormat="1" spans="1:20">
      <c r="A228" s="135"/>
      <c r="B228" s="135"/>
      <c r="C228" s="54"/>
      <c r="D228" s="54"/>
      <c r="E228" s="79"/>
      <c r="F228" s="33"/>
      <c r="G228" s="118"/>
      <c r="H228" s="31"/>
      <c r="I228" s="31"/>
      <c r="J228" s="31">
        <f t="shared" si="26"/>
        <v>0</v>
      </c>
      <c r="K228" s="31">
        <f t="shared" si="27"/>
        <v>0</v>
      </c>
      <c r="L228" s="31"/>
      <c r="M228" s="31"/>
      <c r="N228" s="53">
        <f t="shared" si="28"/>
        <v>0</v>
      </c>
      <c r="O228" s="54"/>
      <c r="P228" s="133"/>
      <c r="R228" s="134"/>
      <c r="S228" s="96"/>
      <c r="T228" s="96"/>
    </row>
    <row r="229" s="1" customFormat="1" spans="1:20">
      <c r="A229" s="135"/>
      <c r="B229" s="135"/>
      <c r="C229" s="54"/>
      <c r="D229" s="54"/>
      <c r="E229" s="79"/>
      <c r="F229" s="33"/>
      <c r="G229" s="118"/>
      <c r="H229" s="31"/>
      <c r="I229" s="31"/>
      <c r="J229" s="31">
        <f t="shared" si="26"/>
        <v>0</v>
      </c>
      <c r="K229" s="31">
        <f t="shared" si="27"/>
        <v>0</v>
      </c>
      <c r="L229" s="31"/>
      <c r="M229" s="31"/>
      <c r="N229" s="53">
        <f t="shared" si="28"/>
        <v>0</v>
      </c>
      <c r="O229" s="54"/>
      <c r="P229" s="133"/>
      <c r="R229" s="134"/>
      <c r="S229" s="96"/>
      <c r="T229" s="96"/>
    </row>
    <row r="230" s="1" customFormat="1" spans="1:20">
      <c r="A230" s="135"/>
      <c r="B230" s="135"/>
      <c r="C230" s="54"/>
      <c r="D230" s="54"/>
      <c r="E230" s="79"/>
      <c r="F230" s="33"/>
      <c r="G230" s="118"/>
      <c r="H230" s="31"/>
      <c r="I230" s="31"/>
      <c r="J230" s="31">
        <f t="shared" si="26"/>
        <v>0</v>
      </c>
      <c r="K230" s="31">
        <f t="shared" si="27"/>
        <v>0</v>
      </c>
      <c r="L230" s="31"/>
      <c r="M230" s="31"/>
      <c r="N230" s="53">
        <f t="shared" si="28"/>
        <v>0</v>
      </c>
      <c r="O230" s="54"/>
      <c r="P230" s="133"/>
      <c r="R230" s="134"/>
      <c r="S230" s="96"/>
      <c r="T230" s="96"/>
    </row>
    <row r="231" s="1" customFormat="1" spans="1:20">
      <c r="A231" s="135"/>
      <c r="B231" s="135"/>
      <c r="C231" s="54"/>
      <c r="D231" s="54"/>
      <c r="E231" s="79"/>
      <c r="F231" s="33"/>
      <c r="G231" s="118"/>
      <c r="H231" s="31"/>
      <c r="I231" s="31"/>
      <c r="J231" s="31">
        <f t="shared" si="26"/>
        <v>0</v>
      </c>
      <c r="K231" s="31">
        <f t="shared" si="27"/>
        <v>0</v>
      </c>
      <c r="L231" s="31"/>
      <c r="M231" s="31"/>
      <c r="N231" s="53">
        <f t="shared" si="28"/>
        <v>0</v>
      </c>
      <c r="O231" s="54"/>
      <c r="P231" s="133"/>
      <c r="R231" s="134"/>
      <c r="S231" s="96"/>
      <c r="T231" s="96"/>
    </row>
    <row r="232" s="1" customFormat="1" spans="1:20">
      <c r="A232" s="135"/>
      <c r="B232" s="135"/>
      <c r="C232" s="54"/>
      <c r="D232" s="54"/>
      <c r="E232" s="54"/>
      <c r="F232" s="33"/>
      <c r="G232" s="118"/>
      <c r="H232" s="31"/>
      <c r="I232" s="31"/>
      <c r="J232" s="31">
        <f t="shared" si="26"/>
        <v>0</v>
      </c>
      <c r="K232" s="31">
        <f t="shared" si="27"/>
        <v>0</v>
      </c>
      <c r="L232" s="31"/>
      <c r="M232" s="31"/>
      <c r="N232" s="53">
        <f t="shared" si="28"/>
        <v>0</v>
      </c>
      <c r="O232" s="54"/>
      <c r="P232" s="133"/>
      <c r="R232" s="134"/>
      <c r="S232" s="96"/>
      <c r="T232" s="96"/>
    </row>
    <row r="233" s="1" customFormat="1" spans="1:20">
      <c r="A233" s="135"/>
      <c r="B233" s="135"/>
      <c r="C233" s="54"/>
      <c r="D233" s="54"/>
      <c r="E233" s="54"/>
      <c r="F233" s="33"/>
      <c r="G233" s="118"/>
      <c r="H233" s="31"/>
      <c r="I233" s="31"/>
      <c r="J233" s="31">
        <f t="shared" si="26"/>
        <v>0</v>
      </c>
      <c r="K233" s="31">
        <f t="shared" si="27"/>
        <v>0</v>
      </c>
      <c r="L233" s="31"/>
      <c r="M233" s="31"/>
      <c r="N233" s="53">
        <f t="shared" si="28"/>
        <v>0</v>
      </c>
      <c r="O233" s="54"/>
      <c r="P233" s="133"/>
      <c r="R233" s="134"/>
      <c r="S233" s="96"/>
      <c r="T233" s="96"/>
    </row>
    <row r="234" s="1" customFormat="1" spans="1:20">
      <c r="A234" s="135"/>
      <c r="B234" s="135"/>
      <c r="C234" s="54"/>
      <c r="D234" s="54"/>
      <c r="E234" s="54"/>
      <c r="F234" s="33"/>
      <c r="G234" s="118"/>
      <c r="H234" s="31"/>
      <c r="I234" s="31"/>
      <c r="J234" s="31">
        <f t="shared" si="26"/>
        <v>0</v>
      </c>
      <c r="K234" s="31">
        <f t="shared" si="27"/>
        <v>0</v>
      </c>
      <c r="L234" s="31"/>
      <c r="M234" s="31"/>
      <c r="N234" s="53">
        <f t="shared" si="28"/>
        <v>0</v>
      </c>
      <c r="O234" s="54"/>
      <c r="P234" s="133"/>
      <c r="R234" s="134"/>
      <c r="S234" s="96"/>
      <c r="T234" s="96"/>
    </row>
    <row r="235" s="1" customFormat="1" spans="1:20">
      <c r="A235" s="135"/>
      <c r="B235" s="135"/>
      <c r="C235" s="54"/>
      <c r="D235" s="54"/>
      <c r="E235" s="79"/>
      <c r="F235" s="33"/>
      <c r="G235" s="118"/>
      <c r="H235" s="31"/>
      <c r="I235" s="31"/>
      <c r="J235" s="31">
        <f t="shared" si="26"/>
        <v>0</v>
      </c>
      <c r="K235" s="31">
        <f t="shared" si="27"/>
        <v>0</v>
      </c>
      <c r="L235" s="31"/>
      <c r="M235" s="31"/>
      <c r="N235" s="53">
        <f t="shared" si="28"/>
        <v>0</v>
      </c>
      <c r="O235" s="54"/>
      <c r="P235" s="133"/>
      <c r="R235" s="134"/>
      <c r="S235" s="96"/>
      <c r="T235" s="96"/>
    </row>
    <row r="236" s="1" customFormat="1" spans="1:20">
      <c r="A236" s="135"/>
      <c r="B236" s="135"/>
      <c r="C236" s="54"/>
      <c r="D236" s="54"/>
      <c r="E236" s="79"/>
      <c r="F236" s="33"/>
      <c r="G236" s="118"/>
      <c r="H236" s="31"/>
      <c r="I236" s="31"/>
      <c r="J236" s="31">
        <f t="shared" si="26"/>
        <v>0</v>
      </c>
      <c r="K236" s="31">
        <f t="shared" si="27"/>
        <v>0</v>
      </c>
      <c r="L236" s="31"/>
      <c r="M236" s="31"/>
      <c r="N236" s="53">
        <f t="shared" si="28"/>
        <v>0</v>
      </c>
      <c r="O236" s="54"/>
      <c r="P236" s="133"/>
      <c r="R236" s="134"/>
      <c r="S236" s="96"/>
      <c r="T236" s="96"/>
    </row>
    <row r="237" s="1" customFormat="1" spans="1:20">
      <c r="A237" s="135"/>
      <c r="B237" s="135"/>
      <c r="C237" s="54"/>
      <c r="D237" s="54"/>
      <c r="E237" s="79"/>
      <c r="F237" s="33"/>
      <c r="G237" s="118"/>
      <c r="H237" s="31"/>
      <c r="I237" s="31"/>
      <c r="J237" s="31">
        <f t="shared" si="26"/>
        <v>0</v>
      </c>
      <c r="K237" s="31">
        <f t="shared" si="27"/>
        <v>0</v>
      </c>
      <c r="L237" s="31"/>
      <c r="M237" s="31"/>
      <c r="N237" s="53">
        <f t="shared" si="28"/>
        <v>0</v>
      </c>
      <c r="O237" s="54"/>
      <c r="P237" s="133"/>
      <c r="R237" s="134"/>
      <c r="S237" s="96"/>
      <c r="T237" s="96"/>
    </row>
    <row r="238" s="1" customFormat="1" spans="1:20">
      <c r="A238" s="135"/>
      <c r="B238" s="135"/>
      <c r="C238" s="54"/>
      <c r="D238" s="54"/>
      <c r="E238" s="79"/>
      <c r="F238" s="33"/>
      <c r="G238" s="118"/>
      <c r="H238" s="31"/>
      <c r="I238" s="31"/>
      <c r="J238" s="31">
        <f t="shared" si="26"/>
        <v>0</v>
      </c>
      <c r="K238" s="31">
        <f t="shared" si="27"/>
        <v>0</v>
      </c>
      <c r="L238" s="31"/>
      <c r="M238" s="31"/>
      <c r="N238" s="53">
        <f t="shared" si="28"/>
        <v>0</v>
      </c>
      <c r="O238" s="54"/>
      <c r="P238" s="133"/>
      <c r="R238" s="134"/>
      <c r="S238" s="96"/>
      <c r="T238" s="96"/>
    </row>
    <row r="239" s="1" customFormat="1" spans="1:20">
      <c r="A239" s="135"/>
      <c r="B239" s="135"/>
      <c r="C239" s="54"/>
      <c r="D239" s="54"/>
      <c r="E239" s="79"/>
      <c r="F239" s="33"/>
      <c r="G239" s="118"/>
      <c r="H239" s="31"/>
      <c r="I239" s="31"/>
      <c r="J239" s="31">
        <f t="shared" si="26"/>
        <v>0</v>
      </c>
      <c r="K239" s="31">
        <f t="shared" si="27"/>
        <v>0</v>
      </c>
      <c r="L239" s="31"/>
      <c r="M239" s="31"/>
      <c r="N239" s="53">
        <f t="shared" si="28"/>
        <v>0</v>
      </c>
      <c r="O239" s="54"/>
      <c r="P239" s="133"/>
      <c r="R239" s="134"/>
      <c r="S239" s="96"/>
      <c r="T239" s="96"/>
    </row>
    <row r="240" s="1" customFormat="1" spans="1:20">
      <c r="A240" s="135"/>
      <c r="B240" s="135"/>
      <c r="C240" s="54"/>
      <c r="D240" s="54"/>
      <c r="E240" s="79"/>
      <c r="F240" s="33"/>
      <c r="G240" s="118"/>
      <c r="H240" s="31"/>
      <c r="I240" s="31"/>
      <c r="J240" s="31">
        <f t="shared" si="26"/>
        <v>0</v>
      </c>
      <c r="K240" s="31">
        <f t="shared" si="27"/>
        <v>0</v>
      </c>
      <c r="L240" s="31"/>
      <c r="M240" s="31"/>
      <c r="N240" s="53">
        <f t="shared" si="28"/>
        <v>0</v>
      </c>
      <c r="O240" s="54"/>
      <c r="P240" s="133"/>
      <c r="R240" s="134"/>
      <c r="S240" s="96"/>
      <c r="T240" s="96"/>
    </row>
    <row r="241" s="1" customFormat="1" spans="1:20">
      <c r="A241" s="135"/>
      <c r="B241" s="135"/>
      <c r="C241" s="54"/>
      <c r="D241" s="54"/>
      <c r="E241" s="54"/>
      <c r="F241" s="33"/>
      <c r="G241" s="118"/>
      <c r="H241" s="31"/>
      <c r="I241" s="31"/>
      <c r="J241" s="31">
        <f t="shared" si="26"/>
        <v>0</v>
      </c>
      <c r="K241" s="31">
        <f t="shared" si="27"/>
        <v>0</v>
      </c>
      <c r="L241" s="31"/>
      <c r="M241" s="31"/>
      <c r="N241" s="53">
        <f t="shared" si="28"/>
        <v>0</v>
      </c>
      <c r="O241" s="54"/>
      <c r="P241" s="133"/>
      <c r="R241" s="134"/>
      <c r="S241" s="96"/>
      <c r="T241" s="96"/>
    </row>
    <row r="242" s="1" customFormat="1" spans="1:20">
      <c r="A242" s="135"/>
      <c r="B242" s="135"/>
      <c r="C242" s="54"/>
      <c r="D242" s="54"/>
      <c r="E242" s="79"/>
      <c r="F242" s="33"/>
      <c r="G242" s="118"/>
      <c r="H242" s="31"/>
      <c r="I242" s="31"/>
      <c r="J242" s="31">
        <f t="shared" si="26"/>
        <v>0</v>
      </c>
      <c r="K242" s="31">
        <f t="shared" si="27"/>
        <v>0</v>
      </c>
      <c r="L242" s="31"/>
      <c r="M242" s="31"/>
      <c r="N242" s="53">
        <f t="shared" si="28"/>
        <v>0</v>
      </c>
      <c r="O242" s="54"/>
      <c r="P242" s="133"/>
      <c r="R242" s="134"/>
      <c r="S242" s="96"/>
      <c r="T242" s="96"/>
    </row>
    <row r="243" s="1" customFormat="1" spans="1:20">
      <c r="A243" s="135"/>
      <c r="B243" s="135"/>
      <c r="C243" s="54"/>
      <c r="D243" s="54"/>
      <c r="E243" s="79"/>
      <c r="F243" s="33"/>
      <c r="G243" s="118"/>
      <c r="H243" s="31"/>
      <c r="I243" s="31"/>
      <c r="J243" s="31">
        <f t="shared" si="26"/>
        <v>0</v>
      </c>
      <c r="K243" s="31">
        <f t="shared" si="27"/>
        <v>0</v>
      </c>
      <c r="L243" s="31"/>
      <c r="M243" s="31"/>
      <c r="N243" s="53">
        <f t="shared" si="28"/>
        <v>0</v>
      </c>
      <c r="O243" s="54"/>
      <c r="P243" s="133"/>
      <c r="R243" s="134"/>
      <c r="S243" s="96"/>
      <c r="T243" s="96"/>
    </row>
    <row r="244" s="1" customFormat="1" spans="1:20">
      <c r="A244" s="135"/>
      <c r="B244" s="135"/>
      <c r="C244" s="54"/>
      <c r="D244" s="54"/>
      <c r="E244" s="79"/>
      <c r="F244" s="33"/>
      <c r="G244" s="118"/>
      <c r="H244" s="31"/>
      <c r="I244" s="31"/>
      <c r="J244" s="31">
        <f t="shared" si="26"/>
        <v>0</v>
      </c>
      <c r="K244" s="31">
        <f t="shared" si="27"/>
        <v>0</v>
      </c>
      <c r="L244" s="31"/>
      <c r="M244" s="31"/>
      <c r="N244" s="53">
        <f t="shared" si="28"/>
        <v>0</v>
      </c>
      <c r="O244" s="54"/>
      <c r="P244" s="133"/>
      <c r="R244" s="134"/>
      <c r="S244" s="96"/>
      <c r="T244" s="96"/>
    </row>
    <row r="245" s="1" customFormat="1" spans="1:20">
      <c r="A245" s="135"/>
      <c r="B245" s="135"/>
      <c r="C245" s="54"/>
      <c r="D245" s="54"/>
      <c r="E245" s="79"/>
      <c r="F245" s="33"/>
      <c r="G245" s="118"/>
      <c r="H245" s="31"/>
      <c r="I245" s="31"/>
      <c r="J245" s="31">
        <f t="shared" si="26"/>
        <v>0</v>
      </c>
      <c r="K245" s="31">
        <f t="shared" si="27"/>
        <v>0</v>
      </c>
      <c r="L245" s="31"/>
      <c r="M245" s="31"/>
      <c r="N245" s="53">
        <f t="shared" si="28"/>
        <v>0</v>
      </c>
      <c r="O245" s="54"/>
      <c r="P245" s="133"/>
      <c r="R245" s="134"/>
      <c r="S245" s="96"/>
      <c r="T245" s="96"/>
    </row>
    <row r="246" s="1" customFormat="1" spans="1:20">
      <c r="A246" s="135"/>
      <c r="B246" s="135"/>
      <c r="C246" s="54"/>
      <c r="D246" s="54"/>
      <c r="E246" s="79"/>
      <c r="F246" s="33"/>
      <c r="G246" s="118"/>
      <c r="H246" s="31"/>
      <c r="I246" s="31"/>
      <c r="J246" s="31">
        <f t="shared" si="26"/>
        <v>0</v>
      </c>
      <c r="K246" s="31">
        <f t="shared" si="27"/>
        <v>0</v>
      </c>
      <c r="L246" s="31"/>
      <c r="M246" s="31"/>
      <c r="N246" s="53">
        <f t="shared" si="28"/>
        <v>0</v>
      </c>
      <c r="O246" s="54"/>
      <c r="P246" s="133"/>
      <c r="R246" s="134"/>
      <c r="S246" s="96"/>
      <c r="T246" s="96"/>
    </row>
    <row r="247" s="1" customFormat="1" spans="1:20">
      <c r="A247" s="135"/>
      <c r="B247" s="135"/>
      <c r="C247" s="54"/>
      <c r="D247" s="54"/>
      <c r="E247" s="79"/>
      <c r="F247" s="33"/>
      <c r="G247" s="118"/>
      <c r="H247" s="31"/>
      <c r="I247" s="31"/>
      <c r="J247" s="31">
        <f t="shared" si="26"/>
        <v>0</v>
      </c>
      <c r="K247" s="31">
        <f t="shared" si="27"/>
        <v>0</v>
      </c>
      <c r="L247" s="31"/>
      <c r="M247" s="31"/>
      <c r="N247" s="53">
        <f t="shared" si="28"/>
        <v>0</v>
      </c>
      <c r="O247" s="54"/>
      <c r="P247" s="133"/>
      <c r="R247" s="134"/>
      <c r="S247" s="96"/>
      <c r="T247" s="96"/>
    </row>
    <row r="248" s="1" customFormat="1" spans="1:20">
      <c r="A248" s="135"/>
      <c r="B248" s="135"/>
      <c r="C248" s="54"/>
      <c r="D248" s="54"/>
      <c r="E248" s="79"/>
      <c r="F248" s="33"/>
      <c r="G248" s="118"/>
      <c r="H248" s="31"/>
      <c r="I248" s="31"/>
      <c r="J248" s="31">
        <f t="shared" si="26"/>
        <v>0</v>
      </c>
      <c r="K248" s="31">
        <f t="shared" si="27"/>
        <v>0</v>
      </c>
      <c r="L248" s="31"/>
      <c r="M248" s="31"/>
      <c r="N248" s="53">
        <f t="shared" si="28"/>
        <v>0</v>
      </c>
      <c r="O248" s="54"/>
      <c r="P248" s="133"/>
      <c r="R248" s="134"/>
      <c r="S248" s="96"/>
      <c r="T248" s="96"/>
    </row>
    <row r="249" s="1" customFormat="1" spans="1:20">
      <c r="A249" s="135"/>
      <c r="B249" s="135"/>
      <c r="C249" s="54"/>
      <c r="D249" s="54"/>
      <c r="E249" s="79"/>
      <c r="F249" s="33"/>
      <c r="G249" s="118"/>
      <c r="H249" s="31"/>
      <c r="I249" s="31"/>
      <c r="J249" s="31">
        <f t="shared" si="26"/>
        <v>0</v>
      </c>
      <c r="K249" s="31">
        <f t="shared" si="27"/>
        <v>0</v>
      </c>
      <c r="L249" s="31"/>
      <c r="M249" s="31"/>
      <c r="N249" s="53">
        <f t="shared" si="28"/>
        <v>0</v>
      </c>
      <c r="O249" s="54"/>
      <c r="P249" s="133"/>
      <c r="R249" s="134"/>
      <c r="S249" s="96"/>
      <c r="T249" s="96"/>
    </row>
    <row r="250" s="1" customFormat="1" spans="1:20">
      <c r="A250" s="135"/>
      <c r="B250" s="135"/>
      <c r="C250" s="54"/>
      <c r="D250" s="54"/>
      <c r="E250" s="79"/>
      <c r="F250" s="33"/>
      <c r="G250" s="118"/>
      <c r="H250" s="31"/>
      <c r="I250" s="31"/>
      <c r="J250" s="31">
        <f t="shared" si="26"/>
        <v>0</v>
      </c>
      <c r="K250" s="31">
        <f t="shared" si="27"/>
        <v>0</v>
      </c>
      <c r="L250" s="31"/>
      <c r="M250" s="31"/>
      <c r="N250" s="53">
        <f t="shared" si="28"/>
        <v>0</v>
      </c>
      <c r="O250" s="54"/>
      <c r="P250" s="133"/>
      <c r="R250" s="134"/>
      <c r="S250" s="96"/>
      <c r="T250" s="96"/>
    </row>
    <row r="251" s="1" customFormat="1" spans="1:20">
      <c r="A251" s="135"/>
      <c r="B251" s="135"/>
      <c r="C251" s="54"/>
      <c r="D251" s="54"/>
      <c r="E251" s="79"/>
      <c r="F251" s="33"/>
      <c r="G251" s="118"/>
      <c r="H251" s="31"/>
      <c r="I251" s="31"/>
      <c r="J251" s="31">
        <f t="shared" si="26"/>
        <v>0</v>
      </c>
      <c r="K251" s="31">
        <f t="shared" si="27"/>
        <v>0</v>
      </c>
      <c r="L251" s="31"/>
      <c r="M251" s="31"/>
      <c r="N251" s="53">
        <f t="shared" si="28"/>
        <v>0</v>
      </c>
      <c r="O251" s="54"/>
      <c r="P251" s="133"/>
      <c r="R251" s="134"/>
      <c r="S251" s="96"/>
      <c r="T251" s="96"/>
    </row>
    <row r="252" s="1" customFormat="1" spans="1:20">
      <c r="A252" s="135"/>
      <c r="B252" s="135"/>
      <c r="C252" s="54"/>
      <c r="D252" s="54"/>
      <c r="E252" s="54"/>
      <c r="F252" s="33"/>
      <c r="G252" s="118"/>
      <c r="H252" s="31"/>
      <c r="I252" s="31"/>
      <c r="J252" s="31">
        <f t="shared" si="26"/>
        <v>0</v>
      </c>
      <c r="K252" s="31">
        <f t="shared" si="27"/>
        <v>0</v>
      </c>
      <c r="L252" s="31"/>
      <c r="M252" s="31"/>
      <c r="N252" s="53">
        <f t="shared" si="28"/>
        <v>0</v>
      </c>
      <c r="O252" s="54"/>
      <c r="P252" s="133"/>
      <c r="R252" s="134"/>
      <c r="S252" s="96"/>
      <c r="T252" s="96"/>
    </row>
    <row r="253" s="1" customFormat="1" spans="1:20">
      <c r="A253" s="135"/>
      <c r="B253" s="135"/>
      <c r="C253" s="54"/>
      <c r="D253" s="54"/>
      <c r="E253" s="79"/>
      <c r="F253" s="33"/>
      <c r="G253" s="118"/>
      <c r="H253" s="31"/>
      <c r="I253" s="31"/>
      <c r="J253" s="31">
        <f t="shared" si="26"/>
        <v>0</v>
      </c>
      <c r="K253" s="31">
        <f t="shared" si="27"/>
        <v>0</v>
      </c>
      <c r="L253" s="31"/>
      <c r="M253" s="31"/>
      <c r="N253" s="53">
        <f t="shared" si="28"/>
        <v>0</v>
      </c>
      <c r="O253" s="54"/>
      <c r="P253" s="133"/>
      <c r="R253" s="134"/>
      <c r="S253" s="96"/>
      <c r="T253" s="96"/>
    </row>
    <row r="254" s="1" customFormat="1" spans="1:20">
      <c r="A254" s="135"/>
      <c r="B254" s="135"/>
      <c r="C254" s="54"/>
      <c r="D254" s="54"/>
      <c r="E254" s="54"/>
      <c r="F254" s="33"/>
      <c r="G254" s="118"/>
      <c r="H254" s="31"/>
      <c r="I254" s="31"/>
      <c r="J254" s="31">
        <f t="shared" si="26"/>
        <v>0</v>
      </c>
      <c r="K254" s="31">
        <f t="shared" si="27"/>
        <v>0</v>
      </c>
      <c r="L254" s="31"/>
      <c r="M254" s="31"/>
      <c r="N254" s="53">
        <f t="shared" si="28"/>
        <v>0</v>
      </c>
      <c r="O254" s="54"/>
      <c r="P254" s="133"/>
      <c r="R254" s="134"/>
      <c r="S254" s="96"/>
      <c r="T254" s="96"/>
    </row>
    <row r="255" s="1" customFormat="1" spans="1:20">
      <c r="A255" s="135"/>
      <c r="B255" s="135"/>
      <c r="C255" s="54"/>
      <c r="D255" s="54"/>
      <c r="E255" s="54"/>
      <c r="F255" s="33"/>
      <c r="G255" s="118"/>
      <c r="H255" s="31"/>
      <c r="I255" s="31"/>
      <c r="J255" s="31">
        <f t="shared" si="26"/>
        <v>0</v>
      </c>
      <c r="K255" s="31">
        <f t="shared" si="27"/>
        <v>0</v>
      </c>
      <c r="L255" s="31"/>
      <c r="M255" s="31"/>
      <c r="N255" s="53">
        <f t="shared" si="28"/>
        <v>0</v>
      </c>
      <c r="O255" s="54"/>
      <c r="P255" s="133"/>
      <c r="R255" s="134"/>
      <c r="S255" s="96"/>
      <c r="T255" s="96"/>
    </row>
    <row r="256" s="1" customFormat="1" spans="1:20">
      <c r="A256" s="135"/>
      <c r="B256" s="135"/>
      <c r="C256" s="54"/>
      <c r="D256" s="54"/>
      <c r="E256" s="54"/>
      <c r="F256" s="33"/>
      <c r="G256" s="118"/>
      <c r="H256" s="31"/>
      <c r="I256" s="31"/>
      <c r="J256" s="31">
        <f t="shared" si="26"/>
        <v>0</v>
      </c>
      <c r="K256" s="31">
        <f t="shared" si="27"/>
        <v>0</v>
      </c>
      <c r="L256" s="31"/>
      <c r="M256" s="31"/>
      <c r="N256" s="53">
        <f t="shared" si="28"/>
        <v>0</v>
      </c>
      <c r="O256" s="54"/>
      <c r="P256" s="133"/>
      <c r="R256" s="134"/>
      <c r="S256" s="96"/>
      <c r="T256" s="96"/>
    </row>
    <row r="257" s="1" customFormat="1" spans="1:20">
      <c r="A257" s="135"/>
      <c r="B257" s="135"/>
      <c r="C257" s="54"/>
      <c r="D257" s="54"/>
      <c r="E257" s="79"/>
      <c r="F257" s="33"/>
      <c r="G257" s="118"/>
      <c r="H257" s="31"/>
      <c r="I257" s="31"/>
      <c r="J257" s="31">
        <f t="shared" si="26"/>
        <v>0</v>
      </c>
      <c r="K257" s="31">
        <f t="shared" si="27"/>
        <v>0</v>
      </c>
      <c r="L257" s="31"/>
      <c r="M257" s="31"/>
      <c r="N257" s="53">
        <f t="shared" si="28"/>
        <v>0</v>
      </c>
      <c r="O257" s="54"/>
      <c r="P257" s="133"/>
      <c r="R257" s="134"/>
      <c r="S257" s="96"/>
      <c r="T257" s="96"/>
    </row>
    <row r="258" s="1" customFormat="1" spans="1:20">
      <c r="A258" s="135"/>
      <c r="B258" s="135"/>
      <c r="C258" s="54"/>
      <c r="D258" s="54"/>
      <c r="E258" s="79"/>
      <c r="F258" s="33"/>
      <c r="G258" s="118"/>
      <c r="H258" s="31"/>
      <c r="I258" s="31"/>
      <c r="J258" s="31">
        <f t="shared" si="26"/>
        <v>0</v>
      </c>
      <c r="K258" s="31">
        <f t="shared" si="27"/>
        <v>0</v>
      </c>
      <c r="L258" s="31"/>
      <c r="M258" s="31"/>
      <c r="N258" s="53">
        <f t="shared" si="28"/>
        <v>0</v>
      </c>
      <c r="O258" s="54"/>
      <c r="P258" s="133"/>
      <c r="R258" s="134"/>
      <c r="S258" s="96"/>
      <c r="T258" s="96"/>
    </row>
    <row r="259" s="1" customFormat="1" spans="1:20">
      <c r="A259" s="135"/>
      <c r="B259" s="135"/>
      <c r="C259" s="54"/>
      <c r="D259" s="54"/>
      <c r="E259" s="79"/>
      <c r="F259" s="33"/>
      <c r="G259" s="118"/>
      <c r="H259" s="31"/>
      <c r="I259" s="31"/>
      <c r="J259" s="31">
        <f t="shared" si="26"/>
        <v>0</v>
      </c>
      <c r="K259" s="31">
        <f t="shared" si="27"/>
        <v>0</v>
      </c>
      <c r="L259" s="31"/>
      <c r="M259" s="31"/>
      <c r="N259" s="53">
        <f t="shared" si="28"/>
        <v>0</v>
      </c>
      <c r="O259" s="54"/>
      <c r="P259" s="133"/>
      <c r="R259" s="134"/>
      <c r="S259" s="96"/>
      <c r="T259" s="96"/>
    </row>
    <row r="260" s="1" customFormat="1" spans="1:20">
      <c r="A260" s="135"/>
      <c r="B260" s="158"/>
      <c r="E260" s="159"/>
      <c r="F260" s="160"/>
      <c r="G260" s="155"/>
      <c r="H260" s="161"/>
      <c r="I260" s="161"/>
      <c r="J260" s="31">
        <f t="shared" si="26"/>
        <v>0</v>
      </c>
      <c r="K260" s="31">
        <f t="shared" si="27"/>
        <v>0</v>
      </c>
      <c r="L260" s="31"/>
      <c r="M260" s="31"/>
      <c r="N260" s="53">
        <f t="shared" si="28"/>
        <v>0</v>
      </c>
      <c r="P260" s="133"/>
      <c r="R260" s="134"/>
      <c r="S260" s="96"/>
      <c r="T260" s="96"/>
    </row>
    <row r="261" s="1" customFormat="1" spans="1:20">
      <c r="A261" s="135"/>
      <c r="B261" s="158"/>
      <c r="E261" s="159"/>
      <c r="F261" s="160"/>
      <c r="G261" s="155"/>
      <c r="H261" s="161"/>
      <c r="I261" s="161"/>
      <c r="J261" s="31">
        <f t="shared" si="26"/>
        <v>0</v>
      </c>
      <c r="K261" s="31">
        <f t="shared" si="27"/>
        <v>0</v>
      </c>
      <c r="L261" s="31"/>
      <c r="M261" s="31"/>
      <c r="N261" s="53">
        <f t="shared" si="28"/>
        <v>0</v>
      </c>
      <c r="P261" s="133"/>
      <c r="R261" s="134"/>
      <c r="S261" s="96"/>
      <c r="T261" s="96"/>
    </row>
    <row r="262" s="1" customFormat="1" spans="1:20">
      <c r="A262" s="135"/>
      <c r="B262" s="158"/>
      <c r="E262" s="79"/>
      <c r="F262" s="160"/>
      <c r="G262" s="155"/>
      <c r="H262" s="31"/>
      <c r="I262" s="31"/>
      <c r="J262" s="31">
        <f t="shared" si="26"/>
        <v>0</v>
      </c>
      <c r="K262" s="31">
        <f t="shared" si="27"/>
        <v>0</v>
      </c>
      <c r="L262" s="31"/>
      <c r="M262" s="31"/>
      <c r="N262" s="53">
        <f t="shared" si="28"/>
        <v>0</v>
      </c>
      <c r="O262" s="54"/>
      <c r="P262" s="133"/>
      <c r="R262" s="134"/>
      <c r="S262" s="96"/>
      <c r="T262" s="96"/>
    </row>
    <row r="263" s="1" customFormat="1" spans="1:20">
      <c r="A263" s="135"/>
      <c r="B263" s="158"/>
      <c r="E263" s="79"/>
      <c r="F263" s="160"/>
      <c r="G263" s="155"/>
      <c r="H263" s="31"/>
      <c r="I263" s="31"/>
      <c r="J263" s="31">
        <f t="shared" si="26"/>
        <v>0</v>
      </c>
      <c r="K263" s="31">
        <f t="shared" si="27"/>
        <v>0</v>
      </c>
      <c r="L263" s="31"/>
      <c r="M263" s="31"/>
      <c r="N263" s="53">
        <f t="shared" si="28"/>
        <v>0</v>
      </c>
      <c r="P263" s="133"/>
      <c r="R263" s="134"/>
      <c r="S263" s="96"/>
      <c r="T263" s="96"/>
    </row>
    <row r="264" s="1" customFormat="1" spans="1:20">
      <c r="A264" s="135"/>
      <c r="B264" s="158"/>
      <c r="E264" s="79"/>
      <c r="F264" s="160"/>
      <c r="G264" s="155"/>
      <c r="H264" s="31"/>
      <c r="I264" s="31"/>
      <c r="J264" s="31">
        <f t="shared" si="26"/>
        <v>0</v>
      </c>
      <c r="K264" s="31">
        <f t="shared" si="27"/>
        <v>0</v>
      </c>
      <c r="L264" s="31"/>
      <c r="M264" s="31"/>
      <c r="N264" s="53">
        <f t="shared" si="28"/>
        <v>0</v>
      </c>
      <c r="O264" s="54"/>
      <c r="P264" s="133"/>
      <c r="R264" s="134"/>
      <c r="S264" s="96"/>
      <c r="T264" s="96"/>
    </row>
    <row r="265" s="1" customFormat="1" spans="1:20">
      <c r="A265" s="135"/>
      <c r="B265" s="158"/>
      <c r="E265" s="79"/>
      <c r="F265" s="160"/>
      <c r="G265" s="155"/>
      <c r="H265" s="31"/>
      <c r="I265" s="31"/>
      <c r="J265" s="31">
        <f t="shared" si="26"/>
        <v>0</v>
      </c>
      <c r="K265" s="31">
        <f t="shared" si="27"/>
        <v>0</v>
      </c>
      <c r="L265" s="31"/>
      <c r="M265" s="31"/>
      <c r="N265" s="53">
        <f t="shared" si="28"/>
        <v>0</v>
      </c>
      <c r="P265" s="133"/>
      <c r="R265" s="134"/>
      <c r="S265" s="77"/>
      <c r="T265" s="77"/>
    </row>
    <row r="266" s="1" customFormat="1" spans="1:20">
      <c r="A266" s="135"/>
      <c r="B266" s="158"/>
      <c r="E266" s="79"/>
      <c r="F266" s="160"/>
      <c r="G266" s="155"/>
      <c r="H266" s="31"/>
      <c r="I266" s="31"/>
      <c r="J266" s="31">
        <f t="shared" si="26"/>
        <v>0</v>
      </c>
      <c r="K266" s="31">
        <f t="shared" si="27"/>
        <v>0</v>
      </c>
      <c r="L266" s="31"/>
      <c r="M266" s="31"/>
      <c r="N266" s="53">
        <f t="shared" si="28"/>
        <v>0</v>
      </c>
      <c r="O266" s="54"/>
      <c r="P266" s="133"/>
      <c r="R266" s="134"/>
      <c r="S266" s="77"/>
      <c r="T266" s="77"/>
    </row>
    <row r="267" s="1" customFormat="1" spans="1:20">
      <c r="A267" s="135"/>
      <c r="B267" s="158"/>
      <c r="E267" s="79"/>
      <c r="F267" s="160"/>
      <c r="G267" s="155"/>
      <c r="H267" s="31"/>
      <c r="I267" s="31"/>
      <c r="J267" s="31">
        <f t="shared" si="26"/>
        <v>0</v>
      </c>
      <c r="K267" s="31">
        <f t="shared" si="27"/>
        <v>0</v>
      </c>
      <c r="L267" s="31"/>
      <c r="M267" s="31"/>
      <c r="N267" s="53">
        <f t="shared" si="28"/>
        <v>0</v>
      </c>
      <c r="O267" s="54"/>
      <c r="P267" s="133"/>
      <c r="R267" s="134"/>
      <c r="S267" s="77"/>
      <c r="T267" s="77"/>
    </row>
    <row r="268" s="1" customFormat="1" spans="1:20">
      <c r="A268" s="135"/>
      <c r="B268" s="158"/>
      <c r="E268" s="79"/>
      <c r="F268" s="160"/>
      <c r="G268" s="155"/>
      <c r="H268" s="31"/>
      <c r="I268" s="31"/>
      <c r="J268" s="31">
        <f t="shared" si="26"/>
        <v>0</v>
      </c>
      <c r="K268" s="31">
        <f t="shared" si="27"/>
        <v>0</v>
      </c>
      <c r="L268" s="31"/>
      <c r="M268" s="31"/>
      <c r="N268" s="53">
        <f t="shared" si="28"/>
        <v>0</v>
      </c>
      <c r="O268" s="54"/>
      <c r="P268" s="133"/>
      <c r="R268" s="134"/>
      <c r="S268" s="77"/>
      <c r="T268" s="77"/>
    </row>
    <row r="269" s="1" customFormat="1" spans="1:20">
      <c r="A269" s="135"/>
      <c r="B269" s="158"/>
      <c r="E269" s="79"/>
      <c r="F269" s="160"/>
      <c r="G269" s="155"/>
      <c r="H269" s="31"/>
      <c r="I269" s="31"/>
      <c r="J269" s="31">
        <f t="shared" si="26"/>
        <v>0</v>
      </c>
      <c r="K269" s="31">
        <f t="shared" si="27"/>
        <v>0</v>
      </c>
      <c r="L269" s="31"/>
      <c r="M269" s="31"/>
      <c r="N269" s="53">
        <f t="shared" si="28"/>
        <v>0</v>
      </c>
      <c r="O269" s="54"/>
      <c r="P269" s="133"/>
      <c r="R269" s="134"/>
      <c r="S269" s="77"/>
      <c r="T269" s="77"/>
    </row>
    <row r="270" s="1" customFormat="1" spans="1:20">
      <c r="A270" s="135"/>
      <c r="B270" s="158"/>
      <c r="E270" s="79"/>
      <c r="F270" s="160"/>
      <c r="G270" s="155"/>
      <c r="H270" s="31"/>
      <c r="I270" s="31"/>
      <c r="J270" s="31">
        <f t="shared" si="26"/>
        <v>0</v>
      </c>
      <c r="K270" s="31">
        <f t="shared" si="27"/>
        <v>0</v>
      </c>
      <c r="L270" s="31"/>
      <c r="M270" s="31"/>
      <c r="N270" s="53">
        <f t="shared" si="28"/>
        <v>0</v>
      </c>
      <c r="P270" s="133"/>
      <c r="R270" s="134"/>
      <c r="S270" s="77"/>
      <c r="T270" s="77"/>
    </row>
    <row r="271" s="1" customFormat="1" spans="1:20">
      <c r="A271" s="135"/>
      <c r="B271" s="158"/>
      <c r="E271" s="79"/>
      <c r="F271" s="160"/>
      <c r="G271" s="155"/>
      <c r="H271" s="31"/>
      <c r="I271" s="31"/>
      <c r="J271" s="31">
        <f t="shared" si="26"/>
        <v>0</v>
      </c>
      <c r="K271" s="31">
        <f t="shared" si="27"/>
        <v>0</v>
      </c>
      <c r="L271" s="31"/>
      <c r="M271" s="31"/>
      <c r="N271" s="53">
        <f t="shared" si="28"/>
        <v>0</v>
      </c>
      <c r="P271" s="133"/>
      <c r="R271" s="134"/>
      <c r="S271" s="77"/>
      <c r="T271" s="77"/>
    </row>
    <row r="272" s="1" customFormat="1" spans="1:20">
      <c r="A272" s="135"/>
      <c r="B272" s="158"/>
      <c r="E272" s="79"/>
      <c r="F272" s="160"/>
      <c r="G272" s="155"/>
      <c r="H272" s="31"/>
      <c r="I272" s="31"/>
      <c r="J272" s="31">
        <f t="shared" si="26"/>
        <v>0</v>
      </c>
      <c r="K272" s="31">
        <f t="shared" si="27"/>
        <v>0</v>
      </c>
      <c r="L272" s="31"/>
      <c r="M272" s="31"/>
      <c r="N272" s="53">
        <f t="shared" si="28"/>
        <v>0</v>
      </c>
      <c r="P272" s="133"/>
      <c r="R272" s="134"/>
      <c r="S272" s="77"/>
      <c r="T272" s="77"/>
    </row>
    <row r="273" s="1" customFormat="1" spans="1:20">
      <c r="A273" s="135"/>
      <c r="B273" s="158"/>
      <c r="E273" s="79"/>
      <c r="F273" s="160"/>
      <c r="G273" s="155"/>
      <c r="H273" s="31"/>
      <c r="I273" s="31"/>
      <c r="J273" s="31">
        <f t="shared" si="26"/>
        <v>0</v>
      </c>
      <c r="K273" s="31">
        <f t="shared" si="27"/>
        <v>0</v>
      </c>
      <c r="L273" s="31"/>
      <c r="M273" s="31"/>
      <c r="N273" s="53">
        <f t="shared" si="28"/>
        <v>0</v>
      </c>
      <c r="P273" s="133"/>
      <c r="R273" s="134"/>
      <c r="S273" s="77"/>
      <c r="T273" s="77"/>
    </row>
    <row r="274" s="1" customFormat="1" spans="1:20">
      <c r="A274" s="135"/>
      <c r="B274" s="158"/>
      <c r="E274" s="79"/>
      <c r="F274" s="160"/>
      <c r="G274" s="155"/>
      <c r="H274" s="31"/>
      <c r="I274" s="31"/>
      <c r="J274" s="31">
        <f t="shared" si="26"/>
        <v>0</v>
      </c>
      <c r="K274" s="31">
        <f t="shared" si="27"/>
        <v>0</v>
      </c>
      <c r="L274" s="31"/>
      <c r="M274" s="31"/>
      <c r="N274" s="53">
        <f t="shared" si="28"/>
        <v>0</v>
      </c>
      <c r="O274" s="54"/>
      <c r="P274" s="133"/>
      <c r="R274" s="134"/>
      <c r="S274" s="77"/>
      <c r="T274" s="77"/>
    </row>
    <row r="275" s="1" customFormat="1" spans="1:20">
      <c r="A275" s="135"/>
      <c r="B275" s="158"/>
      <c r="E275" s="79"/>
      <c r="F275" s="160"/>
      <c r="G275" s="155"/>
      <c r="H275" s="31"/>
      <c r="I275" s="31"/>
      <c r="J275" s="31">
        <f t="shared" ref="J275:J338" si="29">G275-F275</f>
        <v>0</v>
      </c>
      <c r="K275" s="31">
        <f t="shared" ref="K275:K324" si="30">H275*I275*J275</f>
        <v>0</v>
      </c>
      <c r="L275" s="31"/>
      <c r="M275" s="31"/>
      <c r="N275" s="53">
        <f t="shared" ref="N275:N338" si="31">J275</f>
        <v>0</v>
      </c>
      <c r="O275" s="54"/>
      <c r="P275" s="133"/>
      <c r="R275" s="134"/>
      <c r="S275" s="77"/>
      <c r="T275" s="77"/>
    </row>
    <row r="276" s="1" customFormat="1" spans="1:20">
      <c r="A276" s="135"/>
      <c r="B276" s="158"/>
      <c r="E276" s="79"/>
      <c r="F276" s="160"/>
      <c r="G276" s="155"/>
      <c r="H276" s="31"/>
      <c r="I276" s="31"/>
      <c r="J276" s="31">
        <f t="shared" si="29"/>
        <v>0</v>
      </c>
      <c r="K276" s="31">
        <f t="shared" si="30"/>
        <v>0</v>
      </c>
      <c r="L276" s="31"/>
      <c r="M276" s="31"/>
      <c r="N276" s="53">
        <f t="shared" si="31"/>
        <v>0</v>
      </c>
      <c r="O276" s="54"/>
      <c r="P276" s="133"/>
      <c r="R276" s="134"/>
      <c r="S276" s="77"/>
      <c r="T276" s="77"/>
    </row>
    <row r="277" s="1" customFormat="1" spans="1:20">
      <c r="A277" s="135"/>
      <c r="B277" s="158"/>
      <c r="E277" s="79"/>
      <c r="F277" s="160"/>
      <c r="G277" s="155"/>
      <c r="H277" s="31"/>
      <c r="I277" s="31"/>
      <c r="J277" s="31">
        <f t="shared" si="29"/>
        <v>0</v>
      </c>
      <c r="K277" s="31">
        <f t="shared" si="30"/>
        <v>0</v>
      </c>
      <c r="L277" s="31"/>
      <c r="M277" s="31"/>
      <c r="N277" s="53">
        <f t="shared" si="31"/>
        <v>0</v>
      </c>
      <c r="O277" s="54"/>
      <c r="P277" s="133"/>
      <c r="R277" s="134"/>
      <c r="S277" s="77"/>
      <c r="T277" s="77"/>
    </row>
    <row r="278" s="1" customFormat="1" spans="1:20">
      <c r="A278" s="135"/>
      <c r="B278" s="158"/>
      <c r="E278" s="79"/>
      <c r="F278" s="160"/>
      <c r="G278" s="155"/>
      <c r="H278" s="31"/>
      <c r="I278" s="31"/>
      <c r="J278" s="31">
        <f t="shared" si="29"/>
        <v>0</v>
      </c>
      <c r="K278" s="31">
        <f t="shared" si="30"/>
        <v>0</v>
      </c>
      <c r="L278" s="31"/>
      <c r="M278" s="31"/>
      <c r="N278" s="53">
        <f t="shared" si="31"/>
        <v>0</v>
      </c>
      <c r="O278" s="54"/>
      <c r="P278" s="133"/>
      <c r="R278" s="134"/>
      <c r="S278" s="77"/>
      <c r="T278" s="77"/>
    </row>
    <row r="279" s="1" customFormat="1" spans="1:20">
      <c r="A279" s="135"/>
      <c r="B279" s="158"/>
      <c r="E279" s="79"/>
      <c r="F279" s="160"/>
      <c r="G279" s="155"/>
      <c r="H279" s="31"/>
      <c r="I279" s="31"/>
      <c r="J279" s="31">
        <f t="shared" si="29"/>
        <v>0</v>
      </c>
      <c r="K279" s="31">
        <f t="shared" si="30"/>
        <v>0</v>
      </c>
      <c r="L279" s="31"/>
      <c r="M279" s="31"/>
      <c r="N279" s="53">
        <f t="shared" si="31"/>
        <v>0</v>
      </c>
      <c r="P279" s="133"/>
      <c r="R279" s="134"/>
      <c r="S279" s="77"/>
      <c r="T279" s="77"/>
    </row>
    <row r="280" s="1" customFormat="1" spans="1:20">
      <c r="A280" s="135"/>
      <c r="B280" s="158"/>
      <c r="E280" s="79"/>
      <c r="F280" s="160"/>
      <c r="G280" s="155"/>
      <c r="H280" s="31"/>
      <c r="I280" s="31"/>
      <c r="J280" s="31">
        <f t="shared" si="29"/>
        <v>0</v>
      </c>
      <c r="K280" s="31">
        <f t="shared" si="30"/>
        <v>0</v>
      </c>
      <c r="L280" s="31"/>
      <c r="M280" s="31"/>
      <c r="N280" s="53">
        <f t="shared" si="31"/>
        <v>0</v>
      </c>
      <c r="P280" s="133"/>
      <c r="R280" s="134"/>
      <c r="S280" s="77"/>
      <c r="T280" s="77"/>
    </row>
    <row r="281" s="1" customFormat="1" spans="1:20">
      <c r="A281" s="135"/>
      <c r="B281" s="158"/>
      <c r="E281" s="79"/>
      <c r="F281" s="160"/>
      <c r="G281" s="155"/>
      <c r="H281" s="31"/>
      <c r="I281" s="31"/>
      <c r="J281" s="31">
        <f t="shared" si="29"/>
        <v>0</v>
      </c>
      <c r="K281" s="31">
        <f t="shared" si="30"/>
        <v>0</v>
      </c>
      <c r="L281" s="31"/>
      <c r="M281" s="31"/>
      <c r="N281" s="53">
        <f t="shared" si="31"/>
        <v>0</v>
      </c>
      <c r="P281" s="133"/>
      <c r="R281" s="134"/>
      <c r="S281" s="77"/>
      <c r="T281" s="77"/>
    </row>
    <row r="282" s="1" customFormat="1" spans="1:20">
      <c r="A282" s="135"/>
      <c r="B282" s="158"/>
      <c r="E282" s="79"/>
      <c r="F282" s="160"/>
      <c r="G282" s="155"/>
      <c r="H282" s="31"/>
      <c r="I282" s="31"/>
      <c r="J282" s="31">
        <f t="shared" si="29"/>
        <v>0</v>
      </c>
      <c r="K282" s="31">
        <f t="shared" si="30"/>
        <v>0</v>
      </c>
      <c r="L282" s="31"/>
      <c r="M282" s="31"/>
      <c r="N282" s="53">
        <f t="shared" si="31"/>
        <v>0</v>
      </c>
      <c r="P282" s="133"/>
      <c r="R282" s="134"/>
      <c r="S282" s="77"/>
      <c r="T282" s="77"/>
    </row>
    <row r="283" s="1" customFormat="1" spans="1:20">
      <c r="A283" s="135"/>
      <c r="B283" s="158"/>
      <c r="E283" s="79"/>
      <c r="F283" s="160"/>
      <c r="G283" s="155"/>
      <c r="H283" s="31"/>
      <c r="I283" s="31"/>
      <c r="J283" s="31">
        <f t="shared" si="29"/>
        <v>0</v>
      </c>
      <c r="K283" s="31">
        <f t="shared" si="30"/>
        <v>0</v>
      </c>
      <c r="L283" s="31"/>
      <c r="M283" s="31"/>
      <c r="N283" s="53">
        <f t="shared" si="31"/>
        <v>0</v>
      </c>
      <c r="P283" s="133"/>
      <c r="R283" s="134"/>
      <c r="S283" s="77"/>
      <c r="T283" s="77"/>
    </row>
    <row r="284" s="1" customFormat="1" spans="1:20">
      <c r="A284" s="135"/>
      <c r="B284" s="158"/>
      <c r="E284" s="79"/>
      <c r="F284" s="160"/>
      <c r="G284" s="155"/>
      <c r="H284" s="31"/>
      <c r="I284" s="31"/>
      <c r="J284" s="31">
        <f t="shared" si="29"/>
        <v>0</v>
      </c>
      <c r="K284" s="31">
        <f t="shared" si="30"/>
        <v>0</v>
      </c>
      <c r="L284" s="31"/>
      <c r="M284" s="31"/>
      <c r="N284" s="53">
        <f t="shared" si="31"/>
        <v>0</v>
      </c>
      <c r="P284" s="133"/>
      <c r="R284" s="134"/>
      <c r="S284" s="77"/>
      <c r="T284" s="77"/>
    </row>
    <row r="285" s="1" customFormat="1" spans="1:20">
      <c r="A285" s="135"/>
      <c r="B285" s="158"/>
      <c r="E285" s="79"/>
      <c r="F285" s="160"/>
      <c r="G285" s="155"/>
      <c r="H285" s="31"/>
      <c r="I285" s="31"/>
      <c r="J285" s="31">
        <f t="shared" si="29"/>
        <v>0</v>
      </c>
      <c r="K285" s="31">
        <f t="shared" si="30"/>
        <v>0</v>
      </c>
      <c r="L285" s="31"/>
      <c r="M285" s="31"/>
      <c r="N285" s="53">
        <f t="shared" si="31"/>
        <v>0</v>
      </c>
      <c r="P285" s="133"/>
      <c r="R285" s="134"/>
      <c r="S285" s="77"/>
      <c r="T285" s="77"/>
    </row>
    <row r="286" s="1" customFormat="1" spans="1:20">
      <c r="A286" s="135"/>
      <c r="B286" s="158"/>
      <c r="E286" s="79"/>
      <c r="F286" s="160"/>
      <c r="G286" s="155"/>
      <c r="H286" s="31"/>
      <c r="I286" s="31"/>
      <c r="J286" s="31">
        <f t="shared" si="29"/>
        <v>0</v>
      </c>
      <c r="K286" s="31">
        <f t="shared" si="30"/>
        <v>0</v>
      </c>
      <c r="L286" s="31"/>
      <c r="M286" s="31"/>
      <c r="N286" s="53">
        <f t="shared" si="31"/>
        <v>0</v>
      </c>
      <c r="P286" s="133"/>
      <c r="R286" s="134"/>
      <c r="S286" s="77"/>
      <c r="T286" s="77"/>
    </row>
    <row r="287" s="1" customFormat="1" spans="1:20">
      <c r="A287" s="135"/>
      <c r="B287" s="158"/>
      <c r="E287" s="79"/>
      <c r="F287" s="160"/>
      <c r="G287" s="155"/>
      <c r="H287" s="31"/>
      <c r="I287" s="31"/>
      <c r="J287" s="31">
        <f t="shared" si="29"/>
        <v>0</v>
      </c>
      <c r="K287" s="31">
        <f t="shared" si="30"/>
        <v>0</v>
      </c>
      <c r="L287" s="31"/>
      <c r="M287" s="31"/>
      <c r="N287" s="53">
        <f t="shared" si="31"/>
        <v>0</v>
      </c>
      <c r="P287" s="133"/>
      <c r="R287" s="134"/>
      <c r="S287" s="77"/>
      <c r="T287" s="77"/>
    </row>
    <row r="288" s="1" customFormat="1" spans="1:20">
      <c r="A288" s="135"/>
      <c r="B288" s="158"/>
      <c r="E288" s="79"/>
      <c r="F288" s="160"/>
      <c r="G288" s="155"/>
      <c r="H288" s="31"/>
      <c r="I288" s="31"/>
      <c r="J288" s="31">
        <f t="shared" si="29"/>
        <v>0</v>
      </c>
      <c r="K288" s="31">
        <f t="shared" si="30"/>
        <v>0</v>
      </c>
      <c r="L288" s="31"/>
      <c r="M288" s="31"/>
      <c r="N288" s="53">
        <f t="shared" si="31"/>
        <v>0</v>
      </c>
      <c r="P288" s="133"/>
      <c r="R288" s="134"/>
      <c r="S288" s="77"/>
      <c r="T288" s="77"/>
    </row>
    <row r="289" s="1" customFormat="1" spans="1:20">
      <c r="A289" s="135"/>
      <c r="B289" s="158"/>
      <c r="E289" s="79"/>
      <c r="F289" s="160"/>
      <c r="G289" s="155"/>
      <c r="H289" s="31"/>
      <c r="I289" s="31"/>
      <c r="J289" s="31">
        <f t="shared" si="29"/>
        <v>0</v>
      </c>
      <c r="K289" s="31">
        <f t="shared" si="30"/>
        <v>0</v>
      </c>
      <c r="L289" s="31"/>
      <c r="M289" s="31"/>
      <c r="N289" s="53">
        <f t="shared" si="31"/>
        <v>0</v>
      </c>
      <c r="P289" s="133"/>
      <c r="R289" s="134"/>
      <c r="S289" s="77"/>
      <c r="T289" s="77"/>
    </row>
    <row r="290" s="1" customFormat="1" spans="1:20">
      <c r="A290" s="135"/>
      <c r="B290" s="158"/>
      <c r="E290" s="79"/>
      <c r="F290" s="160"/>
      <c r="G290" s="155"/>
      <c r="H290" s="31"/>
      <c r="I290" s="31"/>
      <c r="J290" s="31">
        <f t="shared" si="29"/>
        <v>0</v>
      </c>
      <c r="K290" s="31">
        <f t="shared" si="30"/>
        <v>0</v>
      </c>
      <c r="L290" s="31"/>
      <c r="M290" s="31"/>
      <c r="N290" s="53">
        <f t="shared" si="31"/>
        <v>0</v>
      </c>
      <c r="P290" s="133"/>
      <c r="R290" s="134"/>
      <c r="S290" s="77"/>
      <c r="T290" s="77"/>
    </row>
    <row r="291" s="1" customFormat="1" spans="1:20">
      <c r="A291" s="135"/>
      <c r="B291" s="158"/>
      <c r="E291" s="79"/>
      <c r="F291" s="160"/>
      <c r="G291" s="155"/>
      <c r="H291" s="31"/>
      <c r="I291" s="31"/>
      <c r="J291" s="31">
        <f t="shared" si="29"/>
        <v>0</v>
      </c>
      <c r="K291" s="31">
        <f t="shared" si="30"/>
        <v>0</v>
      </c>
      <c r="L291" s="31"/>
      <c r="M291" s="31"/>
      <c r="N291" s="53">
        <f t="shared" si="31"/>
        <v>0</v>
      </c>
      <c r="P291" s="133"/>
      <c r="R291" s="134"/>
      <c r="S291" s="77"/>
      <c r="T291" s="77"/>
    </row>
    <row r="292" s="1" customFormat="1" spans="1:20">
      <c r="A292" s="135"/>
      <c r="B292" s="158"/>
      <c r="E292" s="79"/>
      <c r="F292" s="160"/>
      <c r="G292" s="155"/>
      <c r="H292" s="31"/>
      <c r="I292" s="31"/>
      <c r="J292" s="31">
        <f t="shared" si="29"/>
        <v>0</v>
      </c>
      <c r="K292" s="31">
        <f t="shared" si="30"/>
        <v>0</v>
      </c>
      <c r="L292" s="31"/>
      <c r="M292" s="31"/>
      <c r="N292" s="53">
        <f t="shared" si="31"/>
        <v>0</v>
      </c>
      <c r="P292" s="133"/>
      <c r="R292" s="134"/>
      <c r="S292" s="77"/>
      <c r="T292" s="77"/>
    </row>
    <row r="293" s="1" customFormat="1" spans="1:20">
      <c r="A293" s="135"/>
      <c r="B293" s="158"/>
      <c r="E293" s="79"/>
      <c r="F293" s="160"/>
      <c r="G293" s="155"/>
      <c r="H293" s="31"/>
      <c r="I293" s="31"/>
      <c r="J293" s="31">
        <f t="shared" si="29"/>
        <v>0</v>
      </c>
      <c r="K293" s="31">
        <f t="shared" si="30"/>
        <v>0</v>
      </c>
      <c r="L293" s="31"/>
      <c r="M293" s="31"/>
      <c r="N293" s="53">
        <f t="shared" si="31"/>
        <v>0</v>
      </c>
      <c r="P293" s="133"/>
      <c r="R293" s="134"/>
      <c r="S293" s="77"/>
      <c r="T293" s="77"/>
    </row>
    <row r="294" s="1" customFormat="1" spans="1:20">
      <c r="A294" s="135"/>
      <c r="B294" s="158"/>
      <c r="E294" s="79"/>
      <c r="F294" s="160"/>
      <c r="G294" s="155"/>
      <c r="H294" s="31"/>
      <c r="I294" s="31"/>
      <c r="J294" s="31">
        <f t="shared" si="29"/>
        <v>0</v>
      </c>
      <c r="K294" s="31">
        <f t="shared" si="30"/>
        <v>0</v>
      </c>
      <c r="L294" s="31"/>
      <c r="M294" s="31"/>
      <c r="N294" s="53">
        <f t="shared" si="31"/>
        <v>0</v>
      </c>
      <c r="P294" s="133"/>
      <c r="R294" s="134"/>
      <c r="S294" s="77"/>
      <c r="T294" s="77"/>
    </row>
    <row r="295" s="1" customFormat="1" spans="1:20">
      <c r="A295" s="135"/>
      <c r="B295" s="158"/>
      <c r="E295" s="79"/>
      <c r="F295" s="160"/>
      <c r="G295" s="155"/>
      <c r="H295" s="31"/>
      <c r="I295" s="31"/>
      <c r="J295" s="31">
        <f t="shared" si="29"/>
        <v>0</v>
      </c>
      <c r="K295" s="31">
        <f t="shared" si="30"/>
        <v>0</v>
      </c>
      <c r="L295" s="31"/>
      <c r="M295" s="31"/>
      <c r="N295" s="53">
        <f t="shared" si="31"/>
        <v>0</v>
      </c>
      <c r="P295" s="133"/>
      <c r="R295" s="134"/>
      <c r="S295" s="77"/>
      <c r="T295" s="77"/>
    </row>
    <row r="296" s="1" customFormat="1" spans="1:20">
      <c r="A296" s="135"/>
      <c r="B296" s="158"/>
      <c r="E296" s="79"/>
      <c r="F296" s="160"/>
      <c r="G296" s="155"/>
      <c r="H296" s="31"/>
      <c r="I296" s="31"/>
      <c r="J296" s="31">
        <f t="shared" si="29"/>
        <v>0</v>
      </c>
      <c r="K296" s="31">
        <f t="shared" si="30"/>
        <v>0</v>
      </c>
      <c r="L296" s="31"/>
      <c r="M296" s="31"/>
      <c r="N296" s="53">
        <f t="shared" si="31"/>
        <v>0</v>
      </c>
      <c r="P296" s="133"/>
      <c r="R296" s="134"/>
      <c r="S296" s="77"/>
      <c r="T296" s="77"/>
    </row>
    <row r="297" s="1" customFormat="1" spans="1:20">
      <c r="A297" s="135"/>
      <c r="B297" s="158"/>
      <c r="E297" s="79"/>
      <c r="F297" s="160"/>
      <c r="G297" s="155"/>
      <c r="H297" s="31"/>
      <c r="I297" s="31"/>
      <c r="J297" s="31">
        <f t="shared" si="29"/>
        <v>0</v>
      </c>
      <c r="K297" s="31">
        <f t="shared" si="30"/>
        <v>0</v>
      </c>
      <c r="L297" s="31"/>
      <c r="M297" s="31"/>
      <c r="N297" s="53">
        <f t="shared" si="31"/>
        <v>0</v>
      </c>
      <c r="P297" s="133"/>
      <c r="R297" s="134"/>
      <c r="S297" s="77"/>
      <c r="T297" s="77"/>
    </row>
    <row r="298" s="1" customFormat="1" spans="1:20">
      <c r="A298" s="135"/>
      <c r="B298" s="158"/>
      <c r="E298" s="79"/>
      <c r="F298" s="160"/>
      <c r="G298" s="155"/>
      <c r="H298" s="31"/>
      <c r="I298" s="31"/>
      <c r="J298" s="31">
        <f t="shared" si="29"/>
        <v>0</v>
      </c>
      <c r="K298" s="31">
        <f t="shared" si="30"/>
        <v>0</v>
      </c>
      <c r="L298" s="31"/>
      <c r="M298" s="31"/>
      <c r="N298" s="53">
        <f t="shared" si="31"/>
        <v>0</v>
      </c>
      <c r="P298" s="133"/>
      <c r="R298" s="134"/>
      <c r="S298" s="77"/>
      <c r="T298" s="77"/>
    </row>
    <row r="299" s="1" customFormat="1" spans="1:20">
      <c r="A299" s="135"/>
      <c r="B299" s="158"/>
      <c r="E299" s="79"/>
      <c r="F299" s="160"/>
      <c r="G299" s="155"/>
      <c r="H299" s="31"/>
      <c r="I299" s="31"/>
      <c r="J299" s="31">
        <f t="shared" si="29"/>
        <v>0</v>
      </c>
      <c r="K299" s="31">
        <f t="shared" si="30"/>
        <v>0</v>
      </c>
      <c r="L299" s="31"/>
      <c r="M299" s="31"/>
      <c r="N299" s="53">
        <f t="shared" si="31"/>
        <v>0</v>
      </c>
      <c r="P299" s="133"/>
      <c r="R299" s="134"/>
      <c r="S299" s="77"/>
      <c r="T299" s="77"/>
    </row>
    <row r="300" s="1" customFormat="1" spans="1:20">
      <c r="A300" s="135"/>
      <c r="B300" s="158"/>
      <c r="E300" s="79"/>
      <c r="F300" s="160"/>
      <c r="G300" s="155"/>
      <c r="H300" s="31"/>
      <c r="I300" s="31"/>
      <c r="J300" s="31">
        <f t="shared" si="29"/>
        <v>0</v>
      </c>
      <c r="K300" s="31">
        <f t="shared" si="30"/>
        <v>0</v>
      </c>
      <c r="L300" s="31"/>
      <c r="M300" s="31"/>
      <c r="N300" s="53">
        <f t="shared" si="31"/>
        <v>0</v>
      </c>
      <c r="P300" s="133"/>
      <c r="R300" s="134"/>
      <c r="S300" s="77"/>
      <c r="T300" s="77"/>
    </row>
    <row r="301" s="1" customFormat="1" spans="1:20">
      <c r="A301" s="135"/>
      <c r="B301" s="158"/>
      <c r="E301" s="79"/>
      <c r="F301" s="160"/>
      <c r="G301" s="155"/>
      <c r="H301" s="31"/>
      <c r="I301" s="31"/>
      <c r="J301" s="31">
        <f t="shared" si="29"/>
        <v>0</v>
      </c>
      <c r="K301" s="31">
        <f t="shared" si="30"/>
        <v>0</v>
      </c>
      <c r="L301" s="31"/>
      <c r="M301" s="31"/>
      <c r="N301" s="53">
        <f t="shared" si="31"/>
        <v>0</v>
      </c>
      <c r="P301" s="133"/>
      <c r="R301" s="134"/>
      <c r="S301" s="77"/>
      <c r="T301" s="77"/>
    </row>
    <row r="302" s="1" customFormat="1" spans="1:20">
      <c r="A302" s="135"/>
      <c r="B302" s="158"/>
      <c r="E302" s="79"/>
      <c r="F302" s="160"/>
      <c r="G302" s="155"/>
      <c r="H302" s="31"/>
      <c r="I302" s="31"/>
      <c r="J302" s="31">
        <f t="shared" si="29"/>
        <v>0</v>
      </c>
      <c r="K302" s="31">
        <f t="shared" si="30"/>
        <v>0</v>
      </c>
      <c r="L302" s="31"/>
      <c r="M302" s="31"/>
      <c r="N302" s="53">
        <f t="shared" si="31"/>
        <v>0</v>
      </c>
      <c r="P302" s="133"/>
      <c r="R302" s="134"/>
      <c r="S302" s="77"/>
      <c r="T302" s="77"/>
    </row>
    <row r="303" s="1" customFormat="1" spans="1:20">
      <c r="A303" s="135"/>
      <c r="B303" s="158"/>
      <c r="E303" s="79"/>
      <c r="F303" s="160"/>
      <c r="G303" s="155"/>
      <c r="H303" s="31"/>
      <c r="I303" s="31"/>
      <c r="J303" s="31">
        <f t="shared" si="29"/>
        <v>0</v>
      </c>
      <c r="K303" s="31">
        <f t="shared" si="30"/>
        <v>0</v>
      </c>
      <c r="L303" s="31"/>
      <c r="M303" s="31"/>
      <c r="N303" s="53">
        <f t="shared" si="31"/>
        <v>0</v>
      </c>
      <c r="P303" s="133"/>
      <c r="R303" s="134"/>
      <c r="S303" s="77"/>
      <c r="T303" s="77"/>
    </row>
    <row r="304" s="1" customFormat="1" spans="1:20">
      <c r="A304" s="135"/>
      <c r="B304" s="158"/>
      <c r="E304" s="79"/>
      <c r="F304" s="160"/>
      <c r="G304" s="155"/>
      <c r="H304" s="31"/>
      <c r="I304" s="31"/>
      <c r="J304" s="31">
        <f t="shared" si="29"/>
        <v>0</v>
      </c>
      <c r="K304" s="31">
        <f t="shared" si="30"/>
        <v>0</v>
      </c>
      <c r="L304" s="31"/>
      <c r="M304" s="31"/>
      <c r="N304" s="53">
        <f t="shared" si="31"/>
        <v>0</v>
      </c>
      <c r="P304" s="133"/>
      <c r="R304" s="134"/>
      <c r="S304" s="77"/>
      <c r="T304" s="77"/>
    </row>
    <row r="305" s="1" customFormat="1" spans="1:20">
      <c r="A305" s="135"/>
      <c r="B305" s="158"/>
      <c r="E305" s="79"/>
      <c r="F305" s="160"/>
      <c r="G305" s="155"/>
      <c r="H305" s="31"/>
      <c r="I305" s="31"/>
      <c r="J305" s="31">
        <f t="shared" si="29"/>
        <v>0</v>
      </c>
      <c r="K305" s="31">
        <f t="shared" si="30"/>
        <v>0</v>
      </c>
      <c r="L305" s="31"/>
      <c r="M305" s="31"/>
      <c r="N305" s="53">
        <f t="shared" si="31"/>
        <v>0</v>
      </c>
      <c r="P305" s="133"/>
      <c r="R305" s="134"/>
      <c r="S305" s="77"/>
      <c r="T305" s="77"/>
    </row>
    <row r="306" s="1" customFormat="1" spans="1:20">
      <c r="A306" s="135"/>
      <c r="B306" s="158"/>
      <c r="E306" s="79"/>
      <c r="F306" s="160"/>
      <c r="G306" s="155"/>
      <c r="H306" s="31"/>
      <c r="I306" s="31"/>
      <c r="J306" s="31">
        <f t="shared" si="29"/>
        <v>0</v>
      </c>
      <c r="K306" s="31">
        <f t="shared" si="30"/>
        <v>0</v>
      </c>
      <c r="L306" s="31"/>
      <c r="M306" s="31"/>
      <c r="N306" s="53">
        <f t="shared" si="31"/>
        <v>0</v>
      </c>
      <c r="P306" s="133"/>
      <c r="R306" s="134"/>
      <c r="S306" s="77"/>
      <c r="T306" s="77"/>
    </row>
    <row r="307" s="1" customFormat="1" spans="1:20">
      <c r="A307" s="135"/>
      <c r="B307" s="158"/>
      <c r="E307" s="79"/>
      <c r="F307" s="160"/>
      <c r="G307" s="155"/>
      <c r="H307" s="31"/>
      <c r="I307" s="31"/>
      <c r="J307" s="31">
        <f t="shared" si="29"/>
        <v>0</v>
      </c>
      <c r="K307" s="31">
        <f t="shared" si="30"/>
        <v>0</v>
      </c>
      <c r="L307" s="31"/>
      <c r="M307" s="31"/>
      <c r="N307" s="53">
        <f t="shared" si="31"/>
        <v>0</v>
      </c>
      <c r="P307" s="133"/>
      <c r="R307" s="134"/>
      <c r="S307" s="77"/>
      <c r="T307" s="77"/>
    </row>
    <row r="308" s="1" customFormat="1" spans="1:20">
      <c r="A308" s="135"/>
      <c r="B308" s="158"/>
      <c r="E308" s="79"/>
      <c r="F308" s="160"/>
      <c r="G308" s="155"/>
      <c r="H308" s="31"/>
      <c r="I308" s="31"/>
      <c r="J308" s="31">
        <f t="shared" si="29"/>
        <v>0</v>
      </c>
      <c r="K308" s="31">
        <f t="shared" si="30"/>
        <v>0</v>
      </c>
      <c r="L308" s="31"/>
      <c r="M308" s="31"/>
      <c r="N308" s="53">
        <f t="shared" si="31"/>
        <v>0</v>
      </c>
      <c r="P308" s="133"/>
      <c r="R308" s="134"/>
      <c r="S308" s="77"/>
      <c r="T308" s="77"/>
    </row>
    <row r="309" s="1" customFormat="1" spans="1:20">
      <c r="A309" s="135"/>
      <c r="B309" s="158"/>
      <c r="E309" s="79"/>
      <c r="F309" s="160"/>
      <c r="G309" s="155"/>
      <c r="H309" s="31"/>
      <c r="I309" s="31"/>
      <c r="J309" s="31">
        <f t="shared" si="29"/>
        <v>0</v>
      </c>
      <c r="K309" s="31">
        <f t="shared" si="30"/>
        <v>0</v>
      </c>
      <c r="L309" s="31"/>
      <c r="M309" s="31"/>
      <c r="N309" s="53">
        <f t="shared" si="31"/>
        <v>0</v>
      </c>
      <c r="O309" s="160"/>
      <c r="P309" s="133"/>
      <c r="R309" s="134"/>
      <c r="S309" s="77"/>
      <c r="T309" s="77"/>
    </row>
    <row r="310" s="1" customFormat="1" spans="1:20">
      <c r="A310" s="135"/>
      <c r="B310" s="158"/>
      <c r="E310" s="79"/>
      <c r="F310" s="160"/>
      <c r="G310" s="155"/>
      <c r="H310" s="31"/>
      <c r="I310" s="31"/>
      <c r="J310" s="31">
        <f t="shared" si="29"/>
        <v>0</v>
      </c>
      <c r="K310" s="31">
        <f t="shared" si="30"/>
        <v>0</v>
      </c>
      <c r="L310" s="31"/>
      <c r="M310" s="31"/>
      <c r="N310" s="53">
        <f t="shared" si="31"/>
        <v>0</v>
      </c>
      <c r="O310" s="160"/>
      <c r="P310" s="133"/>
      <c r="R310" s="134"/>
      <c r="S310" s="77"/>
      <c r="T310" s="77"/>
    </row>
    <row r="311" s="1" customFormat="1" spans="1:20">
      <c r="A311" s="135"/>
      <c r="B311" s="158"/>
      <c r="E311" s="79"/>
      <c r="F311" s="160"/>
      <c r="G311" s="155"/>
      <c r="H311" s="31"/>
      <c r="I311" s="31"/>
      <c r="J311" s="31">
        <f t="shared" si="29"/>
        <v>0</v>
      </c>
      <c r="K311" s="31">
        <f t="shared" si="30"/>
        <v>0</v>
      </c>
      <c r="L311" s="31"/>
      <c r="M311" s="31"/>
      <c r="N311" s="53">
        <f t="shared" si="31"/>
        <v>0</v>
      </c>
      <c r="O311" s="160"/>
      <c r="P311" s="133"/>
      <c r="R311" s="134"/>
      <c r="S311" s="77"/>
      <c r="T311" s="77"/>
    </row>
    <row r="312" s="1" customFormat="1" spans="1:20">
      <c r="A312" s="135"/>
      <c r="B312" s="158"/>
      <c r="E312" s="79"/>
      <c r="F312" s="160"/>
      <c r="G312" s="155"/>
      <c r="H312" s="31"/>
      <c r="I312" s="31"/>
      <c r="J312" s="31">
        <f t="shared" si="29"/>
        <v>0</v>
      </c>
      <c r="K312" s="31">
        <f t="shared" si="30"/>
        <v>0</v>
      </c>
      <c r="L312" s="31"/>
      <c r="M312" s="31"/>
      <c r="N312" s="53">
        <f t="shared" si="31"/>
        <v>0</v>
      </c>
      <c r="O312" s="160"/>
      <c r="P312" s="133"/>
      <c r="R312" s="134"/>
      <c r="S312" s="77"/>
      <c r="T312" s="77"/>
    </row>
    <row r="313" s="1" customFormat="1" spans="1:20">
      <c r="A313" s="135"/>
      <c r="B313" s="158"/>
      <c r="E313" s="79"/>
      <c r="F313" s="160"/>
      <c r="G313" s="155"/>
      <c r="H313" s="31"/>
      <c r="I313" s="31"/>
      <c r="J313" s="31">
        <f t="shared" si="29"/>
        <v>0</v>
      </c>
      <c r="K313" s="31">
        <f t="shared" si="30"/>
        <v>0</v>
      </c>
      <c r="L313" s="31"/>
      <c r="M313" s="31"/>
      <c r="N313" s="53">
        <f t="shared" si="31"/>
        <v>0</v>
      </c>
      <c r="O313" s="160"/>
      <c r="P313" s="133"/>
      <c r="R313" s="134"/>
      <c r="S313" s="77"/>
      <c r="T313" s="77"/>
    </row>
    <row r="314" s="1" customFormat="1" spans="1:20">
      <c r="A314" s="135"/>
      <c r="B314" s="158"/>
      <c r="E314" s="79"/>
      <c r="F314" s="160"/>
      <c r="G314" s="155"/>
      <c r="H314" s="31"/>
      <c r="I314" s="31"/>
      <c r="J314" s="31">
        <f t="shared" si="29"/>
        <v>0</v>
      </c>
      <c r="K314" s="31">
        <f t="shared" si="30"/>
        <v>0</v>
      </c>
      <c r="L314" s="31"/>
      <c r="M314" s="31"/>
      <c r="N314" s="53">
        <f t="shared" si="31"/>
        <v>0</v>
      </c>
      <c r="O314" s="160"/>
      <c r="P314" s="133"/>
      <c r="R314" s="134"/>
      <c r="S314" s="77"/>
      <c r="T314" s="77"/>
    </row>
    <row r="315" s="1" customFormat="1" spans="1:20">
      <c r="A315" s="135"/>
      <c r="B315" s="158"/>
      <c r="E315" s="79"/>
      <c r="F315" s="160"/>
      <c r="G315" s="155"/>
      <c r="H315" s="31"/>
      <c r="I315" s="31"/>
      <c r="J315" s="31">
        <f t="shared" si="29"/>
        <v>0</v>
      </c>
      <c r="K315" s="31">
        <f t="shared" si="30"/>
        <v>0</v>
      </c>
      <c r="L315" s="31"/>
      <c r="M315" s="31"/>
      <c r="N315" s="53">
        <f t="shared" si="31"/>
        <v>0</v>
      </c>
      <c r="O315" s="160"/>
      <c r="P315" s="133"/>
      <c r="R315" s="134"/>
      <c r="S315" s="77"/>
      <c r="T315" s="77"/>
    </row>
    <row r="316" s="1" customFormat="1" spans="1:20">
      <c r="A316" s="135"/>
      <c r="B316" s="158"/>
      <c r="E316" s="79"/>
      <c r="F316" s="160"/>
      <c r="G316" s="155"/>
      <c r="H316" s="31"/>
      <c r="I316" s="31"/>
      <c r="J316" s="31">
        <f t="shared" si="29"/>
        <v>0</v>
      </c>
      <c r="K316" s="31">
        <f t="shared" si="30"/>
        <v>0</v>
      </c>
      <c r="L316" s="31"/>
      <c r="M316" s="31"/>
      <c r="N316" s="53">
        <f t="shared" si="31"/>
        <v>0</v>
      </c>
      <c r="O316" s="160"/>
      <c r="P316" s="133"/>
      <c r="R316" s="134"/>
      <c r="S316" s="77"/>
      <c r="T316" s="77"/>
    </row>
    <row r="317" s="1" customFormat="1" spans="1:20">
      <c r="A317" s="135"/>
      <c r="B317" s="158"/>
      <c r="E317" s="79"/>
      <c r="F317" s="160"/>
      <c r="G317" s="155"/>
      <c r="H317" s="31"/>
      <c r="I317" s="31"/>
      <c r="J317" s="31">
        <f t="shared" si="29"/>
        <v>0</v>
      </c>
      <c r="K317" s="31">
        <f t="shared" si="30"/>
        <v>0</v>
      </c>
      <c r="L317" s="31"/>
      <c r="M317" s="31"/>
      <c r="N317" s="53">
        <f t="shared" si="31"/>
        <v>0</v>
      </c>
      <c r="O317" s="160"/>
      <c r="P317" s="133"/>
      <c r="R317" s="134"/>
      <c r="S317" s="77"/>
      <c r="T317" s="77"/>
    </row>
    <row r="318" s="1" customFormat="1" spans="1:20">
      <c r="A318" s="135"/>
      <c r="B318" s="158"/>
      <c r="E318" s="79"/>
      <c r="F318" s="160"/>
      <c r="G318" s="155"/>
      <c r="H318" s="31"/>
      <c r="I318" s="31"/>
      <c r="J318" s="31">
        <f t="shared" si="29"/>
        <v>0</v>
      </c>
      <c r="K318" s="31">
        <f t="shared" si="30"/>
        <v>0</v>
      </c>
      <c r="L318" s="31"/>
      <c r="M318" s="31"/>
      <c r="N318" s="53">
        <f t="shared" si="31"/>
        <v>0</v>
      </c>
      <c r="O318" s="160"/>
      <c r="P318" s="133"/>
      <c r="R318" s="134"/>
      <c r="S318" s="77"/>
      <c r="T318" s="77"/>
    </row>
    <row r="319" s="1" customFormat="1" spans="1:20">
      <c r="A319" s="135"/>
      <c r="B319" s="158"/>
      <c r="E319" s="79"/>
      <c r="F319" s="160"/>
      <c r="G319" s="155"/>
      <c r="H319" s="31"/>
      <c r="I319" s="31"/>
      <c r="J319" s="31">
        <f t="shared" si="29"/>
        <v>0</v>
      </c>
      <c r="K319" s="31">
        <f t="shared" si="30"/>
        <v>0</v>
      </c>
      <c r="L319" s="31"/>
      <c r="M319" s="31"/>
      <c r="N319" s="53">
        <f t="shared" si="31"/>
        <v>0</v>
      </c>
      <c r="O319" s="160"/>
      <c r="P319" s="133"/>
      <c r="R319" s="134"/>
      <c r="S319" s="77"/>
      <c r="T319" s="77"/>
    </row>
    <row r="320" s="1" customFormat="1" spans="1:20">
      <c r="A320" s="135"/>
      <c r="B320" s="158"/>
      <c r="E320" s="79"/>
      <c r="F320" s="160"/>
      <c r="G320" s="155"/>
      <c r="H320" s="31"/>
      <c r="I320" s="31"/>
      <c r="J320" s="31">
        <f t="shared" si="29"/>
        <v>0</v>
      </c>
      <c r="K320" s="31">
        <f t="shared" si="30"/>
        <v>0</v>
      </c>
      <c r="L320" s="31"/>
      <c r="M320" s="31"/>
      <c r="N320" s="53">
        <f t="shared" si="31"/>
        <v>0</v>
      </c>
      <c r="O320" s="160"/>
      <c r="P320" s="133"/>
      <c r="R320" s="134"/>
      <c r="S320" s="77"/>
      <c r="T320" s="77"/>
    </row>
    <row r="321" s="1" customFormat="1" spans="1:20">
      <c r="A321" s="135"/>
      <c r="B321" s="158"/>
      <c r="E321" s="79"/>
      <c r="F321" s="160"/>
      <c r="G321" s="155"/>
      <c r="H321" s="31"/>
      <c r="I321" s="31"/>
      <c r="J321" s="31">
        <f t="shared" si="29"/>
        <v>0</v>
      </c>
      <c r="K321" s="31">
        <f t="shared" si="30"/>
        <v>0</v>
      </c>
      <c r="L321" s="31"/>
      <c r="M321" s="31"/>
      <c r="N321" s="53">
        <f t="shared" si="31"/>
        <v>0</v>
      </c>
      <c r="O321" s="160"/>
      <c r="P321" s="133"/>
      <c r="R321" s="134"/>
      <c r="S321" s="77"/>
      <c r="T321" s="77"/>
    </row>
    <row r="322" s="1" customFormat="1" spans="1:20">
      <c r="A322" s="135"/>
      <c r="B322" s="158"/>
      <c r="E322" s="79"/>
      <c r="F322" s="160"/>
      <c r="G322" s="155"/>
      <c r="H322" s="31"/>
      <c r="I322" s="31"/>
      <c r="J322" s="31">
        <f t="shared" si="29"/>
        <v>0</v>
      </c>
      <c r="K322" s="31">
        <f t="shared" si="30"/>
        <v>0</v>
      </c>
      <c r="L322" s="31"/>
      <c r="M322" s="31"/>
      <c r="N322" s="53">
        <f t="shared" si="31"/>
        <v>0</v>
      </c>
      <c r="O322" s="160"/>
      <c r="P322" s="133"/>
      <c r="R322" s="134"/>
      <c r="S322" s="77"/>
      <c r="T322" s="77"/>
    </row>
    <row r="323" s="1" customFormat="1" spans="1:20">
      <c r="A323" s="135"/>
      <c r="B323" s="158"/>
      <c r="E323" s="79"/>
      <c r="F323" s="160"/>
      <c r="G323" s="155"/>
      <c r="H323" s="31"/>
      <c r="I323" s="31"/>
      <c r="J323" s="31">
        <f t="shared" si="29"/>
        <v>0</v>
      </c>
      <c r="K323" s="31">
        <f t="shared" si="30"/>
        <v>0</v>
      </c>
      <c r="L323" s="31"/>
      <c r="M323" s="31"/>
      <c r="N323" s="53">
        <f t="shared" si="31"/>
        <v>0</v>
      </c>
      <c r="O323" s="160"/>
      <c r="P323" s="133"/>
      <c r="R323" s="134"/>
      <c r="S323" s="77"/>
      <c r="T323" s="77"/>
    </row>
    <row r="324" s="1" customFormat="1" spans="1:20">
      <c r="A324" s="135"/>
      <c r="B324" s="158"/>
      <c r="E324" s="79"/>
      <c r="F324" s="160"/>
      <c r="G324" s="155"/>
      <c r="H324" s="31"/>
      <c r="I324" s="31"/>
      <c r="J324" s="31">
        <f t="shared" si="29"/>
        <v>0</v>
      </c>
      <c r="K324" s="31">
        <f t="shared" si="30"/>
        <v>0</v>
      </c>
      <c r="L324" s="31"/>
      <c r="M324" s="31"/>
      <c r="N324" s="53">
        <f t="shared" si="31"/>
        <v>0</v>
      </c>
      <c r="P324" s="133"/>
      <c r="R324" s="134"/>
      <c r="S324" s="77"/>
      <c r="T324" s="77"/>
    </row>
    <row r="325" s="1" customFormat="1" spans="1:20">
      <c r="A325" s="135"/>
      <c r="B325" s="135"/>
      <c r="C325" s="28"/>
      <c r="D325" s="162"/>
      <c r="E325" s="79"/>
      <c r="F325" s="33"/>
      <c r="G325" s="135"/>
      <c r="H325" s="31"/>
      <c r="I325" s="31"/>
      <c r="J325" s="31">
        <f t="shared" si="29"/>
        <v>0</v>
      </c>
      <c r="K325" s="31">
        <f t="shared" ref="K325:K327" si="32">J325*H325</f>
        <v>0</v>
      </c>
      <c r="L325" s="31"/>
      <c r="M325" s="31"/>
      <c r="N325" s="53">
        <f t="shared" si="31"/>
        <v>0</v>
      </c>
      <c r="P325" s="133"/>
      <c r="R325" s="134"/>
      <c r="S325" s="77"/>
      <c r="T325" s="77"/>
    </row>
    <row r="326" s="1" customFormat="1" spans="1:20">
      <c r="A326" s="135"/>
      <c r="B326" s="135"/>
      <c r="C326" s="28"/>
      <c r="D326" s="162"/>
      <c r="E326" s="79"/>
      <c r="F326" s="33"/>
      <c r="G326" s="135"/>
      <c r="H326" s="31"/>
      <c r="I326" s="31"/>
      <c r="J326" s="31">
        <f t="shared" si="29"/>
        <v>0</v>
      </c>
      <c r="K326" s="31">
        <f t="shared" si="32"/>
        <v>0</v>
      </c>
      <c r="L326" s="31"/>
      <c r="M326" s="31"/>
      <c r="N326" s="53">
        <f t="shared" si="31"/>
        <v>0</v>
      </c>
      <c r="P326" s="133"/>
      <c r="R326" s="134"/>
      <c r="S326" s="77"/>
      <c r="T326" s="77"/>
    </row>
    <row r="327" s="1" customFormat="1" spans="1:20">
      <c r="A327" s="135"/>
      <c r="B327" s="135"/>
      <c r="C327" s="28"/>
      <c r="D327" s="162"/>
      <c r="E327" s="79"/>
      <c r="F327" s="33"/>
      <c r="G327" s="135"/>
      <c r="H327" s="31"/>
      <c r="I327" s="31"/>
      <c r="J327" s="31">
        <f t="shared" si="29"/>
        <v>0</v>
      </c>
      <c r="K327" s="31">
        <f t="shared" si="32"/>
        <v>0</v>
      </c>
      <c r="L327" s="31"/>
      <c r="M327" s="31"/>
      <c r="N327" s="53">
        <f t="shared" si="31"/>
        <v>0</v>
      </c>
      <c r="P327" s="133"/>
      <c r="R327" s="134"/>
      <c r="S327" s="77"/>
      <c r="T327" s="77"/>
    </row>
    <row r="328" s="1" customFormat="1" spans="1:20">
      <c r="A328" s="135"/>
      <c r="B328" s="135"/>
      <c r="C328" s="28"/>
      <c r="D328" s="162"/>
      <c r="E328" s="79"/>
      <c r="F328" s="33"/>
      <c r="G328" s="135"/>
      <c r="H328" s="31"/>
      <c r="I328" s="31"/>
      <c r="J328" s="31">
        <f t="shared" si="29"/>
        <v>0</v>
      </c>
      <c r="K328" s="31">
        <f t="shared" ref="K328:K391" si="33">J328*H328</f>
        <v>0</v>
      </c>
      <c r="L328" s="31"/>
      <c r="M328" s="31"/>
      <c r="N328" s="53">
        <f t="shared" si="31"/>
        <v>0</v>
      </c>
      <c r="P328" s="133"/>
      <c r="R328" s="134"/>
      <c r="S328" s="77"/>
      <c r="T328" s="77"/>
    </row>
    <row r="329" s="1" customFormat="1" spans="1:20">
      <c r="A329" s="135"/>
      <c r="B329" s="135"/>
      <c r="C329" s="28"/>
      <c r="D329" s="162"/>
      <c r="E329" s="79"/>
      <c r="F329" s="33"/>
      <c r="G329" s="135"/>
      <c r="H329" s="31"/>
      <c r="I329" s="31"/>
      <c r="J329" s="31">
        <f t="shared" si="29"/>
        <v>0</v>
      </c>
      <c r="K329" s="31">
        <f t="shared" si="33"/>
        <v>0</v>
      </c>
      <c r="L329" s="31"/>
      <c r="M329" s="31"/>
      <c r="N329" s="53">
        <f t="shared" si="31"/>
        <v>0</v>
      </c>
      <c r="P329" s="133"/>
      <c r="R329" s="134"/>
      <c r="S329" s="77"/>
      <c r="T329" s="77"/>
    </row>
    <row r="330" s="1" customFormat="1" spans="1:20">
      <c r="A330" s="135"/>
      <c r="B330" s="135"/>
      <c r="C330" s="28"/>
      <c r="D330" s="162"/>
      <c r="E330" s="79"/>
      <c r="F330" s="33"/>
      <c r="G330" s="135"/>
      <c r="H330" s="31"/>
      <c r="I330" s="31"/>
      <c r="J330" s="31">
        <f t="shared" si="29"/>
        <v>0</v>
      </c>
      <c r="K330" s="31">
        <f t="shared" si="33"/>
        <v>0</v>
      </c>
      <c r="L330" s="31"/>
      <c r="M330" s="31"/>
      <c r="N330" s="53">
        <f t="shared" si="31"/>
        <v>0</v>
      </c>
      <c r="P330" s="133"/>
      <c r="R330" s="134"/>
      <c r="S330" s="77"/>
      <c r="T330" s="77"/>
    </row>
    <row r="331" s="1" customFormat="1" spans="1:20">
      <c r="A331" s="135"/>
      <c r="B331" s="135"/>
      <c r="C331" s="28"/>
      <c r="D331" s="162"/>
      <c r="E331" s="79"/>
      <c r="F331" s="33"/>
      <c r="G331" s="135"/>
      <c r="H331" s="31"/>
      <c r="I331" s="31"/>
      <c r="J331" s="31">
        <f t="shared" si="29"/>
        <v>0</v>
      </c>
      <c r="K331" s="31">
        <f t="shared" si="33"/>
        <v>0</v>
      </c>
      <c r="L331" s="31"/>
      <c r="M331" s="31"/>
      <c r="N331" s="53">
        <f t="shared" si="31"/>
        <v>0</v>
      </c>
      <c r="P331" s="133"/>
      <c r="R331" s="134"/>
      <c r="S331" s="77"/>
      <c r="T331" s="77"/>
    </row>
    <row r="332" s="1" customFormat="1" spans="1:20">
      <c r="A332" s="135"/>
      <c r="B332" s="135"/>
      <c r="C332" s="28"/>
      <c r="D332" s="162"/>
      <c r="E332" s="79"/>
      <c r="F332" s="33"/>
      <c r="G332" s="135"/>
      <c r="H332" s="31"/>
      <c r="I332" s="31"/>
      <c r="J332" s="31">
        <f t="shared" si="29"/>
        <v>0</v>
      </c>
      <c r="K332" s="31">
        <f t="shared" si="33"/>
        <v>0</v>
      </c>
      <c r="L332" s="31"/>
      <c r="M332" s="31"/>
      <c r="N332" s="53">
        <f t="shared" si="31"/>
        <v>0</v>
      </c>
      <c r="P332" s="133"/>
      <c r="R332" s="134"/>
      <c r="S332" s="77"/>
      <c r="T332" s="77"/>
    </row>
    <row r="333" s="1" customFormat="1" spans="1:20">
      <c r="A333" s="135"/>
      <c r="B333" s="135"/>
      <c r="C333" s="28"/>
      <c r="D333" s="162"/>
      <c r="E333" s="79"/>
      <c r="F333" s="33"/>
      <c r="G333" s="135"/>
      <c r="H333" s="31"/>
      <c r="I333" s="31"/>
      <c r="J333" s="31">
        <f t="shared" si="29"/>
        <v>0</v>
      </c>
      <c r="K333" s="31">
        <f t="shared" si="33"/>
        <v>0</v>
      </c>
      <c r="L333" s="31"/>
      <c r="M333" s="31"/>
      <c r="N333" s="53">
        <f t="shared" si="31"/>
        <v>0</v>
      </c>
      <c r="P333" s="133"/>
      <c r="R333" s="134"/>
      <c r="S333" s="77"/>
      <c r="T333" s="77"/>
    </row>
    <row r="334" s="1" customFormat="1" spans="1:20">
      <c r="A334" s="135"/>
      <c r="B334" s="135"/>
      <c r="C334" s="28"/>
      <c r="D334" s="162"/>
      <c r="E334" s="79"/>
      <c r="F334" s="33"/>
      <c r="G334" s="135"/>
      <c r="H334" s="31"/>
      <c r="I334" s="31"/>
      <c r="J334" s="31">
        <f t="shared" si="29"/>
        <v>0</v>
      </c>
      <c r="K334" s="31">
        <f t="shared" si="33"/>
        <v>0</v>
      </c>
      <c r="L334" s="31"/>
      <c r="M334" s="31"/>
      <c r="N334" s="53">
        <f t="shared" si="31"/>
        <v>0</v>
      </c>
      <c r="P334" s="133"/>
      <c r="R334" s="134"/>
      <c r="S334" s="77"/>
      <c r="T334" s="77"/>
    </row>
    <row r="335" s="1" customFormat="1" spans="1:20">
      <c r="A335" s="135"/>
      <c r="B335" s="135"/>
      <c r="C335" s="28"/>
      <c r="D335" s="162"/>
      <c r="E335" s="79"/>
      <c r="F335" s="33"/>
      <c r="G335" s="135"/>
      <c r="H335" s="31"/>
      <c r="I335" s="31"/>
      <c r="J335" s="31">
        <f t="shared" si="29"/>
        <v>0</v>
      </c>
      <c r="K335" s="31">
        <f t="shared" si="33"/>
        <v>0</v>
      </c>
      <c r="L335" s="31"/>
      <c r="M335" s="31"/>
      <c r="N335" s="53">
        <f t="shared" si="31"/>
        <v>0</v>
      </c>
      <c r="P335" s="133"/>
      <c r="R335" s="134"/>
      <c r="S335" s="77"/>
      <c r="T335" s="77"/>
    </row>
    <row r="336" s="1" customFormat="1" spans="1:20">
      <c r="A336" s="135"/>
      <c r="B336" s="135"/>
      <c r="C336" s="28"/>
      <c r="D336" s="162"/>
      <c r="E336" s="79"/>
      <c r="F336" s="33"/>
      <c r="G336" s="135"/>
      <c r="H336" s="31"/>
      <c r="I336" s="31"/>
      <c r="J336" s="31">
        <f t="shared" si="29"/>
        <v>0</v>
      </c>
      <c r="K336" s="31">
        <f t="shared" si="33"/>
        <v>0</v>
      </c>
      <c r="L336" s="31"/>
      <c r="M336" s="31"/>
      <c r="N336" s="53">
        <f t="shared" si="31"/>
        <v>0</v>
      </c>
      <c r="P336" s="133"/>
      <c r="R336" s="134"/>
      <c r="S336" s="77"/>
      <c r="T336" s="77"/>
    </row>
    <row r="337" s="1" customFormat="1" spans="1:20">
      <c r="A337" s="135"/>
      <c r="B337" s="135"/>
      <c r="C337" s="28"/>
      <c r="D337" s="162"/>
      <c r="E337" s="79"/>
      <c r="F337" s="33"/>
      <c r="G337" s="135"/>
      <c r="H337" s="31"/>
      <c r="I337" s="31"/>
      <c r="J337" s="31">
        <f t="shared" si="29"/>
        <v>0</v>
      </c>
      <c r="K337" s="31">
        <f t="shared" si="33"/>
        <v>0</v>
      </c>
      <c r="L337" s="31"/>
      <c r="M337" s="31"/>
      <c r="N337" s="53">
        <f t="shared" si="31"/>
        <v>0</v>
      </c>
      <c r="P337" s="133"/>
      <c r="R337" s="134"/>
      <c r="S337" s="77"/>
      <c r="T337" s="77"/>
    </row>
    <row r="338" s="1" customFormat="1" spans="1:20">
      <c r="A338" s="135"/>
      <c r="B338" s="135"/>
      <c r="C338" s="28"/>
      <c r="D338" s="162"/>
      <c r="E338" s="79"/>
      <c r="F338" s="33"/>
      <c r="G338" s="135"/>
      <c r="H338" s="31"/>
      <c r="I338" s="31"/>
      <c r="J338" s="31">
        <f t="shared" si="29"/>
        <v>0</v>
      </c>
      <c r="K338" s="31">
        <f t="shared" si="33"/>
        <v>0</v>
      </c>
      <c r="L338" s="31"/>
      <c r="M338" s="31"/>
      <c r="N338" s="53">
        <f t="shared" si="31"/>
        <v>0</v>
      </c>
      <c r="P338" s="133"/>
      <c r="R338" s="134"/>
      <c r="S338" s="77"/>
      <c r="T338" s="77"/>
    </row>
    <row r="339" s="1" customFormat="1" spans="1:20">
      <c r="A339" s="135"/>
      <c r="B339" s="135"/>
      <c r="C339" s="28"/>
      <c r="D339" s="162"/>
      <c r="E339" s="79"/>
      <c r="F339" s="33"/>
      <c r="G339" s="135"/>
      <c r="H339" s="31"/>
      <c r="I339" s="31"/>
      <c r="J339" s="31">
        <f t="shared" ref="J339:J402" si="34">G339-F339</f>
        <v>0</v>
      </c>
      <c r="K339" s="31">
        <f t="shared" si="33"/>
        <v>0</v>
      </c>
      <c r="L339" s="31"/>
      <c r="M339" s="31"/>
      <c r="N339" s="53">
        <f t="shared" ref="N339:N402" si="35">J339</f>
        <v>0</v>
      </c>
      <c r="P339" s="133"/>
      <c r="R339" s="134"/>
      <c r="S339" s="77"/>
      <c r="T339" s="77"/>
    </row>
    <row r="340" s="1" customFormat="1" spans="1:20">
      <c r="A340" s="135"/>
      <c r="B340" s="135"/>
      <c r="C340" s="28"/>
      <c r="D340" s="162"/>
      <c r="E340" s="79"/>
      <c r="F340" s="33"/>
      <c r="G340" s="135"/>
      <c r="H340" s="31"/>
      <c r="I340" s="31"/>
      <c r="J340" s="31">
        <f t="shared" si="34"/>
        <v>0</v>
      </c>
      <c r="K340" s="31">
        <f t="shared" si="33"/>
        <v>0</v>
      </c>
      <c r="L340" s="31"/>
      <c r="M340" s="31"/>
      <c r="N340" s="53">
        <f t="shared" si="35"/>
        <v>0</v>
      </c>
      <c r="P340" s="133"/>
      <c r="R340" s="134"/>
      <c r="S340" s="77"/>
      <c r="T340" s="77"/>
    </row>
    <row r="341" s="1" customFormat="1" spans="1:20">
      <c r="A341" s="135"/>
      <c r="B341" s="135"/>
      <c r="C341" s="28"/>
      <c r="D341" s="162"/>
      <c r="E341" s="79"/>
      <c r="F341" s="33"/>
      <c r="G341" s="135"/>
      <c r="H341" s="31"/>
      <c r="I341" s="31"/>
      <c r="J341" s="31">
        <f t="shared" si="34"/>
        <v>0</v>
      </c>
      <c r="K341" s="31">
        <f t="shared" si="33"/>
        <v>0</v>
      </c>
      <c r="L341" s="31"/>
      <c r="M341" s="31"/>
      <c r="N341" s="53">
        <f t="shared" si="35"/>
        <v>0</v>
      </c>
      <c r="P341" s="133"/>
      <c r="R341" s="134"/>
      <c r="S341" s="77"/>
      <c r="T341" s="77"/>
    </row>
    <row r="342" s="1" customFormat="1" spans="1:20">
      <c r="A342" s="135"/>
      <c r="B342" s="135"/>
      <c r="C342" s="28"/>
      <c r="D342" s="162"/>
      <c r="E342" s="79"/>
      <c r="F342" s="33"/>
      <c r="G342" s="135"/>
      <c r="H342" s="31"/>
      <c r="I342" s="31"/>
      <c r="J342" s="31">
        <f t="shared" si="34"/>
        <v>0</v>
      </c>
      <c r="K342" s="31">
        <f t="shared" si="33"/>
        <v>0</v>
      </c>
      <c r="L342" s="31"/>
      <c r="M342" s="31"/>
      <c r="N342" s="53">
        <f t="shared" si="35"/>
        <v>0</v>
      </c>
      <c r="P342" s="133"/>
      <c r="R342" s="134"/>
      <c r="S342" s="77"/>
      <c r="T342" s="77"/>
    </row>
    <row r="343" s="1" customFormat="1" spans="1:20">
      <c r="A343" s="135"/>
      <c r="B343" s="135"/>
      <c r="C343" s="28"/>
      <c r="D343" s="162"/>
      <c r="E343" s="79"/>
      <c r="F343" s="33"/>
      <c r="G343" s="135"/>
      <c r="H343" s="31"/>
      <c r="I343" s="31"/>
      <c r="J343" s="31">
        <f t="shared" si="34"/>
        <v>0</v>
      </c>
      <c r="K343" s="31">
        <f t="shared" si="33"/>
        <v>0</v>
      </c>
      <c r="L343" s="31"/>
      <c r="M343" s="31"/>
      <c r="N343" s="53">
        <f t="shared" si="35"/>
        <v>0</v>
      </c>
      <c r="P343" s="133"/>
      <c r="R343" s="134"/>
      <c r="S343" s="77"/>
      <c r="T343" s="77"/>
    </row>
    <row r="344" s="1" customFormat="1" spans="1:20">
      <c r="A344" s="135"/>
      <c r="B344" s="135"/>
      <c r="C344" s="28"/>
      <c r="D344" s="162"/>
      <c r="E344" s="79"/>
      <c r="F344" s="33"/>
      <c r="G344" s="135"/>
      <c r="H344" s="31"/>
      <c r="I344" s="31"/>
      <c r="J344" s="31">
        <f t="shared" si="34"/>
        <v>0</v>
      </c>
      <c r="K344" s="31">
        <f t="shared" si="33"/>
        <v>0</v>
      </c>
      <c r="L344" s="31"/>
      <c r="M344" s="31"/>
      <c r="N344" s="53">
        <f t="shared" si="35"/>
        <v>0</v>
      </c>
      <c r="P344" s="133"/>
      <c r="R344" s="134"/>
      <c r="S344" s="77"/>
      <c r="T344" s="77"/>
    </row>
    <row r="345" s="1" customFormat="1" spans="1:20">
      <c r="A345" s="135"/>
      <c r="B345" s="135"/>
      <c r="C345" s="28"/>
      <c r="D345" s="162"/>
      <c r="E345" s="79"/>
      <c r="F345" s="33"/>
      <c r="G345" s="135"/>
      <c r="H345" s="31"/>
      <c r="I345" s="31"/>
      <c r="J345" s="31">
        <f t="shared" si="34"/>
        <v>0</v>
      </c>
      <c r="K345" s="31">
        <f t="shared" si="33"/>
        <v>0</v>
      </c>
      <c r="L345" s="31"/>
      <c r="M345" s="31"/>
      <c r="N345" s="53">
        <f t="shared" si="35"/>
        <v>0</v>
      </c>
      <c r="P345" s="133"/>
      <c r="R345" s="134"/>
      <c r="S345" s="77"/>
      <c r="T345" s="77"/>
    </row>
    <row r="346" s="1" customFormat="1" spans="1:20">
      <c r="A346" s="135"/>
      <c r="B346" s="135"/>
      <c r="C346" s="28"/>
      <c r="D346" s="162"/>
      <c r="E346" s="79"/>
      <c r="F346" s="33"/>
      <c r="G346" s="135"/>
      <c r="H346" s="31"/>
      <c r="I346" s="31"/>
      <c r="J346" s="31">
        <f t="shared" si="34"/>
        <v>0</v>
      </c>
      <c r="K346" s="31">
        <f t="shared" si="33"/>
        <v>0</v>
      </c>
      <c r="L346" s="31"/>
      <c r="M346" s="31"/>
      <c r="N346" s="53">
        <f t="shared" si="35"/>
        <v>0</v>
      </c>
      <c r="P346" s="133"/>
      <c r="R346" s="134"/>
      <c r="S346" s="77"/>
      <c r="T346" s="77"/>
    </row>
    <row r="347" s="1" customFormat="1" spans="1:20">
      <c r="A347" s="135"/>
      <c r="B347" s="135"/>
      <c r="C347" s="28"/>
      <c r="D347" s="162"/>
      <c r="E347" s="79"/>
      <c r="F347" s="33"/>
      <c r="G347" s="135"/>
      <c r="H347" s="31"/>
      <c r="I347" s="31"/>
      <c r="J347" s="31">
        <f t="shared" si="34"/>
        <v>0</v>
      </c>
      <c r="K347" s="31">
        <f t="shared" si="33"/>
        <v>0</v>
      </c>
      <c r="L347" s="31"/>
      <c r="M347" s="31"/>
      <c r="N347" s="53">
        <f t="shared" si="35"/>
        <v>0</v>
      </c>
      <c r="P347" s="133"/>
      <c r="R347" s="134"/>
      <c r="S347" s="77"/>
      <c r="T347" s="77"/>
    </row>
    <row r="348" s="1" customFormat="1" spans="1:20">
      <c r="A348" s="135"/>
      <c r="B348" s="135"/>
      <c r="C348" s="28"/>
      <c r="D348" s="162"/>
      <c r="E348" s="79"/>
      <c r="F348" s="33"/>
      <c r="G348" s="135"/>
      <c r="H348" s="31"/>
      <c r="I348" s="31"/>
      <c r="J348" s="31">
        <f t="shared" si="34"/>
        <v>0</v>
      </c>
      <c r="K348" s="31">
        <f t="shared" si="33"/>
        <v>0</v>
      </c>
      <c r="L348" s="31"/>
      <c r="M348" s="31"/>
      <c r="N348" s="53">
        <f t="shared" si="35"/>
        <v>0</v>
      </c>
      <c r="P348" s="133"/>
      <c r="R348" s="134"/>
      <c r="S348" s="77"/>
      <c r="T348" s="77"/>
    </row>
    <row r="349" s="1" customFormat="1" spans="1:20">
      <c r="A349" s="135"/>
      <c r="B349" s="135"/>
      <c r="C349" s="28"/>
      <c r="D349" s="162"/>
      <c r="E349" s="79"/>
      <c r="F349" s="33"/>
      <c r="G349" s="135"/>
      <c r="H349" s="31"/>
      <c r="I349" s="31"/>
      <c r="J349" s="31">
        <f t="shared" si="34"/>
        <v>0</v>
      </c>
      <c r="K349" s="31">
        <f t="shared" si="33"/>
        <v>0</v>
      </c>
      <c r="L349" s="31"/>
      <c r="M349" s="31"/>
      <c r="N349" s="53">
        <f t="shared" si="35"/>
        <v>0</v>
      </c>
      <c r="P349" s="133"/>
      <c r="R349" s="134"/>
      <c r="S349" s="77"/>
      <c r="T349" s="77"/>
    </row>
    <row r="350" s="1" customFormat="1" spans="1:20">
      <c r="A350" s="135"/>
      <c r="B350" s="135"/>
      <c r="C350" s="28"/>
      <c r="D350" s="162"/>
      <c r="E350" s="79"/>
      <c r="F350" s="33"/>
      <c r="G350" s="135"/>
      <c r="H350" s="31"/>
      <c r="I350" s="31"/>
      <c r="J350" s="31">
        <f t="shared" si="34"/>
        <v>0</v>
      </c>
      <c r="K350" s="31">
        <f t="shared" si="33"/>
        <v>0</v>
      </c>
      <c r="L350" s="31"/>
      <c r="M350" s="31"/>
      <c r="N350" s="53">
        <f t="shared" si="35"/>
        <v>0</v>
      </c>
      <c r="P350" s="133"/>
      <c r="R350" s="134"/>
      <c r="S350" s="77"/>
      <c r="T350" s="77"/>
    </row>
    <row r="351" s="1" customFormat="1" spans="1:20">
      <c r="A351" s="135"/>
      <c r="B351" s="135"/>
      <c r="C351" s="28"/>
      <c r="D351" s="162"/>
      <c r="E351" s="79"/>
      <c r="F351" s="33"/>
      <c r="G351" s="135"/>
      <c r="H351" s="31"/>
      <c r="I351" s="31"/>
      <c r="J351" s="31">
        <f t="shared" si="34"/>
        <v>0</v>
      </c>
      <c r="K351" s="31">
        <f t="shared" si="33"/>
        <v>0</v>
      </c>
      <c r="L351" s="31"/>
      <c r="M351" s="31"/>
      <c r="N351" s="53">
        <f t="shared" si="35"/>
        <v>0</v>
      </c>
      <c r="P351" s="133"/>
      <c r="R351" s="134"/>
      <c r="S351" s="77"/>
      <c r="T351" s="77"/>
    </row>
    <row r="352" s="1" customFormat="1" spans="1:20">
      <c r="A352" s="135"/>
      <c r="B352" s="135"/>
      <c r="C352" s="28"/>
      <c r="D352" s="162"/>
      <c r="E352" s="79"/>
      <c r="F352" s="33"/>
      <c r="G352" s="135"/>
      <c r="H352" s="31"/>
      <c r="I352" s="31"/>
      <c r="J352" s="31">
        <f t="shared" si="34"/>
        <v>0</v>
      </c>
      <c r="K352" s="31">
        <f t="shared" si="33"/>
        <v>0</v>
      </c>
      <c r="L352" s="31"/>
      <c r="M352" s="31"/>
      <c r="N352" s="53">
        <f t="shared" si="35"/>
        <v>0</v>
      </c>
      <c r="P352" s="133"/>
      <c r="R352" s="134"/>
      <c r="S352" s="77"/>
      <c r="T352" s="77"/>
    </row>
    <row r="353" s="1" customFormat="1" spans="1:20">
      <c r="A353" s="135"/>
      <c r="B353" s="135"/>
      <c r="C353" s="28"/>
      <c r="D353" s="162"/>
      <c r="E353" s="79"/>
      <c r="F353" s="33"/>
      <c r="G353" s="135"/>
      <c r="H353" s="31"/>
      <c r="I353" s="31"/>
      <c r="J353" s="31">
        <f t="shared" si="34"/>
        <v>0</v>
      </c>
      <c r="K353" s="31">
        <f t="shared" si="33"/>
        <v>0</v>
      </c>
      <c r="L353" s="31"/>
      <c r="M353" s="31"/>
      <c r="N353" s="53">
        <f t="shared" si="35"/>
        <v>0</v>
      </c>
      <c r="P353" s="133"/>
      <c r="R353" s="134"/>
      <c r="S353" s="77"/>
      <c r="T353" s="77"/>
    </row>
    <row r="354" s="1" customFormat="1" spans="1:20">
      <c r="A354" s="135"/>
      <c r="B354" s="135"/>
      <c r="C354" s="28"/>
      <c r="D354" s="162"/>
      <c r="E354" s="79"/>
      <c r="F354" s="33"/>
      <c r="G354" s="135"/>
      <c r="H354" s="31"/>
      <c r="I354" s="31"/>
      <c r="J354" s="31">
        <f t="shared" si="34"/>
        <v>0</v>
      </c>
      <c r="K354" s="31">
        <f t="shared" si="33"/>
        <v>0</v>
      </c>
      <c r="L354" s="31"/>
      <c r="M354" s="31"/>
      <c r="N354" s="53">
        <f t="shared" si="35"/>
        <v>0</v>
      </c>
      <c r="P354" s="133"/>
      <c r="R354" s="134"/>
      <c r="S354" s="77"/>
      <c r="T354" s="77"/>
    </row>
    <row r="355" s="1" customFormat="1" spans="1:20">
      <c r="A355" s="135"/>
      <c r="B355" s="135"/>
      <c r="C355" s="28"/>
      <c r="D355" s="162"/>
      <c r="E355" s="79"/>
      <c r="F355" s="33"/>
      <c r="G355" s="135"/>
      <c r="H355" s="31"/>
      <c r="I355" s="31"/>
      <c r="J355" s="31">
        <f t="shared" si="34"/>
        <v>0</v>
      </c>
      <c r="K355" s="31">
        <f t="shared" si="33"/>
        <v>0</v>
      </c>
      <c r="L355" s="31"/>
      <c r="M355" s="31"/>
      <c r="N355" s="53">
        <f t="shared" si="35"/>
        <v>0</v>
      </c>
      <c r="P355" s="133"/>
      <c r="R355" s="134"/>
      <c r="S355" s="77"/>
      <c r="T355" s="77"/>
    </row>
    <row r="356" s="1" customFormat="1" spans="1:20">
      <c r="A356" s="135"/>
      <c r="B356" s="135"/>
      <c r="C356" s="28"/>
      <c r="D356" s="162"/>
      <c r="E356" s="79"/>
      <c r="F356" s="33"/>
      <c r="G356" s="135"/>
      <c r="H356" s="31"/>
      <c r="I356" s="31"/>
      <c r="J356" s="31">
        <f t="shared" si="34"/>
        <v>0</v>
      </c>
      <c r="K356" s="31">
        <f t="shared" si="33"/>
        <v>0</v>
      </c>
      <c r="L356" s="31"/>
      <c r="M356" s="31"/>
      <c r="N356" s="53">
        <f t="shared" si="35"/>
        <v>0</v>
      </c>
      <c r="P356" s="133"/>
      <c r="R356" s="134"/>
      <c r="S356" s="77"/>
      <c r="T356" s="77"/>
    </row>
    <row r="357" s="1" customFormat="1" spans="1:20">
      <c r="A357" s="135"/>
      <c r="B357" s="135"/>
      <c r="C357" s="28"/>
      <c r="D357" s="162"/>
      <c r="E357" s="79"/>
      <c r="F357" s="33"/>
      <c r="G357" s="135"/>
      <c r="H357" s="31"/>
      <c r="I357" s="31"/>
      <c r="J357" s="31">
        <f t="shared" si="34"/>
        <v>0</v>
      </c>
      <c r="K357" s="31">
        <f t="shared" si="33"/>
        <v>0</v>
      </c>
      <c r="L357" s="31"/>
      <c r="M357" s="31"/>
      <c r="N357" s="53">
        <f t="shared" si="35"/>
        <v>0</v>
      </c>
      <c r="P357" s="133"/>
      <c r="R357" s="134"/>
      <c r="S357" s="77"/>
      <c r="T357" s="77"/>
    </row>
    <row r="358" s="1" customFormat="1" spans="1:20">
      <c r="A358" s="135"/>
      <c r="B358" s="135"/>
      <c r="C358" s="28"/>
      <c r="D358" s="162"/>
      <c r="E358" s="79"/>
      <c r="F358" s="33"/>
      <c r="G358" s="135"/>
      <c r="H358" s="31"/>
      <c r="I358" s="31"/>
      <c r="J358" s="31">
        <f t="shared" si="34"/>
        <v>0</v>
      </c>
      <c r="K358" s="31">
        <f t="shared" si="33"/>
        <v>0</v>
      </c>
      <c r="L358" s="31"/>
      <c r="M358" s="31"/>
      <c r="N358" s="53">
        <f t="shared" si="35"/>
        <v>0</v>
      </c>
      <c r="P358" s="133"/>
      <c r="R358" s="134"/>
      <c r="S358" s="77"/>
      <c r="T358" s="77"/>
    </row>
    <row r="359" s="1" customFormat="1" spans="1:20">
      <c r="A359" s="135"/>
      <c r="B359" s="135"/>
      <c r="C359" s="28"/>
      <c r="D359" s="162"/>
      <c r="E359" s="79"/>
      <c r="F359" s="33"/>
      <c r="G359" s="135"/>
      <c r="H359" s="31"/>
      <c r="I359" s="31"/>
      <c r="J359" s="31">
        <f t="shared" si="34"/>
        <v>0</v>
      </c>
      <c r="K359" s="31">
        <f t="shared" si="33"/>
        <v>0</v>
      </c>
      <c r="L359" s="31"/>
      <c r="M359" s="31"/>
      <c r="N359" s="53">
        <f t="shared" si="35"/>
        <v>0</v>
      </c>
      <c r="P359" s="133"/>
      <c r="R359" s="134"/>
      <c r="S359" s="77"/>
      <c r="T359" s="77"/>
    </row>
    <row r="360" s="1" customFormat="1" spans="1:20">
      <c r="A360" s="135"/>
      <c r="B360" s="135"/>
      <c r="C360" s="28"/>
      <c r="D360" s="162"/>
      <c r="E360" s="79"/>
      <c r="F360" s="33"/>
      <c r="G360" s="135"/>
      <c r="H360" s="31"/>
      <c r="I360" s="31"/>
      <c r="J360" s="31">
        <f t="shared" si="34"/>
        <v>0</v>
      </c>
      <c r="K360" s="31">
        <f t="shared" si="33"/>
        <v>0</v>
      </c>
      <c r="L360" s="31"/>
      <c r="M360" s="31"/>
      <c r="N360" s="53">
        <f t="shared" si="35"/>
        <v>0</v>
      </c>
      <c r="P360" s="133"/>
      <c r="R360" s="134"/>
      <c r="S360" s="77"/>
      <c r="T360" s="77"/>
    </row>
    <row r="361" s="1" customFormat="1" spans="1:20">
      <c r="A361" s="135"/>
      <c r="B361" s="135"/>
      <c r="C361" s="28"/>
      <c r="D361" s="162"/>
      <c r="E361" s="79"/>
      <c r="F361" s="33"/>
      <c r="G361" s="135"/>
      <c r="H361" s="31"/>
      <c r="I361" s="31"/>
      <c r="J361" s="31">
        <f t="shared" si="34"/>
        <v>0</v>
      </c>
      <c r="K361" s="31">
        <f t="shared" si="33"/>
        <v>0</v>
      </c>
      <c r="L361" s="31"/>
      <c r="M361" s="31"/>
      <c r="N361" s="53">
        <f t="shared" si="35"/>
        <v>0</v>
      </c>
      <c r="P361" s="133"/>
      <c r="R361" s="134"/>
      <c r="S361" s="77"/>
      <c r="T361" s="77"/>
    </row>
    <row r="362" s="1" customFormat="1" spans="1:20">
      <c r="A362" s="135"/>
      <c r="B362" s="135"/>
      <c r="C362" s="28"/>
      <c r="D362" s="162"/>
      <c r="E362" s="79"/>
      <c r="F362" s="33"/>
      <c r="G362" s="135"/>
      <c r="H362" s="31"/>
      <c r="I362" s="31"/>
      <c r="J362" s="31">
        <f t="shared" si="34"/>
        <v>0</v>
      </c>
      <c r="K362" s="31">
        <f t="shared" si="33"/>
        <v>0</v>
      </c>
      <c r="L362" s="31"/>
      <c r="M362" s="31"/>
      <c r="N362" s="53">
        <f t="shared" si="35"/>
        <v>0</v>
      </c>
      <c r="P362" s="133"/>
      <c r="R362" s="134"/>
      <c r="S362" s="77"/>
      <c r="T362" s="77"/>
    </row>
    <row r="363" s="1" customFormat="1" spans="1:20">
      <c r="A363" s="135"/>
      <c r="B363" s="135"/>
      <c r="C363" s="28"/>
      <c r="D363" s="162"/>
      <c r="E363" s="79"/>
      <c r="F363" s="33"/>
      <c r="G363" s="135"/>
      <c r="H363" s="31"/>
      <c r="I363" s="31"/>
      <c r="J363" s="31">
        <f t="shared" si="34"/>
        <v>0</v>
      </c>
      <c r="K363" s="31">
        <f t="shared" si="33"/>
        <v>0</v>
      </c>
      <c r="L363" s="31"/>
      <c r="M363" s="31"/>
      <c r="N363" s="53">
        <f t="shared" si="35"/>
        <v>0</v>
      </c>
      <c r="P363" s="133"/>
      <c r="R363" s="134"/>
      <c r="S363" s="77"/>
      <c r="T363" s="77"/>
    </row>
    <row r="364" s="1" customFormat="1" spans="1:20">
      <c r="A364" s="135"/>
      <c r="B364" s="135"/>
      <c r="C364" s="28"/>
      <c r="D364" s="162"/>
      <c r="E364" s="79"/>
      <c r="F364" s="33"/>
      <c r="G364" s="135"/>
      <c r="H364" s="31"/>
      <c r="I364" s="31"/>
      <c r="J364" s="31">
        <f t="shared" si="34"/>
        <v>0</v>
      </c>
      <c r="K364" s="31">
        <f t="shared" si="33"/>
        <v>0</v>
      </c>
      <c r="L364" s="31"/>
      <c r="M364" s="31"/>
      <c r="N364" s="53">
        <f t="shared" si="35"/>
        <v>0</v>
      </c>
      <c r="P364" s="133"/>
      <c r="R364" s="134"/>
      <c r="S364" s="77"/>
      <c r="T364" s="77"/>
    </row>
    <row r="365" s="1" customFormat="1" spans="1:20">
      <c r="A365" s="135"/>
      <c r="B365" s="135"/>
      <c r="C365" s="28"/>
      <c r="D365" s="162"/>
      <c r="E365" s="79"/>
      <c r="F365" s="33"/>
      <c r="G365" s="135"/>
      <c r="H365" s="31"/>
      <c r="I365" s="31"/>
      <c r="J365" s="31">
        <f t="shared" si="34"/>
        <v>0</v>
      </c>
      <c r="K365" s="31">
        <f t="shared" si="33"/>
        <v>0</v>
      </c>
      <c r="L365" s="31"/>
      <c r="M365" s="31"/>
      <c r="N365" s="53">
        <f t="shared" si="35"/>
        <v>0</v>
      </c>
      <c r="P365" s="133"/>
      <c r="R365" s="134"/>
      <c r="S365" s="77"/>
      <c r="T365" s="77"/>
    </row>
    <row r="366" s="1" customFormat="1" spans="1:20">
      <c r="A366" s="135"/>
      <c r="B366" s="135"/>
      <c r="C366" s="28"/>
      <c r="D366" s="162"/>
      <c r="E366" s="79"/>
      <c r="F366" s="33"/>
      <c r="G366" s="135"/>
      <c r="H366" s="31"/>
      <c r="I366" s="31"/>
      <c r="J366" s="31">
        <f t="shared" si="34"/>
        <v>0</v>
      </c>
      <c r="K366" s="31">
        <f t="shared" si="33"/>
        <v>0</v>
      </c>
      <c r="L366" s="31"/>
      <c r="M366" s="31"/>
      <c r="N366" s="53">
        <f t="shared" si="35"/>
        <v>0</v>
      </c>
      <c r="P366" s="133"/>
      <c r="R366" s="134"/>
      <c r="S366" s="77"/>
      <c r="T366" s="77"/>
    </row>
    <row r="367" s="1" customFormat="1" spans="1:20">
      <c r="A367" s="135"/>
      <c r="B367" s="135"/>
      <c r="C367" s="28"/>
      <c r="D367" s="162"/>
      <c r="E367" s="79"/>
      <c r="F367" s="33"/>
      <c r="G367" s="135"/>
      <c r="H367" s="31"/>
      <c r="I367" s="31"/>
      <c r="J367" s="31">
        <f t="shared" si="34"/>
        <v>0</v>
      </c>
      <c r="K367" s="31">
        <f t="shared" si="33"/>
        <v>0</v>
      </c>
      <c r="L367" s="31"/>
      <c r="M367" s="31"/>
      <c r="N367" s="53">
        <f t="shared" si="35"/>
        <v>0</v>
      </c>
      <c r="P367" s="133"/>
      <c r="R367" s="134"/>
      <c r="S367" s="77"/>
      <c r="T367" s="77"/>
    </row>
    <row r="368" s="1" customFormat="1" spans="1:20">
      <c r="A368" s="135"/>
      <c r="B368" s="135"/>
      <c r="C368" s="28"/>
      <c r="D368" s="162"/>
      <c r="E368" s="79"/>
      <c r="F368" s="33"/>
      <c r="G368" s="135"/>
      <c r="H368" s="31"/>
      <c r="I368" s="31"/>
      <c r="J368" s="31">
        <f t="shared" si="34"/>
        <v>0</v>
      </c>
      <c r="K368" s="31">
        <f t="shared" si="33"/>
        <v>0</v>
      </c>
      <c r="L368" s="31"/>
      <c r="M368" s="31"/>
      <c r="N368" s="53">
        <f t="shared" si="35"/>
        <v>0</v>
      </c>
      <c r="P368" s="133"/>
      <c r="R368" s="134"/>
      <c r="S368" s="77"/>
      <c r="T368" s="77"/>
    </row>
    <row r="369" s="1" customFormat="1" spans="1:20">
      <c r="A369" s="135"/>
      <c r="B369" s="135"/>
      <c r="C369" s="28"/>
      <c r="D369" s="162"/>
      <c r="E369" s="79"/>
      <c r="F369" s="33"/>
      <c r="G369" s="135"/>
      <c r="H369" s="31"/>
      <c r="I369" s="31"/>
      <c r="J369" s="31">
        <f t="shared" si="34"/>
        <v>0</v>
      </c>
      <c r="K369" s="31">
        <f t="shared" si="33"/>
        <v>0</v>
      </c>
      <c r="L369" s="31"/>
      <c r="M369" s="31"/>
      <c r="N369" s="53">
        <f t="shared" si="35"/>
        <v>0</v>
      </c>
      <c r="P369" s="133"/>
      <c r="R369" s="134"/>
      <c r="S369" s="77"/>
      <c r="T369" s="77"/>
    </row>
    <row r="370" s="1" customFormat="1" spans="1:20">
      <c r="A370" s="135"/>
      <c r="B370" s="135"/>
      <c r="C370" s="28"/>
      <c r="D370" s="162"/>
      <c r="E370" s="79"/>
      <c r="F370" s="33"/>
      <c r="G370" s="135"/>
      <c r="H370" s="31"/>
      <c r="I370" s="31"/>
      <c r="J370" s="31">
        <f t="shared" si="34"/>
        <v>0</v>
      </c>
      <c r="K370" s="31">
        <f t="shared" si="33"/>
        <v>0</v>
      </c>
      <c r="L370" s="31"/>
      <c r="M370" s="31"/>
      <c r="N370" s="53">
        <f t="shared" si="35"/>
        <v>0</v>
      </c>
      <c r="P370" s="133"/>
      <c r="R370" s="134"/>
      <c r="S370" s="77"/>
      <c r="T370" s="77"/>
    </row>
    <row r="371" s="1" customFormat="1" spans="1:20">
      <c r="A371" s="135"/>
      <c r="B371" s="135"/>
      <c r="C371" s="28"/>
      <c r="D371" s="162"/>
      <c r="E371" s="79"/>
      <c r="F371" s="33"/>
      <c r="G371" s="135"/>
      <c r="H371" s="31"/>
      <c r="I371" s="31"/>
      <c r="J371" s="31">
        <f t="shared" si="34"/>
        <v>0</v>
      </c>
      <c r="K371" s="31">
        <f t="shared" si="33"/>
        <v>0</v>
      </c>
      <c r="L371" s="31"/>
      <c r="M371" s="31"/>
      <c r="N371" s="53">
        <f t="shared" si="35"/>
        <v>0</v>
      </c>
      <c r="P371" s="133"/>
      <c r="R371" s="134"/>
      <c r="S371" s="77"/>
      <c r="T371" s="77"/>
    </row>
    <row r="372" s="1" customFormat="1" spans="1:20">
      <c r="A372" s="135"/>
      <c r="B372" s="135"/>
      <c r="C372" s="28"/>
      <c r="D372" s="162"/>
      <c r="E372" s="79"/>
      <c r="F372" s="33"/>
      <c r="G372" s="135"/>
      <c r="H372" s="31"/>
      <c r="I372" s="31"/>
      <c r="J372" s="31">
        <f t="shared" si="34"/>
        <v>0</v>
      </c>
      <c r="K372" s="31">
        <f t="shared" si="33"/>
        <v>0</v>
      </c>
      <c r="L372" s="31"/>
      <c r="M372" s="31"/>
      <c r="N372" s="53">
        <f t="shared" si="35"/>
        <v>0</v>
      </c>
      <c r="P372" s="133"/>
      <c r="R372" s="134"/>
      <c r="S372" s="77"/>
      <c r="T372" s="77"/>
    </row>
    <row r="373" s="1" customFormat="1" spans="1:20">
      <c r="A373" s="135"/>
      <c r="B373" s="135"/>
      <c r="C373" s="28"/>
      <c r="D373" s="162"/>
      <c r="E373" s="79"/>
      <c r="F373" s="33"/>
      <c r="G373" s="135"/>
      <c r="H373" s="31"/>
      <c r="I373" s="31"/>
      <c r="J373" s="31">
        <f t="shared" si="34"/>
        <v>0</v>
      </c>
      <c r="K373" s="31">
        <f t="shared" si="33"/>
        <v>0</v>
      </c>
      <c r="L373" s="31"/>
      <c r="M373" s="31"/>
      <c r="N373" s="53">
        <f t="shared" si="35"/>
        <v>0</v>
      </c>
      <c r="P373" s="133"/>
      <c r="R373" s="134"/>
      <c r="S373" s="77"/>
      <c r="T373" s="77"/>
    </row>
    <row r="374" s="1" customFormat="1" spans="1:20">
      <c r="A374" s="135"/>
      <c r="B374" s="135"/>
      <c r="C374" s="28"/>
      <c r="D374" s="162"/>
      <c r="E374" s="79"/>
      <c r="F374" s="33"/>
      <c r="G374" s="135"/>
      <c r="H374" s="31"/>
      <c r="I374" s="31"/>
      <c r="J374" s="31">
        <f t="shared" si="34"/>
        <v>0</v>
      </c>
      <c r="K374" s="31">
        <f t="shared" si="33"/>
        <v>0</v>
      </c>
      <c r="L374" s="31"/>
      <c r="M374" s="31"/>
      <c r="N374" s="53">
        <f t="shared" si="35"/>
        <v>0</v>
      </c>
      <c r="P374" s="133"/>
      <c r="R374" s="134"/>
      <c r="S374" s="77"/>
      <c r="T374" s="77"/>
    </row>
    <row r="375" s="1" customFormat="1" spans="1:20">
      <c r="A375" s="135"/>
      <c r="B375" s="135"/>
      <c r="C375" s="28"/>
      <c r="D375" s="162"/>
      <c r="E375" s="79"/>
      <c r="F375" s="33"/>
      <c r="G375" s="135"/>
      <c r="H375" s="31"/>
      <c r="I375" s="31"/>
      <c r="J375" s="31">
        <f t="shared" si="34"/>
        <v>0</v>
      </c>
      <c r="K375" s="31">
        <f t="shared" si="33"/>
        <v>0</v>
      </c>
      <c r="L375" s="31"/>
      <c r="M375" s="31"/>
      <c r="N375" s="53">
        <f t="shared" si="35"/>
        <v>0</v>
      </c>
      <c r="P375" s="133"/>
      <c r="R375" s="134"/>
      <c r="S375" s="77"/>
      <c r="T375" s="77"/>
    </row>
    <row r="376" s="1" customFormat="1" spans="1:20">
      <c r="A376" s="135"/>
      <c r="B376" s="135"/>
      <c r="C376" s="28"/>
      <c r="D376" s="162"/>
      <c r="E376" s="79"/>
      <c r="F376" s="33"/>
      <c r="G376" s="135"/>
      <c r="H376" s="31"/>
      <c r="I376" s="31"/>
      <c r="J376" s="31">
        <f t="shared" si="34"/>
        <v>0</v>
      </c>
      <c r="K376" s="31">
        <f t="shared" si="33"/>
        <v>0</v>
      </c>
      <c r="L376" s="31"/>
      <c r="M376" s="31"/>
      <c r="N376" s="53">
        <f t="shared" si="35"/>
        <v>0</v>
      </c>
      <c r="P376" s="133"/>
      <c r="R376" s="134"/>
      <c r="S376" s="77"/>
      <c r="T376" s="77"/>
    </row>
    <row r="377" s="1" customFormat="1" spans="1:20">
      <c r="A377" s="135"/>
      <c r="B377" s="135"/>
      <c r="C377" s="28"/>
      <c r="D377" s="162"/>
      <c r="E377" s="79"/>
      <c r="F377" s="33"/>
      <c r="G377" s="135"/>
      <c r="H377" s="31"/>
      <c r="I377" s="31"/>
      <c r="J377" s="31">
        <f t="shared" si="34"/>
        <v>0</v>
      </c>
      <c r="K377" s="31">
        <f t="shared" si="33"/>
        <v>0</v>
      </c>
      <c r="L377" s="31"/>
      <c r="M377" s="31"/>
      <c r="N377" s="53">
        <f t="shared" si="35"/>
        <v>0</v>
      </c>
      <c r="P377" s="133"/>
      <c r="R377" s="134"/>
      <c r="S377" s="77"/>
      <c r="T377" s="77"/>
    </row>
    <row r="378" s="1" customFormat="1" spans="1:20">
      <c r="A378" s="135"/>
      <c r="B378" s="135"/>
      <c r="C378" s="28"/>
      <c r="D378" s="162"/>
      <c r="E378" s="79"/>
      <c r="F378" s="33"/>
      <c r="G378" s="135"/>
      <c r="H378" s="31"/>
      <c r="I378" s="31"/>
      <c r="J378" s="31">
        <f t="shared" si="34"/>
        <v>0</v>
      </c>
      <c r="K378" s="31">
        <f t="shared" si="33"/>
        <v>0</v>
      </c>
      <c r="L378" s="31"/>
      <c r="M378" s="31"/>
      <c r="N378" s="53">
        <f t="shared" si="35"/>
        <v>0</v>
      </c>
      <c r="P378" s="133"/>
      <c r="R378" s="134"/>
      <c r="S378" s="77"/>
      <c r="T378" s="77"/>
    </row>
    <row r="379" s="1" customFormat="1" spans="1:20">
      <c r="A379" s="135"/>
      <c r="B379" s="135"/>
      <c r="C379" s="28"/>
      <c r="D379" s="162"/>
      <c r="E379" s="79"/>
      <c r="F379" s="33"/>
      <c r="G379" s="135"/>
      <c r="H379" s="31"/>
      <c r="I379" s="31"/>
      <c r="J379" s="31">
        <f t="shared" si="34"/>
        <v>0</v>
      </c>
      <c r="K379" s="31">
        <f t="shared" si="33"/>
        <v>0</v>
      </c>
      <c r="L379" s="31"/>
      <c r="M379" s="31"/>
      <c r="N379" s="53">
        <f t="shared" si="35"/>
        <v>0</v>
      </c>
      <c r="P379" s="133"/>
      <c r="R379" s="134"/>
      <c r="S379" s="77"/>
      <c r="T379" s="77"/>
    </row>
    <row r="380" s="1" customFormat="1" spans="1:20">
      <c r="A380" s="135"/>
      <c r="B380" s="135"/>
      <c r="C380" s="28"/>
      <c r="D380" s="162"/>
      <c r="E380" s="79"/>
      <c r="F380" s="33"/>
      <c r="G380" s="135"/>
      <c r="H380" s="31"/>
      <c r="I380" s="31"/>
      <c r="J380" s="31">
        <f t="shared" si="34"/>
        <v>0</v>
      </c>
      <c r="K380" s="31">
        <f t="shared" si="33"/>
        <v>0</v>
      </c>
      <c r="L380" s="31"/>
      <c r="M380" s="31"/>
      <c r="N380" s="53">
        <f t="shared" si="35"/>
        <v>0</v>
      </c>
      <c r="P380" s="133"/>
      <c r="R380" s="134"/>
      <c r="S380" s="77"/>
      <c r="T380" s="77"/>
    </row>
    <row r="381" s="1" customFormat="1" spans="1:20">
      <c r="A381" s="135"/>
      <c r="B381" s="135"/>
      <c r="C381" s="28"/>
      <c r="D381" s="162"/>
      <c r="E381" s="79"/>
      <c r="F381" s="33"/>
      <c r="G381" s="135"/>
      <c r="H381" s="31"/>
      <c r="I381" s="31"/>
      <c r="J381" s="31">
        <f t="shared" si="34"/>
        <v>0</v>
      </c>
      <c r="K381" s="31">
        <f t="shared" si="33"/>
        <v>0</v>
      </c>
      <c r="L381" s="31"/>
      <c r="M381" s="31"/>
      <c r="N381" s="53">
        <f t="shared" si="35"/>
        <v>0</v>
      </c>
      <c r="P381" s="133"/>
      <c r="R381" s="134"/>
      <c r="S381" s="77"/>
      <c r="T381" s="77"/>
    </row>
    <row r="382" s="1" customFormat="1" spans="1:20">
      <c r="A382" s="135"/>
      <c r="B382" s="135"/>
      <c r="C382" s="28"/>
      <c r="D382" s="162"/>
      <c r="E382" s="79"/>
      <c r="F382" s="33"/>
      <c r="G382" s="135"/>
      <c r="H382" s="31"/>
      <c r="I382" s="31"/>
      <c r="J382" s="31">
        <f t="shared" si="34"/>
        <v>0</v>
      </c>
      <c r="K382" s="31">
        <f t="shared" si="33"/>
        <v>0</v>
      </c>
      <c r="L382" s="31"/>
      <c r="M382" s="31"/>
      <c r="N382" s="53">
        <f t="shared" si="35"/>
        <v>0</v>
      </c>
      <c r="P382" s="133"/>
      <c r="R382" s="134"/>
      <c r="S382" s="77"/>
      <c r="T382" s="77"/>
    </row>
    <row r="383" s="1" customFormat="1" spans="1:20">
      <c r="A383" s="135"/>
      <c r="B383" s="135"/>
      <c r="C383" s="28"/>
      <c r="D383" s="162"/>
      <c r="E383" s="79"/>
      <c r="F383" s="33"/>
      <c r="G383" s="135"/>
      <c r="H383" s="31"/>
      <c r="I383" s="31"/>
      <c r="J383" s="31">
        <f t="shared" si="34"/>
        <v>0</v>
      </c>
      <c r="K383" s="31">
        <f t="shared" si="33"/>
        <v>0</v>
      </c>
      <c r="L383" s="31"/>
      <c r="M383" s="31"/>
      <c r="N383" s="53">
        <f t="shared" si="35"/>
        <v>0</v>
      </c>
      <c r="P383" s="133"/>
      <c r="R383" s="134"/>
      <c r="S383" s="77"/>
      <c r="T383" s="77"/>
    </row>
    <row r="384" s="1" customFormat="1" spans="1:20">
      <c r="A384" s="135"/>
      <c r="B384" s="135"/>
      <c r="C384" s="28"/>
      <c r="D384" s="162"/>
      <c r="E384" s="79"/>
      <c r="F384" s="33"/>
      <c r="G384" s="135"/>
      <c r="H384" s="31"/>
      <c r="I384" s="31"/>
      <c r="J384" s="31">
        <f t="shared" si="34"/>
        <v>0</v>
      </c>
      <c r="K384" s="31">
        <f t="shared" si="33"/>
        <v>0</v>
      </c>
      <c r="L384" s="31"/>
      <c r="M384" s="31"/>
      <c r="N384" s="53">
        <f t="shared" si="35"/>
        <v>0</v>
      </c>
      <c r="P384" s="133"/>
      <c r="R384" s="134"/>
      <c r="S384" s="77"/>
      <c r="T384" s="77"/>
    </row>
    <row r="385" s="1" customFormat="1" spans="1:20">
      <c r="A385" s="135"/>
      <c r="B385" s="135"/>
      <c r="C385" s="28"/>
      <c r="D385" s="162"/>
      <c r="E385" s="79"/>
      <c r="F385" s="33"/>
      <c r="G385" s="135"/>
      <c r="H385" s="31"/>
      <c r="I385" s="31"/>
      <c r="J385" s="31">
        <f t="shared" si="34"/>
        <v>0</v>
      </c>
      <c r="K385" s="31">
        <f t="shared" si="33"/>
        <v>0</v>
      </c>
      <c r="L385" s="31"/>
      <c r="M385" s="31"/>
      <c r="N385" s="53">
        <f t="shared" si="35"/>
        <v>0</v>
      </c>
      <c r="P385" s="133"/>
      <c r="R385" s="134"/>
      <c r="S385" s="77"/>
      <c r="T385" s="77"/>
    </row>
    <row r="386" s="1" customFormat="1" spans="1:20">
      <c r="A386" s="135"/>
      <c r="B386" s="135"/>
      <c r="C386" s="28"/>
      <c r="D386" s="162"/>
      <c r="E386" s="79"/>
      <c r="F386" s="33"/>
      <c r="G386" s="135"/>
      <c r="H386" s="31"/>
      <c r="I386" s="31"/>
      <c r="J386" s="31">
        <f t="shared" si="34"/>
        <v>0</v>
      </c>
      <c r="K386" s="31">
        <f t="shared" si="33"/>
        <v>0</v>
      </c>
      <c r="L386" s="31"/>
      <c r="M386" s="31"/>
      <c r="N386" s="53">
        <f t="shared" si="35"/>
        <v>0</v>
      </c>
      <c r="P386" s="133"/>
      <c r="R386" s="134"/>
      <c r="S386" s="77"/>
      <c r="T386" s="77"/>
    </row>
    <row r="387" s="1" customFormat="1" spans="1:20">
      <c r="A387" s="135"/>
      <c r="B387" s="135"/>
      <c r="C387" s="28"/>
      <c r="D387" s="162"/>
      <c r="E387" s="79"/>
      <c r="F387" s="33"/>
      <c r="G387" s="135"/>
      <c r="H387" s="31"/>
      <c r="I387" s="31"/>
      <c r="J387" s="31">
        <f t="shared" si="34"/>
        <v>0</v>
      </c>
      <c r="K387" s="31">
        <f t="shared" si="33"/>
        <v>0</v>
      </c>
      <c r="L387" s="31"/>
      <c r="M387" s="31"/>
      <c r="N387" s="53">
        <f t="shared" si="35"/>
        <v>0</v>
      </c>
      <c r="P387" s="133"/>
      <c r="R387" s="134"/>
      <c r="S387" s="77"/>
      <c r="T387" s="77"/>
    </row>
    <row r="388" s="1" customFormat="1" spans="1:20">
      <c r="A388" s="135"/>
      <c r="B388" s="135"/>
      <c r="C388" s="28"/>
      <c r="D388" s="162"/>
      <c r="E388" s="79"/>
      <c r="F388" s="33"/>
      <c r="G388" s="135"/>
      <c r="H388" s="31"/>
      <c r="I388" s="31"/>
      <c r="J388" s="31">
        <f t="shared" si="34"/>
        <v>0</v>
      </c>
      <c r="K388" s="31">
        <f t="shared" si="33"/>
        <v>0</v>
      </c>
      <c r="L388" s="31"/>
      <c r="M388" s="31"/>
      <c r="N388" s="53">
        <f t="shared" si="35"/>
        <v>0</v>
      </c>
      <c r="P388" s="133"/>
      <c r="R388" s="134"/>
      <c r="S388" s="77"/>
      <c r="T388" s="77"/>
    </row>
    <row r="389" s="1" customFormat="1" spans="1:20">
      <c r="A389" s="135"/>
      <c r="B389" s="135"/>
      <c r="C389" s="28"/>
      <c r="D389" s="162"/>
      <c r="E389" s="79"/>
      <c r="F389" s="33"/>
      <c r="G389" s="135"/>
      <c r="H389" s="31"/>
      <c r="I389" s="31"/>
      <c r="J389" s="31">
        <f t="shared" si="34"/>
        <v>0</v>
      </c>
      <c r="K389" s="31">
        <f t="shared" si="33"/>
        <v>0</v>
      </c>
      <c r="L389" s="31"/>
      <c r="M389" s="31"/>
      <c r="N389" s="53">
        <f t="shared" si="35"/>
        <v>0</v>
      </c>
      <c r="P389" s="133"/>
      <c r="R389" s="134"/>
      <c r="S389" s="77"/>
      <c r="T389" s="77"/>
    </row>
    <row r="390" s="1" customFormat="1" spans="1:20">
      <c r="A390" s="135"/>
      <c r="B390" s="135"/>
      <c r="C390" s="28"/>
      <c r="D390" s="162"/>
      <c r="E390" s="79"/>
      <c r="F390" s="33"/>
      <c r="G390" s="135"/>
      <c r="H390" s="31"/>
      <c r="I390" s="31"/>
      <c r="J390" s="31">
        <f t="shared" si="34"/>
        <v>0</v>
      </c>
      <c r="K390" s="31">
        <f t="shared" si="33"/>
        <v>0</v>
      </c>
      <c r="L390" s="31"/>
      <c r="M390" s="31"/>
      <c r="N390" s="53">
        <f t="shared" si="35"/>
        <v>0</v>
      </c>
      <c r="P390" s="133"/>
      <c r="R390" s="134"/>
      <c r="S390" s="77"/>
      <c r="T390" s="77"/>
    </row>
    <row r="391" s="1" customFormat="1" spans="1:20">
      <c r="A391" s="135"/>
      <c r="B391" s="135"/>
      <c r="C391" s="28"/>
      <c r="D391" s="162"/>
      <c r="E391" s="79"/>
      <c r="F391" s="33"/>
      <c r="G391" s="135"/>
      <c r="H391" s="31"/>
      <c r="I391" s="31"/>
      <c r="J391" s="31">
        <f t="shared" si="34"/>
        <v>0</v>
      </c>
      <c r="K391" s="31">
        <f t="shared" si="33"/>
        <v>0</v>
      </c>
      <c r="L391" s="31"/>
      <c r="M391" s="31"/>
      <c r="N391" s="53">
        <f t="shared" si="35"/>
        <v>0</v>
      </c>
      <c r="P391" s="133"/>
      <c r="R391" s="134"/>
      <c r="S391" s="77"/>
      <c r="T391" s="77"/>
    </row>
    <row r="392" s="1" customFormat="1" spans="1:20">
      <c r="A392" s="135"/>
      <c r="B392" s="135"/>
      <c r="C392" s="28"/>
      <c r="D392" s="162"/>
      <c r="E392" s="79"/>
      <c r="F392" s="33"/>
      <c r="G392" s="135"/>
      <c r="H392" s="31"/>
      <c r="I392" s="31"/>
      <c r="J392" s="31">
        <f t="shared" si="34"/>
        <v>0</v>
      </c>
      <c r="K392" s="31">
        <f t="shared" ref="K392:K455" si="36">J392*H392</f>
        <v>0</v>
      </c>
      <c r="L392" s="31"/>
      <c r="M392" s="31"/>
      <c r="N392" s="53">
        <f t="shared" si="35"/>
        <v>0</v>
      </c>
      <c r="P392" s="133"/>
      <c r="R392" s="134"/>
      <c r="S392" s="77"/>
      <c r="T392" s="77"/>
    </row>
    <row r="393" s="1" customFormat="1" spans="1:20">
      <c r="A393" s="135"/>
      <c r="B393" s="135"/>
      <c r="C393" s="28"/>
      <c r="D393" s="162"/>
      <c r="E393" s="79"/>
      <c r="F393" s="33"/>
      <c r="G393" s="135"/>
      <c r="H393" s="31"/>
      <c r="I393" s="31"/>
      <c r="J393" s="31">
        <f t="shared" si="34"/>
        <v>0</v>
      </c>
      <c r="K393" s="31">
        <f t="shared" si="36"/>
        <v>0</v>
      </c>
      <c r="L393" s="31"/>
      <c r="M393" s="31"/>
      <c r="N393" s="53">
        <f t="shared" si="35"/>
        <v>0</v>
      </c>
      <c r="P393" s="133"/>
      <c r="R393" s="134"/>
      <c r="S393" s="77"/>
      <c r="T393" s="77"/>
    </row>
    <row r="394" s="1" customFormat="1" spans="1:20">
      <c r="A394" s="135"/>
      <c r="B394" s="135"/>
      <c r="C394" s="28"/>
      <c r="D394" s="162"/>
      <c r="E394" s="79"/>
      <c r="F394" s="33"/>
      <c r="G394" s="135"/>
      <c r="H394" s="31"/>
      <c r="I394" s="31"/>
      <c r="J394" s="31">
        <f t="shared" si="34"/>
        <v>0</v>
      </c>
      <c r="K394" s="31">
        <f t="shared" si="36"/>
        <v>0</v>
      </c>
      <c r="L394" s="31"/>
      <c r="M394" s="31"/>
      <c r="N394" s="53">
        <f t="shared" si="35"/>
        <v>0</v>
      </c>
      <c r="P394" s="133"/>
      <c r="R394" s="134"/>
      <c r="S394" s="77"/>
      <c r="T394" s="77"/>
    </row>
    <row r="395" s="1" customFormat="1" spans="1:20">
      <c r="A395" s="135"/>
      <c r="B395" s="135"/>
      <c r="C395" s="28"/>
      <c r="D395" s="162"/>
      <c r="E395" s="79"/>
      <c r="F395" s="33"/>
      <c r="G395" s="135"/>
      <c r="H395" s="31"/>
      <c r="I395" s="31"/>
      <c r="J395" s="31">
        <f t="shared" si="34"/>
        <v>0</v>
      </c>
      <c r="K395" s="31">
        <f t="shared" si="36"/>
        <v>0</v>
      </c>
      <c r="L395" s="31"/>
      <c r="M395" s="31"/>
      <c r="N395" s="53">
        <f t="shared" si="35"/>
        <v>0</v>
      </c>
      <c r="P395" s="133"/>
      <c r="R395" s="134"/>
      <c r="S395" s="77"/>
      <c r="T395" s="77"/>
    </row>
    <row r="396" s="1" customFormat="1" spans="1:20">
      <c r="A396" s="135"/>
      <c r="B396" s="135"/>
      <c r="C396" s="28"/>
      <c r="D396" s="162"/>
      <c r="E396" s="79"/>
      <c r="F396" s="33"/>
      <c r="G396" s="135"/>
      <c r="H396" s="31"/>
      <c r="I396" s="31"/>
      <c r="J396" s="31">
        <f t="shared" si="34"/>
        <v>0</v>
      </c>
      <c r="K396" s="31">
        <f t="shared" si="36"/>
        <v>0</v>
      </c>
      <c r="L396" s="31"/>
      <c r="M396" s="31"/>
      <c r="N396" s="53">
        <f t="shared" si="35"/>
        <v>0</v>
      </c>
      <c r="P396" s="133"/>
      <c r="R396" s="134"/>
      <c r="S396" s="77"/>
      <c r="T396" s="77"/>
    </row>
    <row r="397" s="1" customFormat="1" spans="1:20">
      <c r="A397" s="135"/>
      <c r="B397" s="135"/>
      <c r="C397" s="28"/>
      <c r="D397" s="162"/>
      <c r="E397" s="79"/>
      <c r="F397" s="33"/>
      <c r="G397" s="135"/>
      <c r="H397" s="31"/>
      <c r="I397" s="31"/>
      <c r="J397" s="31">
        <f t="shared" si="34"/>
        <v>0</v>
      </c>
      <c r="K397" s="31">
        <f t="shared" si="36"/>
        <v>0</v>
      </c>
      <c r="L397" s="31"/>
      <c r="M397" s="31"/>
      <c r="N397" s="53">
        <f t="shared" si="35"/>
        <v>0</v>
      </c>
      <c r="P397" s="133"/>
      <c r="R397" s="134"/>
      <c r="S397" s="77"/>
      <c r="T397" s="77"/>
    </row>
    <row r="398" s="1" customFormat="1" spans="1:20">
      <c r="A398" s="135"/>
      <c r="B398" s="135"/>
      <c r="C398" s="28"/>
      <c r="D398" s="162"/>
      <c r="E398" s="79"/>
      <c r="F398" s="33"/>
      <c r="G398" s="135"/>
      <c r="H398" s="31"/>
      <c r="I398" s="31"/>
      <c r="J398" s="31">
        <f t="shared" si="34"/>
        <v>0</v>
      </c>
      <c r="K398" s="31">
        <f t="shared" si="36"/>
        <v>0</v>
      </c>
      <c r="L398" s="31"/>
      <c r="M398" s="31"/>
      <c r="N398" s="53">
        <f t="shared" si="35"/>
        <v>0</v>
      </c>
      <c r="P398" s="133"/>
      <c r="R398" s="134"/>
      <c r="S398" s="77"/>
      <c r="T398" s="77"/>
    </row>
    <row r="399" s="1" customFormat="1" spans="1:20">
      <c r="A399" s="135"/>
      <c r="B399" s="135"/>
      <c r="C399" s="28"/>
      <c r="D399" s="162"/>
      <c r="E399" s="79"/>
      <c r="F399" s="33"/>
      <c r="G399" s="135"/>
      <c r="H399" s="31"/>
      <c r="I399" s="31"/>
      <c r="J399" s="31">
        <f t="shared" si="34"/>
        <v>0</v>
      </c>
      <c r="K399" s="31">
        <f t="shared" si="36"/>
        <v>0</v>
      </c>
      <c r="L399" s="31"/>
      <c r="M399" s="31"/>
      <c r="N399" s="53">
        <f t="shared" si="35"/>
        <v>0</v>
      </c>
      <c r="P399" s="133"/>
      <c r="R399" s="134"/>
      <c r="S399" s="77"/>
      <c r="T399" s="77"/>
    </row>
    <row r="400" s="1" customFormat="1" spans="1:20">
      <c r="A400" s="135"/>
      <c r="B400" s="135"/>
      <c r="C400" s="28"/>
      <c r="D400" s="162"/>
      <c r="E400" s="79"/>
      <c r="F400" s="33"/>
      <c r="G400" s="135"/>
      <c r="H400" s="31"/>
      <c r="I400" s="31"/>
      <c r="J400" s="31">
        <f t="shared" si="34"/>
        <v>0</v>
      </c>
      <c r="K400" s="31">
        <f t="shared" si="36"/>
        <v>0</v>
      </c>
      <c r="L400" s="31"/>
      <c r="M400" s="31"/>
      <c r="N400" s="53">
        <f t="shared" si="35"/>
        <v>0</v>
      </c>
      <c r="P400" s="133"/>
      <c r="R400" s="134"/>
      <c r="S400" s="77"/>
      <c r="T400" s="77"/>
    </row>
    <row r="401" s="1" customFormat="1" spans="1:20">
      <c r="A401" s="135"/>
      <c r="B401" s="135"/>
      <c r="C401" s="28"/>
      <c r="D401" s="162"/>
      <c r="E401" s="79"/>
      <c r="F401" s="33"/>
      <c r="G401" s="135"/>
      <c r="H401" s="31"/>
      <c r="I401" s="31"/>
      <c r="J401" s="31">
        <f t="shared" si="34"/>
        <v>0</v>
      </c>
      <c r="K401" s="31">
        <f t="shared" si="36"/>
        <v>0</v>
      </c>
      <c r="L401" s="31"/>
      <c r="M401" s="31"/>
      <c r="N401" s="53">
        <f t="shared" si="35"/>
        <v>0</v>
      </c>
      <c r="P401" s="133"/>
      <c r="R401" s="134"/>
      <c r="S401" s="77"/>
      <c r="T401" s="77"/>
    </row>
    <row r="402" s="1" customFormat="1" spans="1:20">
      <c r="A402" s="135"/>
      <c r="B402" s="135"/>
      <c r="C402" s="28"/>
      <c r="D402" s="162"/>
      <c r="E402" s="79"/>
      <c r="F402" s="33"/>
      <c r="G402" s="135"/>
      <c r="H402" s="31"/>
      <c r="I402" s="31"/>
      <c r="J402" s="31">
        <f t="shared" si="34"/>
        <v>0</v>
      </c>
      <c r="K402" s="31">
        <f t="shared" si="36"/>
        <v>0</v>
      </c>
      <c r="L402" s="31"/>
      <c r="M402" s="31"/>
      <c r="N402" s="53">
        <f t="shared" si="35"/>
        <v>0</v>
      </c>
      <c r="P402" s="133"/>
      <c r="R402" s="134"/>
      <c r="S402" s="77"/>
      <c r="T402" s="77"/>
    </row>
    <row r="403" s="1" customFormat="1" spans="1:20">
      <c r="A403" s="135"/>
      <c r="B403" s="135"/>
      <c r="C403" s="28"/>
      <c r="D403" s="162"/>
      <c r="E403" s="79"/>
      <c r="F403" s="33"/>
      <c r="G403" s="135"/>
      <c r="H403" s="31"/>
      <c r="I403" s="31"/>
      <c r="J403" s="31">
        <f t="shared" ref="J403:J466" si="37">G403-F403</f>
        <v>0</v>
      </c>
      <c r="K403" s="31">
        <f t="shared" si="36"/>
        <v>0</v>
      </c>
      <c r="L403" s="31"/>
      <c r="M403" s="31"/>
      <c r="N403" s="53">
        <f t="shared" ref="N403:N466" si="38">J403</f>
        <v>0</v>
      </c>
      <c r="P403" s="133"/>
      <c r="R403" s="134"/>
      <c r="S403" s="77"/>
      <c r="T403" s="77"/>
    </row>
    <row r="404" s="1" customFormat="1" spans="1:20">
      <c r="A404" s="135"/>
      <c r="B404" s="135"/>
      <c r="C404" s="28"/>
      <c r="D404" s="162"/>
      <c r="E404" s="79"/>
      <c r="F404" s="33"/>
      <c r="G404" s="135"/>
      <c r="H404" s="31"/>
      <c r="I404" s="31"/>
      <c r="J404" s="31">
        <f t="shared" si="37"/>
        <v>0</v>
      </c>
      <c r="K404" s="31">
        <f t="shared" si="36"/>
        <v>0</v>
      </c>
      <c r="L404" s="31"/>
      <c r="M404" s="31"/>
      <c r="N404" s="53">
        <f t="shared" si="38"/>
        <v>0</v>
      </c>
      <c r="P404" s="133"/>
      <c r="R404" s="134"/>
      <c r="S404" s="77"/>
      <c r="T404" s="77"/>
    </row>
    <row r="405" s="1" customFormat="1" spans="1:20">
      <c r="A405" s="135"/>
      <c r="B405" s="135"/>
      <c r="C405" s="28"/>
      <c r="D405" s="162"/>
      <c r="E405" s="79"/>
      <c r="F405" s="33"/>
      <c r="G405" s="135"/>
      <c r="H405" s="31"/>
      <c r="I405" s="31"/>
      <c r="J405" s="31">
        <f t="shared" si="37"/>
        <v>0</v>
      </c>
      <c r="K405" s="31">
        <f t="shared" si="36"/>
        <v>0</v>
      </c>
      <c r="L405" s="31"/>
      <c r="M405" s="31"/>
      <c r="N405" s="53">
        <f t="shared" si="38"/>
        <v>0</v>
      </c>
      <c r="P405" s="133"/>
      <c r="R405" s="134"/>
      <c r="S405" s="77"/>
      <c r="T405" s="77"/>
    </row>
    <row r="406" s="1" customFormat="1" spans="1:20">
      <c r="A406" s="135"/>
      <c r="B406" s="135"/>
      <c r="C406" s="28"/>
      <c r="D406" s="162"/>
      <c r="E406" s="79"/>
      <c r="F406" s="33"/>
      <c r="G406" s="135"/>
      <c r="H406" s="31"/>
      <c r="I406" s="31"/>
      <c r="J406" s="31">
        <f t="shared" si="37"/>
        <v>0</v>
      </c>
      <c r="K406" s="31">
        <f t="shared" si="36"/>
        <v>0</v>
      </c>
      <c r="L406" s="31"/>
      <c r="M406" s="31"/>
      <c r="N406" s="53">
        <f t="shared" si="38"/>
        <v>0</v>
      </c>
      <c r="P406" s="133"/>
      <c r="R406" s="134"/>
      <c r="S406" s="77"/>
      <c r="T406" s="77"/>
    </row>
    <row r="407" s="1" customFormat="1" spans="1:20">
      <c r="A407" s="135"/>
      <c r="B407" s="135"/>
      <c r="C407" s="28"/>
      <c r="D407" s="162"/>
      <c r="E407" s="79"/>
      <c r="F407" s="33"/>
      <c r="G407" s="135"/>
      <c r="H407" s="31"/>
      <c r="I407" s="31"/>
      <c r="J407" s="31">
        <f t="shared" si="37"/>
        <v>0</v>
      </c>
      <c r="K407" s="31">
        <f t="shared" si="36"/>
        <v>0</v>
      </c>
      <c r="L407" s="31"/>
      <c r="M407" s="31"/>
      <c r="N407" s="53">
        <f t="shared" si="38"/>
        <v>0</v>
      </c>
      <c r="P407" s="133"/>
      <c r="R407" s="134"/>
      <c r="S407" s="77"/>
      <c r="T407" s="77"/>
    </row>
    <row r="408" s="1" customFormat="1" spans="1:20">
      <c r="A408" s="135"/>
      <c r="B408" s="135"/>
      <c r="C408" s="28"/>
      <c r="D408" s="162"/>
      <c r="E408" s="79"/>
      <c r="F408" s="33"/>
      <c r="G408" s="135"/>
      <c r="H408" s="31"/>
      <c r="I408" s="31"/>
      <c r="J408" s="31">
        <f t="shared" si="37"/>
        <v>0</v>
      </c>
      <c r="K408" s="31">
        <f t="shared" si="36"/>
        <v>0</v>
      </c>
      <c r="L408" s="31"/>
      <c r="M408" s="31"/>
      <c r="N408" s="53">
        <f t="shared" si="38"/>
        <v>0</v>
      </c>
      <c r="P408" s="133"/>
      <c r="R408" s="134"/>
      <c r="S408" s="77"/>
      <c r="T408" s="77"/>
    </row>
    <row r="409" s="1" customFormat="1" spans="1:20">
      <c r="A409" s="135"/>
      <c r="B409" s="135"/>
      <c r="C409" s="28"/>
      <c r="D409" s="162"/>
      <c r="E409" s="79"/>
      <c r="F409" s="33"/>
      <c r="G409" s="135"/>
      <c r="H409" s="31"/>
      <c r="I409" s="31"/>
      <c r="J409" s="31">
        <f t="shared" si="37"/>
        <v>0</v>
      </c>
      <c r="K409" s="31">
        <f t="shared" si="36"/>
        <v>0</v>
      </c>
      <c r="L409" s="31"/>
      <c r="M409" s="31"/>
      <c r="N409" s="53">
        <f t="shared" si="38"/>
        <v>0</v>
      </c>
      <c r="P409" s="133"/>
      <c r="R409" s="134"/>
      <c r="S409" s="77"/>
      <c r="T409" s="77"/>
    </row>
    <row r="410" s="1" customFormat="1" spans="1:20">
      <c r="A410" s="135"/>
      <c r="B410" s="135"/>
      <c r="C410" s="28"/>
      <c r="D410" s="162"/>
      <c r="E410" s="79"/>
      <c r="F410" s="33"/>
      <c r="G410" s="135"/>
      <c r="H410" s="31"/>
      <c r="I410" s="31"/>
      <c r="J410" s="31">
        <f t="shared" si="37"/>
        <v>0</v>
      </c>
      <c r="K410" s="31">
        <f t="shared" si="36"/>
        <v>0</v>
      </c>
      <c r="L410" s="31"/>
      <c r="M410" s="31"/>
      <c r="N410" s="53">
        <f t="shared" si="38"/>
        <v>0</v>
      </c>
      <c r="P410" s="133"/>
      <c r="R410" s="134"/>
      <c r="S410" s="77"/>
      <c r="T410" s="77"/>
    </row>
    <row r="411" s="1" customFormat="1" spans="1:20">
      <c r="A411" s="135"/>
      <c r="B411" s="135"/>
      <c r="C411" s="28"/>
      <c r="D411" s="162"/>
      <c r="E411" s="79"/>
      <c r="F411" s="33"/>
      <c r="G411" s="135"/>
      <c r="H411" s="31"/>
      <c r="I411" s="31"/>
      <c r="J411" s="31">
        <f t="shared" si="37"/>
        <v>0</v>
      </c>
      <c r="K411" s="31">
        <f t="shared" si="36"/>
        <v>0</v>
      </c>
      <c r="L411" s="31"/>
      <c r="M411" s="31"/>
      <c r="N411" s="53">
        <f t="shared" si="38"/>
        <v>0</v>
      </c>
      <c r="P411" s="133"/>
      <c r="R411" s="134"/>
      <c r="S411" s="77"/>
      <c r="T411" s="77"/>
    </row>
    <row r="412" s="1" customFormat="1" spans="1:20">
      <c r="A412" s="135"/>
      <c r="B412" s="135"/>
      <c r="C412" s="28"/>
      <c r="D412" s="162"/>
      <c r="E412" s="79"/>
      <c r="F412" s="33"/>
      <c r="G412" s="135"/>
      <c r="H412" s="31"/>
      <c r="I412" s="31"/>
      <c r="J412" s="31">
        <f t="shared" si="37"/>
        <v>0</v>
      </c>
      <c r="K412" s="31">
        <f t="shared" si="36"/>
        <v>0</v>
      </c>
      <c r="L412" s="31"/>
      <c r="M412" s="31"/>
      <c r="N412" s="53">
        <f t="shared" si="38"/>
        <v>0</v>
      </c>
      <c r="P412" s="133"/>
      <c r="R412" s="134"/>
      <c r="S412" s="77"/>
      <c r="T412" s="77"/>
    </row>
    <row r="413" s="1" customFormat="1" spans="1:20">
      <c r="A413" s="135"/>
      <c r="B413" s="135"/>
      <c r="C413" s="28"/>
      <c r="D413" s="162"/>
      <c r="E413" s="79"/>
      <c r="F413" s="33"/>
      <c r="G413" s="135"/>
      <c r="H413" s="31"/>
      <c r="I413" s="31"/>
      <c r="J413" s="31">
        <f t="shared" si="37"/>
        <v>0</v>
      </c>
      <c r="K413" s="31">
        <f t="shared" si="36"/>
        <v>0</v>
      </c>
      <c r="L413" s="31"/>
      <c r="M413" s="31"/>
      <c r="N413" s="53">
        <f t="shared" si="38"/>
        <v>0</v>
      </c>
      <c r="P413" s="133"/>
      <c r="R413" s="134"/>
      <c r="S413" s="77"/>
      <c r="T413" s="77"/>
    </row>
    <row r="414" s="1" customFormat="1" spans="1:20">
      <c r="A414" s="135"/>
      <c r="B414" s="135"/>
      <c r="C414" s="28"/>
      <c r="D414" s="162"/>
      <c r="E414" s="79"/>
      <c r="F414" s="33"/>
      <c r="G414" s="135"/>
      <c r="H414" s="31"/>
      <c r="I414" s="31"/>
      <c r="J414" s="31">
        <f t="shared" si="37"/>
        <v>0</v>
      </c>
      <c r="K414" s="31">
        <f t="shared" si="36"/>
        <v>0</v>
      </c>
      <c r="L414" s="31"/>
      <c r="M414" s="31"/>
      <c r="N414" s="53">
        <f t="shared" si="38"/>
        <v>0</v>
      </c>
      <c r="P414" s="133"/>
      <c r="R414" s="134"/>
      <c r="S414" s="77"/>
      <c r="T414" s="77"/>
    </row>
    <row r="415" s="1" customFormat="1" spans="1:20">
      <c r="A415" s="135"/>
      <c r="B415" s="135"/>
      <c r="C415" s="28"/>
      <c r="D415" s="162"/>
      <c r="E415" s="79"/>
      <c r="F415" s="33"/>
      <c r="G415" s="135"/>
      <c r="H415" s="31"/>
      <c r="I415" s="31"/>
      <c r="J415" s="31">
        <f t="shared" si="37"/>
        <v>0</v>
      </c>
      <c r="K415" s="31">
        <f t="shared" si="36"/>
        <v>0</v>
      </c>
      <c r="L415" s="31"/>
      <c r="M415" s="31"/>
      <c r="N415" s="53">
        <f t="shared" si="38"/>
        <v>0</v>
      </c>
      <c r="P415" s="133"/>
      <c r="R415" s="134"/>
      <c r="S415" s="77"/>
      <c r="T415" s="77"/>
    </row>
    <row r="416" s="1" customFormat="1" spans="1:20">
      <c r="A416" s="135"/>
      <c r="B416" s="135"/>
      <c r="C416" s="28"/>
      <c r="D416" s="162"/>
      <c r="E416" s="79"/>
      <c r="F416" s="33"/>
      <c r="G416" s="135"/>
      <c r="H416" s="31"/>
      <c r="I416" s="31"/>
      <c r="J416" s="31">
        <f t="shared" si="37"/>
        <v>0</v>
      </c>
      <c r="K416" s="31">
        <f t="shared" si="36"/>
        <v>0</v>
      </c>
      <c r="L416" s="31"/>
      <c r="M416" s="31"/>
      <c r="N416" s="53">
        <f t="shared" si="38"/>
        <v>0</v>
      </c>
      <c r="P416" s="133"/>
      <c r="R416" s="134"/>
      <c r="S416" s="77"/>
      <c r="T416" s="77"/>
    </row>
    <row r="417" s="1" customFormat="1" spans="1:20">
      <c r="A417" s="135"/>
      <c r="B417" s="135"/>
      <c r="C417" s="28"/>
      <c r="D417" s="162"/>
      <c r="E417" s="79"/>
      <c r="F417" s="33"/>
      <c r="G417" s="135"/>
      <c r="H417" s="31"/>
      <c r="I417" s="31"/>
      <c r="J417" s="31">
        <f t="shared" si="37"/>
        <v>0</v>
      </c>
      <c r="K417" s="31">
        <f t="shared" si="36"/>
        <v>0</v>
      </c>
      <c r="L417" s="31"/>
      <c r="M417" s="31"/>
      <c r="N417" s="53">
        <f t="shared" si="38"/>
        <v>0</v>
      </c>
      <c r="P417" s="133"/>
      <c r="R417" s="134"/>
      <c r="S417" s="77"/>
      <c r="T417" s="77"/>
    </row>
    <row r="418" s="1" customFormat="1" spans="1:20">
      <c r="A418" s="135"/>
      <c r="B418" s="135"/>
      <c r="C418" s="28"/>
      <c r="D418" s="162"/>
      <c r="E418" s="79"/>
      <c r="F418" s="33"/>
      <c r="G418" s="135"/>
      <c r="H418" s="31"/>
      <c r="I418" s="31"/>
      <c r="J418" s="31">
        <f t="shared" si="37"/>
        <v>0</v>
      </c>
      <c r="K418" s="31">
        <f t="shared" si="36"/>
        <v>0</v>
      </c>
      <c r="L418" s="31"/>
      <c r="M418" s="31"/>
      <c r="N418" s="53">
        <f t="shared" si="38"/>
        <v>0</v>
      </c>
      <c r="P418" s="133"/>
      <c r="R418" s="134"/>
      <c r="S418" s="77"/>
      <c r="T418" s="77"/>
    </row>
    <row r="419" s="1" customFormat="1" spans="1:20">
      <c r="A419" s="135"/>
      <c r="B419" s="135"/>
      <c r="C419" s="28"/>
      <c r="D419" s="162"/>
      <c r="E419" s="79"/>
      <c r="F419" s="33"/>
      <c r="G419" s="135"/>
      <c r="H419" s="31"/>
      <c r="I419" s="31"/>
      <c r="J419" s="31">
        <f t="shared" si="37"/>
        <v>0</v>
      </c>
      <c r="K419" s="31">
        <f t="shared" si="36"/>
        <v>0</v>
      </c>
      <c r="L419" s="31"/>
      <c r="M419" s="31"/>
      <c r="N419" s="53">
        <f t="shared" si="38"/>
        <v>0</v>
      </c>
      <c r="P419" s="133"/>
      <c r="R419" s="134"/>
      <c r="S419" s="77"/>
      <c r="T419" s="77"/>
    </row>
    <row r="420" s="1" customFormat="1" spans="1:20">
      <c r="A420" s="135"/>
      <c r="B420" s="135"/>
      <c r="C420" s="28"/>
      <c r="D420" s="162"/>
      <c r="E420" s="79"/>
      <c r="F420" s="33"/>
      <c r="G420" s="135"/>
      <c r="H420" s="31"/>
      <c r="I420" s="31"/>
      <c r="J420" s="31">
        <f t="shared" si="37"/>
        <v>0</v>
      </c>
      <c r="K420" s="31">
        <f t="shared" si="36"/>
        <v>0</v>
      </c>
      <c r="L420" s="31"/>
      <c r="M420" s="31"/>
      <c r="N420" s="53">
        <f t="shared" si="38"/>
        <v>0</v>
      </c>
      <c r="P420" s="133"/>
      <c r="R420" s="134"/>
      <c r="S420" s="77"/>
      <c r="T420" s="77"/>
    </row>
    <row r="421" s="1" customFormat="1" spans="1:20">
      <c r="A421" s="135"/>
      <c r="B421" s="135"/>
      <c r="C421" s="28"/>
      <c r="D421" s="162"/>
      <c r="E421" s="79"/>
      <c r="F421" s="33"/>
      <c r="G421" s="135"/>
      <c r="H421" s="31"/>
      <c r="I421" s="31"/>
      <c r="J421" s="31">
        <f t="shared" si="37"/>
        <v>0</v>
      </c>
      <c r="K421" s="31">
        <f t="shared" si="36"/>
        <v>0</v>
      </c>
      <c r="L421" s="31"/>
      <c r="M421" s="31"/>
      <c r="N421" s="53">
        <f t="shared" si="38"/>
        <v>0</v>
      </c>
      <c r="P421" s="133"/>
      <c r="R421" s="134"/>
      <c r="S421" s="77"/>
      <c r="T421" s="77"/>
    </row>
    <row r="422" s="1" customFormat="1" spans="1:20">
      <c r="A422" s="135"/>
      <c r="B422" s="135"/>
      <c r="C422" s="28"/>
      <c r="D422" s="162"/>
      <c r="E422" s="79"/>
      <c r="F422" s="33"/>
      <c r="G422" s="135"/>
      <c r="H422" s="31"/>
      <c r="I422" s="31"/>
      <c r="J422" s="31">
        <f t="shared" si="37"/>
        <v>0</v>
      </c>
      <c r="K422" s="31">
        <f t="shared" si="36"/>
        <v>0</v>
      </c>
      <c r="L422" s="31"/>
      <c r="M422" s="31"/>
      <c r="N422" s="53">
        <f t="shared" si="38"/>
        <v>0</v>
      </c>
      <c r="P422" s="133"/>
      <c r="R422" s="134"/>
      <c r="S422" s="77"/>
      <c r="T422" s="77"/>
    </row>
    <row r="423" s="1" customFormat="1" spans="1:20">
      <c r="A423" s="135"/>
      <c r="B423" s="135"/>
      <c r="C423" s="28"/>
      <c r="D423" s="162"/>
      <c r="E423" s="79"/>
      <c r="F423" s="33"/>
      <c r="G423" s="135"/>
      <c r="H423" s="31"/>
      <c r="I423" s="31"/>
      <c r="J423" s="31">
        <f t="shared" si="37"/>
        <v>0</v>
      </c>
      <c r="K423" s="31">
        <f t="shared" si="36"/>
        <v>0</v>
      </c>
      <c r="L423" s="31"/>
      <c r="M423" s="31"/>
      <c r="N423" s="53">
        <f t="shared" si="38"/>
        <v>0</v>
      </c>
      <c r="P423" s="133"/>
      <c r="R423" s="134"/>
      <c r="S423" s="77"/>
      <c r="T423" s="77"/>
    </row>
    <row r="424" s="1" customFormat="1" spans="1:20">
      <c r="A424" s="135"/>
      <c r="B424" s="135"/>
      <c r="C424" s="28"/>
      <c r="D424" s="162"/>
      <c r="E424" s="79"/>
      <c r="F424" s="33"/>
      <c r="G424" s="135"/>
      <c r="H424" s="31"/>
      <c r="I424" s="31"/>
      <c r="J424" s="31">
        <f t="shared" si="37"/>
        <v>0</v>
      </c>
      <c r="K424" s="31">
        <f t="shared" si="36"/>
        <v>0</v>
      </c>
      <c r="L424" s="31"/>
      <c r="M424" s="31"/>
      <c r="N424" s="53">
        <f t="shared" si="38"/>
        <v>0</v>
      </c>
      <c r="P424" s="133"/>
      <c r="R424" s="134"/>
      <c r="S424" s="77"/>
      <c r="T424" s="77"/>
    </row>
    <row r="425" s="1" customFormat="1" spans="1:20">
      <c r="A425" s="135"/>
      <c r="B425" s="135"/>
      <c r="C425" s="28"/>
      <c r="D425" s="162"/>
      <c r="E425" s="79"/>
      <c r="F425" s="33"/>
      <c r="G425" s="135"/>
      <c r="H425" s="31"/>
      <c r="I425" s="31"/>
      <c r="J425" s="31">
        <f t="shared" si="37"/>
        <v>0</v>
      </c>
      <c r="K425" s="31">
        <f t="shared" si="36"/>
        <v>0</v>
      </c>
      <c r="L425" s="31"/>
      <c r="M425" s="31"/>
      <c r="N425" s="53">
        <f t="shared" si="38"/>
        <v>0</v>
      </c>
      <c r="P425" s="133"/>
      <c r="R425" s="134"/>
      <c r="S425" s="77"/>
      <c r="T425" s="77"/>
    </row>
    <row r="426" s="1" customFormat="1" spans="1:20">
      <c r="A426" s="135"/>
      <c r="B426" s="135"/>
      <c r="C426" s="28"/>
      <c r="D426" s="162"/>
      <c r="E426" s="79"/>
      <c r="F426" s="33"/>
      <c r="G426" s="135"/>
      <c r="H426" s="31"/>
      <c r="I426" s="31"/>
      <c r="J426" s="31">
        <f t="shared" si="37"/>
        <v>0</v>
      </c>
      <c r="K426" s="31">
        <f t="shared" si="36"/>
        <v>0</v>
      </c>
      <c r="L426" s="31"/>
      <c r="M426" s="31"/>
      <c r="N426" s="53">
        <f t="shared" si="38"/>
        <v>0</v>
      </c>
      <c r="P426" s="133"/>
      <c r="R426" s="134"/>
      <c r="S426" s="77"/>
      <c r="T426" s="77"/>
    </row>
    <row r="427" s="1" customFormat="1" spans="1:20">
      <c r="A427" s="135"/>
      <c r="B427" s="135"/>
      <c r="C427" s="28"/>
      <c r="D427" s="162"/>
      <c r="E427" s="79"/>
      <c r="F427" s="33"/>
      <c r="G427" s="135"/>
      <c r="H427" s="31"/>
      <c r="I427" s="31"/>
      <c r="J427" s="31">
        <f t="shared" si="37"/>
        <v>0</v>
      </c>
      <c r="K427" s="31">
        <f t="shared" si="36"/>
        <v>0</v>
      </c>
      <c r="L427" s="31"/>
      <c r="M427" s="31"/>
      <c r="N427" s="53">
        <f t="shared" si="38"/>
        <v>0</v>
      </c>
      <c r="P427" s="133"/>
      <c r="R427" s="134"/>
      <c r="S427" s="77"/>
      <c r="T427" s="77"/>
    </row>
    <row r="428" s="1" customFormat="1" spans="1:20">
      <c r="A428" s="135"/>
      <c r="B428" s="135"/>
      <c r="C428" s="28"/>
      <c r="D428" s="162"/>
      <c r="E428" s="79"/>
      <c r="F428" s="33"/>
      <c r="G428" s="135"/>
      <c r="H428" s="31"/>
      <c r="I428" s="31"/>
      <c r="J428" s="31">
        <f t="shared" si="37"/>
        <v>0</v>
      </c>
      <c r="K428" s="31">
        <f t="shared" si="36"/>
        <v>0</v>
      </c>
      <c r="L428" s="31"/>
      <c r="M428" s="31"/>
      <c r="N428" s="53">
        <f t="shared" si="38"/>
        <v>0</v>
      </c>
      <c r="P428" s="133"/>
      <c r="R428" s="134"/>
      <c r="S428" s="77"/>
      <c r="T428" s="77"/>
    </row>
    <row r="429" s="1" customFormat="1" spans="1:20">
      <c r="A429" s="135"/>
      <c r="B429" s="135"/>
      <c r="C429" s="28"/>
      <c r="D429" s="162"/>
      <c r="E429" s="79"/>
      <c r="F429" s="33"/>
      <c r="G429" s="135"/>
      <c r="H429" s="31"/>
      <c r="I429" s="31"/>
      <c r="J429" s="31">
        <f t="shared" si="37"/>
        <v>0</v>
      </c>
      <c r="K429" s="31">
        <f t="shared" si="36"/>
        <v>0</v>
      </c>
      <c r="L429" s="31"/>
      <c r="M429" s="31"/>
      <c r="N429" s="53">
        <f t="shared" si="38"/>
        <v>0</v>
      </c>
      <c r="P429" s="133"/>
      <c r="R429" s="134"/>
      <c r="S429" s="77"/>
      <c r="T429" s="77"/>
    </row>
    <row r="430" s="1" customFormat="1" spans="1:20">
      <c r="A430" s="135"/>
      <c r="B430" s="135"/>
      <c r="C430" s="28"/>
      <c r="D430" s="162"/>
      <c r="E430" s="79"/>
      <c r="F430" s="33"/>
      <c r="G430" s="135"/>
      <c r="H430" s="31"/>
      <c r="I430" s="31"/>
      <c r="J430" s="31">
        <f t="shared" si="37"/>
        <v>0</v>
      </c>
      <c r="K430" s="31">
        <f t="shared" si="36"/>
        <v>0</v>
      </c>
      <c r="L430" s="31"/>
      <c r="M430" s="31"/>
      <c r="N430" s="53">
        <f t="shared" si="38"/>
        <v>0</v>
      </c>
      <c r="P430" s="133"/>
      <c r="R430" s="134"/>
      <c r="S430" s="77"/>
      <c r="T430" s="77"/>
    </row>
    <row r="431" s="1" customFormat="1" spans="1:20">
      <c r="A431" s="135"/>
      <c r="B431" s="135"/>
      <c r="C431" s="28"/>
      <c r="D431" s="162"/>
      <c r="E431" s="79"/>
      <c r="F431" s="33"/>
      <c r="G431" s="135"/>
      <c r="H431" s="31"/>
      <c r="I431" s="31"/>
      <c r="J431" s="31">
        <f t="shared" si="37"/>
        <v>0</v>
      </c>
      <c r="K431" s="31">
        <f t="shared" si="36"/>
        <v>0</v>
      </c>
      <c r="L431" s="31"/>
      <c r="M431" s="31"/>
      <c r="N431" s="53">
        <f t="shared" si="38"/>
        <v>0</v>
      </c>
      <c r="P431" s="133"/>
      <c r="R431" s="134"/>
      <c r="S431" s="77"/>
      <c r="T431" s="77"/>
    </row>
    <row r="432" s="1" customFormat="1" spans="1:20">
      <c r="A432" s="135"/>
      <c r="B432" s="135"/>
      <c r="C432" s="28"/>
      <c r="D432" s="162"/>
      <c r="E432" s="79"/>
      <c r="F432" s="33"/>
      <c r="G432" s="135"/>
      <c r="H432" s="31"/>
      <c r="I432" s="31"/>
      <c r="J432" s="31">
        <f t="shared" si="37"/>
        <v>0</v>
      </c>
      <c r="K432" s="31">
        <f t="shared" si="36"/>
        <v>0</v>
      </c>
      <c r="L432" s="31"/>
      <c r="M432" s="31"/>
      <c r="N432" s="53">
        <f t="shared" si="38"/>
        <v>0</v>
      </c>
      <c r="P432" s="133"/>
      <c r="R432" s="134"/>
      <c r="S432" s="77"/>
      <c r="T432" s="77"/>
    </row>
    <row r="433" s="1" customFormat="1" spans="1:20">
      <c r="A433" s="135"/>
      <c r="B433" s="135"/>
      <c r="C433" s="28"/>
      <c r="D433" s="162"/>
      <c r="E433" s="79"/>
      <c r="F433" s="33"/>
      <c r="G433" s="135"/>
      <c r="H433" s="31"/>
      <c r="I433" s="31"/>
      <c r="J433" s="31">
        <f t="shared" si="37"/>
        <v>0</v>
      </c>
      <c r="K433" s="31">
        <f t="shared" si="36"/>
        <v>0</v>
      </c>
      <c r="L433" s="31"/>
      <c r="M433" s="31"/>
      <c r="N433" s="53">
        <f t="shared" si="38"/>
        <v>0</v>
      </c>
      <c r="P433" s="133"/>
      <c r="R433" s="134"/>
      <c r="S433" s="77"/>
      <c r="T433" s="77"/>
    </row>
    <row r="434" s="1" customFormat="1" spans="1:20">
      <c r="A434" s="135"/>
      <c r="B434" s="135"/>
      <c r="C434" s="28"/>
      <c r="D434" s="162"/>
      <c r="E434" s="79"/>
      <c r="F434" s="33"/>
      <c r="G434" s="135"/>
      <c r="H434" s="31"/>
      <c r="I434" s="31"/>
      <c r="J434" s="31">
        <f t="shared" si="37"/>
        <v>0</v>
      </c>
      <c r="K434" s="31">
        <f t="shared" si="36"/>
        <v>0</v>
      </c>
      <c r="L434" s="31"/>
      <c r="M434" s="31"/>
      <c r="N434" s="53">
        <f t="shared" si="38"/>
        <v>0</v>
      </c>
      <c r="P434" s="133"/>
      <c r="R434" s="134"/>
      <c r="S434" s="77"/>
      <c r="T434" s="77"/>
    </row>
    <row r="435" s="1" customFormat="1" spans="1:20">
      <c r="A435" s="135"/>
      <c r="B435" s="135"/>
      <c r="C435" s="28"/>
      <c r="D435" s="162"/>
      <c r="E435" s="79"/>
      <c r="F435" s="33"/>
      <c r="G435" s="135"/>
      <c r="H435" s="31"/>
      <c r="I435" s="31"/>
      <c r="J435" s="31">
        <f t="shared" si="37"/>
        <v>0</v>
      </c>
      <c r="K435" s="31">
        <f t="shared" si="36"/>
        <v>0</v>
      </c>
      <c r="L435" s="31"/>
      <c r="M435" s="31"/>
      <c r="N435" s="53">
        <f t="shared" si="38"/>
        <v>0</v>
      </c>
      <c r="P435" s="133"/>
      <c r="R435" s="134"/>
      <c r="S435" s="77"/>
      <c r="T435" s="77"/>
    </row>
    <row r="436" s="1" customFormat="1" spans="1:20">
      <c r="A436" s="135"/>
      <c r="B436" s="135"/>
      <c r="C436" s="28"/>
      <c r="D436" s="162"/>
      <c r="E436" s="79"/>
      <c r="F436" s="33"/>
      <c r="G436" s="135"/>
      <c r="H436" s="31"/>
      <c r="I436" s="31"/>
      <c r="J436" s="31">
        <f t="shared" si="37"/>
        <v>0</v>
      </c>
      <c r="K436" s="31">
        <f t="shared" si="36"/>
        <v>0</v>
      </c>
      <c r="L436" s="31"/>
      <c r="M436" s="31"/>
      <c r="N436" s="53">
        <f t="shared" si="38"/>
        <v>0</v>
      </c>
      <c r="P436" s="133"/>
      <c r="R436" s="134"/>
      <c r="S436" s="77"/>
      <c r="T436" s="77"/>
    </row>
    <row r="437" s="1" customFormat="1" spans="1:20">
      <c r="A437" s="135"/>
      <c r="B437" s="135"/>
      <c r="C437" s="28"/>
      <c r="D437" s="162"/>
      <c r="E437" s="79"/>
      <c r="F437" s="33"/>
      <c r="G437" s="135"/>
      <c r="H437" s="31"/>
      <c r="I437" s="31"/>
      <c r="J437" s="31">
        <f t="shared" si="37"/>
        <v>0</v>
      </c>
      <c r="K437" s="31">
        <f t="shared" si="36"/>
        <v>0</v>
      </c>
      <c r="L437" s="31"/>
      <c r="M437" s="31"/>
      <c r="N437" s="53">
        <f t="shared" si="38"/>
        <v>0</v>
      </c>
      <c r="P437" s="133"/>
      <c r="R437" s="134"/>
      <c r="S437" s="77"/>
      <c r="T437" s="77"/>
    </row>
    <row r="438" s="1" customFormat="1" spans="1:20">
      <c r="A438" s="135"/>
      <c r="B438" s="135"/>
      <c r="C438" s="28"/>
      <c r="D438" s="162"/>
      <c r="E438" s="79"/>
      <c r="F438" s="33"/>
      <c r="G438" s="135"/>
      <c r="H438" s="31"/>
      <c r="I438" s="31"/>
      <c r="J438" s="31">
        <f t="shared" si="37"/>
        <v>0</v>
      </c>
      <c r="K438" s="31">
        <f t="shared" si="36"/>
        <v>0</v>
      </c>
      <c r="L438" s="31"/>
      <c r="M438" s="31"/>
      <c r="N438" s="53">
        <f t="shared" si="38"/>
        <v>0</v>
      </c>
      <c r="P438" s="133"/>
      <c r="R438" s="134"/>
      <c r="S438" s="77"/>
      <c r="T438" s="77"/>
    </row>
    <row r="439" s="1" customFormat="1" spans="1:20">
      <c r="A439" s="135"/>
      <c r="B439" s="135"/>
      <c r="C439" s="28"/>
      <c r="D439" s="162"/>
      <c r="E439" s="79"/>
      <c r="F439" s="33"/>
      <c r="G439" s="135"/>
      <c r="H439" s="31"/>
      <c r="I439" s="31"/>
      <c r="J439" s="31">
        <f t="shared" si="37"/>
        <v>0</v>
      </c>
      <c r="K439" s="31">
        <f t="shared" si="36"/>
        <v>0</v>
      </c>
      <c r="L439" s="31"/>
      <c r="M439" s="31"/>
      <c r="N439" s="53">
        <f t="shared" si="38"/>
        <v>0</v>
      </c>
      <c r="P439" s="133"/>
      <c r="R439" s="134"/>
      <c r="S439" s="77"/>
      <c r="T439" s="77"/>
    </row>
    <row r="440" s="1" customFormat="1" spans="1:20">
      <c r="A440" s="135"/>
      <c r="B440" s="135"/>
      <c r="C440" s="28"/>
      <c r="D440" s="162"/>
      <c r="E440" s="79"/>
      <c r="F440" s="33"/>
      <c r="G440" s="135"/>
      <c r="H440" s="31"/>
      <c r="I440" s="31"/>
      <c r="J440" s="31">
        <f t="shared" si="37"/>
        <v>0</v>
      </c>
      <c r="K440" s="31">
        <f t="shared" si="36"/>
        <v>0</v>
      </c>
      <c r="L440" s="31"/>
      <c r="M440" s="31"/>
      <c r="N440" s="53">
        <f t="shared" si="38"/>
        <v>0</v>
      </c>
      <c r="P440" s="133"/>
      <c r="R440" s="134"/>
      <c r="S440" s="77"/>
      <c r="T440" s="77"/>
    </row>
    <row r="441" s="1" customFormat="1" spans="1:20">
      <c r="A441" s="135"/>
      <c r="B441" s="135"/>
      <c r="C441" s="28"/>
      <c r="D441" s="162"/>
      <c r="E441" s="79"/>
      <c r="F441" s="33"/>
      <c r="G441" s="135"/>
      <c r="H441" s="31"/>
      <c r="I441" s="31"/>
      <c r="J441" s="31">
        <f t="shared" si="37"/>
        <v>0</v>
      </c>
      <c r="K441" s="31">
        <f t="shared" si="36"/>
        <v>0</v>
      </c>
      <c r="L441" s="31"/>
      <c r="M441" s="31"/>
      <c r="N441" s="53">
        <f t="shared" si="38"/>
        <v>0</v>
      </c>
      <c r="P441" s="133"/>
      <c r="R441" s="134"/>
      <c r="S441" s="77"/>
      <c r="T441" s="77"/>
    </row>
    <row r="442" s="1" customFormat="1" spans="1:20">
      <c r="A442" s="135"/>
      <c r="B442" s="135"/>
      <c r="C442" s="28"/>
      <c r="D442" s="162"/>
      <c r="E442" s="79"/>
      <c r="F442" s="33"/>
      <c r="G442" s="135"/>
      <c r="H442" s="31"/>
      <c r="I442" s="31"/>
      <c r="J442" s="31">
        <f t="shared" si="37"/>
        <v>0</v>
      </c>
      <c r="K442" s="31">
        <f t="shared" si="36"/>
        <v>0</v>
      </c>
      <c r="L442" s="31"/>
      <c r="M442" s="31"/>
      <c r="N442" s="53">
        <f t="shared" si="38"/>
        <v>0</v>
      </c>
      <c r="P442" s="133"/>
      <c r="R442" s="134"/>
      <c r="S442" s="77"/>
      <c r="T442" s="77"/>
    </row>
    <row r="443" s="1" customFormat="1" spans="1:20">
      <c r="A443" s="135"/>
      <c r="B443" s="135"/>
      <c r="C443" s="28"/>
      <c r="D443" s="162"/>
      <c r="E443" s="79"/>
      <c r="F443" s="33"/>
      <c r="G443" s="135"/>
      <c r="H443" s="31"/>
      <c r="I443" s="31"/>
      <c r="J443" s="31">
        <f t="shared" si="37"/>
        <v>0</v>
      </c>
      <c r="K443" s="31">
        <f t="shared" si="36"/>
        <v>0</v>
      </c>
      <c r="L443" s="31"/>
      <c r="M443" s="31"/>
      <c r="N443" s="53">
        <f t="shared" si="38"/>
        <v>0</v>
      </c>
      <c r="P443" s="133"/>
      <c r="R443" s="134"/>
      <c r="S443" s="77"/>
      <c r="T443" s="77"/>
    </row>
    <row r="444" s="1" customFormat="1" spans="1:20">
      <c r="A444" s="135"/>
      <c r="B444" s="135"/>
      <c r="C444" s="28"/>
      <c r="D444" s="162"/>
      <c r="E444" s="79"/>
      <c r="F444" s="33"/>
      <c r="G444" s="135"/>
      <c r="H444" s="31"/>
      <c r="I444" s="31"/>
      <c r="J444" s="31">
        <f t="shared" si="37"/>
        <v>0</v>
      </c>
      <c r="K444" s="31">
        <f t="shared" si="36"/>
        <v>0</v>
      </c>
      <c r="L444" s="31"/>
      <c r="M444" s="31"/>
      <c r="N444" s="53">
        <f t="shared" si="38"/>
        <v>0</v>
      </c>
      <c r="P444" s="133"/>
      <c r="R444" s="134"/>
      <c r="S444" s="77"/>
      <c r="T444" s="77"/>
    </row>
    <row r="445" s="1" customFormat="1" spans="1:20">
      <c r="A445" s="135"/>
      <c r="B445" s="135"/>
      <c r="C445" s="28"/>
      <c r="D445" s="162"/>
      <c r="E445" s="79"/>
      <c r="F445" s="33"/>
      <c r="G445" s="135"/>
      <c r="H445" s="31"/>
      <c r="I445" s="31"/>
      <c r="J445" s="31">
        <f t="shared" si="37"/>
        <v>0</v>
      </c>
      <c r="K445" s="31">
        <f t="shared" si="36"/>
        <v>0</v>
      </c>
      <c r="L445" s="31"/>
      <c r="M445" s="31"/>
      <c r="N445" s="53">
        <f t="shared" si="38"/>
        <v>0</v>
      </c>
      <c r="P445" s="133"/>
      <c r="R445" s="134"/>
      <c r="S445" s="77"/>
      <c r="T445" s="77"/>
    </row>
    <row r="446" s="1" customFormat="1" spans="1:20">
      <c r="A446" s="135"/>
      <c r="B446" s="135"/>
      <c r="C446" s="28"/>
      <c r="D446" s="162"/>
      <c r="E446" s="79"/>
      <c r="F446" s="33"/>
      <c r="G446" s="135"/>
      <c r="H446" s="31"/>
      <c r="I446" s="31"/>
      <c r="J446" s="31">
        <f t="shared" si="37"/>
        <v>0</v>
      </c>
      <c r="K446" s="31">
        <f t="shared" si="36"/>
        <v>0</v>
      </c>
      <c r="L446" s="31"/>
      <c r="M446" s="31"/>
      <c r="N446" s="53">
        <f t="shared" si="38"/>
        <v>0</v>
      </c>
      <c r="P446" s="133"/>
      <c r="R446" s="134"/>
      <c r="S446" s="77"/>
      <c r="T446" s="77"/>
    </row>
    <row r="447" s="1" customFormat="1" spans="1:20">
      <c r="A447" s="135"/>
      <c r="B447" s="135"/>
      <c r="C447" s="28"/>
      <c r="D447" s="162"/>
      <c r="E447" s="79"/>
      <c r="F447" s="33"/>
      <c r="G447" s="135"/>
      <c r="H447" s="31"/>
      <c r="I447" s="31"/>
      <c r="J447" s="31">
        <f t="shared" si="37"/>
        <v>0</v>
      </c>
      <c r="K447" s="31">
        <f t="shared" si="36"/>
        <v>0</v>
      </c>
      <c r="L447" s="31"/>
      <c r="M447" s="31"/>
      <c r="N447" s="53">
        <f t="shared" si="38"/>
        <v>0</v>
      </c>
      <c r="P447" s="133"/>
      <c r="R447" s="134"/>
      <c r="S447" s="77"/>
      <c r="T447" s="77"/>
    </row>
    <row r="448" s="1" customFormat="1" spans="1:20">
      <c r="A448" s="135"/>
      <c r="B448" s="135"/>
      <c r="C448" s="28"/>
      <c r="D448" s="162"/>
      <c r="E448" s="79"/>
      <c r="F448" s="33"/>
      <c r="G448" s="135"/>
      <c r="H448" s="31"/>
      <c r="I448" s="31"/>
      <c r="J448" s="31">
        <f t="shared" si="37"/>
        <v>0</v>
      </c>
      <c r="K448" s="31">
        <f t="shared" si="36"/>
        <v>0</v>
      </c>
      <c r="L448" s="31"/>
      <c r="M448" s="31"/>
      <c r="N448" s="53">
        <f t="shared" si="38"/>
        <v>0</v>
      </c>
      <c r="P448" s="133"/>
      <c r="R448" s="134"/>
      <c r="S448" s="77"/>
      <c r="T448" s="77"/>
    </row>
    <row r="449" s="1" customFormat="1" spans="1:20">
      <c r="A449" s="135"/>
      <c r="B449" s="135"/>
      <c r="C449" s="28"/>
      <c r="D449" s="162"/>
      <c r="E449" s="79"/>
      <c r="F449" s="33"/>
      <c r="G449" s="135"/>
      <c r="H449" s="31"/>
      <c r="I449" s="31"/>
      <c r="J449" s="31">
        <f t="shared" si="37"/>
        <v>0</v>
      </c>
      <c r="K449" s="31">
        <f t="shared" si="36"/>
        <v>0</v>
      </c>
      <c r="L449" s="31"/>
      <c r="M449" s="31"/>
      <c r="N449" s="53">
        <f t="shared" si="38"/>
        <v>0</v>
      </c>
      <c r="P449" s="133"/>
      <c r="R449" s="134"/>
      <c r="S449" s="77"/>
      <c r="T449" s="77"/>
    </row>
    <row r="450" s="1" customFormat="1" spans="1:20">
      <c r="A450" s="135"/>
      <c r="B450" s="135"/>
      <c r="C450" s="28"/>
      <c r="D450" s="162"/>
      <c r="E450" s="79"/>
      <c r="F450" s="33"/>
      <c r="G450" s="135"/>
      <c r="H450" s="31"/>
      <c r="I450" s="31"/>
      <c r="J450" s="31">
        <f t="shared" si="37"/>
        <v>0</v>
      </c>
      <c r="K450" s="31">
        <f t="shared" si="36"/>
        <v>0</v>
      </c>
      <c r="L450" s="31"/>
      <c r="M450" s="31"/>
      <c r="N450" s="53">
        <f t="shared" si="38"/>
        <v>0</v>
      </c>
      <c r="P450" s="133"/>
      <c r="R450" s="134"/>
      <c r="S450" s="77"/>
      <c r="T450" s="77"/>
    </row>
    <row r="451" s="1" customFormat="1" spans="1:20">
      <c r="A451" s="135"/>
      <c r="B451" s="135"/>
      <c r="C451" s="28"/>
      <c r="D451" s="162"/>
      <c r="E451" s="79"/>
      <c r="F451" s="33"/>
      <c r="G451" s="135"/>
      <c r="H451" s="31"/>
      <c r="I451" s="31"/>
      <c r="J451" s="31">
        <f t="shared" si="37"/>
        <v>0</v>
      </c>
      <c r="K451" s="31">
        <f t="shared" si="36"/>
        <v>0</v>
      </c>
      <c r="L451" s="31"/>
      <c r="M451" s="31"/>
      <c r="N451" s="53">
        <f t="shared" si="38"/>
        <v>0</v>
      </c>
      <c r="P451" s="133"/>
      <c r="R451" s="134"/>
      <c r="S451" s="77"/>
      <c r="T451" s="77"/>
    </row>
    <row r="452" s="1" customFormat="1" spans="1:20">
      <c r="A452" s="135"/>
      <c r="B452" s="135"/>
      <c r="C452" s="28"/>
      <c r="D452" s="162"/>
      <c r="E452" s="79"/>
      <c r="F452" s="33"/>
      <c r="G452" s="135"/>
      <c r="H452" s="31"/>
      <c r="I452" s="31"/>
      <c r="J452" s="31">
        <f t="shared" si="37"/>
        <v>0</v>
      </c>
      <c r="K452" s="31">
        <f t="shared" si="36"/>
        <v>0</v>
      </c>
      <c r="L452" s="31"/>
      <c r="M452" s="31"/>
      <c r="N452" s="53">
        <f t="shared" si="38"/>
        <v>0</v>
      </c>
      <c r="P452" s="133"/>
      <c r="R452" s="134"/>
      <c r="S452" s="77"/>
      <c r="T452" s="77"/>
    </row>
    <row r="453" s="1" customFormat="1" spans="1:20">
      <c r="A453" s="135"/>
      <c r="B453" s="135"/>
      <c r="C453" s="28"/>
      <c r="D453" s="162"/>
      <c r="E453" s="79"/>
      <c r="F453" s="33"/>
      <c r="G453" s="135"/>
      <c r="H453" s="31"/>
      <c r="I453" s="31"/>
      <c r="J453" s="31">
        <f t="shared" si="37"/>
        <v>0</v>
      </c>
      <c r="K453" s="31">
        <f t="shared" si="36"/>
        <v>0</v>
      </c>
      <c r="L453" s="31"/>
      <c r="M453" s="31"/>
      <c r="N453" s="53">
        <f t="shared" si="38"/>
        <v>0</v>
      </c>
      <c r="P453" s="133"/>
      <c r="R453" s="134"/>
      <c r="S453" s="77"/>
      <c r="T453" s="77"/>
    </row>
    <row r="454" s="1" customFormat="1" spans="1:20">
      <c r="A454" s="135"/>
      <c r="B454" s="135"/>
      <c r="C454" s="28"/>
      <c r="D454" s="162"/>
      <c r="E454" s="79"/>
      <c r="F454" s="33"/>
      <c r="G454" s="135"/>
      <c r="H454" s="31"/>
      <c r="I454" s="31"/>
      <c r="J454" s="31">
        <f t="shared" si="37"/>
        <v>0</v>
      </c>
      <c r="K454" s="31">
        <f t="shared" si="36"/>
        <v>0</v>
      </c>
      <c r="L454" s="31"/>
      <c r="M454" s="31"/>
      <c r="N454" s="53">
        <f t="shared" si="38"/>
        <v>0</v>
      </c>
      <c r="P454" s="133"/>
      <c r="R454" s="134"/>
      <c r="S454" s="77"/>
      <c r="T454" s="77"/>
    </row>
    <row r="455" s="1" customFormat="1" spans="1:20">
      <c r="A455" s="135"/>
      <c r="B455" s="135"/>
      <c r="C455" s="28"/>
      <c r="D455" s="162"/>
      <c r="E455" s="79"/>
      <c r="F455" s="33"/>
      <c r="G455" s="135"/>
      <c r="H455" s="31"/>
      <c r="I455" s="31"/>
      <c r="J455" s="31">
        <f t="shared" si="37"/>
        <v>0</v>
      </c>
      <c r="K455" s="31">
        <f t="shared" si="36"/>
        <v>0</v>
      </c>
      <c r="L455" s="31"/>
      <c r="M455" s="31"/>
      <c r="N455" s="53">
        <f t="shared" si="38"/>
        <v>0</v>
      </c>
      <c r="P455" s="133"/>
      <c r="R455" s="134"/>
      <c r="S455" s="77"/>
      <c r="T455" s="77"/>
    </row>
    <row r="456" s="1" customFormat="1" spans="1:20">
      <c r="A456" s="135"/>
      <c r="B456" s="135"/>
      <c r="C456" s="28"/>
      <c r="D456" s="162"/>
      <c r="E456" s="79"/>
      <c r="F456" s="33"/>
      <c r="G456" s="135"/>
      <c r="H456" s="31"/>
      <c r="I456" s="31"/>
      <c r="J456" s="31">
        <f t="shared" si="37"/>
        <v>0</v>
      </c>
      <c r="K456" s="31">
        <f t="shared" ref="K456:K519" si="39">J456*H456</f>
        <v>0</v>
      </c>
      <c r="L456" s="31"/>
      <c r="M456" s="31"/>
      <c r="N456" s="53">
        <f t="shared" si="38"/>
        <v>0</v>
      </c>
      <c r="P456" s="133"/>
      <c r="R456" s="134"/>
      <c r="S456" s="77"/>
      <c r="T456" s="77"/>
    </row>
    <row r="457" s="1" customFormat="1" spans="1:20">
      <c r="A457" s="135"/>
      <c r="B457" s="135"/>
      <c r="C457" s="28"/>
      <c r="D457" s="162"/>
      <c r="E457" s="79"/>
      <c r="F457" s="33"/>
      <c r="G457" s="135"/>
      <c r="H457" s="31"/>
      <c r="I457" s="31"/>
      <c r="J457" s="31">
        <f t="shared" si="37"/>
        <v>0</v>
      </c>
      <c r="K457" s="31">
        <f t="shared" si="39"/>
        <v>0</v>
      </c>
      <c r="L457" s="31"/>
      <c r="M457" s="31"/>
      <c r="N457" s="53">
        <f t="shared" si="38"/>
        <v>0</v>
      </c>
      <c r="P457" s="133"/>
      <c r="R457" s="134"/>
      <c r="S457" s="77"/>
      <c r="T457" s="77"/>
    </row>
    <row r="458" s="1" customFormat="1" spans="1:20">
      <c r="A458" s="135"/>
      <c r="B458" s="135"/>
      <c r="C458" s="28"/>
      <c r="D458" s="162"/>
      <c r="E458" s="79"/>
      <c r="F458" s="33"/>
      <c r="G458" s="135"/>
      <c r="H458" s="31"/>
      <c r="I458" s="31"/>
      <c r="J458" s="31">
        <f t="shared" si="37"/>
        <v>0</v>
      </c>
      <c r="K458" s="31">
        <f t="shared" si="39"/>
        <v>0</v>
      </c>
      <c r="L458" s="31"/>
      <c r="M458" s="31"/>
      <c r="N458" s="53">
        <f t="shared" si="38"/>
        <v>0</v>
      </c>
      <c r="P458" s="133"/>
      <c r="R458" s="134"/>
      <c r="S458" s="77"/>
      <c r="T458" s="77"/>
    </row>
    <row r="459" s="1" customFormat="1" spans="1:20">
      <c r="A459" s="135"/>
      <c r="B459" s="135"/>
      <c r="C459" s="28"/>
      <c r="D459" s="162"/>
      <c r="E459" s="79"/>
      <c r="F459" s="33"/>
      <c r="G459" s="135"/>
      <c r="H459" s="31"/>
      <c r="I459" s="31"/>
      <c r="J459" s="31">
        <f t="shared" si="37"/>
        <v>0</v>
      </c>
      <c r="K459" s="31">
        <f t="shared" si="39"/>
        <v>0</v>
      </c>
      <c r="L459" s="31"/>
      <c r="M459" s="31"/>
      <c r="N459" s="53">
        <f t="shared" si="38"/>
        <v>0</v>
      </c>
      <c r="P459" s="133"/>
      <c r="R459" s="134"/>
      <c r="S459" s="77"/>
      <c r="T459" s="77"/>
    </row>
    <row r="460" s="1" customFormat="1" spans="1:20">
      <c r="A460" s="135"/>
      <c r="B460" s="135"/>
      <c r="C460" s="28"/>
      <c r="D460" s="162"/>
      <c r="E460" s="79"/>
      <c r="F460" s="33"/>
      <c r="G460" s="135"/>
      <c r="H460" s="31"/>
      <c r="I460" s="31"/>
      <c r="J460" s="31">
        <f t="shared" si="37"/>
        <v>0</v>
      </c>
      <c r="K460" s="31">
        <f t="shared" si="39"/>
        <v>0</v>
      </c>
      <c r="L460" s="31"/>
      <c r="M460" s="31"/>
      <c r="N460" s="53">
        <f t="shared" si="38"/>
        <v>0</v>
      </c>
      <c r="P460" s="133"/>
      <c r="R460" s="134"/>
      <c r="S460" s="77"/>
      <c r="T460" s="77"/>
    </row>
    <row r="461" s="1" customFormat="1" spans="1:20">
      <c r="A461" s="135"/>
      <c r="B461" s="135"/>
      <c r="C461" s="28"/>
      <c r="D461" s="162"/>
      <c r="E461" s="79"/>
      <c r="F461" s="33"/>
      <c r="G461" s="135"/>
      <c r="H461" s="31"/>
      <c r="I461" s="31"/>
      <c r="J461" s="31">
        <f t="shared" si="37"/>
        <v>0</v>
      </c>
      <c r="K461" s="31">
        <f t="shared" si="39"/>
        <v>0</v>
      </c>
      <c r="L461" s="31"/>
      <c r="M461" s="31"/>
      <c r="N461" s="53">
        <f t="shared" si="38"/>
        <v>0</v>
      </c>
      <c r="P461" s="133"/>
      <c r="R461" s="134"/>
      <c r="S461" s="77"/>
      <c r="T461" s="77"/>
    </row>
    <row r="462" s="1" customFormat="1" spans="1:20">
      <c r="A462" s="135"/>
      <c r="B462" s="135"/>
      <c r="C462" s="28"/>
      <c r="D462" s="162"/>
      <c r="E462" s="79"/>
      <c r="F462" s="33"/>
      <c r="G462" s="135"/>
      <c r="H462" s="31"/>
      <c r="I462" s="31"/>
      <c r="J462" s="31">
        <f t="shared" si="37"/>
        <v>0</v>
      </c>
      <c r="K462" s="31">
        <f t="shared" si="39"/>
        <v>0</v>
      </c>
      <c r="L462" s="31"/>
      <c r="M462" s="31"/>
      <c r="N462" s="53">
        <f t="shared" si="38"/>
        <v>0</v>
      </c>
      <c r="P462" s="133"/>
      <c r="R462" s="134"/>
      <c r="S462" s="77"/>
      <c r="T462" s="77"/>
    </row>
    <row r="463" s="1" customFormat="1" spans="1:20">
      <c r="A463" s="135"/>
      <c r="B463" s="135"/>
      <c r="C463" s="28"/>
      <c r="D463" s="162"/>
      <c r="E463" s="79"/>
      <c r="F463" s="33"/>
      <c r="G463" s="135"/>
      <c r="H463" s="31"/>
      <c r="I463" s="31"/>
      <c r="J463" s="31">
        <f t="shared" si="37"/>
        <v>0</v>
      </c>
      <c r="K463" s="31">
        <f t="shared" si="39"/>
        <v>0</v>
      </c>
      <c r="L463" s="31"/>
      <c r="M463" s="31"/>
      <c r="N463" s="53">
        <f t="shared" si="38"/>
        <v>0</v>
      </c>
      <c r="P463" s="133"/>
      <c r="R463" s="134"/>
      <c r="S463" s="77"/>
      <c r="T463" s="77"/>
    </row>
    <row r="464" s="1" customFormat="1" spans="1:20">
      <c r="A464" s="135"/>
      <c r="B464" s="135"/>
      <c r="C464" s="28"/>
      <c r="D464" s="162"/>
      <c r="E464" s="79"/>
      <c r="F464" s="33"/>
      <c r="G464" s="135"/>
      <c r="H464" s="31"/>
      <c r="I464" s="31"/>
      <c r="J464" s="31">
        <f t="shared" si="37"/>
        <v>0</v>
      </c>
      <c r="K464" s="31">
        <f t="shared" si="39"/>
        <v>0</v>
      </c>
      <c r="L464" s="31"/>
      <c r="M464" s="31"/>
      <c r="N464" s="53">
        <f t="shared" si="38"/>
        <v>0</v>
      </c>
      <c r="P464" s="133"/>
      <c r="R464" s="134"/>
      <c r="S464" s="77"/>
      <c r="T464" s="77"/>
    </row>
    <row r="465" s="1" customFormat="1" spans="1:20">
      <c r="A465" s="135"/>
      <c r="B465" s="135"/>
      <c r="C465" s="28"/>
      <c r="D465" s="162"/>
      <c r="E465" s="79"/>
      <c r="F465" s="33"/>
      <c r="G465" s="135"/>
      <c r="H465" s="31"/>
      <c r="I465" s="31"/>
      <c r="J465" s="31">
        <f t="shared" si="37"/>
        <v>0</v>
      </c>
      <c r="K465" s="31">
        <f t="shared" si="39"/>
        <v>0</v>
      </c>
      <c r="L465" s="31"/>
      <c r="M465" s="31"/>
      <c r="N465" s="53">
        <f t="shared" si="38"/>
        <v>0</v>
      </c>
      <c r="P465" s="133"/>
      <c r="R465" s="134"/>
      <c r="S465" s="77"/>
      <c r="T465" s="77"/>
    </row>
    <row r="466" s="1" customFormat="1" spans="1:20">
      <c r="A466" s="135"/>
      <c r="B466" s="135"/>
      <c r="C466" s="28"/>
      <c r="D466" s="162"/>
      <c r="E466" s="79"/>
      <c r="F466" s="33"/>
      <c r="G466" s="135"/>
      <c r="H466" s="31"/>
      <c r="I466" s="31"/>
      <c r="J466" s="31">
        <f t="shared" si="37"/>
        <v>0</v>
      </c>
      <c r="K466" s="31">
        <f t="shared" si="39"/>
        <v>0</v>
      </c>
      <c r="L466" s="31"/>
      <c r="M466" s="31"/>
      <c r="N466" s="53">
        <f t="shared" si="38"/>
        <v>0</v>
      </c>
      <c r="P466" s="133"/>
      <c r="R466" s="134"/>
      <c r="S466" s="77"/>
      <c r="T466" s="77"/>
    </row>
    <row r="467" s="1" customFormat="1" spans="1:20">
      <c r="A467" s="135"/>
      <c r="B467" s="135"/>
      <c r="C467" s="28"/>
      <c r="D467" s="162"/>
      <c r="E467" s="79"/>
      <c r="F467" s="33"/>
      <c r="G467" s="135"/>
      <c r="H467" s="31"/>
      <c r="I467" s="31"/>
      <c r="J467" s="31">
        <f t="shared" ref="J467:J530" si="40">G467-F467</f>
        <v>0</v>
      </c>
      <c r="K467" s="31">
        <f t="shared" si="39"/>
        <v>0</v>
      </c>
      <c r="L467" s="31"/>
      <c r="M467" s="31"/>
      <c r="N467" s="53">
        <f t="shared" ref="N467:N530" si="41">J467</f>
        <v>0</v>
      </c>
      <c r="P467" s="133"/>
      <c r="R467" s="134"/>
      <c r="S467" s="77"/>
      <c r="T467" s="77"/>
    </row>
    <row r="468" s="1" customFormat="1" spans="1:20">
      <c r="A468" s="135"/>
      <c r="B468" s="135"/>
      <c r="C468" s="28"/>
      <c r="D468" s="162"/>
      <c r="E468" s="79"/>
      <c r="F468" s="33"/>
      <c r="G468" s="135"/>
      <c r="H468" s="31"/>
      <c r="I468" s="31"/>
      <c r="J468" s="31">
        <f t="shared" si="40"/>
        <v>0</v>
      </c>
      <c r="K468" s="31">
        <f t="shared" si="39"/>
        <v>0</v>
      </c>
      <c r="L468" s="31"/>
      <c r="M468" s="31"/>
      <c r="N468" s="53">
        <f t="shared" si="41"/>
        <v>0</v>
      </c>
      <c r="P468" s="133"/>
      <c r="R468" s="134"/>
      <c r="S468" s="77"/>
      <c r="T468" s="77"/>
    </row>
    <row r="469" s="1" customFormat="1" spans="1:20">
      <c r="A469" s="135"/>
      <c r="B469" s="135"/>
      <c r="C469" s="28"/>
      <c r="D469" s="162"/>
      <c r="E469" s="79"/>
      <c r="F469" s="33"/>
      <c r="G469" s="135"/>
      <c r="H469" s="31"/>
      <c r="I469" s="31"/>
      <c r="J469" s="31">
        <f t="shared" si="40"/>
        <v>0</v>
      </c>
      <c r="K469" s="31">
        <f t="shared" si="39"/>
        <v>0</v>
      </c>
      <c r="L469" s="31"/>
      <c r="M469" s="31"/>
      <c r="N469" s="53">
        <f t="shared" si="41"/>
        <v>0</v>
      </c>
      <c r="P469" s="133"/>
      <c r="R469" s="134"/>
      <c r="S469" s="77"/>
      <c r="T469" s="77"/>
    </row>
    <row r="470" s="1" customFormat="1" spans="1:20">
      <c r="A470" s="135"/>
      <c r="B470" s="135"/>
      <c r="C470" s="28"/>
      <c r="D470" s="162"/>
      <c r="E470" s="79"/>
      <c r="F470" s="33"/>
      <c r="G470" s="135"/>
      <c r="H470" s="31"/>
      <c r="I470" s="31"/>
      <c r="J470" s="31">
        <f t="shared" si="40"/>
        <v>0</v>
      </c>
      <c r="K470" s="31">
        <f t="shared" si="39"/>
        <v>0</v>
      </c>
      <c r="L470" s="31"/>
      <c r="M470" s="31"/>
      <c r="N470" s="53">
        <f t="shared" si="41"/>
        <v>0</v>
      </c>
      <c r="P470" s="133"/>
      <c r="R470" s="134"/>
      <c r="S470" s="77"/>
      <c r="T470" s="77"/>
    </row>
    <row r="471" s="1" customFormat="1" spans="1:20">
      <c r="A471" s="135"/>
      <c r="B471" s="135"/>
      <c r="C471" s="28"/>
      <c r="D471" s="162"/>
      <c r="E471" s="79"/>
      <c r="F471" s="33"/>
      <c r="G471" s="135"/>
      <c r="H471" s="31"/>
      <c r="I471" s="31"/>
      <c r="J471" s="31">
        <f t="shared" si="40"/>
        <v>0</v>
      </c>
      <c r="K471" s="31">
        <f t="shared" si="39"/>
        <v>0</v>
      </c>
      <c r="L471" s="31"/>
      <c r="M471" s="31"/>
      <c r="N471" s="53">
        <f t="shared" si="41"/>
        <v>0</v>
      </c>
      <c r="P471" s="133"/>
      <c r="R471" s="134"/>
      <c r="S471" s="77"/>
      <c r="T471" s="77"/>
    </row>
    <row r="472" s="1" customFormat="1" spans="1:20">
      <c r="A472" s="135"/>
      <c r="B472" s="135"/>
      <c r="C472" s="28"/>
      <c r="D472" s="162"/>
      <c r="E472" s="79"/>
      <c r="F472" s="33"/>
      <c r="G472" s="135"/>
      <c r="H472" s="31"/>
      <c r="I472" s="31"/>
      <c r="J472" s="31">
        <f t="shared" si="40"/>
        <v>0</v>
      </c>
      <c r="K472" s="31">
        <f t="shared" si="39"/>
        <v>0</v>
      </c>
      <c r="L472" s="31"/>
      <c r="M472" s="31"/>
      <c r="N472" s="53">
        <f t="shared" si="41"/>
        <v>0</v>
      </c>
      <c r="P472" s="133"/>
      <c r="R472" s="134"/>
      <c r="S472" s="77"/>
      <c r="T472" s="77"/>
    </row>
    <row r="473" s="1" customFormat="1" spans="1:20">
      <c r="A473" s="135"/>
      <c r="B473" s="135"/>
      <c r="C473" s="28"/>
      <c r="D473" s="162"/>
      <c r="E473" s="79"/>
      <c r="F473" s="33"/>
      <c r="G473" s="135"/>
      <c r="H473" s="31"/>
      <c r="I473" s="31"/>
      <c r="J473" s="31">
        <f t="shared" si="40"/>
        <v>0</v>
      </c>
      <c r="K473" s="31">
        <f t="shared" si="39"/>
        <v>0</v>
      </c>
      <c r="L473" s="31"/>
      <c r="M473" s="31"/>
      <c r="N473" s="53">
        <f t="shared" si="41"/>
        <v>0</v>
      </c>
      <c r="P473" s="133"/>
      <c r="R473" s="134"/>
      <c r="S473" s="77"/>
      <c r="T473" s="77"/>
    </row>
    <row r="474" s="1" customFormat="1" spans="1:20">
      <c r="A474" s="135"/>
      <c r="B474" s="135"/>
      <c r="C474" s="28"/>
      <c r="D474" s="162"/>
      <c r="E474" s="79"/>
      <c r="F474" s="33"/>
      <c r="G474" s="135"/>
      <c r="H474" s="31"/>
      <c r="I474" s="31"/>
      <c r="J474" s="31">
        <f t="shared" si="40"/>
        <v>0</v>
      </c>
      <c r="K474" s="31">
        <f t="shared" si="39"/>
        <v>0</v>
      </c>
      <c r="L474" s="31"/>
      <c r="M474" s="31"/>
      <c r="N474" s="53">
        <f t="shared" si="41"/>
        <v>0</v>
      </c>
      <c r="P474" s="133"/>
      <c r="R474" s="134"/>
      <c r="S474" s="77"/>
      <c r="T474" s="77"/>
    </row>
    <row r="475" s="1" customFormat="1" spans="1:20">
      <c r="A475" s="135"/>
      <c r="B475" s="135"/>
      <c r="C475" s="28"/>
      <c r="D475" s="162"/>
      <c r="E475" s="79"/>
      <c r="F475" s="33"/>
      <c r="G475" s="135"/>
      <c r="H475" s="31"/>
      <c r="I475" s="31"/>
      <c r="J475" s="31">
        <f t="shared" si="40"/>
        <v>0</v>
      </c>
      <c r="K475" s="31">
        <f t="shared" si="39"/>
        <v>0</v>
      </c>
      <c r="L475" s="31"/>
      <c r="M475" s="31"/>
      <c r="N475" s="53">
        <f t="shared" si="41"/>
        <v>0</v>
      </c>
      <c r="P475" s="133"/>
      <c r="R475" s="134"/>
      <c r="S475" s="77"/>
      <c r="T475" s="77"/>
    </row>
    <row r="476" s="1" customFormat="1" spans="1:20">
      <c r="A476" s="135"/>
      <c r="B476" s="135"/>
      <c r="C476" s="28"/>
      <c r="D476" s="162"/>
      <c r="E476" s="79"/>
      <c r="F476" s="33"/>
      <c r="G476" s="135"/>
      <c r="H476" s="31"/>
      <c r="I476" s="31"/>
      <c r="J476" s="31">
        <f t="shared" si="40"/>
        <v>0</v>
      </c>
      <c r="K476" s="31">
        <f t="shared" si="39"/>
        <v>0</v>
      </c>
      <c r="L476" s="31"/>
      <c r="M476" s="31"/>
      <c r="N476" s="53">
        <f t="shared" si="41"/>
        <v>0</v>
      </c>
      <c r="P476" s="133"/>
      <c r="R476" s="134"/>
      <c r="S476" s="77"/>
      <c r="T476" s="77"/>
    </row>
    <row r="477" s="1" customFormat="1" spans="1:20">
      <c r="A477" s="135"/>
      <c r="B477" s="135"/>
      <c r="C477" s="28"/>
      <c r="D477" s="162"/>
      <c r="E477" s="79"/>
      <c r="F477" s="33"/>
      <c r="G477" s="135"/>
      <c r="H477" s="31"/>
      <c r="I477" s="31"/>
      <c r="J477" s="31">
        <f t="shared" si="40"/>
        <v>0</v>
      </c>
      <c r="K477" s="31">
        <f t="shared" si="39"/>
        <v>0</v>
      </c>
      <c r="L477" s="31"/>
      <c r="M477" s="31"/>
      <c r="N477" s="53">
        <f t="shared" si="41"/>
        <v>0</v>
      </c>
      <c r="P477" s="133"/>
      <c r="R477" s="134"/>
      <c r="S477" s="77"/>
      <c r="T477" s="77"/>
    </row>
    <row r="478" s="1" customFormat="1" spans="1:20">
      <c r="A478" s="135"/>
      <c r="B478" s="135"/>
      <c r="C478" s="28"/>
      <c r="D478" s="162"/>
      <c r="E478" s="79"/>
      <c r="F478" s="33"/>
      <c r="G478" s="135"/>
      <c r="H478" s="31"/>
      <c r="I478" s="31"/>
      <c r="J478" s="31">
        <f t="shared" si="40"/>
        <v>0</v>
      </c>
      <c r="K478" s="31">
        <f t="shared" si="39"/>
        <v>0</v>
      </c>
      <c r="L478" s="31"/>
      <c r="M478" s="31"/>
      <c r="N478" s="53">
        <f t="shared" si="41"/>
        <v>0</v>
      </c>
      <c r="P478" s="133"/>
      <c r="R478" s="134"/>
      <c r="S478" s="77"/>
      <c r="T478" s="77"/>
    </row>
    <row r="479" s="1" customFormat="1" spans="1:20">
      <c r="A479" s="135"/>
      <c r="B479" s="135"/>
      <c r="C479" s="28"/>
      <c r="D479" s="162"/>
      <c r="E479" s="79"/>
      <c r="F479" s="33"/>
      <c r="G479" s="135"/>
      <c r="H479" s="31"/>
      <c r="I479" s="31"/>
      <c r="J479" s="31">
        <f t="shared" si="40"/>
        <v>0</v>
      </c>
      <c r="K479" s="31">
        <f t="shared" si="39"/>
        <v>0</v>
      </c>
      <c r="L479" s="31"/>
      <c r="M479" s="31"/>
      <c r="N479" s="53">
        <f t="shared" si="41"/>
        <v>0</v>
      </c>
      <c r="P479" s="133"/>
      <c r="R479" s="134"/>
      <c r="S479" s="77"/>
      <c r="T479" s="77"/>
    </row>
    <row r="480" s="1" customFormat="1" spans="1:20">
      <c r="A480" s="135"/>
      <c r="B480" s="135"/>
      <c r="C480" s="28"/>
      <c r="D480" s="162"/>
      <c r="E480" s="79"/>
      <c r="F480" s="33"/>
      <c r="G480" s="135"/>
      <c r="H480" s="31"/>
      <c r="I480" s="31"/>
      <c r="J480" s="31">
        <f t="shared" si="40"/>
        <v>0</v>
      </c>
      <c r="K480" s="31">
        <f t="shared" si="39"/>
        <v>0</v>
      </c>
      <c r="L480" s="31"/>
      <c r="M480" s="31"/>
      <c r="N480" s="53">
        <f t="shared" si="41"/>
        <v>0</v>
      </c>
      <c r="P480" s="133"/>
      <c r="R480" s="134"/>
      <c r="S480" s="77"/>
      <c r="T480" s="77"/>
    </row>
    <row r="481" s="1" customFormat="1" spans="1:20">
      <c r="A481" s="135"/>
      <c r="B481" s="135"/>
      <c r="C481" s="28"/>
      <c r="D481" s="162"/>
      <c r="E481" s="79"/>
      <c r="F481" s="33"/>
      <c r="G481" s="135"/>
      <c r="H481" s="31"/>
      <c r="I481" s="31"/>
      <c r="J481" s="31">
        <f t="shared" si="40"/>
        <v>0</v>
      </c>
      <c r="K481" s="31">
        <f t="shared" si="39"/>
        <v>0</v>
      </c>
      <c r="L481" s="31"/>
      <c r="M481" s="31"/>
      <c r="N481" s="53">
        <f t="shared" si="41"/>
        <v>0</v>
      </c>
      <c r="P481" s="133"/>
      <c r="R481" s="134"/>
      <c r="S481" s="77"/>
      <c r="T481" s="77"/>
    </row>
    <row r="482" s="1" customFormat="1" spans="1:20">
      <c r="A482" s="135"/>
      <c r="B482" s="135"/>
      <c r="C482" s="28"/>
      <c r="D482" s="162"/>
      <c r="E482" s="79"/>
      <c r="F482" s="33"/>
      <c r="G482" s="135"/>
      <c r="H482" s="31"/>
      <c r="I482" s="31"/>
      <c r="J482" s="31">
        <f t="shared" si="40"/>
        <v>0</v>
      </c>
      <c r="K482" s="31">
        <f t="shared" si="39"/>
        <v>0</v>
      </c>
      <c r="L482" s="31"/>
      <c r="M482" s="31"/>
      <c r="N482" s="53">
        <f t="shared" si="41"/>
        <v>0</v>
      </c>
      <c r="P482" s="133"/>
      <c r="R482" s="134"/>
      <c r="S482" s="77"/>
      <c r="T482" s="77"/>
    </row>
    <row r="483" s="1" customFormat="1" spans="1:20">
      <c r="A483" s="135"/>
      <c r="B483" s="135"/>
      <c r="C483" s="28"/>
      <c r="D483" s="162"/>
      <c r="E483" s="79"/>
      <c r="F483" s="33"/>
      <c r="G483" s="135"/>
      <c r="H483" s="31"/>
      <c r="I483" s="31"/>
      <c r="J483" s="31">
        <f t="shared" si="40"/>
        <v>0</v>
      </c>
      <c r="K483" s="31">
        <f t="shared" si="39"/>
        <v>0</v>
      </c>
      <c r="L483" s="31"/>
      <c r="M483" s="31"/>
      <c r="N483" s="53">
        <f t="shared" si="41"/>
        <v>0</v>
      </c>
      <c r="P483" s="133"/>
      <c r="R483" s="134"/>
      <c r="S483" s="77"/>
      <c r="T483" s="77"/>
    </row>
    <row r="484" s="1" customFormat="1" spans="1:20">
      <c r="A484" s="135"/>
      <c r="B484" s="135"/>
      <c r="C484" s="28"/>
      <c r="D484" s="162"/>
      <c r="E484" s="79"/>
      <c r="F484" s="33"/>
      <c r="G484" s="135"/>
      <c r="H484" s="31"/>
      <c r="I484" s="31"/>
      <c r="J484" s="31">
        <f t="shared" si="40"/>
        <v>0</v>
      </c>
      <c r="K484" s="31">
        <f t="shared" si="39"/>
        <v>0</v>
      </c>
      <c r="L484" s="31"/>
      <c r="M484" s="31"/>
      <c r="N484" s="53">
        <f t="shared" si="41"/>
        <v>0</v>
      </c>
      <c r="P484" s="133"/>
      <c r="R484" s="134"/>
      <c r="S484" s="77"/>
      <c r="T484" s="77"/>
    </row>
    <row r="485" s="1" customFormat="1" spans="1:20">
      <c r="A485" s="135"/>
      <c r="B485" s="135"/>
      <c r="C485" s="28"/>
      <c r="D485" s="162"/>
      <c r="E485" s="79"/>
      <c r="F485" s="33"/>
      <c r="G485" s="135"/>
      <c r="H485" s="31"/>
      <c r="I485" s="31"/>
      <c r="J485" s="31">
        <f t="shared" si="40"/>
        <v>0</v>
      </c>
      <c r="K485" s="31">
        <f t="shared" si="39"/>
        <v>0</v>
      </c>
      <c r="L485" s="31"/>
      <c r="M485" s="31"/>
      <c r="N485" s="53">
        <f t="shared" si="41"/>
        <v>0</v>
      </c>
      <c r="P485" s="133"/>
      <c r="R485" s="134"/>
      <c r="S485" s="77"/>
      <c r="T485" s="77"/>
    </row>
    <row r="486" s="1" customFormat="1" spans="1:20">
      <c r="A486" s="135"/>
      <c r="B486" s="135"/>
      <c r="C486" s="28"/>
      <c r="D486" s="162"/>
      <c r="E486" s="79"/>
      <c r="F486" s="33"/>
      <c r="G486" s="135"/>
      <c r="H486" s="31"/>
      <c r="I486" s="31"/>
      <c r="J486" s="31">
        <f t="shared" si="40"/>
        <v>0</v>
      </c>
      <c r="K486" s="31">
        <f t="shared" si="39"/>
        <v>0</v>
      </c>
      <c r="L486" s="31"/>
      <c r="M486" s="31"/>
      <c r="N486" s="53">
        <f t="shared" si="41"/>
        <v>0</v>
      </c>
      <c r="P486" s="133"/>
      <c r="R486" s="134"/>
      <c r="S486" s="77"/>
      <c r="T486" s="77"/>
    </row>
    <row r="487" s="1" customFormat="1" spans="1:20">
      <c r="A487" s="135"/>
      <c r="B487" s="135"/>
      <c r="C487" s="28"/>
      <c r="D487" s="162"/>
      <c r="E487" s="79"/>
      <c r="F487" s="33"/>
      <c r="G487" s="135"/>
      <c r="H487" s="31"/>
      <c r="I487" s="31"/>
      <c r="J487" s="31">
        <f t="shared" si="40"/>
        <v>0</v>
      </c>
      <c r="K487" s="31">
        <f t="shared" si="39"/>
        <v>0</v>
      </c>
      <c r="L487" s="31"/>
      <c r="M487" s="31"/>
      <c r="N487" s="53">
        <f t="shared" si="41"/>
        <v>0</v>
      </c>
      <c r="P487" s="133"/>
      <c r="R487" s="134"/>
      <c r="S487" s="77"/>
      <c r="T487" s="77"/>
    </row>
    <row r="488" s="1" customFormat="1" spans="1:20">
      <c r="A488" s="135"/>
      <c r="B488" s="135"/>
      <c r="C488" s="28"/>
      <c r="D488" s="162"/>
      <c r="E488" s="79"/>
      <c r="F488" s="33"/>
      <c r="G488" s="135"/>
      <c r="H488" s="31"/>
      <c r="I488" s="31"/>
      <c r="J488" s="31">
        <f t="shared" si="40"/>
        <v>0</v>
      </c>
      <c r="K488" s="31">
        <f t="shared" si="39"/>
        <v>0</v>
      </c>
      <c r="L488" s="31"/>
      <c r="M488" s="31"/>
      <c r="N488" s="53">
        <f t="shared" si="41"/>
        <v>0</v>
      </c>
      <c r="P488" s="133"/>
      <c r="R488" s="134"/>
      <c r="S488" s="77"/>
      <c r="T488" s="77"/>
    </row>
    <row r="489" s="1" customFormat="1" spans="1:20">
      <c r="A489" s="135"/>
      <c r="B489" s="135"/>
      <c r="C489" s="28"/>
      <c r="D489" s="162"/>
      <c r="E489" s="79"/>
      <c r="F489" s="33"/>
      <c r="G489" s="135"/>
      <c r="H489" s="31"/>
      <c r="I489" s="31"/>
      <c r="J489" s="31">
        <f t="shared" si="40"/>
        <v>0</v>
      </c>
      <c r="K489" s="31">
        <f t="shared" si="39"/>
        <v>0</v>
      </c>
      <c r="L489" s="31"/>
      <c r="M489" s="31"/>
      <c r="N489" s="53">
        <f t="shared" si="41"/>
        <v>0</v>
      </c>
      <c r="P489" s="133"/>
      <c r="R489" s="134"/>
      <c r="S489" s="77"/>
      <c r="T489" s="77"/>
    </row>
    <row r="490" s="1" customFormat="1" spans="1:20">
      <c r="A490" s="135"/>
      <c r="B490" s="135"/>
      <c r="C490" s="28"/>
      <c r="D490" s="162"/>
      <c r="E490" s="79"/>
      <c r="F490" s="33"/>
      <c r="G490" s="135"/>
      <c r="H490" s="31"/>
      <c r="I490" s="31"/>
      <c r="J490" s="31">
        <f t="shared" si="40"/>
        <v>0</v>
      </c>
      <c r="K490" s="31">
        <f t="shared" si="39"/>
        <v>0</v>
      </c>
      <c r="L490" s="31"/>
      <c r="M490" s="31"/>
      <c r="N490" s="53">
        <f t="shared" si="41"/>
        <v>0</v>
      </c>
      <c r="P490" s="133"/>
      <c r="R490" s="134"/>
      <c r="S490" s="77"/>
      <c r="T490" s="77"/>
    </row>
    <row r="491" s="1" customFormat="1" spans="1:20">
      <c r="A491" s="135"/>
      <c r="B491" s="135"/>
      <c r="C491" s="28"/>
      <c r="D491" s="162"/>
      <c r="E491" s="79"/>
      <c r="F491" s="33"/>
      <c r="G491" s="135"/>
      <c r="H491" s="31"/>
      <c r="I491" s="31"/>
      <c r="J491" s="31">
        <f t="shared" si="40"/>
        <v>0</v>
      </c>
      <c r="K491" s="31">
        <f t="shared" si="39"/>
        <v>0</v>
      </c>
      <c r="L491" s="31"/>
      <c r="M491" s="31"/>
      <c r="N491" s="53">
        <f t="shared" si="41"/>
        <v>0</v>
      </c>
      <c r="P491" s="133"/>
      <c r="R491" s="134"/>
      <c r="S491" s="77"/>
      <c r="T491" s="77"/>
    </row>
    <row r="492" s="1" customFormat="1" spans="1:20">
      <c r="A492" s="135"/>
      <c r="B492" s="135"/>
      <c r="C492" s="28"/>
      <c r="D492" s="162"/>
      <c r="E492" s="79"/>
      <c r="F492" s="33"/>
      <c r="G492" s="135"/>
      <c r="H492" s="31"/>
      <c r="I492" s="31"/>
      <c r="J492" s="31">
        <f t="shared" si="40"/>
        <v>0</v>
      </c>
      <c r="K492" s="31">
        <f t="shared" si="39"/>
        <v>0</v>
      </c>
      <c r="L492" s="31"/>
      <c r="M492" s="31"/>
      <c r="N492" s="53">
        <f t="shared" si="41"/>
        <v>0</v>
      </c>
      <c r="P492" s="133"/>
      <c r="R492" s="134"/>
      <c r="S492" s="77"/>
      <c r="T492" s="77"/>
    </row>
    <row r="493" s="1" customFormat="1" spans="1:20">
      <c r="A493" s="135"/>
      <c r="B493" s="135"/>
      <c r="C493" s="28"/>
      <c r="D493" s="162"/>
      <c r="E493" s="79"/>
      <c r="F493" s="33"/>
      <c r="G493" s="135"/>
      <c r="H493" s="31"/>
      <c r="I493" s="31"/>
      <c r="J493" s="31">
        <f t="shared" si="40"/>
        <v>0</v>
      </c>
      <c r="K493" s="31">
        <f t="shared" si="39"/>
        <v>0</v>
      </c>
      <c r="L493" s="31"/>
      <c r="M493" s="31"/>
      <c r="N493" s="53">
        <f t="shared" si="41"/>
        <v>0</v>
      </c>
      <c r="P493" s="133"/>
      <c r="R493" s="134"/>
      <c r="S493" s="77"/>
      <c r="T493" s="77"/>
    </row>
    <row r="494" s="1" customFormat="1" spans="1:20">
      <c r="A494" s="135"/>
      <c r="B494" s="135"/>
      <c r="C494" s="28"/>
      <c r="D494" s="162"/>
      <c r="E494" s="79"/>
      <c r="F494" s="33"/>
      <c r="G494" s="135"/>
      <c r="H494" s="31"/>
      <c r="I494" s="31"/>
      <c r="J494" s="31">
        <f t="shared" si="40"/>
        <v>0</v>
      </c>
      <c r="K494" s="31">
        <f t="shared" si="39"/>
        <v>0</v>
      </c>
      <c r="L494" s="31"/>
      <c r="M494" s="31"/>
      <c r="N494" s="53">
        <f t="shared" si="41"/>
        <v>0</v>
      </c>
      <c r="P494" s="133"/>
      <c r="R494" s="134"/>
      <c r="S494" s="77"/>
      <c r="T494" s="77"/>
    </row>
    <row r="495" spans="1:18">
      <c r="A495" s="163"/>
      <c r="B495" s="163"/>
      <c r="C495" s="119"/>
      <c r="D495" s="162"/>
      <c r="E495" s="164"/>
      <c r="F495" s="10"/>
      <c r="G495" s="163"/>
      <c r="H495" s="165"/>
      <c r="I495" s="165"/>
      <c r="J495" s="31">
        <f t="shared" si="40"/>
        <v>0</v>
      </c>
      <c r="K495" s="31">
        <f t="shared" si="39"/>
        <v>0</v>
      </c>
      <c r="L495" s="31"/>
      <c r="M495" s="31"/>
      <c r="N495" s="53">
        <f t="shared" si="41"/>
        <v>0</v>
      </c>
      <c r="P495" s="133"/>
      <c r="R495" s="134"/>
    </row>
    <row r="496" spans="1:18">
      <c r="A496" s="163"/>
      <c r="B496" s="163"/>
      <c r="C496" s="119"/>
      <c r="D496" s="162"/>
      <c r="E496" s="164"/>
      <c r="F496" s="10"/>
      <c r="G496" s="163"/>
      <c r="H496" s="165"/>
      <c r="I496" s="165"/>
      <c r="J496" s="31">
        <f t="shared" si="40"/>
        <v>0</v>
      </c>
      <c r="K496" s="31">
        <f t="shared" si="39"/>
        <v>0</v>
      </c>
      <c r="L496" s="31"/>
      <c r="M496" s="31"/>
      <c r="N496" s="53">
        <f t="shared" si="41"/>
        <v>0</v>
      </c>
      <c r="P496" s="133"/>
      <c r="R496" s="134"/>
    </row>
    <row r="497" spans="1:18">
      <c r="A497" s="163"/>
      <c r="B497" s="163"/>
      <c r="C497" s="119"/>
      <c r="D497" s="162"/>
      <c r="E497" s="164"/>
      <c r="F497" s="10"/>
      <c r="G497" s="163"/>
      <c r="H497" s="165"/>
      <c r="I497" s="165"/>
      <c r="J497" s="31">
        <f t="shared" si="40"/>
        <v>0</v>
      </c>
      <c r="K497" s="31">
        <f t="shared" si="39"/>
        <v>0</v>
      </c>
      <c r="L497" s="31"/>
      <c r="M497" s="31"/>
      <c r="N497" s="53">
        <f t="shared" si="41"/>
        <v>0</v>
      </c>
      <c r="P497" s="133"/>
      <c r="R497" s="134"/>
    </row>
    <row r="498" spans="1:18">
      <c r="A498" s="163"/>
      <c r="B498" s="163"/>
      <c r="C498" s="119"/>
      <c r="D498" s="162"/>
      <c r="E498" s="164"/>
      <c r="F498" s="10"/>
      <c r="G498" s="163"/>
      <c r="H498" s="165"/>
      <c r="I498" s="165"/>
      <c r="J498" s="31">
        <f t="shared" si="40"/>
        <v>0</v>
      </c>
      <c r="K498" s="31">
        <f t="shared" si="39"/>
        <v>0</v>
      </c>
      <c r="L498" s="31"/>
      <c r="M498" s="31"/>
      <c r="N498" s="53">
        <f t="shared" si="41"/>
        <v>0</v>
      </c>
      <c r="P498" s="133"/>
      <c r="R498" s="134"/>
    </row>
    <row r="499" spans="1:18">
      <c r="A499" s="163"/>
      <c r="B499" s="163"/>
      <c r="C499" s="119"/>
      <c r="D499" s="162"/>
      <c r="E499" s="164"/>
      <c r="F499" s="10"/>
      <c r="G499" s="163"/>
      <c r="H499" s="165"/>
      <c r="I499" s="165"/>
      <c r="J499" s="31">
        <f t="shared" si="40"/>
        <v>0</v>
      </c>
      <c r="K499" s="31">
        <f t="shared" si="39"/>
        <v>0</v>
      </c>
      <c r="L499" s="31"/>
      <c r="M499" s="31"/>
      <c r="N499" s="53">
        <f t="shared" si="41"/>
        <v>0</v>
      </c>
      <c r="P499" s="133"/>
      <c r="R499" s="134"/>
    </row>
    <row r="500" spans="1:18">
      <c r="A500" s="163"/>
      <c r="B500" s="163"/>
      <c r="C500" s="119"/>
      <c r="D500" s="162"/>
      <c r="E500" s="164"/>
      <c r="F500" s="10"/>
      <c r="G500" s="163"/>
      <c r="H500" s="165"/>
      <c r="I500" s="165"/>
      <c r="J500" s="31">
        <f t="shared" si="40"/>
        <v>0</v>
      </c>
      <c r="K500" s="31">
        <f t="shared" si="39"/>
        <v>0</v>
      </c>
      <c r="L500" s="31"/>
      <c r="M500" s="31"/>
      <c r="N500" s="53">
        <f t="shared" si="41"/>
        <v>0</v>
      </c>
      <c r="P500" s="133"/>
      <c r="R500" s="134"/>
    </row>
    <row r="501" spans="1:18">
      <c r="A501" s="163"/>
      <c r="B501" s="163"/>
      <c r="C501" s="119"/>
      <c r="D501" s="162"/>
      <c r="E501" s="164"/>
      <c r="F501" s="10"/>
      <c r="G501" s="163"/>
      <c r="H501" s="165"/>
      <c r="I501" s="165"/>
      <c r="J501" s="31">
        <f t="shared" si="40"/>
        <v>0</v>
      </c>
      <c r="K501" s="31">
        <f t="shared" si="39"/>
        <v>0</v>
      </c>
      <c r="L501" s="31"/>
      <c r="M501" s="31"/>
      <c r="N501" s="53">
        <f t="shared" si="41"/>
        <v>0</v>
      </c>
      <c r="P501" s="133"/>
      <c r="R501" s="134"/>
    </row>
    <row r="502" spans="1:18">
      <c r="A502" s="163"/>
      <c r="B502" s="163"/>
      <c r="C502" s="119"/>
      <c r="D502" s="162"/>
      <c r="E502" s="164"/>
      <c r="F502" s="10"/>
      <c r="G502" s="163"/>
      <c r="H502" s="165"/>
      <c r="I502" s="165"/>
      <c r="J502" s="31">
        <f t="shared" si="40"/>
        <v>0</v>
      </c>
      <c r="K502" s="31">
        <f t="shared" si="39"/>
        <v>0</v>
      </c>
      <c r="L502" s="31"/>
      <c r="M502" s="31"/>
      <c r="N502" s="53">
        <f t="shared" si="41"/>
        <v>0</v>
      </c>
      <c r="P502" s="133"/>
      <c r="R502" s="134"/>
    </row>
    <row r="503" spans="1:18">
      <c r="A503" s="163"/>
      <c r="B503" s="163"/>
      <c r="C503" s="119"/>
      <c r="D503" s="162"/>
      <c r="E503" s="164"/>
      <c r="F503" s="10"/>
      <c r="G503" s="163"/>
      <c r="H503" s="165"/>
      <c r="I503" s="165"/>
      <c r="J503" s="31">
        <f t="shared" si="40"/>
        <v>0</v>
      </c>
      <c r="K503" s="31">
        <f t="shared" si="39"/>
        <v>0</v>
      </c>
      <c r="L503" s="31"/>
      <c r="M503" s="31"/>
      <c r="N503" s="53">
        <f t="shared" si="41"/>
        <v>0</v>
      </c>
      <c r="P503" s="133"/>
      <c r="R503" s="134"/>
    </row>
    <row r="504" spans="1:18">
      <c r="A504" s="163"/>
      <c r="B504" s="163"/>
      <c r="C504" s="119"/>
      <c r="D504" s="162"/>
      <c r="E504" s="164"/>
      <c r="F504" s="10"/>
      <c r="G504" s="163"/>
      <c r="H504" s="165"/>
      <c r="I504" s="165"/>
      <c r="J504" s="31">
        <f t="shared" si="40"/>
        <v>0</v>
      </c>
      <c r="K504" s="31">
        <f t="shared" si="39"/>
        <v>0</v>
      </c>
      <c r="L504" s="31"/>
      <c r="M504" s="31"/>
      <c r="N504" s="53">
        <f t="shared" si="41"/>
        <v>0</v>
      </c>
      <c r="P504" s="133"/>
      <c r="R504" s="134"/>
    </row>
    <row r="505" spans="1:18">
      <c r="A505" s="163"/>
      <c r="B505" s="163"/>
      <c r="C505" s="119"/>
      <c r="D505" s="162"/>
      <c r="E505" s="164"/>
      <c r="F505" s="10"/>
      <c r="G505" s="163"/>
      <c r="H505" s="165"/>
      <c r="I505" s="165"/>
      <c r="J505" s="31">
        <f t="shared" si="40"/>
        <v>0</v>
      </c>
      <c r="K505" s="31">
        <f t="shared" si="39"/>
        <v>0</v>
      </c>
      <c r="L505" s="31"/>
      <c r="M505" s="31"/>
      <c r="N505" s="53">
        <f t="shared" si="41"/>
        <v>0</v>
      </c>
      <c r="P505" s="133"/>
      <c r="R505" s="134"/>
    </row>
    <row r="506" spans="1:18">
      <c r="A506" s="163"/>
      <c r="B506" s="163"/>
      <c r="C506" s="119"/>
      <c r="D506" s="162"/>
      <c r="E506" s="164"/>
      <c r="F506" s="10"/>
      <c r="G506" s="163"/>
      <c r="H506" s="165"/>
      <c r="I506" s="165"/>
      <c r="J506" s="31">
        <f t="shared" si="40"/>
        <v>0</v>
      </c>
      <c r="K506" s="31">
        <f t="shared" si="39"/>
        <v>0</v>
      </c>
      <c r="L506" s="31"/>
      <c r="M506" s="31"/>
      <c r="N506" s="53">
        <f t="shared" si="41"/>
        <v>0</v>
      </c>
      <c r="P506" s="133"/>
      <c r="R506" s="134"/>
    </row>
    <row r="507" spans="1:18">
      <c r="A507" s="163"/>
      <c r="B507" s="163"/>
      <c r="C507" s="119"/>
      <c r="D507" s="162"/>
      <c r="E507" s="164"/>
      <c r="F507" s="10"/>
      <c r="G507" s="163"/>
      <c r="H507" s="165"/>
      <c r="I507" s="165"/>
      <c r="J507" s="31">
        <f t="shared" si="40"/>
        <v>0</v>
      </c>
      <c r="K507" s="31">
        <f t="shared" si="39"/>
        <v>0</v>
      </c>
      <c r="L507" s="31"/>
      <c r="M507" s="31"/>
      <c r="N507" s="53">
        <f t="shared" si="41"/>
        <v>0</v>
      </c>
      <c r="P507" s="133"/>
      <c r="R507" s="134"/>
    </row>
    <row r="508" spans="1:18">
      <c r="A508" s="163"/>
      <c r="B508" s="163"/>
      <c r="C508" s="119"/>
      <c r="D508" s="162"/>
      <c r="E508" s="164"/>
      <c r="F508" s="10"/>
      <c r="G508" s="163"/>
      <c r="H508" s="165"/>
      <c r="I508" s="165"/>
      <c r="J508" s="31">
        <f t="shared" si="40"/>
        <v>0</v>
      </c>
      <c r="K508" s="31">
        <f t="shared" si="39"/>
        <v>0</v>
      </c>
      <c r="L508" s="31"/>
      <c r="M508" s="31"/>
      <c r="N508" s="53">
        <f t="shared" si="41"/>
        <v>0</v>
      </c>
      <c r="P508" s="133"/>
      <c r="R508" s="134"/>
    </row>
    <row r="509" spans="1:18">
      <c r="A509" s="163"/>
      <c r="B509" s="163"/>
      <c r="C509" s="119"/>
      <c r="D509" s="162"/>
      <c r="E509" s="164"/>
      <c r="F509" s="10"/>
      <c r="G509" s="163"/>
      <c r="H509" s="165"/>
      <c r="I509" s="165"/>
      <c r="J509" s="31">
        <f t="shared" si="40"/>
        <v>0</v>
      </c>
      <c r="K509" s="31">
        <f t="shared" si="39"/>
        <v>0</v>
      </c>
      <c r="L509" s="31"/>
      <c r="M509" s="31"/>
      <c r="N509" s="53">
        <f t="shared" si="41"/>
        <v>0</v>
      </c>
      <c r="P509" s="133"/>
      <c r="R509" s="134"/>
    </row>
    <row r="510" spans="1:18">
      <c r="A510" s="163"/>
      <c r="B510" s="163"/>
      <c r="C510" s="119"/>
      <c r="D510" s="162"/>
      <c r="E510" s="164"/>
      <c r="F510" s="10"/>
      <c r="G510" s="163"/>
      <c r="H510" s="165"/>
      <c r="I510" s="165"/>
      <c r="J510" s="31">
        <f t="shared" si="40"/>
        <v>0</v>
      </c>
      <c r="K510" s="31">
        <f t="shared" si="39"/>
        <v>0</v>
      </c>
      <c r="L510" s="31"/>
      <c r="M510" s="31"/>
      <c r="N510" s="53">
        <f t="shared" si="41"/>
        <v>0</v>
      </c>
      <c r="P510" s="133"/>
      <c r="R510" s="134"/>
    </row>
    <row r="511" spans="1:18">
      <c r="A511" s="163"/>
      <c r="B511" s="163"/>
      <c r="C511" s="119"/>
      <c r="D511" s="162"/>
      <c r="E511" s="164"/>
      <c r="F511" s="10"/>
      <c r="G511" s="163"/>
      <c r="H511" s="165"/>
      <c r="I511" s="165"/>
      <c r="J511" s="31">
        <f t="shared" si="40"/>
        <v>0</v>
      </c>
      <c r="K511" s="31">
        <f t="shared" si="39"/>
        <v>0</v>
      </c>
      <c r="L511" s="31"/>
      <c r="M511" s="31"/>
      <c r="N511" s="53">
        <f t="shared" si="41"/>
        <v>0</v>
      </c>
      <c r="P511" s="133"/>
      <c r="R511" s="134"/>
    </row>
    <row r="512" spans="1:18">
      <c r="A512" s="163"/>
      <c r="B512" s="163"/>
      <c r="C512" s="119"/>
      <c r="D512" s="162"/>
      <c r="E512" s="164"/>
      <c r="F512" s="10"/>
      <c r="G512" s="163"/>
      <c r="H512" s="165"/>
      <c r="I512" s="165"/>
      <c r="J512" s="31">
        <f t="shared" si="40"/>
        <v>0</v>
      </c>
      <c r="K512" s="31">
        <f t="shared" si="39"/>
        <v>0</v>
      </c>
      <c r="L512" s="31"/>
      <c r="M512" s="31"/>
      <c r="N512" s="53">
        <f t="shared" si="41"/>
        <v>0</v>
      </c>
      <c r="P512" s="133"/>
      <c r="R512" s="134"/>
    </row>
    <row r="513" spans="1:18">
      <c r="A513" s="163"/>
      <c r="B513" s="163"/>
      <c r="C513" s="119"/>
      <c r="D513" s="162"/>
      <c r="E513" s="164"/>
      <c r="F513" s="10"/>
      <c r="G513" s="163"/>
      <c r="H513" s="165"/>
      <c r="I513" s="165"/>
      <c r="J513" s="31">
        <f t="shared" si="40"/>
        <v>0</v>
      </c>
      <c r="K513" s="31">
        <f t="shared" si="39"/>
        <v>0</v>
      </c>
      <c r="L513" s="31"/>
      <c r="M513" s="31"/>
      <c r="N513" s="53">
        <f t="shared" si="41"/>
        <v>0</v>
      </c>
      <c r="P513" s="133"/>
      <c r="R513" s="134"/>
    </row>
    <row r="514" spans="1:18">
      <c r="A514" s="163"/>
      <c r="B514" s="163"/>
      <c r="C514" s="119"/>
      <c r="D514" s="162"/>
      <c r="E514" s="164"/>
      <c r="F514" s="10"/>
      <c r="G514" s="163"/>
      <c r="H514" s="165"/>
      <c r="I514" s="165"/>
      <c r="J514" s="31">
        <f t="shared" si="40"/>
        <v>0</v>
      </c>
      <c r="K514" s="31">
        <f t="shared" si="39"/>
        <v>0</v>
      </c>
      <c r="L514" s="31"/>
      <c r="M514" s="31"/>
      <c r="N514" s="53">
        <f t="shared" si="41"/>
        <v>0</v>
      </c>
      <c r="P514" s="133"/>
      <c r="R514" s="134"/>
    </row>
    <row r="515" spans="1:18">
      <c r="A515" s="163"/>
      <c r="B515" s="163"/>
      <c r="C515" s="119"/>
      <c r="D515" s="162"/>
      <c r="E515" s="164"/>
      <c r="F515" s="10"/>
      <c r="G515" s="163"/>
      <c r="H515" s="165"/>
      <c r="I515" s="165"/>
      <c r="J515" s="31">
        <f t="shared" si="40"/>
        <v>0</v>
      </c>
      <c r="K515" s="31">
        <f t="shared" si="39"/>
        <v>0</v>
      </c>
      <c r="L515" s="31"/>
      <c r="M515" s="31"/>
      <c r="N515" s="53">
        <f t="shared" si="41"/>
        <v>0</v>
      </c>
      <c r="P515" s="133"/>
      <c r="R515" s="134"/>
    </row>
    <row r="516" spans="1:18">
      <c r="A516" s="163"/>
      <c r="B516" s="163"/>
      <c r="C516" s="119"/>
      <c r="D516" s="162"/>
      <c r="E516" s="164"/>
      <c r="F516" s="10"/>
      <c r="G516" s="163"/>
      <c r="H516" s="165"/>
      <c r="I516" s="165"/>
      <c r="J516" s="31">
        <f t="shared" si="40"/>
        <v>0</v>
      </c>
      <c r="K516" s="31">
        <f t="shared" si="39"/>
        <v>0</v>
      </c>
      <c r="L516" s="31"/>
      <c r="M516" s="31"/>
      <c r="N516" s="53">
        <f t="shared" si="41"/>
        <v>0</v>
      </c>
      <c r="P516" s="133"/>
      <c r="R516" s="134"/>
    </row>
    <row r="517" spans="1:18">
      <c r="A517" s="163"/>
      <c r="B517" s="163"/>
      <c r="C517" s="119"/>
      <c r="D517" s="162"/>
      <c r="E517" s="164"/>
      <c r="F517" s="10"/>
      <c r="G517" s="163"/>
      <c r="H517" s="165"/>
      <c r="I517" s="165"/>
      <c r="J517" s="31">
        <f t="shared" si="40"/>
        <v>0</v>
      </c>
      <c r="K517" s="31">
        <f t="shared" si="39"/>
        <v>0</v>
      </c>
      <c r="L517" s="31"/>
      <c r="M517" s="31"/>
      <c r="N517" s="53">
        <f t="shared" si="41"/>
        <v>0</v>
      </c>
      <c r="P517" s="133"/>
      <c r="R517" s="134"/>
    </row>
    <row r="518" spans="1:18">
      <c r="A518" s="163"/>
      <c r="B518" s="163"/>
      <c r="C518" s="119"/>
      <c r="D518" s="162"/>
      <c r="E518" s="164"/>
      <c r="F518" s="10"/>
      <c r="G518" s="163"/>
      <c r="H518" s="165"/>
      <c r="I518" s="165"/>
      <c r="J518" s="31">
        <f t="shared" si="40"/>
        <v>0</v>
      </c>
      <c r="K518" s="31">
        <f t="shared" si="39"/>
        <v>0</v>
      </c>
      <c r="L518" s="31"/>
      <c r="M518" s="31"/>
      <c r="N518" s="53">
        <f t="shared" si="41"/>
        <v>0</v>
      </c>
      <c r="P518" s="133"/>
      <c r="R518" s="134"/>
    </row>
    <row r="519" spans="1:18">
      <c r="A519" s="163"/>
      <c r="B519" s="163"/>
      <c r="C519" s="119"/>
      <c r="D519" s="162"/>
      <c r="E519" s="164"/>
      <c r="F519" s="10"/>
      <c r="G519" s="163"/>
      <c r="H519" s="165"/>
      <c r="I519" s="165"/>
      <c r="J519" s="31">
        <f t="shared" si="40"/>
        <v>0</v>
      </c>
      <c r="K519" s="31">
        <f t="shared" si="39"/>
        <v>0</v>
      </c>
      <c r="L519" s="31"/>
      <c r="M519" s="31"/>
      <c r="N519" s="53">
        <f t="shared" si="41"/>
        <v>0</v>
      </c>
      <c r="P519" s="133"/>
      <c r="R519" s="134"/>
    </row>
    <row r="520" spans="1:18">
      <c r="A520" s="163"/>
      <c r="B520" s="163"/>
      <c r="C520" s="119"/>
      <c r="D520" s="162"/>
      <c r="E520" s="164"/>
      <c r="F520" s="10"/>
      <c r="G520" s="163"/>
      <c r="H520" s="165"/>
      <c r="I520" s="165"/>
      <c r="J520" s="31">
        <f t="shared" si="40"/>
        <v>0</v>
      </c>
      <c r="K520" s="31">
        <f t="shared" ref="K520:K583" si="42">J520*H520</f>
        <v>0</v>
      </c>
      <c r="L520" s="31"/>
      <c r="M520" s="31"/>
      <c r="N520" s="53">
        <f t="shared" si="41"/>
        <v>0</v>
      </c>
      <c r="P520" s="133"/>
      <c r="R520" s="134"/>
    </row>
    <row r="521" spans="1:18">
      <c r="A521" s="163"/>
      <c r="B521" s="163"/>
      <c r="C521" s="119"/>
      <c r="D521" s="162"/>
      <c r="E521" s="164"/>
      <c r="F521" s="10"/>
      <c r="G521" s="163"/>
      <c r="H521" s="165"/>
      <c r="I521" s="165"/>
      <c r="J521" s="31">
        <f t="shared" si="40"/>
        <v>0</v>
      </c>
      <c r="K521" s="31">
        <f t="shared" si="42"/>
        <v>0</v>
      </c>
      <c r="L521" s="31"/>
      <c r="M521" s="31"/>
      <c r="N521" s="53">
        <f t="shared" si="41"/>
        <v>0</v>
      </c>
      <c r="P521" s="133"/>
      <c r="R521" s="134"/>
    </row>
    <row r="522" spans="1:18">
      <c r="A522" s="163"/>
      <c r="B522" s="163"/>
      <c r="C522" s="119"/>
      <c r="D522" s="162"/>
      <c r="E522" s="164"/>
      <c r="F522" s="10"/>
      <c r="G522" s="163"/>
      <c r="H522" s="165"/>
      <c r="I522" s="165"/>
      <c r="J522" s="31">
        <f t="shared" si="40"/>
        <v>0</v>
      </c>
      <c r="K522" s="31">
        <f t="shared" si="42"/>
        <v>0</v>
      </c>
      <c r="L522" s="31"/>
      <c r="M522" s="31"/>
      <c r="N522" s="53">
        <f t="shared" si="41"/>
        <v>0</v>
      </c>
      <c r="P522" s="133"/>
      <c r="R522" s="134"/>
    </row>
    <row r="523" spans="1:18">
      <c r="A523" s="163"/>
      <c r="B523" s="163"/>
      <c r="C523" s="119"/>
      <c r="D523" s="162"/>
      <c r="E523" s="164"/>
      <c r="F523" s="10"/>
      <c r="G523" s="163"/>
      <c r="H523" s="165"/>
      <c r="I523" s="165"/>
      <c r="J523" s="31">
        <f t="shared" si="40"/>
        <v>0</v>
      </c>
      <c r="K523" s="31">
        <f t="shared" si="42"/>
        <v>0</v>
      </c>
      <c r="L523" s="31"/>
      <c r="M523" s="31"/>
      <c r="N523" s="53">
        <f t="shared" si="41"/>
        <v>0</v>
      </c>
      <c r="P523" s="133"/>
      <c r="R523" s="134"/>
    </row>
    <row r="524" spans="1:18">
      <c r="A524" s="163"/>
      <c r="B524" s="163"/>
      <c r="C524" s="119"/>
      <c r="D524" s="162"/>
      <c r="E524" s="164"/>
      <c r="F524" s="10"/>
      <c r="G524" s="163"/>
      <c r="H524" s="165"/>
      <c r="I524" s="165"/>
      <c r="J524" s="31">
        <f t="shared" si="40"/>
        <v>0</v>
      </c>
      <c r="K524" s="31">
        <f t="shared" si="42"/>
        <v>0</v>
      </c>
      <c r="L524" s="31"/>
      <c r="M524" s="31"/>
      <c r="N524" s="53">
        <f t="shared" si="41"/>
        <v>0</v>
      </c>
      <c r="P524" s="133"/>
      <c r="R524" s="134"/>
    </row>
    <row r="525" spans="1:18">
      <c r="A525" s="163"/>
      <c r="B525" s="163"/>
      <c r="C525" s="119"/>
      <c r="D525" s="162"/>
      <c r="E525" s="164"/>
      <c r="F525" s="10"/>
      <c r="G525" s="163"/>
      <c r="H525" s="165"/>
      <c r="I525" s="165"/>
      <c r="J525" s="31">
        <f t="shared" si="40"/>
        <v>0</v>
      </c>
      <c r="K525" s="31">
        <f t="shared" si="42"/>
        <v>0</v>
      </c>
      <c r="L525" s="31"/>
      <c r="M525" s="31"/>
      <c r="N525" s="53">
        <f t="shared" si="41"/>
        <v>0</v>
      </c>
      <c r="P525" s="133"/>
      <c r="R525" s="134"/>
    </row>
    <row r="526" spans="1:18">
      <c r="A526" s="163"/>
      <c r="B526" s="163"/>
      <c r="C526" s="119"/>
      <c r="D526" s="162"/>
      <c r="E526" s="164"/>
      <c r="F526" s="10"/>
      <c r="G526" s="163"/>
      <c r="H526" s="165"/>
      <c r="I526" s="165"/>
      <c r="J526" s="31">
        <f t="shared" si="40"/>
        <v>0</v>
      </c>
      <c r="K526" s="31">
        <f t="shared" si="42"/>
        <v>0</v>
      </c>
      <c r="L526" s="31"/>
      <c r="M526" s="31"/>
      <c r="N526" s="53">
        <f t="shared" si="41"/>
        <v>0</v>
      </c>
      <c r="P526" s="133"/>
      <c r="R526" s="134"/>
    </row>
    <row r="527" spans="1:18">
      <c r="A527" s="163"/>
      <c r="B527" s="163"/>
      <c r="C527" s="119"/>
      <c r="D527" s="162"/>
      <c r="E527" s="164"/>
      <c r="F527" s="10"/>
      <c r="G527" s="163"/>
      <c r="H527" s="165"/>
      <c r="I527" s="165"/>
      <c r="J527" s="31">
        <f t="shared" si="40"/>
        <v>0</v>
      </c>
      <c r="K527" s="31">
        <f t="shared" si="42"/>
        <v>0</v>
      </c>
      <c r="L527" s="31"/>
      <c r="M527" s="31"/>
      <c r="N527" s="53">
        <f t="shared" si="41"/>
        <v>0</v>
      </c>
      <c r="P527" s="133"/>
      <c r="R527" s="134"/>
    </row>
    <row r="528" spans="1:18">
      <c r="A528" s="163"/>
      <c r="B528" s="163"/>
      <c r="C528" s="119"/>
      <c r="D528" s="162"/>
      <c r="E528" s="164"/>
      <c r="F528" s="10"/>
      <c r="G528" s="163"/>
      <c r="H528" s="165"/>
      <c r="I528" s="165"/>
      <c r="J528" s="31">
        <f t="shared" si="40"/>
        <v>0</v>
      </c>
      <c r="K528" s="31">
        <f t="shared" si="42"/>
        <v>0</v>
      </c>
      <c r="L528" s="31"/>
      <c r="M528" s="31"/>
      <c r="N528" s="53">
        <f t="shared" si="41"/>
        <v>0</v>
      </c>
      <c r="P528" s="133"/>
      <c r="R528" s="134"/>
    </row>
    <row r="529" spans="1:18">
      <c r="A529" s="163"/>
      <c r="B529" s="163"/>
      <c r="C529" s="119"/>
      <c r="D529" s="162"/>
      <c r="E529" s="164"/>
      <c r="F529" s="10"/>
      <c r="G529" s="163"/>
      <c r="H529" s="165"/>
      <c r="I529" s="165"/>
      <c r="J529" s="31">
        <f t="shared" si="40"/>
        <v>0</v>
      </c>
      <c r="K529" s="31">
        <f t="shared" si="42"/>
        <v>0</v>
      </c>
      <c r="L529" s="31"/>
      <c r="M529" s="31"/>
      <c r="N529" s="53">
        <f t="shared" si="41"/>
        <v>0</v>
      </c>
      <c r="P529" s="133"/>
      <c r="R529" s="134"/>
    </row>
    <row r="530" spans="1:18">
      <c r="A530" s="163"/>
      <c r="B530" s="163"/>
      <c r="C530" s="119"/>
      <c r="D530" s="162"/>
      <c r="E530" s="164"/>
      <c r="F530" s="10"/>
      <c r="G530" s="163"/>
      <c r="H530" s="165"/>
      <c r="I530" s="165"/>
      <c r="J530" s="31">
        <f t="shared" si="40"/>
        <v>0</v>
      </c>
      <c r="K530" s="31">
        <f t="shared" si="42"/>
        <v>0</v>
      </c>
      <c r="L530" s="31"/>
      <c r="M530" s="31"/>
      <c r="N530" s="53">
        <f t="shared" si="41"/>
        <v>0</v>
      </c>
      <c r="P530" s="133"/>
      <c r="R530" s="134"/>
    </row>
    <row r="531" spans="1:18">
      <c r="A531" s="163"/>
      <c r="B531" s="163"/>
      <c r="C531" s="119"/>
      <c r="D531" s="162"/>
      <c r="E531" s="164"/>
      <c r="F531" s="10"/>
      <c r="G531" s="163"/>
      <c r="H531" s="165"/>
      <c r="I531" s="165"/>
      <c r="J531" s="31">
        <f t="shared" ref="J531:J594" si="43">G531-F531</f>
        <v>0</v>
      </c>
      <c r="K531" s="31">
        <f t="shared" si="42"/>
        <v>0</v>
      </c>
      <c r="L531" s="31"/>
      <c r="M531" s="31"/>
      <c r="N531" s="53">
        <f t="shared" ref="N531:N594" si="44">J531</f>
        <v>0</v>
      </c>
      <c r="P531" s="133"/>
      <c r="R531" s="134"/>
    </row>
    <row r="532" spans="1:18">
      <c r="A532" s="163"/>
      <c r="B532" s="163"/>
      <c r="C532" s="119"/>
      <c r="D532" s="162"/>
      <c r="E532" s="164"/>
      <c r="F532" s="10"/>
      <c r="G532" s="163"/>
      <c r="H532" s="165"/>
      <c r="I532" s="165"/>
      <c r="J532" s="31">
        <f t="shared" si="43"/>
        <v>0</v>
      </c>
      <c r="K532" s="31">
        <f t="shared" si="42"/>
        <v>0</v>
      </c>
      <c r="L532" s="31"/>
      <c r="M532" s="31"/>
      <c r="N532" s="53">
        <f t="shared" si="44"/>
        <v>0</v>
      </c>
      <c r="P532" s="133"/>
      <c r="R532" s="134"/>
    </row>
    <row r="533" spans="1:18">
      <c r="A533" s="163"/>
      <c r="B533" s="163"/>
      <c r="C533" s="119"/>
      <c r="D533" s="162"/>
      <c r="E533" s="164"/>
      <c r="F533" s="10"/>
      <c r="G533" s="163"/>
      <c r="H533" s="165"/>
      <c r="I533" s="165"/>
      <c r="J533" s="31">
        <f t="shared" si="43"/>
        <v>0</v>
      </c>
      <c r="K533" s="31">
        <f t="shared" si="42"/>
        <v>0</v>
      </c>
      <c r="L533" s="31"/>
      <c r="M533" s="31"/>
      <c r="N533" s="53">
        <f t="shared" si="44"/>
        <v>0</v>
      </c>
      <c r="P533" s="133"/>
      <c r="R533" s="134"/>
    </row>
    <row r="534" spans="1:18">
      <c r="A534" s="163"/>
      <c r="B534" s="163"/>
      <c r="C534" s="119"/>
      <c r="D534" s="162"/>
      <c r="E534" s="164"/>
      <c r="F534" s="10"/>
      <c r="G534" s="163"/>
      <c r="H534" s="165"/>
      <c r="I534" s="165"/>
      <c r="J534" s="31">
        <f t="shared" si="43"/>
        <v>0</v>
      </c>
      <c r="K534" s="31">
        <f t="shared" si="42"/>
        <v>0</v>
      </c>
      <c r="L534" s="31"/>
      <c r="M534" s="31"/>
      <c r="N534" s="53">
        <f t="shared" si="44"/>
        <v>0</v>
      </c>
      <c r="P534" s="133"/>
      <c r="R534" s="134"/>
    </row>
    <row r="535" spans="1:18">
      <c r="A535" s="163"/>
      <c r="B535" s="163"/>
      <c r="C535" s="119"/>
      <c r="D535" s="162"/>
      <c r="E535" s="164"/>
      <c r="F535" s="10"/>
      <c r="G535" s="163"/>
      <c r="H535" s="165"/>
      <c r="I535" s="165"/>
      <c r="J535" s="31">
        <f t="shared" si="43"/>
        <v>0</v>
      </c>
      <c r="K535" s="31">
        <f t="shared" si="42"/>
        <v>0</v>
      </c>
      <c r="L535" s="31"/>
      <c r="M535" s="31"/>
      <c r="N535" s="53">
        <f t="shared" si="44"/>
        <v>0</v>
      </c>
      <c r="P535" s="133"/>
      <c r="R535" s="134"/>
    </row>
    <row r="536" spans="1:18">
      <c r="A536" s="163"/>
      <c r="B536" s="163"/>
      <c r="C536" s="119"/>
      <c r="D536" s="162"/>
      <c r="E536" s="164"/>
      <c r="F536" s="10"/>
      <c r="G536" s="163"/>
      <c r="H536" s="165"/>
      <c r="I536" s="165"/>
      <c r="J536" s="31">
        <f t="shared" si="43"/>
        <v>0</v>
      </c>
      <c r="K536" s="31">
        <f t="shared" si="42"/>
        <v>0</v>
      </c>
      <c r="L536" s="31"/>
      <c r="M536" s="31"/>
      <c r="N536" s="53">
        <f t="shared" si="44"/>
        <v>0</v>
      </c>
      <c r="P536" s="133"/>
      <c r="R536" s="134"/>
    </row>
    <row r="537" spans="1:18">
      <c r="A537" s="163"/>
      <c r="B537" s="163"/>
      <c r="C537" s="119"/>
      <c r="D537" s="162"/>
      <c r="E537" s="164"/>
      <c r="F537" s="10"/>
      <c r="G537" s="163"/>
      <c r="H537" s="165"/>
      <c r="I537" s="165"/>
      <c r="J537" s="31">
        <f t="shared" si="43"/>
        <v>0</v>
      </c>
      <c r="K537" s="31">
        <f t="shared" si="42"/>
        <v>0</v>
      </c>
      <c r="L537" s="31"/>
      <c r="M537" s="31"/>
      <c r="N537" s="53">
        <f t="shared" si="44"/>
        <v>0</v>
      </c>
      <c r="P537" s="133"/>
      <c r="R537" s="134"/>
    </row>
    <row r="538" spans="1:18">
      <c r="A538" s="163"/>
      <c r="B538" s="163"/>
      <c r="C538" s="119"/>
      <c r="D538" s="162"/>
      <c r="E538" s="164"/>
      <c r="F538" s="10"/>
      <c r="G538" s="163"/>
      <c r="H538" s="165"/>
      <c r="I538" s="165"/>
      <c r="J538" s="31">
        <f t="shared" si="43"/>
        <v>0</v>
      </c>
      <c r="K538" s="31">
        <f t="shared" si="42"/>
        <v>0</v>
      </c>
      <c r="L538" s="31"/>
      <c r="M538" s="31"/>
      <c r="N538" s="53">
        <f t="shared" si="44"/>
        <v>0</v>
      </c>
      <c r="P538" s="133"/>
      <c r="R538" s="134"/>
    </row>
    <row r="539" spans="1:18">
      <c r="A539" s="163"/>
      <c r="B539" s="163"/>
      <c r="C539" s="119"/>
      <c r="D539" s="162"/>
      <c r="E539" s="164"/>
      <c r="F539" s="10"/>
      <c r="G539" s="163"/>
      <c r="H539" s="165"/>
      <c r="I539" s="165"/>
      <c r="J539" s="31">
        <f t="shared" si="43"/>
        <v>0</v>
      </c>
      <c r="K539" s="31">
        <f t="shared" si="42"/>
        <v>0</v>
      </c>
      <c r="L539" s="31"/>
      <c r="M539" s="31"/>
      <c r="N539" s="53">
        <f t="shared" si="44"/>
        <v>0</v>
      </c>
      <c r="P539" s="133"/>
      <c r="R539" s="134"/>
    </row>
    <row r="540" spans="1:18">
      <c r="A540" s="163"/>
      <c r="B540" s="166"/>
      <c r="C540" s="167"/>
      <c r="D540" s="168"/>
      <c r="E540" s="164"/>
      <c r="F540" s="169"/>
      <c r="G540" s="166"/>
      <c r="H540" s="170"/>
      <c r="I540" s="170"/>
      <c r="J540" s="31">
        <f t="shared" si="43"/>
        <v>0</v>
      </c>
      <c r="K540" s="31">
        <f t="shared" si="42"/>
        <v>0</v>
      </c>
      <c r="L540" s="31"/>
      <c r="M540" s="31"/>
      <c r="N540" s="53">
        <f t="shared" si="44"/>
        <v>0</v>
      </c>
      <c r="P540" s="133"/>
      <c r="R540" s="134"/>
    </row>
    <row r="541" spans="1:18">
      <c r="A541" s="163"/>
      <c r="B541" s="163"/>
      <c r="C541" s="119"/>
      <c r="D541" s="162"/>
      <c r="E541" s="164"/>
      <c r="F541" s="10"/>
      <c r="G541" s="163"/>
      <c r="H541" s="165"/>
      <c r="I541" s="165"/>
      <c r="J541" s="31">
        <f t="shared" si="43"/>
        <v>0</v>
      </c>
      <c r="K541" s="31">
        <f t="shared" si="42"/>
        <v>0</v>
      </c>
      <c r="L541" s="31"/>
      <c r="M541" s="31"/>
      <c r="N541" s="53">
        <f t="shared" si="44"/>
        <v>0</v>
      </c>
      <c r="P541" s="133"/>
      <c r="R541" s="134"/>
    </row>
    <row r="542" spans="1:18">
      <c r="A542" s="163"/>
      <c r="B542" s="163"/>
      <c r="C542" s="119"/>
      <c r="D542" s="162"/>
      <c r="E542" s="164"/>
      <c r="F542" s="10"/>
      <c r="G542" s="163"/>
      <c r="H542" s="165"/>
      <c r="I542" s="165"/>
      <c r="J542" s="31">
        <f t="shared" si="43"/>
        <v>0</v>
      </c>
      <c r="K542" s="31">
        <f t="shared" si="42"/>
        <v>0</v>
      </c>
      <c r="L542" s="31"/>
      <c r="M542" s="31"/>
      <c r="N542" s="53">
        <f t="shared" si="44"/>
        <v>0</v>
      </c>
      <c r="P542" s="133"/>
      <c r="R542" s="134"/>
    </row>
    <row r="543" spans="1:18">
      <c r="A543" s="163"/>
      <c r="B543" s="163"/>
      <c r="C543" s="119"/>
      <c r="D543" s="162"/>
      <c r="E543" s="164"/>
      <c r="F543" s="10"/>
      <c r="G543" s="163"/>
      <c r="H543" s="165"/>
      <c r="I543" s="165"/>
      <c r="J543" s="31">
        <f t="shared" si="43"/>
        <v>0</v>
      </c>
      <c r="K543" s="31">
        <f t="shared" si="42"/>
        <v>0</v>
      </c>
      <c r="L543" s="31"/>
      <c r="M543" s="31"/>
      <c r="N543" s="53">
        <f t="shared" si="44"/>
        <v>0</v>
      </c>
      <c r="P543" s="133"/>
      <c r="R543" s="134"/>
    </row>
    <row r="544" spans="1:18">
      <c r="A544" s="163"/>
      <c r="B544" s="163"/>
      <c r="C544" s="119"/>
      <c r="D544" s="162"/>
      <c r="E544" s="164"/>
      <c r="F544" s="10"/>
      <c r="G544" s="163"/>
      <c r="H544" s="165"/>
      <c r="I544" s="165"/>
      <c r="J544" s="31">
        <f t="shared" si="43"/>
        <v>0</v>
      </c>
      <c r="K544" s="31">
        <f t="shared" si="42"/>
        <v>0</v>
      </c>
      <c r="L544" s="31"/>
      <c r="M544" s="31"/>
      <c r="N544" s="53">
        <f t="shared" si="44"/>
        <v>0</v>
      </c>
      <c r="P544" s="133"/>
      <c r="R544" s="134"/>
    </row>
    <row r="545" spans="1:18">
      <c r="A545" s="163"/>
      <c r="B545" s="163"/>
      <c r="C545" s="119"/>
      <c r="D545" s="162"/>
      <c r="E545" s="164"/>
      <c r="F545" s="10"/>
      <c r="G545" s="163"/>
      <c r="H545" s="165"/>
      <c r="I545" s="165"/>
      <c r="J545" s="31">
        <f t="shared" si="43"/>
        <v>0</v>
      </c>
      <c r="K545" s="31">
        <f t="shared" si="42"/>
        <v>0</v>
      </c>
      <c r="L545" s="31"/>
      <c r="M545" s="31"/>
      <c r="N545" s="53">
        <f t="shared" si="44"/>
        <v>0</v>
      </c>
      <c r="P545" s="133"/>
      <c r="R545" s="134"/>
    </row>
    <row r="546" spans="1:18">
      <c r="A546" s="163"/>
      <c r="B546" s="163"/>
      <c r="C546" s="119"/>
      <c r="D546" s="162"/>
      <c r="E546" s="164"/>
      <c r="F546" s="10"/>
      <c r="G546" s="163"/>
      <c r="H546" s="165"/>
      <c r="I546" s="165"/>
      <c r="J546" s="31">
        <f t="shared" si="43"/>
        <v>0</v>
      </c>
      <c r="K546" s="31">
        <f t="shared" si="42"/>
        <v>0</v>
      </c>
      <c r="L546" s="31"/>
      <c r="M546" s="31"/>
      <c r="N546" s="53">
        <f t="shared" si="44"/>
        <v>0</v>
      </c>
      <c r="P546" s="133"/>
      <c r="R546" s="134"/>
    </row>
    <row r="547" spans="1:18">
      <c r="A547" s="163"/>
      <c r="B547" s="163"/>
      <c r="C547" s="119"/>
      <c r="D547" s="162"/>
      <c r="E547" s="164"/>
      <c r="F547" s="10"/>
      <c r="G547" s="163"/>
      <c r="H547" s="165"/>
      <c r="I547" s="165"/>
      <c r="J547" s="31">
        <f t="shared" si="43"/>
        <v>0</v>
      </c>
      <c r="K547" s="31">
        <f t="shared" si="42"/>
        <v>0</v>
      </c>
      <c r="L547" s="31"/>
      <c r="M547" s="31"/>
      <c r="N547" s="53">
        <f t="shared" si="44"/>
        <v>0</v>
      </c>
      <c r="P547" s="133"/>
      <c r="R547" s="134"/>
    </row>
    <row r="548" spans="1:18">
      <c r="A548" s="163"/>
      <c r="B548" s="163"/>
      <c r="C548" s="119"/>
      <c r="D548" s="162"/>
      <c r="E548" s="164"/>
      <c r="F548" s="10"/>
      <c r="G548" s="163"/>
      <c r="H548" s="165"/>
      <c r="I548" s="165"/>
      <c r="J548" s="31">
        <f t="shared" si="43"/>
        <v>0</v>
      </c>
      <c r="K548" s="31">
        <f t="shared" si="42"/>
        <v>0</v>
      </c>
      <c r="L548" s="31"/>
      <c r="M548" s="31"/>
      <c r="N548" s="53">
        <f t="shared" si="44"/>
        <v>0</v>
      </c>
      <c r="P548" s="133"/>
      <c r="R548" s="134"/>
    </row>
    <row r="549" spans="1:18">
      <c r="A549" s="163"/>
      <c r="B549" s="163"/>
      <c r="C549" s="119"/>
      <c r="D549" s="162"/>
      <c r="E549" s="164"/>
      <c r="F549" s="10"/>
      <c r="G549" s="163"/>
      <c r="H549" s="165"/>
      <c r="I549" s="165"/>
      <c r="J549" s="31">
        <f t="shared" si="43"/>
        <v>0</v>
      </c>
      <c r="K549" s="31">
        <f t="shared" si="42"/>
        <v>0</v>
      </c>
      <c r="L549" s="31"/>
      <c r="M549" s="31"/>
      <c r="N549" s="53">
        <f t="shared" si="44"/>
        <v>0</v>
      </c>
      <c r="P549" s="133"/>
      <c r="R549" s="134"/>
    </row>
    <row r="550" spans="1:18">
      <c r="A550" s="163"/>
      <c r="B550" s="163"/>
      <c r="C550" s="119"/>
      <c r="D550" s="162"/>
      <c r="E550" s="164"/>
      <c r="F550" s="10"/>
      <c r="G550" s="163"/>
      <c r="H550" s="165"/>
      <c r="I550" s="165"/>
      <c r="J550" s="31">
        <f t="shared" si="43"/>
        <v>0</v>
      </c>
      <c r="K550" s="31">
        <f t="shared" si="42"/>
        <v>0</v>
      </c>
      <c r="L550" s="31"/>
      <c r="M550" s="31"/>
      <c r="N550" s="53">
        <f t="shared" si="44"/>
        <v>0</v>
      </c>
      <c r="P550" s="133"/>
      <c r="R550" s="134"/>
    </row>
    <row r="551" spans="1:18">
      <c r="A551" s="163"/>
      <c r="B551" s="163"/>
      <c r="C551" s="119"/>
      <c r="D551" s="162"/>
      <c r="E551" s="164"/>
      <c r="F551" s="10"/>
      <c r="G551" s="163"/>
      <c r="H551" s="165"/>
      <c r="I551" s="165"/>
      <c r="J551" s="31">
        <f t="shared" si="43"/>
        <v>0</v>
      </c>
      <c r="K551" s="31">
        <f t="shared" si="42"/>
        <v>0</v>
      </c>
      <c r="L551" s="31"/>
      <c r="M551" s="31"/>
      <c r="N551" s="53">
        <f t="shared" si="44"/>
        <v>0</v>
      </c>
      <c r="P551" s="133"/>
      <c r="R551" s="134"/>
    </row>
    <row r="552" spans="1:18">
      <c r="A552" s="163"/>
      <c r="B552" s="163"/>
      <c r="C552" s="119"/>
      <c r="D552" s="162"/>
      <c r="E552" s="164"/>
      <c r="F552" s="10"/>
      <c r="G552" s="163"/>
      <c r="H552" s="165"/>
      <c r="I552" s="165"/>
      <c r="J552" s="31">
        <f t="shared" si="43"/>
        <v>0</v>
      </c>
      <c r="K552" s="31">
        <f t="shared" si="42"/>
        <v>0</v>
      </c>
      <c r="L552" s="31"/>
      <c r="M552" s="31"/>
      <c r="N552" s="53">
        <f t="shared" si="44"/>
        <v>0</v>
      </c>
      <c r="P552" s="133"/>
      <c r="R552" s="134"/>
    </row>
    <row r="553" spans="1:18">
      <c r="A553" s="163"/>
      <c r="B553" s="163"/>
      <c r="C553" s="119"/>
      <c r="D553" s="162"/>
      <c r="E553" s="164"/>
      <c r="F553" s="10"/>
      <c r="G553" s="163"/>
      <c r="H553" s="165"/>
      <c r="I553" s="165"/>
      <c r="J553" s="31">
        <f t="shared" si="43"/>
        <v>0</v>
      </c>
      <c r="K553" s="31">
        <f t="shared" si="42"/>
        <v>0</v>
      </c>
      <c r="L553" s="31"/>
      <c r="M553" s="31"/>
      <c r="N553" s="53">
        <f t="shared" si="44"/>
        <v>0</v>
      </c>
      <c r="P553" s="133"/>
      <c r="R553" s="134"/>
    </row>
    <row r="554" spans="1:18">
      <c r="A554" s="163"/>
      <c r="B554" s="163"/>
      <c r="C554" s="119"/>
      <c r="D554" s="162"/>
      <c r="E554" s="164"/>
      <c r="F554" s="10"/>
      <c r="G554" s="163"/>
      <c r="H554" s="165"/>
      <c r="I554" s="165"/>
      <c r="J554" s="31">
        <f t="shared" si="43"/>
        <v>0</v>
      </c>
      <c r="K554" s="31">
        <f t="shared" si="42"/>
        <v>0</v>
      </c>
      <c r="L554" s="31"/>
      <c r="M554" s="31"/>
      <c r="N554" s="53">
        <f t="shared" si="44"/>
        <v>0</v>
      </c>
      <c r="P554" s="133"/>
      <c r="R554" s="134"/>
    </row>
    <row r="555" spans="1:18">
      <c r="A555" s="163"/>
      <c r="B555" s="163"/>
      <c r="C555" s="119"/>
      <c r="D555" s="162"/>
      <c r="E555" s="164"/>
      <c r="F555" s="10"/>
      <c r="G555" s="163"/>
      <c r="H555" s="165"/>
      <c r="I555" s="165"/>
      <c r="J555" s="31">
        <f t="shared" si="43"/>
        <v>0</v>
      </c>
      <c r="K555" s="31">
        <f t="shared" si="42"/>
        <v>0</v>
      </c>
      <c r="L555" s="31"/>
      <c r="M555" s="31"/>
      <c r="N555" s="53">
        <f t="shared" si="44"/>
        <v>0</v>
      </c>
      <c r="P555" s="133"/>
      <c r="R555" s="134"/>
    </row>
    <row r="556" spans="1:18">
      <c r="A556" s="163"/>
      <c r="B556" s="163"/>
      <c r="C556" s="119"/>
      <c r="D556" s="162"/>
      <c r="E556" s="164"/>
      <c r="F556" s="10"/>
      <c r="G556" s="163"/>
      <c r="H556" s="165"/>
      <c r="I556" s="165"/>
      <c r="J556" s="31">
        <f t="shared" si="43"/>
        <v>0</v>
      </c>
      <c r="K556" s="31">
        <f t="shared" si="42"/>
        <v>0</v>
      </c>
      <c r="L556" s="31"/>
      <c r="M556" s="31"/>
      <c r="N556" s="53">
        <f t="shared" si="44"/>
        <v>0</v>
      </c>
      <c r="P556" s="133"/>
      <c r="R556" s="134"/>
    </row>
    <row r="557" spans="1:18">
      <c r="A557" s="163"/>
      <c r="B557" s="163"/>
      <c r="C557" s="119"/>
      <c r="D557" s="162"/>
      <c r="E557" s="164"/>
      <c r="F557" s="10"/>
      <c r="G557" s="163"/>
      <c r="H557" s="171"/>
      <c r="I557" s="171"/>
      <c r="J557" s="31">
        <f t="shared" si="43"/>
        <v>0</v>
      </c>
      <c r="K557" s="31">
        <f t="shared" si="42"/>
        <v>0</v>
      </c>
      <c r="L557" s="31"/>
      <c r="M557" s="31"/>
      <c r="N557" s="53">
        <f t="shared" si="44"/>
        <v>0</v>
      </c>
      <c r="P557" s="133"/>
      <c r="R557" s="134"/>
    </row>
    <row r="558" spans="1:18">
      <c r="A558" s="163"/>
      <c r="B558" s="163"/>
      <c r="C558" s="119"/>
      <c r="D558" s="162"/>
      <c r="E558" s="164"/>
      <c r="F558" s="10"/>
      <c r="G558" s="163"/>
      <c r="H558" s="165"/>
      <c r="I558" s="165"/>
      <c r="J558" s="31">
        <f t="shared" si="43"/>
        <v>0</v>
      </c>
      <c r="K558" s="31">
        <f t="shared" si="42"/>
        <v>0</v>
      </c>
      <c r="L558" s="31"/>
      <c r="M558" s="31"/>
      <c r="N558" s="53">
        <f t="shared" si="44"/>
        <v>0</v>
      </c>
      <c r="P558" s="133"/>
      <c r="R558" s="134"/>
    </row>
    <row r="559" spans="1:18">
      <c r="A559" s="163"/>
      <c r="B559" s="163"/>
      <c r="C559" s="119"/>
      <c r="D559" s="162"/>
      <c r="E559" s="164"/>
      <c r="F559" s="10"/>
      <c r="G559" s="163"/>
      <c r="H559" s="165"/>
      <c r="I559" s="165"/>
      <c r="J559" s="31">
        <f t="shared" si="43"/>
        <v>0</v>
      </c>
      <c r="K559" s="31">
        <f t="shared" si="42"/>
        <v>0</v>
      </c>
      <c r="L559" s="31"/>
      <c r="M559" s="31"/>
      <c r="N559" s="53">
        <f t="shared" si="44"/>
        <v>0</v>
      </c>
      <c r="P559" s="133"/>
      <c r="R559" s="134"/>
    </row>
    <row r="560" spans="1:18">
      <c r="A560" s="163"/>
      <c r="B560" s="163"/>
      <c r="C560" s="119"/>
      <c r="D560" s="162"/>
      <c r="E560" s="164"/>
      <c r="F560" s="10"/>
      <c r="G560" s="163"/>
      <c r="H560" s="165"/>
      <c r="I560" s="165"/>
      <c r="J560" s="31">
        <f t="shared" si="43"/>
        <v>0</v>
      </c>
      <c r="K560" s="31">
        <f t="shared" si="42"/>
        <v>0</v>
      </c>
      <c r="L560" s="31"/>
      <c r="M560" s="31"/>
      <c r="N560" s="53">
        <f t="shared" si="44"/>
        <v>0</v>
      </c>
      <c r="P560" s="133"/>
      <c r="R560" s="134"/>
    </row>
    <row r="561" spans="1:18">
      <c r="A561" s="163"/>
      <c r="B561" s="163"/>
      <c r="C561" s="119"/>
      <c r="D561" s="162"/>
      <c r="E561" s="164"/>
      <c r="F561" s="10"/>
      <c r="G561" s="163"/>
      <c r="H561" s="165"/>
      <c r="I561" s="165"/>
      <c r="J561" s="31">
        <f t="shared" si="43"/>
        <v>0</v>
      </c>
      <c r="K561" s="31">
        <f t="shared" si="42"/>
        <v>0</v>
      </c>
      <c r="L561" s="31"/>
      <c r="M561" s="31"/>
      <c r="N561" s="53">
        <f t="shared" si="44"/>
        <v>0</v>
      </c>
      <c r="P561" s="133"/>
      <c r="R561" s="134"/>
    </row>
    <row r="562" spans="1:18">
      <c r="A562" s="163"/>
      <c r="B562" s="163"/>
      <c r="C562" s="119"/>
      <c r="D562" s="162"/>
      <c r="E562" s="164"/>
      <c r="F562" s="10"/>
      <c r="G562" s="163"/>
      <c r="H562" s="165"/>
      <c r="I562" s="165"/>
      <c r="J562" s="31">
        <f t="shared" si="43"/>
        <v>0</v>
      </c>
      <c r="K562" s="31">
        <f t="shared" si="42"/>
        <v>0</v>
      </c>
      <c r="L562" s="31"/>
      <c r="M562" s="31"/>
      <c r="N562" s="53">
        <f t="shared" si="44"/>
        <v>0</v>
      </c>
      <c r="P562" s="133"/>
      <c r="R562" s="134"/>
    </row>
    <row r="563" spans="1:18">
      <c r="A563" s="163"/>
      <c r="B563" s="163"/>
      <c r="C563" s="119"/>
      <c r="D563" s="162"/>
      <c r="E563" s="164"/>
      <c r="F563" s="10"/>
      <c r="G563" s="163"/>
      <c r="H563" s="165"/>
      <c r="I563" s="165"/>
      <c r="J563" s="31">
        <f t="shared" si="43"/>
        <v>0</v>
      </c>
      <c r="K563" s="31">
        <f t="shared" si="42"/>
        <v>0</v>
      </c>
      <c r="L563" s="31"/>
      <c r="M563" s="31"/>
      <c r="N563" s="53">
        <f t="shared" si="44"/>
        <v>0</v>
      </c>
      <c r="P563" s="133"/>
      <c r="R563" s="134"/>
    </row>
    <row r="564" spans="1:18">
      <c r="A564" s="163"/>
      <c r="B564" s="163"/>
      <c r="C564" s="119"/>
      <c r="D564" s="162"/>
      <c r="E564" s="164"/>
      <c r="F564" s="10"/>
      <c r="G564" s="163"/>
      <c r="H564" s="165"/>
      <c r="I564" s="165"/>
      <c r="J564" s="31">
        <f t="shared" si="43"/>
        <v>0</v>
      </c>
      <c r="K564" s="31">
        <f t="shared" si="42"/>
        <v>0</v>
      </c>
      <c r="L564" s="31"/>
      <c r="M564" s="31"/>
      <c r="N564" s="53">
        <f t="shared" si="44"/>
        <v>0</v>
      </c>
      <c r="P564" s="133"/>
      <c r="R564" s="134"/>
    </row>
    <row r="565" spans="1:18">
      <c r="A565" s="163"/>
      <c r="B565" s="163"/>
      <c r="C565" s="119"/>
      <c r="D565" s="162"/>
      <c r="E565" s="164"/>
      <c r="F565" s="10"/>
      <c r="G565" s="163"/>
      <c r="H565" s="165"/>
      <c r="I565" s="165"/>
      <c r="J565" s="31">
        <f t="shared" si="43"/>
        <v>0</v>
      </c>
      <c r="K565" s="31">
        <f t="shared" si="42"/>
        <v>0</v>
      </c>
      <c r="L565" s="31"/>
      <c r="M565" s="31"/>
      <c r="N565" s="53">
        <f t="shared" si="44"/>
        <v>0</v>
      </c>
      <c r="P565" s="133"/>
      <c r="R565" s="134"/>
    </row>
    <row r="566" spans="1:18">
      <c r="A566" s="163"/>
      <c r="B566" s="163"/>
      <c r="C566" s="119"/>
      <c r="D566" s="162"/>
      <c r="E566" s="164"/>
      <c r="F566" s="10"/>
      <c r="G566" s="163"/>
      <c r="H566" s="165"/>
      <c r="I566" s="165"/>
      <c r="J566" s="31">
        <f t="shared" si="43"/>
        <v>0</v>
      </c>
      <c r="K566" s="31">
        <f t="shared" si="42"/>
        <v>0</v>
      </c>
      <c r="L566" s="31"/>
      <c r="M566" s="31"/>
      <c r="N566" s="53">
        <f t="shared" si="44"/>
        <v>0</v>
      </c>
      <c r="P566" s="133"/>
      <c r="R566" s="134"/>
    </row>
    <row r="567" spans="1:18">
      <c r="A567" s="163"/>
      <c r="B567" s="163"/>
      <c r="C567" s="119"/>
      <c r="D567" s="162"/>
      <c r="E567" s="164"/>
      <c r="F567" s="10"/>
      <c r="G567" s="163"/>
      <c r="H567" s="165"/>
      <c r="I567" s="165"/>
      <c r="J567" s="31">
        <f t="shared" si="43"/>
        <v>0</v>
      </c>
      <c r="K567" s="31">
        <f t="shared" si="42"/>
        <v>0</v>
      </c>
      <c r="L567" s="31"/>
      <c r="M567" s="31"/>
      <c r="N567" s="53">
        <f t="shared" si="44"/>
        <v>0</v>
      </c>
      <c r="P567" s="133"/>
      <c r="R567" s="134"/>
    </row>
    <row r="568" spans="1:18">
      <c r="A568" s="163"/>
      <c r="B568" s="163"/>
      <c r="C568" s="119"/>
      <c r="D568" s="162"/>
      <c r="E568" s="164"/>
      <c r="F568" s="10"/>
      <c r="G568" s="163"/>
      <c r="H568" s="165"/>
      <c r="I568" s="165"/>
      <c r="J568" s="31">
        <f t="shared" si="43"/>
        <v>0</v>
      </c>
      <c r="K568" s="31">
        <f t="shared" si="42"/>
        <v>0</v>
      </c>
      <c r="L568" s="31"/>
      <c r="M568" s="31"/>
      <c r="N568" s="53">
        <f t="shared" si="44"/>
        <v>0</v>
      </c>
      <c r="P568" s="133"/>
      <c r="R568" s="134"/>
    </row>
    <row r="569" spans="1:18">
      <c r="A569" s="163"/>
      <c r="B569" s="163"/>
      <c r="C569" s="119"/>
      <c r="D569" s="162"/>
      <c r="E569" s="164"/>
      <c r="F569" s="10"/>
      <c r="G569" s="163"/>
      <c r="H569" s="165"/>
      <c r="I569" s="165"/>
      <c r="J569" s="31">
        <f t="shared" si="43"/>
        <v>0</v>
      </c>
      <c r="K569" s="31">
        <f t="shared" si="42"/>
        <v>0</v>
      </c>
      <c r="L569" s="31"/>
      <c r="M569" s="31"/>
      <c r="N569" s="53">
        <f t="shared" si="44"/>
        <v>0</v>
      </c>
      <c r="P569" s="133"/>
      <c r="R569" s="134"/>
    </row>
    <row r="570" spans="1:18">
      <c r="A570" s="163"/>
      <c r="B570" s="163"/>
      <c r="C570" s="119"/>
      <c r="D570" s="162"/>
      <c r="E570" s="164"/>
      <c r="F570" s="10"/>
      <c r="G570" s="163"/>
      <c r="H570" s="165"/>
      <c r="I570" s="165"/>
      <c r="J570" s="31">
        <f t="shared" si="43"/>
        <v>0</v>
      </c>
      <c r="K570" s="31">
        <f t="shared" si="42"/>
        <v>0</v>
      </c>
      <c r="L570" s="31"/>
      <c r="M570" s="31"/>
      <c r="N570" s="53">
        <f t="shared" si="44"/>
        <v>0</v>
      </c>
      <c r="P570" s="133"/>
      <c r="R570" s="134"/>
    </row>
    <row r="571" spans="1:18">
      <c r="A571" s="163"/>
      <c r="B571" s="163"/>
      <c r="C571" s="119"/>
      <c r="D571" s="162"/>
      <c r="E571" s="164"/>
      <c r="F571" s="10"/>
      <c r="G571" s="163"/>
      <c r="H571" s="165"/>
      <c r="I571" s="165"/>
      <c r="J571" s="31">
        <f t="shared" si="43"/>
        <v>0</v>
      </c>
      <c r="K571" s="31">
        <f t="shared" si="42"/>
        <v>0</v>
      </c>
      <c r="L571" s="31"/>
      <c r="M571" s="31"/>
      <c r="N571" s="53">
        <f t="shared" si="44"/>
        <v>0</v>
      </c>
      <c r="P571" s="133"/>
      <c r="R571" s="134"/>
    </row>
    <row r="572" spans="1:18">
      <c r="A572" s="163"/>
      <c r="B572" s="163"/>
      <c r="C572" s="119"/>
      <c r="D572" s="162"/>
      <c r="E572" s="164"/>
      <c r="F572" s="10"/>
      <c r="G572" s="163"/>
      <c r="H572" s="165"/>
      <c r="I572" s="165"/>
      <c r="J572" s="31">
        <f t="shared" si="43"/>
        <v>0</v>
      </c>
      <c r="K572" s="31">
        <f t="shared" si="42"/>
        <v>0</v>
      </c>
      <c r="L572" s="31"/>
      <c r="M572" s="31"/>
      <c r="N572" s="53">
        <f t="shared" si="44"/>
        <v>0</v>
      </c>
      <c r="P572" s="133"/>
      <c r="R572" s="134"/>
    </row>
    <row r="573" spans="1:18">
      <c r="A573" s="163"/>
      <c r="B573" s="163"/>
      <c r="C573" s="119"/>
      <c r="D573" s="162"/>
      <c r="E573" s="164"/>
      <c r="F573" s="10"/>
      <c r="G573" s="163"/>
      <c r="H573" s="165"/>
      <c r="I573" s="165"/>
      <c r="J573" s="31">
        <f t="shared" si="43"/>
        <v>0</v>
      </c>
      <c r="K573" s="31">
        <f t="shared" si="42"/>
        <v>0</v>
      </c>
      <c r="L573" s="31"/>
      <c r="M573" s="31"/>
      <c r="N573" s="53">
        <f t="shared" si="44"/>
        <v>0</v>
      </c>
      <c r="P573" s="133"/>
      <c r="R573" s="134"/>
    </row>
    <row r="574" spans="1:18">
      <c r="A574" s="163"/>
      <c r="B574" s="163"/>
      <c r="C574" s="119"/>
      <c r="D574" s="162"/>
      <c r="E574" s="164"/>
      <c r="F574" s="10"/>
      <c r="G574" s="163"/>
      <c r="H574" s="165"/>
      <c r="I574" s="165"/>
      <c r="J574" s="31">
        <f t="shared" si="43"/>
        <v>0</v>
      </c>
      <c r="K574" s="31">
        <f t="shared" si="42"/>
        <v>0</v>
      </c>
      <c r="L574" s="31"/>
      <c r="M574" s="31"/>
      <c r="N574" s="53">
        <f t="shared" si="44"/>
        <v>0</v>
      </c>
      <c r="P574" s="133"/>
      <c r="R574" s="134"/>
    </row>
    <row r="575" spans="1:18">
      <c r="A575" s="163"/>
      <c r="B575" s="163"/>
      <c r="C575" s="119"/>
      <c r="D575" s="162"/>
      <c r="E575" s="164"/>
      <c r="F575" s="10"/>
      <c r="G575" s="163"/>
      <c r="H575" s="165"/>
      <c r="I575" s="165"/>
      <c r="J575" s="31">
        <f t="shared" si="43"/>
        <v>0</v>
      </c>
      <c r="K575" s="31">
        <f t="shared" si="42"/>
        <v>0</v>
      </c>
      <c r="L575" s="31"/>
      <c r="M575" s="31"/>
      <c r="N575" s="53">
        <f t="shared" si="44"/>
        <v>0</v>
      </c>
      <c r="P575" s="133"/>
      <c r="R575" s="134"/>
    </row>
    <row r="576" spans="1:18">
      <c r="A576" s="163"/>
      <c r="B576" s="163"/>
      <c r="C576" s="119"/>
      <c r="D576" s="162"/>
      <c r="E576" s="164"/>
      <c r="F576" s="10"/>
      <c r="G576" s="163"/>
      <c r="H576" s="165"/>
      <c r="I576" s="165"/>
      <c r="J576" s="31">
        <f t="shared" si="43"/>
        <v>0</v>
      </c>
      <c r="K576" s="31">
        <f t="shared" si="42"/>
        <v>0</v>
      </c>
      <c r="L576" s="31"/>
      <c r="M576" s="31"/>
      <c r="N576" s="53">
        <f t="shared" si="44"/>
        <v>0</v>
      </c>
      <c r="P576" s="133"/>
      <c r="R576" s="134"/>
    </row>
    <row r="577" spans="1:18">
      <c r="A577" s="163"/>
      <c r="B577" s="163"/>
      <c r="C577" s="119"/>
      <c r="D577" s="162"/>
      <c r="E577" s="164"/>
      <c r="F577" s="10"/>
      <c r="G577" s="163"/>
      <c r="H577" s="165"/>
      <c r="I577" s="165"/>
      <c r="J577" s="31">
        <f t="shared" si="43"/>
        <v>0</v>
      </c>
      <c r="K577" s="31">
        <f t="shared" si="42"/>
        <v>0</v>
      </c>
      <c r="L577" s="31"/>
      <c r="M577" s="31"/>
      <c r="N577" s="53">
        <f t="shared" si="44"/>
        <v>0</v>
      </c>
      <c r="P577" s="133"/>
      <c r="R577" s="134"/>
    </row>
    <row r="578" spans="1:18">
      <c r="A578" s="163"/>
      <c r="B578" s="163"/>
      <c r="C578" s="119"/>
      <c r="D578" s="162"/>
      <c r="E578" s="164"/>
      <c r="F578" s="10"/>
      <c r="G578" s="163"/>
      <c r="H578" s="165"/>
      <c r="I578" s="165"/>
      <c r="J578" s="31">
        <f t="shared" si="43"/>
        <v>0</v>
      </c>
      <c r="K578" s="31">
        <f t="shared" si="42"/>
        <v>0</v>
      </c>
      <c r="L578" s="31"/>
      <c r="M578" s="31"/>
      <c r="N578" s="53">
        <f t="shared" si="44"/>
        <v>0</v>
      </c>
      <c r="P578" s="133"/>
      <c r="R578" s="134"/>
    </row>
    <row r="579" spans="1:18">
      <c r="A579" s="163"/>
      <c r="B579" s="163"/>
      <c r="C579" s="119"/>
      <c r="D579" s="162"/>
      <c r="E579" s="164"/>
      <c r="F579" s="10"/>
      <c r="G579" s="163"/>
      <c r="H579" s="165"/>
      <c r="I579" s="165"/>
      <c r="J579" s="31">
        <f t="shared" si="43"/>
        <v>0</v>
      </c>
      <c r="K579" s="31">
        <f t="shared" si="42"/>
        <v>0</v>
      </c>
      <c r="L579" s="31"/>
      <c r="M579" s="31"/>
      <c r="N579" s="53">
        <f t="shared" si="44"/>
        <v>0</v>
      </c>
      <c r="P579" s="133"/>
      <c r="R579" s="134"/>
    </row>
    <row r="580" spans="1:18">
      <c r="A580" s="163"/>
      <c r="B580" s="163"/>
      <c r="C580" s="119"/>
      <c r="D580" s="162"/>
      <c r="E580" s="164"/>
      <c r="F580" s="10"/>
      <c r="G580" s="163"/>
      <c r="H580" s="165"/>
      <c r="I580" s="165"/>
      <c r="J580" s="31">
        <f t="shared" si="43"/>
        <v>0</v>
      </c>
      <c r="K580" s="31">
        <f t="shared" si="42"/>
        <v>0</v>
      </c>
      <c r="L580" s="31"/>
      <c r="M580" s="31"/>
      <c r="N580" s="53">
        <f t="shared" si="44"/>
        <v>0</v>
      </c>
      <c r="P580" s="133"/>
      <c r="R580" s="134"/>
    </row>
    <row r="581" spans="1:18">
      <c r="A581" s="163"/>
      <c r="B581" s="163"/>
      <c r="C581" s="119"/>
      <c r="D581" s="162"/>
      <c r="E581" s="164"/>
      <c r="F581" s="10"/>
      <c r="G581" s="163"/>
      <c r="H581" s="165"/>
      <c r="I581" s="165"/>
      <c r="J581" s="31">
        <f t="shared" si="43"/>
        <v>0</v>
      </c>
      <c r="K581" s="31">
        <f t="shared" si="42"/>
        <v>0</v>
      </c>
      <c r="L581" s="31"/>
      <c r="M581" s="31"/>
      <c r="N581" s="53">
        <f t="shared" si="44"/>
        <v>0</v>
      </c>
      <c r="P581" s="133"/>
      <c r="R581" s="134"/>
    </row>
    <row r="582" spans="1:18">
      <c r="A582" s="163"/>
      <c r="B582" s="163"/>
      <c r="C582" s="119"/>
      <c r="D582" s="162"/>
      <c r="E582" s="164"/>
      <c r="F582" s="10"/>
      <c r="G582" s="163"/>
      <c r="H582" s="165"/>
      <c r="I582" s="165"/>
      <c r="J582" s="31">
        <f t="shared" si="43"/>
        <v>0</v>
      </c>
      <c r="K582" s="31">
        <f t="shared" si="42"/>
        <v>0</v>
      </c>
      <c r="L582" s="31"/>
      <c r="M582" s="31"/>
      <c r="N582" s="53">
        <f t="shared" si="44"/>
        <v>0</v>
      </c>
      <c r="P582" s="133"/>
      <c r="R582" s="134"/>
    </row>
    <row r="583" spans="1:18">
      <c r="A583" s="163"/>
      <c r="B583" s="163"/>
      <c r="C583" s="119"/>
      <c r="D583" s="162"/>
      <c r="E583" s="164"/>
      <c r="F583" s="10"/>
      <c r="G583" s="163"/>
      <c r="H583" s="165"/>
      <c r="I583" s="165"/>
      <c r="J583" s="31">
        <f t="shared" si="43"/>
        <v>0</v>
      </c>
      <c r="K583" s="31">
        <f t="shared" si="42"/>
        <v>0</v>
      </c>
      <c r="L583" s="31"/>
      <c r="M583" s="31"/>
      <c r="N583" s="53">
        <f t="shared" si="44"/>
        <v>0</v>
      </c>
      <c r="P583" s="133"/>
      <c r="R583" s="134"/>
    </row>
    <row r="584" spans="1:18">
      <c r="A584" s="163"/>
      <c r="B584" s="163"/>
      <c r="C584" s="119"/>
      <c r="D584" s="162"/>
      <c r="E584" s="164"/>
      <c r="F584" s="10"/>
      <c r="G584" s="163"/>
      <c r="H584" s="165"/>
      <c r="I584" s="165"/>
      <c r="J584" s="31">
        <f t="shared" si="43"/>
        <v>0</v>
      </c>
      <c r="K584" s="31">
        <f t="shared" ref="K584:K647" si="45">J584*H584</f>
        <v>0</v>
      </c>
      <c r="L584" s="31"/>
      <c r="M584" s="31"/>
      <c r="N584" s="53">
        <f t="shared" si="44"/>
        <v>0</v>
      </c>
      <c r="P584" s="133"/>
      <c r="R584" s="134"/>
    </row>
    <row r="585" spans="1:18">
      <c r="A585" s="163"/>
      <c r="B585" s="163"/>
      <c r="C585" s="119"/>
      <c r="D585" s="162"/>
      <c r="E585" s="164"/>
      <c r="F585" s="10"/>
      <c r="G585" s="163"/>
      <c r="H585" s="165"/>
      <c r="I585" s="165"/>
      <c r="J585" s="31">
        <f t="shared" si="43"/>
        <v>0</v>
      </c>
      <c r="K585" s="31">
        <f t="shared" si="45"/>
        <v>0</v>
      </c>
      <c r="L585" s="31"/>
      <c r="M585" s="31"/>
      <c r="N585" s="53">
        <f t="shared" si="44"/>
        <v>0</v>
      </c>
      <c r="P585" s="133"/>
      <c r="R585" s="134"/>
    </row>
    <row r="586" spans="1:18">
      <c r="A586" s="163"/>
      <c r="B586" s="163"/>
      <c r="C586" s="119"/>
      <c r="D586" s="162"/>
      <c r="E586" s="164"/>
      <c r="F586" s="10"/>
      <c r="G586" s="163"/>
      <c r="H586" s="165"/>
      <c r="I586" s="165"/>
      <c r="J586" s="31">
        <f t="shared" si="43"/>
        <v>0</v>
      </c>
      <c r="K586" s="31">
        <f t="shared" si="45"/>
        <v>0</v>
      </c>
      <c r="L586" s="31"/>
      <c r="M586" s="31"/>
      <c r="N586" s="53">
        <f t="shared" si="44"/>
        <v>0</v>
      </c>
      <c r="P586" s="133"/>
      <c r="R586" s="134"/>
    </row>
    <row r="587" spans="1:18">
      <c r="A587" s="163"/>
      <c r="B587" s="163"/>
      <c r="C587" s="119"/>
      <c r="D587" s="162"/>
      <c r="E587" s="164"/>
      <c r="F587" s="10"/>
      <c r="G587" s="163"/>
      <c r="H587" s="165"/>
      <c r="I587" s="165"/>
      <c r="J587" s="31">
        <f t="shared" si="43"/>
        <v>0</v>
      </c>
      <c r="K587" s="31">
        <f t="shared" si="45"/>
        <v>0</v>
      </c>
      <c r="L587" s="31"/>
      <c r="M587" s="31"/>
      <c r="N587" s="53">
        <f t="shared" si="44"/>
        <v>0</v>
      </c>
      <c r="P587" s="133"/>
      <c r="R587" s="134"/>
    </row>
    <row r="588" spans="1:18">
      <c r="A588" s="163"/>
      <c r="B588" s="163"/>
      <c r="C588" s="119"/>
      <c r="D588" s="162"/>
      <c r="E588" s="164"/>
      <c r="F588" s="10"/>
      <c r="G588" s="163"/>
      <c r="H588" s="165"/>
      <c r="I588" s="165"/>
      <c r="J588" s="31">
        <f t="shared" si="43"/>
        <v>0</v>
      </c>
      <c r="K588" s="31">
        <f t="shared" si="45"/>
        <v>0</v>
      </c>
      <c r="L588" s="31"/>
      <c r="M588" s="31"/>
      <c r="N588" s="53">
        <f t="shared" si="44"/>
        <v>0</v>
      </c>
      <c r="P588" s="133"/>
      <c r="R588" s="134"/>
    </row>
    <row r="589" spans="1:18">
      <c r="A589" s="163"/>
      <c r="B589" s="163"/>
      <c r="C589" s="119"/>
      <c r="D589" s="162"/>
      <c r="E589" s="164"/>
      <c r="F589" s="10"/>
      <c r="G589" s="163"/>
      <c r="H589" s="165"/>
      <c r="I589" s="165"/>
      <c r="J589" s="31">
        <f t="shared" si="43"/>
        <v>0</v>
      </c>
      <c r="K589" s="31">
        <f t="shared" si="45"/>
        <v>0</v>
      </c>
      <c r="L589" s="31"/>
      <c r="M589" s="31"/>
      <c r="N589" s="53">
        <f t="shared" si="44"/>
        <v>0</v>
      </c>
      <c r="P589" s="133"/>
      <c r="R589" s="134"/>
    </row>
    <row r="590" spans="1:18">
      <c r="A590" s="163"/>
      <c r="B590" s="163"/>
      <c r="C590" s="119"/>
      <c r="D590" s="162"/>
      <c r="E590" s="164"/>
      <c r="F590" s="10"/>
      <c r="G590" s="163"/>
      <c r="H590" s="165"/>
      <c r="I590" s="165"/>
      <c r="J590" s="31">
        <f t="shared" si="43"/>
        <v>0</v>
      </c>
      <c r="K590" s="31">
        <f t="shared" si="45"/>
        <v>0</v>
      </c>
      <c r="L590" s="31"/>
      <c r="M590" s="31"/>
      <c r="N590" s="53">
        <f t="shared" si="44"/>
        <v>0</v>
      </c>
      <c r="P590" s="133"/>
      <c r="R590" s="134"/>
    </row>
    <row r="591" spans="1:18">
      <c r="A591" s="163"/>
      <c r="B591" s="163"/>
      <c r="C591" s="119"/>
      <c r="D591" s="162"/>
      <c r="E591" s="164"/>
      <c r="F591" s="10"/>
      <c r="G591" s="163"/>
      <c r="H591" s="165"/>
      <c r="I591" s="165"/>
      <c r="J591" s="31">
        <f t="shared" si="43"/>
        <v>0</v>
      </c>
      <c r="K591" s="31">
        <f t="shared" si="45"/>
        <v>0</v>
      </c>
      <c r="L591" s="31"/>
      <c r="M591" s="31"/>
      <c r="N591" s="53">
        <f t="shared" si="44"/>
        <v>0</v>
      </c>
      <c r="P591" s="133"/>
      <c r="R591" s="134"/>
    </row>
    <row r="592" spans="1:18">
      <c r="A592" s="163"/>
      <c r="B592" s="163"/>
      <c r="C592" s="119"/>
      <c r="D592" s="162"/>
      <c r="E592" s="164"/>
      <c r="F592" s="10"/>
      <c r="G592" s="163"/>
      <c r="H592" s="165"/>
      <c r="I592" s="165"/>
      <c r="J592" s="31">
        <f t="shared" si="43"/>
        <v>0</v>
      </c>
      <c r="K592" s="31">
        <f t="shared" si="45"/>
        <v>0</v>
      </c>
      <c r="L592" s="31"/>
      <c r="M592" s="31"/>
      <c r="N592" s="53">
        <f t="shared" si="44"/>
        <v>0</v>
      </c>
      <c r="P592" s="133"/>
      <c r="R592" s="134"/>
    </row>
    <row r="593" spans="1:18">
      <c r="A593" s="163"/>
      <c r="B593" s="163"/>
      <c r="C593" s="119"/>
      <c r="D593" s="162"/>
      <c r="E593" s="164"/>
      <c r="F593" s="10"/>
      <c r="G593" s="163"/>
      <c r="H593" s="165"/>
      <c r="I593" s="165"/>
      <c r="J593" s="31">
        <f t="shared" si="43"/>
        <v>0</v>
      </c>
      <c r="K593" s="31">
        <f t="shared" si="45"/>
        <v>0</v>
      </c>
      <c r="L593" s="31"/>
      <c r="M593" s="31"/>
      <c r="N593" s="53">
        <f t="shared" si="44"/>
        <v>0</v>
      </c>
      <c r="P593" s="133"/>
      <c r="R593" s="134"/>
    </row>
    <row r="594" spans="1:18">
      <c r="A594" s="163"/>
      <c r="B594" s="163"/>
      <c r="C594" s="119"/>
      <c r="D594" s="162"/>
      <c r="E594" s="164"/>
      <c r="F594" s="10"/>
      <c r="G594" s="163"/>
      <c r="H594" s="165"/>
      <c r="I594" s="165"/>
      <c r="J594" s="31">
        <f t="shared" si="43"/>
        <v>0</v>
      </c>
      <c r="K594" s="31">
        <f t="shared" si="45"/>
        <v>0</v>
      </c>
      <c r="L594" s="31"/>
      <c r="M594" s="31"/>
      <c r="N594" s="53">
        <f t="shared" si="44"/>
        <v>0</v>
      </c>
      <c r="P594" s="133"/>
      <c r="R594" s="134"/>
    </row>
    <row r="595" spans="1:18">
      <c r="A595" s="163"/>
      <c r="B595" s="163"/>
      <c r="C595" s="119"/>
      <c r="D595" s="162"/>
      <c r="E595" s="164"/>
      <c r="F595" s="10"/>
      <c r="G595" s="163"/>
      <c r="H595" s="165"/>
      <c r="I595" s="165"/>
      <c r="J595" s="31">
        <f t="shared" ref="J595:J658" si="46">G595-F595</f>
        <v>0</v>
      </c>
      <c r="K595" s="31">
        <f t="shared" si="45"/>
        <v>0</v>
      </c>
      <c r="L595" s="31"/>
      <c r="M595" s="31"/>
      <c r="N595" s="53">
        <f t="shared" ref="N595:N658" si="47">J595</f>
        <v>0</v>
      </c>
      <c r="P595" s="133"/>
      <c r="R595" s="134"/>
    </row>
    <row r="596" spans="1:18">
      <c r="A596" s="163"/>
      <c r="B596" s="163"/>
      <c r="C596" s="119"/>
      <c r="D596" s="162"/>
      <c r="E596" s="164"/>
      <c r="F596" s="10"/>
      <c r="G596" s="163"/>
      <c r="H596" s="165"/>
      <c r="I596" s="165"/>
      <c r="J596" s="31">
        <f t="shared" si="46"/>
        <v>0</v>
      </c>
      <c r="K596" s="31">
        <f t="shared" si="45"/>
        <v>0</v>
      </c>
      <c r="L596" s="31"/>
      <c r="M596" s="31"/>
      <c r="N596" s="53">
        <f t="shared" si="47"/>
        <v>0</v>
      </c>
      <c r="P596" s="133"/>
      <c r="R596" s="134"/>
    </row>
    <row r="597" spans="1:18">
      <c r="A597" s="163"/>
      <c r="B597" s="163"/>
      <c r="C597" s="119"/>
      <c r="D597" s="162"/>
      <c r="E597" s="164"/>
      <c r="F597" s="10"/>
      <c r="G597" s="163"/>
      <c r="H597" s="165"/>
      <c r="I597" s="165"/>
      <c r="J597" s="31">
        <f t="shared" si="46"/>
        <v>0</v>
      </c>
      <c r="K597" s="31">
        <f t="shared" si="45"/>
        <v>0</v>
      </c>
      <c r="L597" s="31"/>
      <c r="M597" s="31"/>
      <c r="N597" s="53">
        <f t="shared" si="47"/>
        <v>0</v>
      </c>
      <c r="P597" s="133"/>
      <c r="R597" s="134"/>
    </row>
    <row r="598" spans="1:18">
      <c r="A598" s="163"/>
      <c r="B598" s="163"/>
      <c r="C598" s="119"/>
      <c r="D598" s="162"/>
      <c r="E598" s="164"/>
      <c r="F598" s="10"/>
      <c r="G598" s="163"/>
      <c r="H598" s="165"/>
      <c r="I598" s="165"/>
      <c r="J598" s="31">
        <f t="shared" si="46"/>
        <v>0</v>
      </c>
      <c r="K598" s="31">
        <f t="shared" si="45"/>
        <v>0</v>
      </c>
      <c r="L598" s="31"/>
      <c r="M598" s="31"/>
      <c r="N598" s="53">
        <f t="shared" si="47"/>
        <v>0</v>
      </c>
      <c r="P598" s="133"/>
      <c r="R598" s="134"/>
    </row>
    <row r="599" spans="1:18">
      <c r="A599" s="163"/>
      <c r="B599" s="163"/>
      <c r="C599" s="119"/>
      <c r="D599" s="162"/>
      <c r="E599" s="164"/>
      <c r="F599" s="10"/>
      <c r="G599" s="163"/>
      <c r="H599" s="165"/>
      <c r="I599" s="165"/>
      <c r="J599" s="31">
        <f t="shared" si="46"/>
        <v>0</v>
      </c>
      <c r="K599" s="31">
        <f t="shared" si="45"/>
        <v>0</v>
      </c>
      <c r="L599" s="31"/>
      <c r="M599" s="31"/>
      <c r="N599" s="53">
        <f t="shared" si="47"/>
        <v>0</v>
      </c>
      <c r="P599" s="133"/>
      <c r="R599" s="134"/>
    </row>
    <row r="600" spans="1:18">
      <c r="A600" s="163"/>
      <c r="B600" s="163"/>
      <c r="C600" s="119"/>
      <c r="D600" s="162"/>
      <c r="E600" s="164"/>
      <c r="F600" s="10"/>
      <c r="G600" s="163"/>
      <c r="H600" s="165"/>
      <c r="I600" s="165"/>
      <c r="J600" s="31">
        <f t="shared" si="46"/>
        <v>0</v>
      </c>
      <c r="K600" s="31">
        <f t="shared" si="45"/>
        <v>0</v>
      </c>
      <c r="L600" s="31"/>
      <c r="M600" s="31"/>
      <c r="N600" s="53">
        <f t="shared" si="47"/>
        <v>0</v>
      </c>
      <c r="P600" s="133"/>
      <c r="R600" s="134"/>
    </row>
    <row r="601" spans="1:18">
      <c r="A601" s="163"/>
      <c r="B601" s="163"/>
      <c r="C601" s="119"/>
      <c r="D601" s="162"/>
      <c r="E601" s="164"/>
      <c r="F601" s="10"/>
      <c r="G601" s="163"/>
      <c r="H601" s="165"/>
      <c r="I601" s="165"/>
      <c r="J601" s="31">
        <f t="shared" si="46"/>
        <v>0</v>
      </c>
      <c r="K601" s="31">
        <f t="shared" si="45"/>
        <v>0</v>
      </c>
      <c r="L601" s="31"/>
      <c r="M601" s="31"/>
      <c r="N601" s="53">
        <f t="shared" si="47"/>
        <v>0</v>
      </c>
      <c r="P601" s="133"/>
      <c r="R601" s="134"/>
    </row>
    <row r="602" spans="1:18">
      <c r="A602" s="163"/>
      <c r="B602" s="163"/>
      <c r="C602" s="119"/>
      <c r="D602" s="162"/>
      <c r="E602" s="164"/>
      <c r="F602" s="10"/>
      <c r="G602" s="163"/>
      <c r="H602" s="165"/>
      <c r="I602" s="165"/>
      <c r="J602" s="31">
        <f t="shared" si="46"/>
        <v>0</v>
      </c>
      <c r="K602" s="31">
        <f t="shared" si="45"/>
        <v>0</v>
      </c>
      <c r="L602" s="31"/>
      <c r="M602" s="31"/>
      <c r="N602" s="53">
        <f t="shared" si="47"/>
        <v>0</v>
      </c>
      <c r="P602" s="133"/>
      <c r="R602" s="134"/>
    </row>
    <row r="603" spans="1:18">
      <c r="A603" s="163"/>
      <c r="B603" s="163"/>
      <c r="C603" s="119"/>
      <c r="D603" s="162"/>
      <c r="E603" s="164"/>
      <c r="F603" s="10"/>
      <c r="G603" s="163"/>
      <c r="H603" s="165"/>
      <c r="I603" s="165"/>
      <c r="J603" s="31">
        <f t="shared" si="46"/>
        <v>0</v>
      </c>
      <c r="K603" s="31">
        <f t="shared" si="45"/>
        <v>0</v>
      </c>
      <c r="L603" s="31"/>
      <c r="M603" s="31"/>
      <c r="N603" s="53">
        <f t="shared" si="47"/>
        <v>0</v>
      </c>
      <c r="P603" s="133"/>
      <c r="R603" s="134"/>
    </row>
    <row r="604" spans="1:18">
      <c r="A604" s="163"/>
      <c r="B604" s="163"/>
      <c r="C604" s="119"/>
      <c r="D604" s="162"/>
      <c r="E604" s="164"/>
      <c r="F604" s="10"/>
      <c r="G604" s="163"/>
      <c r="H604" s="165"/>
      <c r="I604" s="165"/>
      <c r="J604" s="31">
        <f t="shared" si="46"/>
        <v>0</v>
      </c>
      <c r="K604" s="31">
        <f t="shared" si="45"/>
        <v>0</v>
      </c>
      <c r="L604" s="31"/>
      <c r="M604" s="31"/>
      <c r="N604" s="53">
        <f t="shared" si="47"/>
        <v>0</v>
      </c>
      <c r="P604" s="133"/>
      <c r="R604" s="134"/>
    </row>
    <row r="605" spans="1:18">
      <c r="A605" s="163"/>
      <c r="B605" s="163"/>
      <c r="C605" s="119"/>
      <c r="D605" s="162"/>
      <c r="E605" s="164"/>
      <c r="F605" s="10"/>
      <c r="G605" s="163"/>
      <c r="H605" s="165"/>
      <c r="I605" s="165"/>
      <c r="J605" s="31">
        <f t="shared" si="46"/>
        <v>0</v>
      </c>
      <c r="K605" s="31">
        <f t="shared" si="45"/>
        <v>0</v>
      </c>
      <c r="L605" s="31"/>
      <c r="M605" s="31"/>
      <c r="N605" s="53">
        <f t="shared" si="47"/>
        <v>0</v>
      </c>
      <c r="P605" s="133"/>
      <c r="R605" s="134"/>
    </row>
    <row r="606" spans="1:18">
      <c r="A606" s="163"/>
      <c r="B606" s="163"/>
      <c r="C606" s="119"/>
      <c r="D606" s="162"/>
      <c r="E606" s="164"/>
      <c r="F606" s="10"/>
      <c r="G606" s="163"/>
      <c r="H606" s="165"/>
      <c r="I606" s="165"/>
      <c r="J606" s="31">
        <f t="shared" si="46"/>
        <v>0</v>
      </c>
      <c r="K606" s="31">
        <f t="shared" si="45"/>
        <v>0</v>
      </c>
      <c r="L606" s="31"/>
      <c r="M606" s="31"/>
      <c r="N606" s="53">
        <f t="shared" si="47"/>
        <v>0</v>
      </c>
      <c r="P606" s="133"/>
      <c r="R606" s="134"/>
    </row>
    <row r="607" spans="1:18">
      <c r="A607" s="163"/>
      <c r="B607" s="163"/>
      <c r="C607" s="119"/>
      <c r="D607" s="162"/>
      <c r="E607" s="164"/>
      <c r="F607" s="10"/>
      <c r="G607" s="163"/>
      <c r="H607" s="165"/>
      <c r="I607" s="165"/>
      <c r="J607" s="31">
        <f t="shared" si="46"/>
        <v>0</v>
      </c>
      <c r="K607" s="31">
        <f t="shared" si="45"/>
        <v>0</v>
      </c>
      <c r="L607" s="31"/>
      <c r="M607" s="31"/>
      <c r="N607" s="53">
        <f t="shared" si="47"/>
        <v>0</v>
      </c>
      <c r="P607" s="133"/>
      <c r="R607" s="134"/>
    </row>
    <row r="608" spans="1:18">
      <c r="A608" s="163"/>
      <c r="B608" s="163"/>
      <c r="C608" s="119"/>
      <c r="D608" s="162"/>
      <c r="E608" s="164"/>
      <c r="F608" s="10"/>
      <c r="G608" s="163"/>
      <c r="H608" s="165"/>
      <c r="I608" s="165"/>
      <c r="J608" s="31">
        <f t="shared" si="46"/>
        <v>0</v>
      </c>
      <c r="K608" s="31">
        <f t="shared" si="45"/>
        <v>0</v>
      </c>
      <c r="L608" s="31"/>
      <c r="M608" s="31"/>
      <c r="N608" s="53">
        <f t="shared" si="47"/>
        <v>0</v>
      </c>
      <c r="P608" s="133"/>
      <c r="R608" s="134"/>
    </row>
    <row r="609" spans="1:18">
      <c r="A609" s="163"/>
      <c r="B609" s="163"/>
      <c r="C609" s="119"/>
      <c r="D609" s="162"/>
      <c r="E609" s="164"/>
      <c r="F609" s="10"/>
      <c r="G609" s="163"/>
      <c r="H609" s="165"/>
      <c r="I609" s="165"/>
      <c r="J609" s="31">
        <f t="shared" si="46"/>
        <v>0</v>
      </c>
      <c r="K609" s="31">
        <f t="shared" si="45"/>
        <v>0</v>
      </c>
      <c r="L609" s="31"/>
      <c r="M609" s="31"/>
      <c r="N609" s="53">
        <f t="shared" si="47"/>
        <v>0</v>
      </c>
      <c r="P609" s="133"/>
      <c r="R609" s="134"/>
    </row>
    <row r="610" spans="1:18">
      <c r="A610" s="163"/>
      <c r="B610" s="163"/>
      <c r="C610" s="119"/>
      <c r="D610" s="162"/>
      <c r="E610" s="164"/>
      <c r="F610" s="10"/>
      <c r="G610" s="163"/>
      <c r="H610" s="165"/>
      <c r="I610" s="165"/>
      <c r="J610" s="31">
        <f t="shared" si="46"/>
        <v>0</v>
      </c>
      <c r="K610" s="31">
        <f t="shared" si="45"/>
        <v>0</v>
      </c>
      <c r="L610" s="31"/>
      <c r="M610" s="31"/>
      <c r="N610" s="53">
        <f t="shared" si="47"/>
        <v>0</v>
      </c>
      <c r="P610" s="133"/>
      <c r="R610" s="134"/>
    </row>
    <row r="611" spans="1:18">
      <c r="A611" s="163"/>
      <c r="B611" s="163"/>
      <c r="C611" s="119"/>
      <c r="D611" s="162"/>
      <c r="E611" s="164"/>
      <c r="F611" s="10"/>
      <c r="G611" s="163"/>
      <c r="H611" s="165"/>
      <c r="I611" s="165"/>
      <c r="J611" s="31">
        <f t="shared" si="46"/>
        <v>0</v>
      </c>
      <c r="K611" s="31">
        <f t="shared" si="45"/>
        <v>0</v>
      </c>
      <c r="L611" s="31"/>
      <c r="M611" s="31"/>
      <c r="N611" s="53">
        <f t="shared" si="47"/>
        <v>0</v>
      </c>
      <c r="P611" s="133"/>
      <c r="R611" s="134"/>
    </row>
    <row r="612" s="1" customFormat="1" spans="1:20">
      <c r="A612" s="135"/>
      <c r="B612" s="135"/>
      <c r="C612" s="28"/>
      <c r="D612" s="162"/>
      <c r="E612" s="79"/>
      <c r="F612" s="33"/>
      <c r="G612" s="135"/>
      <c r="H612" s="31"/>
      <c r="I612" s="31"/>
      <c r="J612" s="31">
        <f t="shared" si="46"/>
        <v>0</v>
      </c>
      <c r="K612" s="31">
        <f t="shared" si="45"/>
        <v>0</v>
      </c>
      <c r="L612" s="31"/>
      <c r="M612" s="31"/>
      <c r="N612" s="53">
        <f t="shared" si="47"/>
        <v>0</v>
      </c>
      <c r="P612" s="133"/>
      <c r="R612" s="134"/>
      <c r="S612" s="77"/>
      <c r="T612" s="77"/>
    </row>
    <row r="613" s="1" customFormat="1" spans="1:20">
      <c r="A613" s="135"/>
      <c r="B613" s="135"/>
      <c r="C613" s="28"/>
      <c r="D613" s="162"/>
      <c r="E613" s="79"/>
      <c r="F613" s="33"/>
      <c r="G613" s="135"/>
      <c r="H613" s="31"/>
      <c r="I613" s="31"/>
      <c r="J613" s="31">
        <f t="shared" si="46"/>
        <v>0</v>
      </c>
      <c r="K613" s="31">
        <f t="shared" si="45"/>
        <v>0</v>
      </c>
      <c r="L613" s="31"/>
      <c r="M613" s="31"/>
      <c r="N613" s="53">
        <f t="shared" si="47"/>
        <v>0</v>
      </c>
      <c r="P613" s="133"/>
      <c r="R613" s="134"/>
      <c r="S613" s="77"/>
      <c r="T613" s="77"/>
    </row>
    <row r="614" s="1" customFormat="1" spans="1:20">
      <c r="A614" s="135"/>
      <c r="B614" s="135"/>
      <c r="C614" s="28"/>
      <c r="D614" s="162"/>
      <c r="E614" s="79"/>
      <c r="F614" s="33"/>
      <c r="G614" s="135"/>
      <c r="H614" s="31"/>
      <c r="I614" s="31"/>
      <c r="J614" s="31">
        <f t="shared" si="46"/>
        <v>0</v>
      </c>
      <c r="K614" s="31">
        <f t="shared" si="45"/>
        <v>0</v>
      </c>
      <c r="L614" s="31"/>
      <c r="M614" s="31"/>
      <c r="N614" s="53">
        <f t="shared" si="47"/>
        <v>0</v>
      </c>
      <c r="P614" s="133"/>
      <c r="R614" s="134"/>
      <c r="S614" s="77"/>
      <c r="T614" s="77"/>
    </row>
    <row r="615" s="1" customFormat="1" spans="1:20">
      <c r="A615" s="135"/>
      <c r="B615" s="135"/>
      <c r="C615" s="28"/>
      <c r="D615" s="162"/>
      <c r="E615" s="79"/>
      <c r="F615" s="33"/>
      <c r="G615" s="135"/>
      <c r="H615" s="31"/>
      <c r="I615" s="31"/>
      <c r="J615" s="31">
        <f t="shared" si="46"/>
        <v>0</v>
      </c>
      <c r="K615" s="31">
        <f t="shared" si="45"/>
        <v>0</v>
      </c>
      <c r="L615" s="31"/>
      <c r="M615" s="31"/>
      <c r="N615" s="53">
        <f t="shared" si="47"/>
        <v>0</v>
      </c>
      <c r="P615" s="133"/>
      <c r="R615" s="134"/>
      <c r="S615" s="77"/>
      <c r="T615" s="77"/>
    </row>
    <row r="616" s="1" customFormat="1" spans="1:20">
      <c r="A616" s="135"/>
      <c r="B616" s="135"/>
      <c r="C616" s="28"/>
      <c r="D616" s="162"/>
      <c r="E616" s="79"/>
      <c r="F616" s="33"/>
      <c r="G616" s="135"/>
      <c r="H616" s="31"/>
      <c r="I616" s="31"/>
      <c r="J616" s="31">
        <f t="shared" si="46"/>
        <v>0</v>
      </c>
      <c r="K616" s="31">
        <f t="shared" si="45"/>
        <v>0</v>
      </c>
      <c r="L616" s="31"/>
      <c r="M616" s="31"/>
      <c r="N616" s="53">
        <f t="shared" si="47"/>
        <v>0</v>
      </c>
      <c r="P616" s="133"/>
      <c r="R616" s="134"/>
      <c r="S616" s="77"/>
      <c r="T616" s="77"/>
    </row>
    <row r="617" s="1" customFormat="1" spans="1:20">
      <c r="A617" s="135"/>
      <c r="B617" s="135"/>
      <c r="C617" s="28"/>
      <c r="D617" s="162"/>
      <c r="E617" s="79"/>
      <c r="F617" s="33"/>
      <c r="G617" s="135"/>
      <c r="H617" s="31"/>
      <c r="I617" s="31"/>
      <c r="J617" s="31">
        <f t="shared" si="46"/>
        <v>0</v>
      </c>
      <c r="K617" s="31">
        <f t="shared" si="45"/>
        <v>0</v>
      </c>
      <c r="L617" s="31"/>
      <c r="M617" s="31"/>
      <c r="N617" s="53">
        <f t="shared" si="47"/>
        <v>0</v>
      </c>
      <c r="P617" s="133"/>
      <c r="R617" s="134"/>
      <c r="S617" s="77"/>
      <c r="T617" s="77"/>
    </row>
    <row r="618" s="1" customFormat="1" spans="1:20">
      <c r="A618" s="135"/>
      <c r="B618" s="135"/>
      <c r="C618" s="28"/>
      <c r="D618" s="162"/>
      <c r="E618" s="79"/>
      <c r="F618" s="33"/>
      <c r="G618" s="135"/>
      <c r="H618" s="31"/>
      <c r="I618" s="31"/>
      <c r="J618" s="31">
        <f t="shared" si="46"/>
        <v>0</v>
      </c>
      <c r="K618" s="31">
        <f t="shared" si="45"/>
        <v>0</v>
      </c>
      <c r="L618" s="31"/>
      <c r="M618" s="31"/>
      <c r="N618" s="53">
        <f t="shared" si="47"/>
        <v>0</v>
      </c>
      <c r="P618" s="133"/>
      <c r="R618" s="134"/>
      <c r="S618" s="77"/>
      <c r="T618" s="77"/>
    </row>
    <row r="619" s="1" customFormat="1" spans="1:20">
      <c r="A619" s="135"/>
      <c r="B619" s="135"/>
      <c r="C619" s="28"/>
      <c r="D619" s="162"/>
      <c r="E619" s="79"/>
      <c r="F619" s="33"/>
      <c r="G619" s="135"/>
      <c r="H619" s="31"/>
      <c r="I619" s="31"/>
      <c r="J619" s="31">
        <f t="shared" si="46"/>
        <v>0</v>
      </c>
      <c r="K619" s="31">
        <f t="shared" si="45"/>
        <v>0</v>
      </c>
      <c r="L619" s="31"/>
      <c r="M619" s="31"/>
      <c r="N619" s="53">
        <f t="shared" si="47"/>
        <v>0</v>
      </c>
      <c r="P619" s="133"/>
      <c r="R619" s="134"/>
      <c r="S619" s="77"/>
      <c r="T619" s="77"/>
    </row>
    <row r="620" s="1" customFormat="1" spans="1:20">
      <c r="A620" s="135"/>
      <c r="B620" s="135"/>
      <c r="C620" s="28"/>
      <c r="D620" s="162"/>
      <c r="E620" s="79"/>
      <c r="F620" s="33"/>
      <c r="G620" s="135"/>
      <c r="H620" s="31"/>
      <c r="I620" s="31"/>
      <c r="J620" s="31">
        <f t="shared" si="46"/>
        <v>0</v>
      </c>
      <c r="K620" s="31">
        <f t="shared" si="45"/>
        <v>0</v>
      </c>
      <c r="L620" s="31"/>
      <c r="M620" s="31"/>
      <c r="N620" s="53">
        <f t="shared" si="47"/>
        <v>0</v>
      </c>
      <c r="P620" s="133"/>
      <c r="R620" s="134"/>
      <c r="S620" s="77"/>
      <c r="T620" s="77"/>
    </row>
    <row r="621" s="1" customFormat="1" spans="1:20">
      <c r="A621" s="135"/>
      <c r="B621" s="135"/>
      <c r="C621" s="28"/>
      <c r="D621" s="162"/>
      <c r="E621" s="79"/>
      <c r="F621" s="33"/>
      <c r="G621" s="135"/>
      <c r="H621" s="31"/>
      <c r="I621" s="31"/>
      <c r="J621" s="31">
        <f t="shared" si="46"/>
        <v>0</v>
      </c>
      <c r="K621" s="31">
        <f t="shared" si="45"/>
        <v>0</v>
      </c>
      <c r="L621" s="31"/>
      <c r="M621" s="31"/>
      <c r="N621" s="53">
        <f t="shared" si="47"/>
        <v>0</v>
      </c>
      <c r="P621" s="133"/>
      <c r="R621" s="134"/>
      <c r="S621" s="77"/>
      <c r="T621" s="77"/>
    </row>
    <row r="622" s="1" customFormat="1" spans="1:20">
      <c r="A622" s="135"/>
      <c r="B622" s="135"/>
      <c r="C622" s="28"/>
      <c r="D622" s="162"/>
      <c r="E622" s="79"/>
      <c r="F622" s="33"/>
      <c r="G622" s="135"/>
      <c r="H622" s="31"/>
      <c r="I622" s="31"/>
      <c r="J622" s="31">
        <f t="shared" si="46"/>
        <v>0</v>
      </c>
      <c r="K622" s="31">
        <f t="shared" si="45"/>
        <v>0</v>
      </c>
      <c r="L622" s="31"/>
      <c r="M622" s="31"/>
      <c r="N622" s="53">
        <f t="shared" si="47"/>
        <v>0</v>
      </c>
      <c r="P622" s="133"/>
      <c r="R622" s="134"/>
      <c r="S622" s="77"/>
      <c r="T622" s="77"/>
    </row>
    <row r="623" spans="1:18">
      <c r="A623" s="163"/>
      <c r="B623" s="163"/>
      <c r="C623" s="119"/>
      <c r="D623" s="162"/>
      <c r="E623" s="164"/>
      <c r="F623" s="10"/>
      <c r="G623" s="163"/>
      <c r="H623" s="165"/>
      <c r="I623" s="165"/>
      <c r="J623" s="31">
        <f t="shared" si="46"/>
        <v>0</v>
      </c>
      <c r="K623" s="31">
        <f t="shared" si="45"/>
        <v>0</v>
      </c>
      <c r="L623" s="31"/>
      <c r="M623" s="31"/>
      <c r="N623" s="53">
        <f t="shared" si="47"/>
        <v>0</v>
      </c>
      <c r="P623" s="133"/>
      <c r="R623" s="134"/>
    </row>
    <row r="624" spans="1:18">
      <c r="A624" s="163"/>
      <c r="B624" s="163"/>
      <c r="C624" s="119"/>
      <c r="D624" s="162"/>
      <c r="E624" s="164"/>
      <c r="F624" s="10"/>
      <c r="G624" s="163"/>
      <c r="H624" s="165"/>
      <c r="I624" s="165"/>
      <c r="J624" s="31">
        <f t="shared" si="46"/>
        <v>0</v>
      </c>
      <c r="K624" s="31">
        <f t="shared" si="45"/>
        <v>0</v>
      </c>
      <c r="L624" s="31"/>
      <c r="M624" s="31"/>
      <c r="N624" s="53">
        <f t="shared" si="47"/>
        <v>0</v>
      </c>
      <c r="P624" s="133"/>
      <c r="R624" s="134"/>
    </row>
    <row r="625" spans="1:18">
      <c r="A625" s="163"/>
      <c r="B625" s="163"/>
      <c r="C625" s="119"/>
      <c r="D625" s="162"/>
      <c r="E625" s="164"/>
      <c r="F625" s="10"/>
      <c r="G625" s="163"/>
      <c r="H625" s="165"/>
      <c r="I625" s="165"/>
      <c r="J625" s="31">
        <f t="shared" si="46"/>
        <v>0</v>
      </c>
      <c r="K625" s="31">
        <f t="shared" si="45"/>
        <v>0</v>
      </c>
      <c r="L625" s="31"/>
      <c r="M625" s="31"/>
      <c r="N625" s="53">
        <f t="shared" si="47"/>
        <v>0</v>
      </c>
      <c r="P625" s="133"/>
      <c r="R625" s="134"/>
    </row>
    <row r="626" spans="1:18">
      <c r="A626" s="163"/>
      <c r="B626" s="163"/>
      <c r="C626" s="119"/>
      <c r="D626" s="162"/>
      <c r="E626" s="164"/>
      <c r="F626" s="10"/>
      <c r="G626" s="163"/>
      <c r="H626" s="165"/>
      <c r="I626" s="165"/>
      <c r="J626" s="31">
        <f t="shared" si="46"/>
        <v>0</v>
      </c>
      <c r="K626" s="31">
        <f t="shared" si="45"/>
        <v>0</v>
      </c>
      <c r="L626" s="31"/>
      <c r="M626" s="31"/>
      <c r="N626" s="53">
        <f t="shared" si="47"/>
        <v>0</v>
      </c>
      <c r="P626" s="133"/>
      <c r="R626" s="134"/>
    </row>
    <row r="627" spans="1:18">
      <c r="A627" s="163"/>
      <c r="B627" s="163"/>
      <c r="C627" s="119"/>
      <c r="D627" s="162"/>
      <c r="E627" s="164"/>
      <c r="F627" s="10"/>
      <c r="G627" s="163"/>
      <c r="H627" s="165"/>
      <c r="I627" s="165"/>
      <c r="J627" s="31">
        <f t="shared" si="46"/>
        <v>0</v>
      </c>
      <c r="K627" s="31">
        <f t="shared" si="45"/>
        <v>0</v>
      </c>
      <c r="L627" s="31"/>
      <c r="M627" s="31"/>
      <c r="N627" s="53">
        <f t="shared" si="47"/>
        <v>0</v>
      </c>
      <c r="P627" s="133"/>
      <c r="R627" s="134"/>
    </row>
    <row r="628" spans="1:18">
      <c r="A628" s="163"/>
      <c r="B628" s="163"/>
      <c r="C628" s="119"/>
      <c r="D628" s="162"/>
      <c r="E628" s="164"/>
      <c r="F628" s="10"/>
      <c r="G628" s="163"/>
      <c r="H628" s="165"/>
      <c r="I628" s="165"/>
      <c r="J628" s="31">
        <f t="shared" si="46"/>
        <v>0</v>
      </c>
      <c r="K628" s="31">
        <f t="shared" si="45"/>
        <v>0</v>
      </c>
      <c r="L628" s="31"/>
      <c r="M628" s="31"/>
      <c r="N628" s="53">
        <f t="shared" si="47"/>
        <v>0</v>
      </c>
      <c r="P628" s="133"/>
      <c r="R628" s="134"/>
    </row>
    <row r="629" spans="1:18">
      <c r="A629" s="163"/>
      <c r="B629" s="163"/>
      <c r="C629" s="119"/>
      <c r="D629" s="162"/>
      <c r="E629" s="164"/>
      <c r="F629" s="10"/>
      <c r="G629" s="163"/>
      <c r="H629" s="165"/>
      <c r="I629" s="165"/>
      <c r="J629" s="31">
        <f t="shared" si="46"/>
        <v>0</v>
      </c>
      <c r="K629" s="31">
        <f t="shared" si="45"/>
        <v>0</v>
      </c>
      <c r="L629" s="31"/>
      <c r="M629" s="31"/>
      <c r="N629" s="53">
        <f t="shared" si="47"/>
        <v>0</v>
      </c>
      <c r="P629" s="133"/>
      <c r="R629" s="134"/>
    </row>
    <row r="630" spans="1:18">
      <c r="A630" s="163"/>
      <c r="B630" s="163"/>
      <c r="C630" s="119"/>
      <c r="D630" s="162"/>
      <c r="E630" s="164"/>
      <c r="F630" s="10"/>
      <c r="G630" s="163"/>
      <c r="H630" s="165"/>
      <c r="I630" s="165"/>
      <c r="J630" s="31">
        <f t="shared" si="46"/>
        <v>0</v>
      </c>
      <c r="K630" s="31">
        <f t="shared" si="45"/>
        <v>0</v>
      </c>
      <c r="L630" s="31"/>
      <c r="M630" s="31"/>
      <c r="N630" s="53">
        <f t="shared" si="47"/>
        <v>0</v>
      </c>
      <c r="P630" s="133"/>
      <c r="R630" s="134"/>
    </row>
    <row r="631" spans="1:18">
      <c r="A631" s="163"/>
      <c r="B631" s="163"/>
      <c r="C631" s="119"/>
      <c r="D631" s="162"/>
      <c r="E631" s="164"/>
      <c r="F631" s="10"/>
      <c r="G631" s="163"/>
      <c r="H631" s="165"/>
      <c r="I631" s="165"/>
      <c r="J631" s="31">
        <f t="shared" si="46"/>
        <v>0</v>
      </c>
      <c r="K631" s="31">
        <f t="shared" si="45"/>
        <v>0</v>
      </c>
      <c r="L631" s="31"/>
      <c r="M631" s="31"/>
      <c r="N631" s="53">
        <f t="shared" si="47"/>
        <v>0</v>
      </c>
      <c r="P631" s="133"/>
      <c r="R631" s="134"/>
    </row>
    <row r="632" spans="1:18">
      <c r="A632" s="163"/>
      <c r="B632" s="163"/>
      <c r="C632" s="119"/>
      <c r="D632" s="162"/>
      <c r="E632" s="164"/>
      <c r="F632" s="10"/>
      <c r="G632" s="163"/>
      <c r="H632" s="165"/>
      <c r="I632" s="165"/>
      <c r="J632" s="31">
        <f t="shared" si="46"/>
        <v>0</v>
      </c>
      <c r="K632" s="31">
        <f t="shared" si="45"/>
        <v>0</v>
      </c>
      <c r="L632" s="31"/>
      <c r="M632" s="31"/>
      <c r="N632" s="53">
        <f t="shared" si="47"/>
        <v>0</v>
      </c>
      <c r="P632" s="133"/>
      <c r="R632" s="134"/>
    </row>
    <row r="633" spans="1:18">
      <c r="A633" s="163"/>
      <c r="B633" s="163"/>
      <c r="C633" s="119"/>
      <c r="D633" s="162"/>
      <c r="E633" s="164"/>
      <c r="F633" s="10"/>
      <c r="G633" s="163"/>
      <c r="H633" s="165"/>
      <c r="I633" s="165"/>
      <c r="J633" s="31">
        <f t="shared" si="46"/>
        <v>0</v>
      </c>
      <c r="K633" s="31">
        <f t="shared" si="45"/>
        <v>0</v>
      </c>
      <c r="L633" s="31"/>
      <c r="M633" s="31"/>
      <c r="N633" s="53">
        <f t="shared" si="47"/>
        <v>0</v>
      </c>
      <c r="P633" s="133"/>
      <c r="R633" s="134"/>
    </row>
    <row r="634" spans="1:18">
      <c r="A634" s="163"/>
      <c r="B634" s="163"/>
      <c r="C634" s="119"/>
      <c r="D634" s="162"/>
      <c r="E634" s="164"/>
      <c r="F634" s="10"/>
      <c r="G634" s="163"/>
      <c r="H634" s="165"/>
      <c r="I634" s="165"/>
      <c r="J634" s="31">
        <f t="shared" si="46"/>
        <v>0</v>
      </c>
      <c r="K634" s="31">
        <f t="shared" si="45"/>
        <v>0</v>
      </c>
      <c r="L634" s="31"/>
      <c r="M634" s="31"/>
      <c r="N634" s="53">
        <f t="shared" si="47"/>
        <v>0</v>
      </c>
      <c r="P634" s="133"/>
      <c r="R634" s="134"/>
    </row>
    <row r="635" spans="1:18">
      <c r="A635" s="163"/>
      <c r="B635" s="163"/>
      <c r="C635" s="119"/>
      <c r="D635" s="162"/>
      <c r="E635" s="164"/>
      <c r="F635" s="10"/>
      <c r="G635" s="163"/>
      <c r="H635" s="165"/>
      <c r="I635" s="165"/>
      <c r="J635" s="31">
        <f t="shared" si="46"/>
        <v>0</v>
      </c>
      <c r="K635" s="31">
        <f t="shared" si="45"/>
        <v>0</v>
      </c>
      <c r="L635" s="31"/>
      <c r="M635" s="31"/>
      <c r="N635" s="53">
        <f t="shared" si="47"/>
        <v>0</v>
      </c>
      <c r="P635" s="133"/>
      <c r="R635" s="134"/>
    </row>
    <row r="636" spans="1:18">
      <c r="A636" s="163"/>
      <c r="B636" s="163"/>
      <c r="C636" s="119"/>
      <c r="D636" s="162"/>
      <c r="E636" s="164"/>
      <c r="F636" s="10"/>
      <c r="G636" s="163"/>
      <c r="H636" s="165"/>
      <c r="I636" s="165"/>
      <c r="J636" s="31">
        <f t="shared" si="46"/>
        <v>0</v>
      </c>
      <c r="K636" s="31">
        <f t="shared" si="45"/>
        <v>0</v>
      </c>
      <c r="L636" s="31"/>
      <c r="M636" s="31"/>
      <c r="N636" s="53">
        <f t="shared" si="47"/>
        <v>0</v>
      </c>
      <c r="P636" s="133"/>
      <c r="R636" s="134"/>
    </row>
    <row r="637" spans="1:18">
      <c r="A637" s="163"/>
      <c r="B637" s="163"/>
      <c r="C637" s="119"/>
      <c r="D637" s="162"/>
      <c r="E637" s="164"/>
      <c r="F637" s="10"/>
      <c r="G637" s="163"/>
      <c r="H637" s="165"/>
      <c r="I637" s="165"/>
      <c r="J637" s="31">
        <f t="shared" si="46"/>
        <v>0</v>
      </c>
      <c r="K637" s="31">
        <f t="shared" si="45"/>
        <v>0</v>
      </c>
      <c r="L637" s="31"/>
      <c r="M637" s="31"/>
      <c r="N637" s="53">
        <f t="shared" si="47"/>
        <v>0</v>
      </c>
      <c r="P637" s="133"/>
      <c r="R637" s="134"/>
    </row>
    <row r="638" spans="1:18">
      <c r="A638" s="163"/>
      <c r="B638" s="163"/>
      <c r="C638" s="119"/>
      <c r="D638" s="162"/>
      <c r="E638" s="164"/>
      <c r="F638" s="10"/>
      <c r="G638" s="163"/>
      <c r="H638" s="165"/>
      <c r="I638" s="165"/>
      <c r="J638" s="31">
        <f t="shared" si="46"/>
        <v>0</v>
      </c>
      <c r="K638" s="31">
        <f t="shared" si="45"/>
        <v>0</v>
      </c>
      <c r="L638" s="31"/>
      <c r="M638" s="31"/>
      <c r="N638" s="53">
        <f t="shared" si="47"/>
        <v>0</v>
      </c>
      <c r="P638" s="133"/>
      <c r="R638" s="134"/>
    </row>
    <row r="639" spans="1:18">
      <c r="A639" s="163"/>
      <c r="B639" s="163"/>
      <c r="C639" s="119"/>
      <c r="D639" s="162"/>
      <c r="E639" s="164"/>
      <c r="F639" s="10"/>
      <c r="G639" s="163"/>
      <c r="H639" s="165"/>
      <c r="I639" s="165"/>
      <c r="J639" s="31">
        <f t="shared" si="46"/>
        <v>0</v>
      </c>
      <c r="K639" s="31">
        <f t="shared" si="45"/>
        <v>0</v>
      </c>
      <c r="L639" s="31"/>
      <c r="M639" s="31"/>
      <c r="N639" s="53">
        <f t="shared" si="47"/>
        <v>0</v>
      </c>
      <c r="P639" s="133"/>
      <c r="R639" s="134"/>
    </row>
    <row r="640" spans="1:18">
      <c r="A640" s="163"/>
      <c r="B640" s="163"/>
      <c r="C640" s="119"/>
      <c r="D640" s="162"/>
      <c r="E640" s="164"/>
      <c r="F640" s="10"/>
      <c r="G640" s="163"/>
      <c r="H640" s="165"/>
      <c r="I640" s="165"/>
      <c r="J640" s="31">
        <f t="shared" si="46"/>
        <v>0</v>
      </c>
      <c r="K640" s="31">
        <f t="shared" si="45"/>
        <v>0</v>
      </c>
      <c r="L640" s="31"/>
      <c r="M640" s="31"/>
      <c r="N640" s="53">
        <f t="shared" si="47"/>
        <v>0</v>
      </c>
      <c r="P640" s="133"/>
      <c r="R640" s="134"/>
    </row>
    <row r="641" s="1" customFormat="1" spans="1:20">
      <c r="A641" s="135"/>
      <c r="B641" s="135"/>
      <c r="C641" s="28"/>
      <c r="D641" s="162"/>
      <c r="E641" s="79"/>
      <c r="F641" s="33"/>
      <c r="G641" s="135"/>
      <c r="H641" s="31"/>
      <c r="I641" s="31"/>
      <c r="J641" s="31">
        <f t="shared" si="46"/>
        <v>0</v>
      </c>
      <c r="K641" s="31">
        <f t="shared" si="45"/>
        <v>0</v>
      </c>
      <c r="L641" s="31"/>
      <c r="M641" s="31"/>
      <c r="N641" s="53">
        <f t="shared" si="47"/>
        <v>0</v>
      </c>
      <c r="P641" s="133"/>
      <c r="R641" s="134"/>
      <c r="S641" s="77"/>
      <c r="T641" s="77"/>
    </row>
    <row r="642" s="1" customFormat="1" spans="1:20">
      <c r="A642" s="135"/>
      <c r="B642" s="135"/>
      <c r="C642" s="28"/>
      <c r="D642" s="162"/>
      <c r="E642" s="79"/>
      <c r="F642" s="33"/>
      <c r="G642" s="135"/>
      <c r="H642" s="31"/>
      <c r="I642" s="31"/>
      <c r="J642" s="31">
        <f t="shared" si="46"/>
        <v>0</v>
      </c>
      <c r="K642" s="31">
        <f t="shared" si="45"/>
        <v>0</v>
      </c>
      <c r="L642" s="31"/>
      <c r="M642" s="31"/>
      <c r="N642" s="53">
        <f t="shared" si="47"/>
        <v>0</v>
      </c>
      <c r="P642" s="133"/>
      <c r="R642" s="134"/>
      <c r="S642" s="77"/>
      <c r="T642" s="77"/>
    </row>
    <row r="643" spans="1:18">
      <c r="A643" s="163"/>
      <c r="B643" s="163"/>
      <c r="C643" s="119"/>
      <c r="D643" s="162"/>
      <c r="E643" s="164"/>
      <c r="F643" s="10"/>
      <c r="G643" s="163"/>
      <c r="H643" s="165"/>
      <c r="I643" s="165"/>
      <c r="J643" s="31">
        <f t="shared" si="46"/>
        <v>0</v>
      </c>
      <c r="K643" s="31">
        <f t="shared" si="45"/>
        <v>0</v>
      </c>
      <c r="L643" s="31"/>
      <c r="M643" s="31"/>
      <c r="N643" s="53">
        <f t="shared" si="47"/>
        <v>0</v>
      </c>
      <c r="P643" s="133"/>
      <c r="R643" s="134"/>
    </row>
    <row r="644" spans="1:18">
      <c r="A644" s="163"/>
      <c r="B644" s="163"/>
      <c r="C644" s="119"/>
      <c r="D644" s="162"/>
      <c r="E644" s="164"/>
      <c r="F644" s="10"/>
      <c r="G644" s="163"/>
      <c r="H644" s="165"/>
      <c r="I644" s="165"/>
      <c r="J644" s="31">
        <f t="shared" si="46"/>
        <v>0</v>
      </c>
      <c r="K644" s="31">
        <f t="shared" si="45"/>
        <v>0</v>
      </c>
      <c r="L644" s="31"/>
      <c r="M644" s="31"/>
      <c r="N644" s="53">
        <f t="shared" si="47"/>
        <v>0</v>
      </c>
      <c r="P644" s="133"/>
      <c r="R644" s="134"/>
    </row>
    <row r="645" spans="1:18">
      <c r="A645" s="163"/>
      <c r="B645" s="163"/>
      <c r="C645" s="119"/>
      <c r="D645" s="162"/>
      <c r="E645" s="164"/>
      <c r="F645" s="10"/>
      <c r="G645" s="163"/>
      <c r="H645" s="165"/>
      <c r="I645" s="165"/>
      <c r="J645" s="31">
        <f t="shared" si="46"/>
        <v>0</v>
      </c>
      <c r="K645" s="31">
        <f t="shared" si="45"/>
        <v>0</v>
      </c>
      <c r="L645" s="31"/>
      <c r="M645" s="31"/>
      <c r="N645" s="53">
        <f t="shared" si="47"/>
        <v>0</v>
      </c>
      <c r="P645" s="133"/>
      <c r="R645" s="134"/>
    </row>
    <row r="646" spans="1:18">
      <c r="A646" s="163"/>
      <c r="B646" s="163"/>
      <c r="C646" s="119"/>
      <c r="D646" s="162"/>
      <c r="E646" s="164"/>
      <c r="F646" s="10"/>
      <c r="G646" s="163"/>
      <c r="H646" s="165"/>
      <c r="I646" s="165"/>
      <c r="J646" s="31">
        <f t="shared" si="46"/>
        <v>0</v>
      </c>
      <c r="K646" s="31">
        <f t="shared" si="45"/>
        <v>0</v>
      </c>
      <c r="L646" s="31"/>
      <c r="M646" s="31"/>
      <c r="N646" s="53">
        <f t="shared" si="47"/>
        <v>0</v>
      </c>
      <c r="P646" s="133"/>
      <c r="R646" s="134"/>
    </row>
    <row r="647" spans="1:18">
      <c r="A647" s="163"/>
      <c r="B647" s="163"/>
      <c r="C647" s="119"/>
      <c r="D647" s="162"/>
      <c r="E647" s="164"/>
      <c r="F647" s="10"/>
      <c r="G647" s="163"/>
      <c r="H647" s="165"/>
      <c r="I647" s="165"/>
      <c r="J647" s="31">
        <f t="shared" si="46"/>
        <v>0</v>
      </c>
      <c r="K647" s="31">
        <f t="shared" si="45"/>
        <v>0</v>
      </c>
      <c r="L647" s="31"/>
      <c r="M647" s="31"/>
      <c r="N647" s="53">
        <f t="shared" si="47"/>
        <v>0</v>
      </c>
      <c r="P647" s="133"/>
      <c r="R647" s="134"/>
    </row>
    <row r="648" spans="1:18">
      <c r="A648" s="163"/>
      <c r="B648" s="163"/>
      <c r="C648" s="119"/>
      <c r="D648" s="162"/>
      <c r="E648" s="164"/>
      <c r="F648" s="10"/>
      <c r="G648" s="163"/>
      <c r="H648" s="165"/>
      <c r="I648" s="165"/>
      <c r="J648" s="31">
        <f t="shared" si="46"/>
        <v>0</v>
      </c>
      <c r="K648" s="31">
        <f t="shared" ref="K648:K711" si="48">J648*H648</f>
        <v>0</v>
      </c>
      <c r="L648" s="31"/>
      <c r="M648" s="31"/>
      <c r="N648" s="53">
        <f t="shared" si="47"/>
        <v>0</v>
      </c>
      <c r="P648" s="133"/>
      <c r="R648" s="134"/>
    </row>
    <row r="649" spans="1:18">
      <c r="A649" s="163"/>
      <c r="B649" s="163"/>
      <c r="C649" s="119"/>
      <c r="D649" s="162"/>
      <c r="E649" s="164"/>
      <c r="F649" s="10"/>
      <c r="G649" s="163"/>
      <c r="H649" s="165"/>
      <c r="I649" s="165"/>
      <c r="J649" s="31">
        <f t="shared" si="46"/>
        <v>0</v>
      </c>
      <c r="K649" s="31">
        <f t="shared" si="48"/>
        <v>0</v>
      </c>
      <c r="L649" s="31"/>
      <c r="M649" s="31"/>
      <c r="N649" s="53">
        <f t="shared" si="47"/>
        <v>0</v>
      </c>
      <c r="P649" s="133"/>
      <c r="R649" s="134"/>
    </row>
    <row r="650" spans="1:18">
      <c r="A650" s="163"/>
      <c r="B650" s="163"/>
      <c r="C650" s="119"/>
      <c r="D650" s="162"/>
      <c r="E650" s="164"/>
      <c r="F650" s="10"/>
      <c r="G650" s="163"/>
      <c r="H650" s="165"/>
      <c r="I650" s="165"/>
      <c r="J650" s="31">
        <f t="shared" si="46"/>
        <v>0</v>
      </c>
      <c r="K650" s="31">
        <f t="shared" si="48"/>
        <v>0</v>
      </c>
      <c r="L650" s="31"/>
      <c r="M650" s="31"/>
      <c r="N650" s="53">
        <f t="shared" si="47"/>
        <v>0</v>
      </c>
      <c r="P650" s="133"/>
      <c r="R650" s="134"/>
    </row>
    <row r="651" spans="1:18">
      <c r="A651" s="163"/>
      <c r="B651" s="163"/>
      <c r="C651" s="119"/>
      <c r="D651" s="162"/>
      <c r="E651" s="164"/>
      <c r="F651" s="10"/>
      <c r="G651" s="163"/>
      <c r="H651" s="165"/>
      <c r="I651" s="165"/>
      <c r="J651" s="31">
        <f t="shared" si="46"/>
        <v>0</v>
      </c>
      <c r="K651" s="31">
        <f t="shared" si="48"/>
        <v>0</v>
      </c>
      <c r="L651" s="31"/>
      <c r="M651" s="31"/>
      <c r="N651" s="53">
        <f t="shared" si="47"/>
        <v>0</v>
      </c>
      <c r="P651" s="133"/>
      <c r="R651" s="134"/>
    </row>
    <row r="652" spans="1:18">
      <c r="A652" s="163"/>
      <c r="B652" s="163"/>
      <c r="C652" s="119"/>
      <c r="D652" s="162"/>
      <c r="E652" s="164"/>
      <c r="F652" s="10"/>
      <c r="G652" s="163"/>
      <c r="H652" s="165"/>
      <c r="I652" s="165"/>
      <c r="J652" s="31">
        <f t="shared" si="46"/>
        <v>0</v>
      </c>
      <c r="K652" s="31">
        <f t="shared" si="48"/>
        <v>0</v>
      </c>
      <c r="L652" s="31"/>
      <c r="M652" s="31"/>
      <c r="N652" s="53">
        <f t="shared" si="47"/>
        <v>0</v>
      </c>
      <c r="P652" s="133"/>
      <c r="R652" s="134"/>
    </row>
    <row r="653" spans="1:18">
      <c r="A653" s="163"/>
      <c r="B653" s="163"/>
      <c r="C653" s="119"/>
      <c r="D653" s="162"/>
      <c r="E653" s="164"/>
      <c r="F653" s="10"/>
      <c r="G653" s="163"/>
      <c r="H653" s="165"/>
      <c r="I653" s="165"/>
      <c r="J653" s="31">
        <f t="shared" si="46"/>
        <v>0</v>
      </c>
      <c r="K653" s="31">
        <f t="shared" si="48"/>
        <v>0</v>
      </c>
      <c r="L653" s="31"/>
      <c r="M653" s="31"/>
      <c r="N653" s="53">
        <f t="shared" si="47"/>
        <v>0</v>
      </c>
      <c r="P653" s="133"/>
      <c r="R653" s="134"/>
    </row>
    <row r="654" spans="1:18">
      <c r="A654" s="163"/>
      <c r="B654" s="163"/>
      <c r="C654" s="119"/>
      <c r="D654" s="162"/>
      <c r="E654" s="164"/>
      <c r="F654" s="10"/>
      <c r="G654" s="163"/>
      <c r="H654" s="165"/>
      <c r="I654" s="165"/>
      <c r="J654" s="31">
        <f t="shared" si="46"/>
        <v>0</v>
      </c>
      <c r="K654" s="31">
        <f t="shared" si="48"/>
        <v>0</v>
      </c>
      <c r="L654" s="31"/>
      <c r="M654" s="31"/>
      <c r="N654" s="53">
        <f t="shared" si="47"/>
        <v>0</v>
      </c>
      <c r="P654" s="133"/>
      <c r="R654" s="134"/>
    </row>
    <row r="655" spans="1:18">
      <c r="A655" s="163"/>
      <c r="B655" s="163"/>
      <c r="C655" s="119"/>
      <c r="D655" s="162"/>
      <c r="E655" s="164"/>
      <c r="F655" s="10"/>
      <c r="G655" s="163"/>
      <c r="H655" s="165"/>
      <c r="I655" s="165"/>
      <c r="J655" s="31">
        <f t="shared" si="46"/>
        <v>0</v>
      </c>
      <c r="K655" s="31">
        <f t="shared" si="48"/>
        <v>0</v>
      </c>
      <c r="L655" s="31"/>
      <c r="M655" s="31"/>
      <c r="N655" s="53">
        <f t="shared" si="47"/>
        <v>0</v>
      </c>
      <c r="P655" s="133"/>
      <c r="R655" s="134"/>
    </row>
    <row r="656" spans="1:18">
      <c r="A656" s="163"/>
      <c r="B656" s="163"/>
      <c r="C656" s="119"/>
      <c r="D656" s="162"/>
      <c r="E656" s="164"/>
      <c r="F656" s="10"/>
      <c r="G656" s="163"/>
      <c r="H656" s="165"/>
      <c r="I656" s="165"/>
      <c r="J656" s="31">
        <f t="shared" si="46"/>
        <v>0</v>
      </c>
      <c r="K656" s="31">
        <f t="shared" si="48"/>
        <v>0</v>
      </c>
      <c r="L656" s="31"/>
      <c r="M656" s="31"/>
      <c r="N656" s="53">
        <f t="shared" si="47"/>
        <v>0</v>
      </c>
      <c r="P656" s="133"/>
      <c r="R656" s="134"/>
    </row>
    <row r="657" spans="1:18">
      <c r="A657" s="163"/>
      <c r="B657" s="163"/>
      <c r="C657" s="119"/>
      <c r="D657" s="162"/>
      <c r="E657" s="164"/>
      <c r="F657" s="10"/>
      <c r="G657" s="163"/>
      <c r="H657" s="165"/>
      <c r="I657" s="165"/>
      <c r="J657" s="31">
        <f t="shared" si="46"/>
        <v>0</v>
      </c>
      <c r="K657" s="31">
        <f t="shared" si="48"/>
        <v>0</v>
      </c>
      <c r="L657" s="31"/>
      <c r="M657" s="31"/>
      <c r="N657" s="53">
        <f t="shared" si="47"/>
        <v>0</v>
      </c>
      <c r="P657" s="133"/>
      <c r="R657" s="134"/>
    </row>
    <row r="658" spans="1:18">
      <c r="A658" s="163"/>
      <c r="B658" s="163"/>
      <c r="C658" s="119"/>
      <c r="D658" s="162"/>
      <c r="E658" s="164"/>
      <c r="F658" s="10"/>
      <c r="G658" s="163"/>
      <c r="H658" s="165"/>
      <c r="I658" s="165"/>
      <c r="J658" s="31">
        <f t="shared" si="46"/>
        <v>0</v>
      </c>
      <c r="K658" s="31">
        <f t="shared" si="48"/>
        <v>0</v>
      </c>
      <c r="L658" s="31"/>
      <c r="M658" s="31"/>
      <c r="N658" s="53">
        <f t="shared" si="47"/>
        <v>0</v>
      </c>
      <c r="P658" s="133"/>
      <c r="R658" s="134"/>
    </row>
    <row r="659" spans="1:18">
      <c r="A659" s="163"/>
      <c r="B659" s="163"/>
      <c r="C659" s="119"/>
      <c r="D659" s="162"/>
      <c r="E659" s="164"/>
      <c r="F659" s="10"/>
      <c r="G659" s="163"/>
      <c r="H659" s="165"/>
      <c r="I659" s="165"/>
      <c r="J659" s="31">
        <f t="shared" ref="J659:J722" si="49">G659-F659</f>
        <v>0</v>
      </c>
      <c r="K659" s="31">
        <f t="shared" si="48"/>
        <v>0</v>
      </c>
      <c r="L659" s="31"/>
      <c r="M659" s="31"/>
      <c r="N659" s="53">
        <f t="shared" ref="N659:N722" si="50">J659</f>
        <v>0</v>
      </c>
      <c r="P659" s="133"/>
      <c r="R659" s="134"/>
    </row>
    <row r="660" spans="1:18">
      <c r="A660" s="163"/>
      <c r="B660" s="163"/>
      <c r="C660" s="119"/>
      <c r="D660" s="162"/>
      <c r="E660" s="164"/>
      <c r="F660" s="10"/>
      <c r="G660" s="163"/>
      <c r="H660" s="165"/>
      <c r="I660" s="165"/>
      <c r="J660" s="31">
        <f t="shared" si="49"/>
        <v>0</v>
      </c>
      <c r="K660" s="31">
        <f t="shared" si="48"/>
        <v>0</v>
      </c>
      <c r="L660" s="31"/>
      <c r="M660" s="31"/>
      <c r="N660" s="53">
        <f t="shared" si="50"/>
        <v>0</v>
      </c>
      <c r="P660" s="133"/>
      <c r="R660" s="134"/>
    </row>
    <row r="661" spans="1:18">
      <c r="A661" s="163"/>
      <c r="B661" s="163"/>
      <c r="C661" s="119"/>
      <c r="D661" s="162"/>
      <c r="E661" s="164"/>
      <c r="F661" s="10"/>
      <c r="G661" s="163"/>
      <c r="H661" s="165"/>
      <c r="I661" s="165"/>
      <c r="J661" s="31">
        <f t="shared" si="49"/>
        <v>0</v>
      </c>
      <c r="K661" s="31">
        <f t="shared" si="48"/>
        <v>0</v>
      </c>
      <c r="L661" s="31"/>
      <c r="M661" s="31"/>
      <c r="N661" s="53">
        <f t="shared" si="50"/>
        <v>0</v>
      </c>
      <c r="P661" s="133"/>
      <c r="R661" s="134"/>
    </row>
    <row r="662" spans="1:18">
      <c r="A662" s="163"/>
      <c r="B662" s="163"/>
      <c r="C662" s="119"/>
      <c r="D662" s="162"/>
      <c r="E662" s="164"/>
      <c r="F662" s="10"/>
      <c r="G662" s="163"/>
      <c r="H662" s="165"/>
      <c r="I662" s="165"/>
      <c r="J662" s="31">
        <f t="shared" si="49"/>
        <v>0</v>
      </c>
      <c r="K662" s="31">
        <f t="shared" si="48"/>
        <v>0</v>
      </c>
      <c r="L662" s="31"/>
      <c r="M662" s="31"/>
      <c r="N662" s="53">
        <f t="shared" si="50"/>
        <v>0</v>
      </c>
      <c r="P662" s="133"/>
      <c r="R662" s="134"/>
    </row>
    <row r="663" spans="1:18">
      <c r="A663" s="163"/>
      <c r="B663" s="163"/>
      <c r="C663" s="119"/>
      <c r="D663" s="162"/>
      <c r="E663" s="164"/>
      <c r="F663" s="10"/>
      <c r="G663" s="163"/>
      <c r="H663" s="165"/>
      <c r="I663" s="165"/>
      <c r="J663" s="31">
        <f t="shared" si="49"/>
        <v>0</v>
      </c>
      <c r="K663" s="31">
        <f t="shared" si="48"/>
        <v>0</v>
      </c>
      <c r="L663" s="31"/>
      <c r="M663" s="31"/>
      <c r="N663" s="53">
        <f t="shared" si="50"/>
        <v>0</v>
      </c>
      <c r="P663" s="133"/>
      <c r="R663" s="134"/>
    </row>
    <row r="664" spans="1:18">
      <c r="A664" s="163"/>
      <c r="B664" s="163"/>
      <c r="C664" s="119"/>
      <c r="D664" s="162"/>
      <c r="E664" s="164"/>
      <c r="F664" s="10"/>
      <c r="G664" s="163"/>
      <c r="H664" s="165"/>
      <c r="I664" s="165"/>
      <c r="J664" s="31">
        <f t="shared" si="49"/>
        <v>0</v>
      </c>
      <c r="K664" s="31">
        <f t="shared" si="48"/>
        <v>0</v>
      </c>
      <c r="L664" s="31"/>
      <c r="M664" s="31"/>
      <c r="N664" s="53">
        <f t="shared" si="50"/>
        <v>0</v>
      </c>
      <c r="P664" s="133"/>
      <c r="R664" s="134"/>
    </row>
    <row r="665" spans="1:18">
      <c r="A665" s="163"/>
      <c r="B665" s="163"/>
      <c r="C665" s="119"/>
      <c r="D665" s="162"/>
      <c r="E665" s="164"/>
      <c r="F665" s="10"/>
      <c r="G665" s="163"/>
      <c r="H665" s="165"/>
      <c r="I665" s="165"/>
      <c r="J665" s="31">
        <f t="shared" si="49"/>
        <v>0</v>
      </c>
      <c r="K665" s="31">
        <f t="shared" si="48"/>
        <v>0</v>
      </c>
      <c r="L665" s="31"/>
      <c r="M665" s="31"/>
      <c r="N665" s="53">
        <f t="shared" si="50"/>
        <v>0</v>
      </c>
      <c r="P665" s="133"/>
      <c r="R665" s="134"/>
    </row>
    <row r="666" spans="1:18">
      <c r="A666" s="163"/>
      <c r="B666" s="163"/>
      <c r="C666" s="119"/>
      <c r="D666" s="162"/>
      <c r="E666" s="164"/>
      <c r="F666" s="10"/>
      <c r="G666" s="163"/>
      <c r="H666" s="165"/>
      <c r="I666" s="165"/>
      <c r="J666" s="31">
        <f t="shared" si="49"/>
        <v>0</v>
      </c>
      <c r="K666" s="31">
        <f t="shared" si="48"/>
        <v>0</v>
      </c>
      <c r="L666" s="31"/>
      <c r="M666" s="31"/>
      <c r="N666" s="53">
        <f t="shared" si="50"/>
        <v>0</v>
      </c>
      <c r="P666" s="133"/>
      <c r="R666" s="134"/>
    </row>
    <row r="667" spans="1:18">
      <c r="A667" s="163"/>
      <c r="B667" s="163"/>
      <c r="C667" s="119"/>
      <c r="D667" s="162"/>
      <c r="E667" s="164"/>
      <c r="F667" s="10"/>
      <c r="G667" s="163"/>
      <c r="H667" s="165"/>
      <c r="I667" s="165"/>
      <c r="J667" s="31">
        <f t="shared" si="49"/>
        <v>0</v>
      </c>
      <c r="K667" s="31">
        <f t="shared" si="48"/>
        <v>0</v>
      </c>
      <c r="L667" s="31"/>
      <c r="M667" s="31"/>
      <c r="N667" s="53">
        <f t="shared" si="50"/>
        <v>0</v>
      </c>
      <c r="P667" s="133"/>
      <c r="R667" s="134"/>
    </row>
    <row r="668" spans="1:18">
      <c r="A668" s="163"/>
      <c r="B668" s="163"/>
      <c r="C668" s="119"/>
      <c r="D668" s="162"/>
      <c r="E668" s="164"/>
      <c r="F668" s="10"/>
      <c r="G668" s="163"/>
      <c r="H668" s="165"/>
      <c r="I668" s="165"/>
      <c r="J668" s="31">
        <f t="shared" si="49"/>
        <v>0</v>
      </c>
      <c r="K668" s="31">
        <f t="shared" si="48"/>
        <v>0</v>
      </c>
      <c r="L668" s="31"/>
      <c r="M668" s="31"/>
      <c r="N668" s="53">
        <f t="shared" si="50"/>
        <v>0</v>
      </c>
      <c r="P668" s="133"/>
      <c r="R668" s="134"/>
    </row>
    <row r="669" spans="1:18">
      <c r="A669" s="163"/>
      <c r="B669" s="163"/>
      <c r="C669" s="119"/>
      <c r="D669" s="162"/>
      <c r="E669" s="164"/>
      <c r="F669" s="10"/>
      <c r="G669" s="163"/>
      <c r="H669" s="172"/>
      <c r="I669" s="165"/>
      <c r="J669" s="31">
        <f t="shared" si="49"/>
        <v>0</v>
      </c>
      <c r="K669" s="31">
        <f t="shared" si="48"/>
        <v>0</v>
      </c>
      <c r="L669" s="31"/>
      <c r="M669" s="31"/>
      <c r="N669" s="53">
        <f t="shared" si="50"/>
        <v>0</v>
      </c>
      <c r="P669" s="133"/>
      <c r="R669" s="134"/>
    </row>
    <row r="670" spans="1:18">
      <c r="A670" s="163"/>
      <c r="B670" s="163"/>
      <c r="C670" s="119"/>
      <c r="D670" s="162"/>
      <c r="E670" s="164"/>
      <c r="F670" s="10"/>
      <c r="G670" s="163"/>
      <c r="H670" s="172"/>
      <c r="I670" s="165"/>
      <c r="J670" s="31">
        <f t="shared" si="49"/>
        <v>0</v>
      </c>
      <c r="K670" s="31">
        <f t="shared" si="48"/>
        <v>0</v>
      </c>
      <c r="L670" s="31"/>
      <c r="M670" s="31"/>
      <c r="N670" s="53">
        <f t="shared" si="50"/>
        <v>0</v>
      </c>
      <c r="P670" s="133"/>
      <c r="R670" s="134"/>
    </row>
    <row r="671" spans="1:18">
      <c r="A671" s="163"/>
      <c r="B671" s="163"/>
      <c r="C671" s="119"/>
      <c r="D671" s="162"/>
      <c r="E671" s="164"/>
      <c r="F671" s="10"/>
      <c r="G671" s="163"/>
      <c r="H671" s="165"/>
      <c r="I671" s="165"/>
      <c r="J671" s="31">
        <f t="shared" si="49"/>
        <v>0</v>
      </c>
      <c r="K671" s="31">
        <f t="shared" si="48"/>
        <v>0</v>
      </c>
      <c r="L671" s="31"/>
      <c r="M671" s="31"/>
      <c r="N671" s="53">
        <f t="shared" si="50"/>
        <v>0</v>
      </c>
      <c r="P671" s="133"/>
      <c r="R671" s="134"/>
    </row>
    <row r="672" spans="1:18">
      <c r="A672" s="163"/>
      <c r="B672" s="163"/>
      <c r="C672" s="119"/>
      <c r="D672" s="162"/>
      <c r="E672" s="164"/>
      <c r="F672" s="10"/>
      <c r="G672" s="163"/>
      <c r="H672" s="165"/>
      <c r="I672" s="165"/>
      <c r="J672" s="31">
        <f t="shared" si="49"/>
        <v>0</v>
      </c>
      <c r="K672" s="31">
        <f t="shared" si="48"/>
        <v>0</v>
      </c>
      <c r="L672" s="31"/>
      <c r="M672" s="31"/>
      <c r="N672" s="53">
        <f t="shared" si="50"/>
        <v>0</v>
      </c>
      <c r="P672" s="133"/>
      <c r="R672" s="134"/>
    </row>
    <row r="673" spans="1:18">
      <c r="A673" s="163"/>
      <c r="B673" s="163"/>
      <c r="C673" s="119"/>
      <c r="D673" s="162"/>
      <c r="E673" s="164"/>
      <c r="F673" s="10"/>
      <c r="G673" s="163"/>
      <c r="H673" s="165"/>
      <c r="I673" s="165"/>
      <c r="J673" s="31">
        <f t="shared" si="49"/>
        <v>0</v>
      </c>
      <c r="K673" s="31">
        <f t="shared" si="48"/>
        <v>0</v>
      </c>
      <c r="L673" s="31"/>
      <c r="M673" s="31"/>
      <c r="N673" s="53">
        <f t="shared" si="50"/>
        <v>0</v>
      </c>
      <c r="P673" s="133"/>
      <c r="R673" s="134"/>
    </row>
    <row r="674" spans="1:18">
      <c r="A674" s="163"/>
      <c r="B674" s="163"/>
      <c r="C674" s="119"/>
      <c r="D674" s="162"/>
      <c r="E674" s="164"/>
      <c r="F674" s="10"/>
      <c r="G674" s="163"/>
      <c r="H674" s="165"/>
      <c r="I674" s="165"/>
      <c r="J674" s="31">
        <f t="shared" si="49"/>
        <v>0</v>
      </c>
      <c r="K674" s="31">
        <f t="shared" si="48"/>
        <v>0</v>
      </c>
      <c r="L674" s="31"/>
      <c r="M674" s="31"/>
      <c r="N674" s="53">
        <f t="shared" si="50"/>
        <v>0</v>
      </c>
      <c r="P674" s="133"/>
      <c r="R674" s="134"/>
    </row>
    <row r="675" spans="1:18">
      <c r="A675" s="163"/>
      <c r="B675" s="163"/>
      <c r="C675" s="119"/>
      <c r="D675" s="162"/>
      <c r="E675" s="164"/>
      <c r="F675" s="10"/>
      <c r="G675" s="163"/>
      <c r="H675" s="165"/>
      <c r="I675" s="165"/>
      <c r="J675" s="31">
        <f t="shared" si="49"/>
        <v>0</v>
      </c>
      <c r="K675" s="31">
        <f t="shared" si="48"/>
        <v>0</v>
      </c>
      <c r="L675" s="31"/>
      <c r="M675" s="31"/>
      <c r="N675" s="53">
        <f t="shared" si="50"/>
        <v>0</v>
      </c>
      <c r="P675" s="133"/>
      <c r="R675" s="134"/>
    </row>
    <row r="676" spans="1:18">
      <c r="A676" s="163"/>
      <c r="B676" s="163"/>
      <c r="C676" s="119"/>
      <c r="D676" s="162"/>
      <c r="E676" s="164"/>
      <c r="F676" s="10"/>
      <c r="G676" s="163"/>
      <c r="H676" s="165"/>
      <c r="I676" s="165"/>
      <c r="J676" s="31">
        <f t="shared" si="49"/>
        <v>0</v>
      </c>
      <c r="K676" s="31">
        <f t="shared" si="48"/>
        <v>0</v>
      </c>
      <c r="L676" s="31"/>
      <c r="M676" s="31"/>
      <c r="N676" s="53">
        <f t="shared" si="50"/>
        <v>0</v>
      </c>
      <c r="P676" s="133"/>
      <c r="R676" s="134"/>
    </row>
    <row r="677" spans="1:18">
      <c r="A677" s="163"/>
      <c r="B677" s="163"/>
      <c r="C677" s="119"/>
      <c r="D677" s="162"/>
      <c r="E677" s="164"/>
      <c r="F677" s="10"/>
      <c r="G677" s="163"/>
      <c r="H677" s="165"/>
      <c r="I677" s="165"/>
      <c r="J677" s="31">
        <f t="shared" si="49"/>
        <v>0</v>
      </c>
      <c r="K677" s="31">
        <f t="shared" si="48"/>
        <v>0</v>
      </c>
      <c r="L677" s="31"/>
      <c r="M677" s="31"/>
      <c r="N677" s="53">
        <f t="shared" si="50"/>
        <v>0</v>
      </c>
      <c r="P677" s="133"/>
      <c r="R677" s="134"/>
    </row>
    <row r="678" spans="1:18">
      <c r="A678" s="163"/>
      <c r="B678" s="163"/>
      <c r="C678" s="119"/>
      <c r="D678" s="162"/>
      <c r="E678" s="164"/>
      <c r="F678" s="10"/>
      <c r="G678" s="163"/>
      <c r="H678" s="165"/>
      <c r="I678" s="165"/>
      <c r="J678" s="31">
        <f t="shared" si="49"/>
        <v>0</v>
      </c>
      <c r="K678" s="31">
        <f t="shared" si="48"/>
        <v>0</v>
      </c>
      <c r="L678" s="31"/>
      <c r="M678" s="31"/>
      <c r="N678" s="53">
        <f t="shared" si="50"/>
        <v>0</v>
      </c>
      <c r="P678" s="133"/>
      <c r="R678" s="134"/>
    </row>
    <row r="679" spans="1:18">
      <c r="A679" s="163"/>
      <c r="B679" s="163"/>
      <c r="C679" s="119"/>
      <c r="D679" s="162"/>
      <c r="E679" s="164"/>
      <c r="F679" s="10"/>
      <c r="G679" s="163"/>
      <c r="H679" s="165"/>
      <c r="I679" s="165"/>
      <c r="J679" s="31">
        <f t="shared" si="49"/>
        <v>0</v>
      </c>
      <c r="K679" s="31">
        <f t="shared" si="48"/>
        <v>0</v>
      </c>
      <c r="L679" s="31"/>
      <c r="M679" s="31"/>
      <c r="N679" s="53">
        <f t="shared" si="50"/>
        <v>0</v>
      </c>
      <c r="P679" s="133"/>
      <c r="R679" s="134"/>
    </row>
    <row r="680" spans="1:18">
      <c r="A680" s="163"/>
      <c r="B680" s="163"/>
      <c r="C680" s="119"/>
      <c r="D680" s="162"/>
      <c r="E680" s="164"/>
      <c r="F680" s="10"/>
      <c r="G680" s="163"/>
      <c r="H680" s="165"/>
      <c r="I680" s="165"/>
      <c r="J680" s="31">
        <f t="shared" si="49"/>
        <v>0</v>
      </c>
      <c r="K680" s="31">
        <f t="shared" si="48"/>
        <v>0</v>
      </c>
      <c r="L680" s="31"/>
      <c r="M680" s="31"/>
      <c r="N680" s="53">
        <f t="shared" si="50"/>
        <v>0</v>
      </c>
      <c r="P680" s="133"/>
      <c r="R680" s="134"/>
    </row>
    <row r="681" spans="1:18">
      <c r="A681" s="163"/>
      <c r="B681" s="163"/>
      <c r="C681" s="119"/>
      <c r="D681" s="162"/>
      <c r="E681" s="164"/>
      <c r="F681" s="10"/>
      <c r="G681" s="163"/>
      <c r="H681" s="165"/>
      <c r="I681" s="165"/>
      <c r="J681" s="31">
        <f t="shared" si="49"/>
        <v>0</v>
      </c>
      <c r="K681" s="31">
        <f t="shared" si="48"/>
        <v>0</v>
      </c>
      <c r="L681" s="31"/>
      <c r="M681" s="31"/>
      <c r="N681" s="53">
        <f t="shared" si="50"/>
        <v>0</v>
      </c>
      <c r="P681" s="133"/>
      <c r="R681" s="134"/>
    </row>
    <row r="682" spans="1:18">
      <c r="A682" s="163"/>
      <c r="B682" s="163"/>
      <c r="C682" s="119"/>
      <c r="D682" s="162"/>
      <c r="E682" s="164"/>
      <c r="F682" s="10"/>
      <c r="G682" s="163"/>
      <c r="H682" s="165"/>
      <c r="I682" s="165"/>
      <c r="J682" s="31">
        <f t="shared" si="49"/>
        <v>0</v>
      </c>
      <c r="K682" s="31">
        <f t="shared" si="48"/>
        <v>0</v>
      </c>
      <c r="L682" s="31"/>
      <c r="M682" s="31"/>
      <c r="N682" s="53">
        <f t="shared" si="50"/>
        <v>0</v>
      </c>
      <c r="P682" s="133"/>
      <c r="R682" s="134"/>
    </row>
    <row r="683" spans="1:18">
      <c r="A683" s="163"/>
      <c r="B683" s="163"/>
      <c r="C683" s="119"/>
      <c r="D683" s="162"/>
      <c r="E683" s="164"/>
      <c r="F683" s="10"/>
      <c r="G683" s="163"/>
      <c r="H683" s="165"/>
      <c r="I683" s="165"/>
      <c r="J683" s="31">
        <f t="shared" si="49"/>
        <v>0</v>
      </c>
      <c r="K683" s="31">
        <f t="shared" si="48"/>
        <v>0</v>
      </c>
      <c r="L683" s="31"/>
      <c r="M683" s="31"/>
      <c r="N683" s="53">
        <f t="shared" si="50"/>
        <v>0</v>
      </c>
      <c r="P683" s="133"/>
      <c r="R683" s="134"/>
    </row>
    <row r="684" spans="1:18">
      <c r="A684" s="163"/>
      <c r="B684" s="163"/>
      <c r="C684" s="119"/>
      <c r="D684" s="162"/>
      <c r="E684" s="164"/>
      <c r="F684" s="10"/>
      <c r="G684" s="163"/>
      <c r="H684" s="165"/>
      <c r="I684" s="165"/>
      <c r="J684" s="31">
        <f t="shared" si="49"/>
        <v>0</v>
      </c>
      <c r="K684" s="31">
        <f t="shared" si="48"/>
        <v>0</v>
      </c>
      <c r="L684" s="31"/>
      <c r="M684" s="31"/>
      <c r="N684" s="53">
        <f t="shared" si="50"/>
        <v>0</v>
      </c>
      <c r="P684" s="133"/>
      <c r="R684" s="134"/>
    </row>
    <row r="685" spans="1:18">
      <c r="A685" s="163"/>
      <c r="B685" s="163"/>
      <c r="C685" s="119"/>
      <c r="D685" s="162"/>
      <c r="E685" s="164"/>
      <c r="F685" s="10"/>
      <c r="G685" s="163"/>
      <c r="H685" s="165"/>
      <c r="I685" s="165"/>
      <c r="J685" s="31">
        <f t="shared" si="49"/>
        <v>0</v>
      </c>
      <c r="K685" s="31">
        <f t="shared" si="48"/>
        <v>0</v>
      </c>
      <c r="L685" s="31"/>
      <c r="M685" s="31"/>
      <c r="N685" s="53">
        <f t="shared" si="50"/>
        <v>0</v>
      </c>
      <c r="P685" s="133"/>
      <c r="R685" s="134"/>
    </row>
    <row r="686" spans="1:18">
      <c r="A686" s="163"/>
      <c r="B686" s="163"/>
      <c r="C686" s="119"/>
      <c r="D686" s="162"/>
      <c r="E686" s="164"/>
      <c r="F686" s="10"/>
      <c r="G686" s="163"/>
      <c r="H686" s="165"/>
      <c r="I686" s="165"/>
      <c r="J686" s="31">
        <f t="shared" si="49"/>
        <v>0</v>
      </c>
      <c r="K686" s="31">
        <f t="shared" si="48"/>
        <v>0</v>
      </c>
      <c r="L686" s="31"/>
      <c r="M686" s="31"/>
      <c r="N686" s="53">
        <f t="shared" si="50"/>
        <v>0</v>
      </c>
      <c r="P686" s="133"/>
      <c r="R686" s="134"/>
    </row>
    <row r="687" spans="1:18">
      <c r="A687" s="163"/>
      <c r="B687" s="163"/>
      <c r="C687" s="119"/>
      <c r="D687" s="162"/>
      <c r="E687" s="164"/>
      <c r="F687" s="10"/>
      <c r="G687" s="163"/>
      <c r="H687" s="165"/>
      <c r="I687" s="165"/>
      <c r="J687" s="31">
        <f t="shared" si="49"/>
        <v>0</v>
      </c>
      <c r="K687" s="31">
        <f t="shared" si="48"/>
        <v>0</v>
      </c>
      <c r="L687" s="31"/>
      <c r="M687" s="31"/>
      <c r="N687" s="53">
        <f t="shared" si="50"/>
        <v>0</v>
      </c>
      <c r="P687" s="133"/>
      <c r="R687" s="134"/>
    </row>
    <row r="688" spans="1:18">
      <c r="A688" s="163"/>
      <c r="B688" s="163"/>
      <c r="C688" s="119"/>
      <c r="D688" s="162"/>
      <c r="E688" s="164"/>
      <c r="F688" s="10"/>
      <c r="G688" s="163"/>
      <c r="H688" s="165"/>
      <c r="I688" s="165"/>
      <c r="J688" s="31">
        <f t="shared" si="49"/>
        <v>0</v>
      </c>
      <c r="K688" s="31">
        <f t="shared" si="48"/>
        <v>0</v>
      </c>
      <c r="L688" s="31"/>
      <c r="M688" s="31"/>
      <c r="N688" s="53">
        <f t="shared" si="50"/>
        <v>0</v>
      </c>
      <c r="P688" s="133"/>
      <c r="R688" s="134"/>
    </row>
    <row r="689" spans="1:18">
      <c r="A689" s="163"/>
      <c r="B689" s="163"/>
      <c r="C689" s="119"/>
      <c r="D689" s="162"/>
      <c r="E689" s="164"/>
      <c r="F689" s="10"/>
      <c r="G689" s="163"/>
      <c r="H689" s="165"/>
      <c r="I689" s="165"/>
      <c r="J689" s="31">
        <f t="shared" si="49"/>
        <v>0</v>
      </c>
      <c r="K689" s="31">
        <f t="shared" si="48"/>
        <v>0</v>
      </c>
      <c r="L689" s="31"/>
      <c r="M689" s="31"/>
      <c r="N689" s="53">
        <f t="shared" si="50"/>
        <v>0</v>
      </c>
      <c r="P689" s="133"/>
      <c r="R689" s="134"/>
    </row>
    <row r="690" spans="1:18">
      <c r="A690" s="163"/>
      <c r="B690" s="163"/>
      <c r="C690" s="119"/>
      <c r="D690" s="162"/>
      <c r="E690" s="164"/>
      <c r="F690" s="10"/>
      <c r="G690" s="163"/>
      <c r="H690" s="165"/>
      <c r="I690" s="165"/>
      <c r="J690" s="31">
        <f t="shared" si="49"/>
        <v>0</v>
      </c>
      <c r="K690" s="31">
        <f t="shared" si="48"/>
        <v>0</v>
      </c>
      <c r="L690" s="31"/>
      <c r="M690" s="31"/>
      <c r="N690" s="53">
        <f t="shared" si="50"/>
        <v>0</v>
      </c>
      <c r="P690" s="133"/>
      <c r="R690" s="134"/>
    </row>
    <row r="691" spans="1:18">
      <c r="A691" s="163"/>
      <c r="B691" s="163"/>
      <c r="C691" s="119"/>
      <c r="D691" s="162"/>
      <c r="E691" s="164"/>
      <c r="F691" s="10"/>
      <c r="G691" s="163"/>
      <c r="H691" s="165"/>
      <c r="I691" s="165"/>
      <c r="J691" s="31">
        <f t="shared" si="49"/>
        <v>0</v>
      </c>
      <c r="K691" s="31">
        <f t="shared" si="48"/>
        <v>0</v>
      </c>
      <c r="L691" s="31"/>
      <c r="M691" s="31"/>
      <c r="N691" s="53">
        <f t="shared" si="50"/>
        <v>0</v>
      </c>
      <c r="P691" s="133"/>
      <c r="R691" s="134"/>
    </row>
    <row r="692" spans="1:18">
      <c r="A692" s="163"/>
      <c r="B692" s="163"/>
      <c r="C692" s="119"/>
      <c r="D692" s="162"/>
      <c r="E692" s="164"/>
      <c r="F692" s="10"/>
      <c r="G692" s="163"/>
      <c r="H692" s="165"/>
      <c r="I692" s="165"/>
      <c r="J692" s="31">
        <f t="shared" si="49"/>
        <v>0</v>
      </c>
      <c r="K692" s="31">
        <f t="shared" si="48"/>
        <v>0</v>
      </c>
      <c r="L692" s="31"/>
      <c r="M692" s="31"/>
      <c r="N692" s="53">
        <f t="shared" si="50"/>
        <v>0</v>
      </c>
      <c r="P692" s="133"/>
      <c r="R692" s="134"/>
    </row>
    <row r="693" spans="1:18">
      <c r="A693" s="163"/>
      <c r="B693" s="163"/>
      <c r="C693" s="119"/>
      <c r="D693" s="162"/>
      <c r="E693" s="164"/>
      <c r="F693" s="10"/>
      <c r="G693" s="163"/>
      <c r="H693" s="165"/>
      <c r="I693" s="165"/>
      <c r="J693" s="31">
        <f t="shared" si="49"/>
        <v>0</v>
      </c>
      <c r="K693" s="31">
        <f t="shared" si="48"/>
        <v>0</v>
      </c>
      <c r="L693" s="31"/>
      <c r="M693" s="31"/>
      <c r="N693" s="53">
        <f t="shared" si="50"/>
        <v>0</v>
      </c>
      <c r="P693" s="133"/>
      <c r="R693" s="134"/>
    </row>
    <row r="694" spans="1:18">
      <c r="A694" s="163"/>
      <c r="B694" s="163"/>
      <c r="C694" s="119"/>
      <c r="D694" s="162"/>
      <c r="E694" s="164"/>
      <c r="F694" s="10"/>
      <c r="G694" s="163"/>
      <c r="H694" s="165"/>
      <c r="I694" s="165"/>
      <c r="J694" s="31">
        <f t="shared" si="49"/>
        <v>0</v>
      </c>
      <c r="K694" s="31">
        <f t="shared" si="48"/>
        <v>0</v>
      </c>
      <c r="L694" s="31"/>
      <c r="M694" s="31"/>
      <c r="N694" s="53">
        <f t="shared" si="50"/>
        <v>0</v>
      </c>
      <c r="P694" s="133"/>
      <c r="R694" s="134"/>
    </row>
    <row r="695" spans="1:18">
      <c r="A695" s="163"/>
      <c r="B695" s="163"/>
      <c r="C695" s="119"/>
      <c r="D695" s="162"/>
      <c r="E695" s="164"/>
      <c r="F695" s="10"/>
      <c r="G695" s="163"/>
      <c r="H695" s="165"/>
      <c r="I695" s="165"/>
      <c r="J695" s="31">
        <f t="shared" si="49"/>
        <v>0</v>
      </c>
      <c r="K695" s="31">
        <f t="shared" si="48"/>
        <v>0</v>
      </c>
      <c r="L695" s="31"/>
      <c r="M695" s="31"/>
      <c r="N695" s="53">
        <f t="shared" si="50"/>
        <v>0</v>
      </c>
      <c r="P695" s="133"/>
      <c r="R695" s="134"/>
    </row>
    <row r="696" spans="1:18">
      <c r="A696" s="163"/>
      <c r="B696" s="163"/>
      <c r="C696" s="119"/>
      <c r="D696" s="162"/>
      <c r="E696" s="164"/>
      <c r="F696" s="10"/>
      <c r="G696" s="163"/>
      <c r="H696" s="165"/>
      <c r="I696" s="165"/>
      <c r="J696" s="31">
        <f t="shared" si="49"/>
        <v>0</v>
      </c>
      <c r="K696" s="31">
        <f t="shared" si="48"/>
        <v>0</v>
      </c>
      <c r="L696" s="31"/>
      <c r="M696" s="31"/>
      <c r="N696" s="53">
        <f t="shared" si="50"/>
        <v>0</v>
      </c>
      <c r="P696" s="133"/>
      <c r="R696" s="134"/>
    </row>
    <row r="697" spans="1:18">
      <c r="A697" s="163"/>
      <c r="B697" s="163"/>
      <c r="C697" s="119"/>
      <c r="D697" s="162"/>
      <c r="E697" s="164"/>
      <c r="F697" s="10"/>
      <c r="G697" s="163"/>
      <c r="H697" s="165"/>
      <c r="I697" s="165"/>
      <c r="J697" s="31">
        <f t="shared" si="49"/>
        <v>0</v>
      </c>
      <c r="K697" s="31">
        <f t="shared" si="48"/>
        <v>0</v>
      </c>
      <c r="L697" s="31"/>
      <c r="M697" s="31"/>
      <c r="N697" s="53">
        <f t="shared" si="50"/>
        <v>0</v>
      </c>
      <c r="P697" s="133"/>
      <c r="R697" s="134"/>
    </row>
    <row r="698" spans="1:18">
      <c r="A698" s="163"/>
      <c r="B698" s="163"/>
      <c r="C698" s="119"/>
      <c r="D698" s="162"/>
      <c r="E698" s="164"/>
      <c r="F698" s="10"/>
      <c r="G698" s="163"/>
      <c r="H698" s="165"/>
      <c r="I698" s="165"/>
      <c r="J698" s="31">
        <f t="shared" si="49"/>
        <v>0</v>
      </c>
      <c r="K698" s="31">
        <f t="shared" si="48"/>
        <v>0</v>
      </c>
      <c r="L698" s="31"/>
      <c r="M698" s="31"/>
      <c r="N698" s="53">
        <f t="shared" si="50"/>
        <v>0</v>
      </c>
      <c r="P698" s="133"/>
      <c r="R698" s="134"/>
    </row>
    <row r="699" spans="1:18">
      <c r="A699" s="163"/>
      <c r="B699" s="163"/>
      <c r="C699" s="119"/>
      <c r="D699" s="162"/>
      <c r="E699" s="164"/>
      <c r="F699" s="10"/>
      <c r="G699" s="163"/>
      <c r="H699" s="165"/>
      <c r="I699" s="165"/>
      <c r="J699" s="31">
        <f t="shared" si="49"/>
        <v>0</v>
      </c>
      <c r="K699" s="31">
        <f t="shared" si="48"/>
        <v>0</v>
      </c>
      <c r="L699" s="31"/>
      <c r="M699" s="31"/>
      <c r="N699" s="53">
        <f t="shared" si="50"/>
        <v>0</v>
      </c>
      <c r="P699" s="133"/>
      <c r="R699" s="134"/>
    </row>
    <row r="700" spans="1:18">
      <c r="A700" s="163"/>
      <c r="B700" s="163"/>
      <c r="C700" s="119"/>
      <c r="D700" s="162"/>
      <c r="E700" s="164"/>
      <c r="F700" s="10"/>
      <c r="G700" s="163"/>
      <c r="H700" s="165"/>
      <c r="I700" s="165"/>
      <c r="J700" s="31">
        <f t="shared" si="49"/>
        <v>0</v>
      </c>
      <c r="K700" s="31">
        <f t="shared" si="48"/>
        <v>0</v>
      </c>
      <c r="L700" s="31"/>
      <c r="M700" s="31"/>
      <c r="N700" s="53">
        <f t="shared" si="50"/>
        <v>0</v>
      </c>
      <c r="P700" s="133"/>
      <c r="R700" s="134"/>
    </row>
    <row r="701" spans="1:18">
      <c r="A701" s="163"/>
      <c r="B701" s="163"/>
      <c r="C701" s="119"/>
      <c r="D701" s="162"/>
      <c r="E701" s="164"/>
      <c r="F701" s="10"/>
      <c r="G701" s="163"/>
      <c r="H701" s="165"/>
      <c r="I701" s="165"/>
      <c r="J701" s="31">
        <f t="shared" si="49"/>
        <v>0</v>
      </c>
      <c r="K701" s="31">
        <f t="shared" si="48"/>
        <v>0</v>
      </c>
      <c r="L701" s="31"/>
      <c r="M701" s="31"/>
      <c r="N701" s="53">
        <f t="shared" si="50"/>
        <v>0</v>
      </c>
      <c r="P701" s="133"/>
      <c r="R701" s="134"/>
    </row>
    <row r="702" spans="1:18">
      <c r="A702" s="163"/>
      <c r="B702" s="163"/>
      <c r="C702" s="119"/>
      <c r="D702" s="162"/>
      <c r="E702" s="164"/>
      <c r="F702" s="10"/>
      <c r="G702" s="163"/>
      <c r="H702" s="165"/>
      <c r="I702" s="165"/>
      <c r="J702" s="31">
        <f t="shared" si="49"/>
        <v>0</v>
      </c>
      <c r="K702" s="31">
        <f t="shared" si="48"/>
        <v>0</v>
      </c>
      <c r="L702" s="31"/>
      <c r="M702" s="31"/>
      <c r="N702" s="53">
        <f t="shared" si="50"/>
        <v>0</v>
      </c>
      <c r="P702" s="133"/>
      <c r="R702" s="134"/>
    </row>
    <row r="703" spans="1:18">
      <c r="A703" s="163"/>
      <c r="B703" s="163"/>
      <c r="C703" s="119"/>
      <c r="D703" s="162"/>
      <c r="E703" s="164"/>
      <c r="F703" s="10"/>
      <c r="G703" s="163"/>
      <c r="H703" s="165"/>
      <c r="I703" s="165"/>
      <c r="J703" s="31">
        <f t="shared" si="49"/>
        <v>0</v>
      </c>
      <c r="K703" s="31">
        <f t="shared" si="48"/>
        <v>0</v>
      </c>
      <c r="L703" s="31"/>
      <c r="M703" s="31"/>
      <c r="N703" s="53">
        <f t="shared" si="50"/>
        <v>0</v>
      </c>
      <c r="P703" s="133"/>
      <c r="R703" s="134"/>
    </row>
    <row r="704" spans="1:18">
      <c r="A704" s="163"/>
      <c r="B704" s="163"/>
      <c r="C704" s="119"/>
      <c r="D704" s="162"/>
      <c r="E704" s="164"/>
      <c r="F704" s="10"/>
      <c r="G704" s="163"/>
      <c r="H704" s="165"/>
      <c r="I704" s="165"/>
      <c r="J704" s="31">
        <f t="shared" si="49"/>
        <v>0</v>
      </c>
      <c r="K704" s="31">
        <f t="shared" si="48"/>
        <v>0</v>
      </c>
      <c r="L704" s="31"/>
      <c r="M704" s="31"/>
      <c r="N704" s="53">
        <f t="shared" si="50"/>
        <v>0</v>
      </c>
      <c r="P704" s="133"/>
      <c r="R704" s="134"/>
    </row>
    <row r="705" spans="1:18">
      <c r="A705" s="163"/>
      <c r="B705" s="163"/>
      <c r="C705" s="119"/>
      <c r="D705" s="162"/>
      <c r="E705" s="164"/>
      <c r="F705" s="10"/>
      <c r="G705" s="163"/>
      <c r="H705" s="165"/>
      <c r="I705" s="165"/>
      <c r="J705" s="31">
        <f t="shared" si="49"/>
        <v>0</v>
      </c>
      <c r="K705" s="31">
        <f t="shared" si="48"/>
        <v>0</v>
      </c>
      <c r="L705" s="31"/>
      <c r="M705" s="31"/>
      <c r="N705" s="53">
        <f t="shared" si="50"/>
        <v>0</v>
      </c>
      <c r="P705" s="133"/>
      <c r="R705" s="134"/>
    </row>
    <row r="706" spans="1:18">
      <c r="A706" s="163"/>
      <c r="B706" s="163"/>
      <c r="C706" s="119"/>
      <c r="D706" s="162"/>
      <c r="E706" s="164"/>
      <c r="F706" s="10"/>
      <c r="G706" s="163"/>
      <c r="H706" s="165"/>
      <c r="I706" s="165"/>
      <c r="J706" s="31">
        <f t="shared" si="49"/>
        <v>0</v>
      </c>
      <c r="K706" s="31">
        <f t="shared" si="48"/>
        <v>0</v>
      </c>
      <c r="L706" s="31"/>
      <c r="M706" s="31"/>
      <c r="N706" s="53">
        <f t="shared" si="50"/>
        <v>0</v>
      </c>
      <c r="P706" s="133"/>
      <c r="R706" s="134"/>
    </row>
    <row r="707" spans="1:18">
      <c r="A707" s="163"/>
      <c r="B707" s="163"/>
      <c r="C707" s="119"/>
      <c r="D707" s="162"/>
      <c r="E707" s="164"/>
      <c r="F707" s="10"/>
      <c r="G707" s="163"/>
      <c r="H707" s="165"/>
      <c r="I707" s="165"/>
      <c r="J707" s="31">
        <f t="shared" si="49"/>
        <v>0</v>
      </c>
      <c r="K707" s="31">
        <f t="shared" si="48"/>
        <v>0</v>
      </c>
      <c r="L707" s="31"/>
      <c r="M707" s="31"/>
      <c r="N707" s="53">
        <f t="shared" si="50"/>
        <v>0</v>
      </c>
      <c r="P707" s="133"/>
      <c r="R707" s="134"/>
    </row>
    <row r="708" spans="1:18">
      <c r="A708" s="163"/>
      <c r="B708" s="163"/>
      <c r="C708" s="119"/>
      <c r="D708" s="162"/>
      <c r="E708" s="164"/>
      <c r="F708" s="10"/>
      <c r="G708" s="163"/>
      <c r="H708" s="165"/>
      <c r="I708" s="165"/>
      <c r="J708" s="31">
        <f t="shared" si="49"/>
        <v>0</v>
      </c>
      <c r="K708" s="31">
        <f t="shared" si="48"/>
        <v>0</v>
      </c>
      <c r="L708" s="31"/>
      <c r="M708" s="31"/>
      <c r="N708" s="53">
        <f t="shared" si="50"/>
        <v>0</v>
      </c>
      <c r="P708" s="133"/>
      <c r="R708" s="134"/>
    </row>
    <row r="709" spans="1:18">
      <c r="A709" s="163"/>
      <c r="B709" s="163"/>
      <c r="C709" s="119"/>
      <c r="D709" s="162"/>
      <c r="E709" s="164"/>
      <c r="F709" s="10"/>
      <c r="G709" s="163"/>
      <c r="H709" s="165"/>
      <c r="I709" s="165"/>
      <c r="J709" s="31">
        <f t="shared" si="49"/>
        <v>0</v>
      </c>
      <c r="K709" s="31">
        <f t="shared" si="48"/>
        <v>0</v>
      </c>
      <c r="L709" s="31"/>
      <c r="M709" s="31"/>
      <c r="N709" s="53">
        <f t="shared" si="50"/>
        <v>0</v>
      </c>
      <c r="P709" s="133"/>
      <c r="R709" s="134"/>
    </row>
    <row r="710" spans="1:18">
      <c r="A710" s="163"/>
      <c r="B710" s="163"/>
      <c r="C710" s="119"/>
      <c r="D710" s="162"/>
      <c r="E710" s="164"/>
      <c r="F710" s="10"/>
      <c r="G710" s="163"/>
      <c r="H710" s="165"/>
      <c r="I710" s="165"/>
      <c r="J710" s="31">
        <f t="shared" si="49"/>
        <v>0</v>
      </c>
      <c r="K710" s="31">
        <f t="shared" si="48"/>
        <v>0</v>
      </c>
      <c r="L710" s="31"/>
      <c r="M710" s="31"/>
      <c r="N710" s="53">
        <f t="shared" si="50"/>
        <v>0</v>
      </c>
      <c r="P710" s="133"/>
      <c r="R710" s="134"/>
    </row>
    <row r="711" spans="1:18">
      <c r="A711" s="163"/>
      <c r="B711" s="163"/>
      <c r="C711" s="119"/>
      <c r="D711" s="162"/>
      <c r="E711" s="164"/>
      <c r="F711" s="10"/>
      <c r="G711" s="163"/>
      <c r="H711" s="165"/>
      <c r="I711" s="165"/>
      <c r="J711" s="31">
        <f t="shared" si="49"/>
        <v>0</v>
      </c>
      <c r="K711" s="31">
        <f t="shared" si="48"/>
        <v>0</v>
      </c>
      <c r="L711" s="31"/>
      <c r="M711" s="31"/>
      <c r="N711" s="53">
        <f t="shared" si="50"/>
        <v>0</v>
      </c>
      <c r="P711" s="133"/>
      <c r="R711" s="134"/>
    </row>
    <row r="712" spans="1:18">
      <c r="A712" s="163"/>
      <c r="B712" s="163"/>
      <c r="C712" s="119"/>
      <c r="D712" s="162"/>
      <c r="E712" s="164"/>
      <c r="F712" s="10"/>
      <c r="G712" s="163"/>
      <c r="H712" s="165"/>
      <c r="I712" s="165"/>
      <c r="J712" s="31">
        <f t="shared" si="49"/>
        <v>0</v>
      </c>
      <c r="K712" s="31">
        <f t="shared" ref="K712:K775" si="51">J712*H712</f>
        <v>0</v>
      </c>
      <c r="L712" s="31"/>
      <c r="M712" s="31"/>
      <c r="N712" s="53">
        <f t="shared" si="50"/>
        <v>0</v>
      </c>
      <c r="P712" s="133"/>
      <c r="R712" s="134"/>
    </row>
    <row r="713" spans="1:18">
      <c r="A713" s="163"/>
      <c r="B713" s="163"/>
      <c r="C713" s="119"/>
      <c r="D713" s="162"/>
      <c r="E713" s="164"/>
      <c r="F713" s="10"/>
      <c r="G713" s="163"/>
      <c r="H713" s="165"/>
      <c r="I713" s="165"/>
      <c r="J713" s="31">
        <f t="shared" si="49"/>
        <v>0</v>
      </c>
      <c r="K713" s="31">
        <f t="shared" si="51"/>
        <v>0</v>
      </c>
      <c r="L713" s="31"/>
      <c r="M713" s="31"/>
      <c r="N713" s="53">
        <f t="shared" si="50"/>
        <v>0</v>
      </c>
      <c r="P713" s="133"/>
      <c r="R713" s="134"/>
    </row>
    <row r="714" spans="1:18">
      <c r="A714" s="163"/>
      <c r="B714" s="163"/>
      <c r="C714" s="119"/>
      <c r="D714" s="162"/>
      <c r="E714" s="164"/>
      <c r="F714" s="10"/>
      <c r="G714" s="163"/>
      <c r="H714" s="165"/>
      <c r="I714" s="165"/>
      <c r="J714" s="31">
        <f t="shared" si="49"/>
        <v>0</v>
      </c>
      <c r="K714" s="31">
        <f t="shared" si="51"/>
        <v>0</v>
      </c>
      <c r="L714" s="31"/>
      <c r="M714" s="31"/>
      <c r="N714" s="53">
        <f t="shared" si="50"/>
        <v>0</v>
      </c>
      <c r="P714" s="133"/>
      <c r="R714" s="134"/>
    </row>
    <row r="715" spans="1:18">
      <c r="A715" s="163"/>
      <c r="B715" s="163"/>
      <c r="C715" s="119"/>
      <c r="D715" s="162"/>
      <c r="E715" s="164"/>
      <c r="F715" s="10"/>
      <c r="G715" s="163"/>
      <c r="H715" s="165"/>
      <c r="I715" s="165"/>
      <c r="J715" s="31">
        <f t="shared" si="49"/>
        <v>0</v>
      </c>
      <c r="K715" s="31">
        <f t="shared" si="51"/>
        <v>0</v>
      </c>
      <c r="L715" s="31"/>
      <c r="M715" s="31"/>
      <c r="N715" s="53">
        <f t="shared" si="50"/>
        <v>0</v>
      </c>
      <c r="P715" s="133"/>
      <c r="R715" s="134"/>
    </row>
    <row r="716" spans="1:18">
      <c r="A716" s="163"/>
      <c r="B716" s="163"/>
      <c r="C716" s="119"/>
      <c r="D716" s="162"/>
      <c r="E716" s="164"/>
      <c r="F716" s="10"/>
      <c r="G716" s="163"/>
      <c r="H716" s="165"/>
      <c r="I716" s="165"/>
      <c r="J716" s="31">
        <f t="shared" si="49"/>
        <v>0</v>
      </c>
      <c r="K716" s="31">
        <f t="shared" si="51"/>
        <v>0</v>
      </c>
      <c r="L716" s="31"/>
      <c r="M716" s="31"/>
      <c r="N716" s="53">
        <f t="shared" si="50"/>
        <v>0</v>
      </c>
      <c r="P716" s="133"/>
      <c r="R716" s="134"/>
    </row>
    <row r="717" spans="1:18">
      <c r="A717" s="163"/>
      <c r="B717" s="163"/>
      <c r="C717" s="119"/>
      <c r="D717" s="162"/>
      <c r="E717" s="164"/>
      <c r="F717" s="10"/>
      <c r="G717" s="163"/>
      <c r="H717" s="165"/>
      <c r="I717" s="165"/>
      <c r="J717" s="31">
        <f t="shared" si="49"/>
        <v>0</v>
      </c>
      <c r="K717" s="31">
        <f t="shared" si="51"/>
        <v>0</v>
      </c>
      <c r="L717" s="31"/>
      <c r="M717" s="31"/>
      <c r="N717" s="53">
        <f t="shared" si="50"/>
        <v>0</v>
      </c>
      <c r="P717" s="133"/>
      <c r="R717" s="134"/>
    </row>
    <row r="718" spans="1:18">
      <c r="A718" s="163"/>
      <c r="B718" s="163"/>
      <c r="C718" s="119"/>
      <c r="D718" s="162"/>
      <c r="E718" s="164"/>
      <c r="F718" s="10"/>
      <c r="G718" s="163"/>
      <c r="H718" s="165"/>
      <c r="I718" s="165"/>
      <c r="J718" s="31">
        <f t="shared" si="49"/>
        <v>0</v>
      </c>
      <c r="K718" s="31">
        <f t="shared" si="51"/>
        <v>0</v>
      </c>
      <c r="L718" s="31"/>
      <c r="M718" s="31"/>
      <c r="N718" s="53">
        <f t="shared" si="50"/>
        <v>0</v>
      </c>
      <c r="P718" s="133"/>
      <c r="R718" s="134"/>
    </row>
    <row r="719" spans="1:18">
      <c r="A719" s="163"/>
      <c r="B719" s="163"/>
      <c r="C719" s="119"/>
      <c r="D719" s="162"/>
      <c r="E719" s="164"/>
      <c r="F719" s="10"/>
      <c r="G719" s="163"/>
      <c r="H719" s="165"/>
      <c r="I719" s="165"/>
      <c r="J719" s="31">
        <f t="shared" si="49"/>
        <v>0</v>
      </c>
      <c r="K719" s="31">
        <f t="shared" si="51"/>
        <v>0</v>
      </c>
      <c r="L719" s="31"/>
      <c r="M719" s="31"/>
      <c r="N719" s="53">
        <f t="shared" si="50"/>
        <v>0</v>
      </c>
      <c r="P719" s="133"/>
      <c r="R719" s="134"/>
    </row>
    <row r="720" spans="1:18">
      <c r="A720" s="163"/>
      <c r="B720" s="163"/>
      <c r="C720" s="119"/>
      <c r="D720" s="162"/>
      <c r="E720" s="164"/>
      <c r="F720" s="10"/>
      <c r="G720" s="163"/>
      <c r="H720" s="165"/>
      <c r="I720" s="165"/>
      <c r="J720" s="31">
        <f t="shared" si="49"/>
        <v>0</v>
      </c>
      <c r="K720" s="31">
        <f t="shared" si="51"/>
        <v>0</v>
      </c>
      <c r="L720" s="31"/>
      <c r="M720" s="31"/>
      <c r="N720" s="53">
        <f t="shared" si="50"/>
        <v>0</v>
      </c>
      <c r="P720" s="133"/>
      <c r="R720" s="134"/>
    </row>
    <row r="721" spans="1:18">
      <c r="A721" s="163"/>
      <c r="B721" s="163"/>
      <c r="C721" s="119"/>
      <c r="D721" s="162"/>
      <c r="E721" s="164"/>
      <c r="F721" s="10"/>
      <c r="G721" s="163"/>
      <c r="H721" s="165"/>
      <c r="I721" s="165"/>
      <c r="J721" s="31">
        <f t="shared" si="49"/>
        <v>0</v>
      </c>
      <c r="K721" s="31">
        <f t="shared" si="51"/>
        <v>0</v>
      </c>
      <c r="L721" s="31"/>
      <c r="M721" s="31"/>
      <c r="N721" s="53">
        <f t="shared" si="50"/>
        <v>0</v>
      </c>
      <c r="P721" s="133"/>
      <c r="R721" s="134"/>
    </row>
    <row r="722" spans="1:18">
      <c r="A722" s="163"/>
      <c r="B722" s="163"/>
      <c r="C722" s="119"/>
      <c r="D722" s="162"/>
      <c r="E722" s="164"/>
      <c r="F722" s="10"/>
      <c r="G722" s="163"/>
      <c r="H722" s="165"/>
      <c r="I722" s="165"/>
      <c r="J722" s="31">
        <f t="shared" si="49"/>
        <v>0</v>
      </c>
      <c r="K722" s="31">
        <f t="shared" si="51"/>
        <v>0</v>
      </c>
      <c r="L722" s="31"/>
      <c r="M722" s="31"/>
      <c r="N722" s="53">
        <f t="shared" si="50"/>
        <v>0</v>
      </c>
      <c r="P722" s="133"/>
      <c r="R722" s="134"/>
    </row>
    <row r="723" spans="1:18">
      <c r="A723" s="163"/>
      <c r="B723" s="163"/>
      <c r="C723" s="119"/>
      <c r="D723" s="162"/>
      <c r="E723" s="164"/>
      <c r="F723" s="10"/>
      <c r="G723" s="163"/>
      <c r="H723" s="165"/>
      <c r="I723" s="165"/>
      <c r="J723" s="31">
        <f t="shared" ref="J723:J786" si="52">G723-F723</f>
        <v>0</v>
      </c>
      <c r="K723" s="31">
        <f t="shared" si="51"/>
        <v>0</v>
      </c>
      <c r="L723" s="31"/>
      <c r="M723" s="31"/>
      <c r="N723" s="53">
        <f t="shared" ref="N723:N786" si="53">J723</f>
        <v>0</v>
      </c>
      <c r="P723" s="133"/>
      <c r="R723" s="134"/>
    </row>
    <row r="724" spans="1:18">
      <c r="A724" s="163"/>
      <c r="B724" s="163"/>
      <c r="C724" s="119"/>
      <c r="D724" s="162"/>
      <c r="E724" s="164"/>
      <c r="F724" s="10"/>
      <c r="G724" s="163"/>
      <c r="H724" s="165"/>
      <c r="I724" s="165"/>
      <c r="J724" s="31">
        <f t="shared" si="52"/>
        <v>0</v>
      </c>
      <c r="K724" s="31">
        <f t="shared" si="51"/>
        <v>0</v>
      </c>
      <c r="L724" s="31"/>
      <c r="M724" s="31"/>
      <c r="N724" s="53">
        <f t="shared" si="53"/>
        <v>0</v>
      </c>
      <c r="P724" s="133"/>
      <c r="R724" s="134"/>
    </row>
    <row r="725" spans="1:18">
      <c r="A725" s="163"/>
      <c r="B725" s="163"/>
      <c r="C725" s="119"/>
      <c r="D725" s="162"/>
      <c r="E725" s="164"/>
      <c r="F725" s="10"/>
      <c r="G725" s="163"/>
      <c r="H725" s="165"/>
      <c r="I725" s="165"/>
      <c r="J725" s="31">
        <f t="shared" si="52"/>
        <v>0</v>
      </c>
      <c r="K725" s="31">
        <f t="shared" si="51"/>
        <v>0</v>
      </c>
      <c r="L725" s="31"/>
      <c r="M725" s="31"/>
      <c r="N725" s="53">
        <f t="shared" si="53"/>
        <v>0</v>
      </c>
      <c r="P725" s="133"/>
      <c r="R725" s="134"/>
    </row>
    <row r="726" spans="1:18">
      <c r="A726" s="163"/>
      <c r="B726" s="163"/>
      <c r="C726" s="119"/>
      <c r="D726" s="162"/>
      <c r="E726" s="164"/>
      <c r="F726" s="10"/>
      <c r="G726" s="163"/>
      <c r="H726" s="165"/>
      <c r="I726" s="165"/>
      <c r="J726" s="31">
        <f t="shared" si="52"/>
        <v>0</v>
      </c>
      <c r="K726" s="31">
        <f t="shared" si="51"/>
        <v>0</v>
      </c>
      <c r="L726" s="31"/>
      <c r="M726" s="31"/>
      <c r="N726" s="53">
        <f t="shared" si="53"/>
        <v>0</v>
      </c>
      <c r="P726" s="133"/>
      <c r="R726" s="134"/>
    </row>
    <row r="727" spans="1:18">
      <c r="A727" s="163"/>
      <c r="B727" s="163"/>
      <c r="C727" s="119"/>
      <c r="D727" s="162"/>
      <c r="E727" s="164"/>
      <c r="F727" s="10"/>
      <c r="G727" s="163"/>
      <c r="H727" s="165"/>
      <c r="I727" s="165"/>
      <c r="J727" s="31">
        <f t="shared" si="52"/>
        <v>0</v>
      </c>
      <c r="K727" s="31">
        <f t="shared" si="51"/>
        <v>0</v>
      </c>
      <c r="L727" s="31"/>
      <c r="M727" s="31"/>
      <c r="N727" s="53">
        <f t="shared" si="53"/>
        <v>0</v>
      </c>
      <c r="P727" s="133"/>
      <c r="R727" s="134"/>
    </row>
    <row r="728" spans="1:18">
      <c r="A728" s="163"/>
      <c r="B728" s="163"/>
      <c r="C728" s="119"/>
      <c r="D728" s="162"/>
      <c r="E728" s="164"/>
      <c r="F728" s="10"/>
      <c r="G728" s="163"/>
      <c r="H728" s="165"/>
      <c r="I728" s="165"/>
      <c r="J728" s="31">
        <f t="shared" si="52"/>
        <v>0</v>
      </c>
      <c r="K728" s="31">
        <f t="shared" si="51"/>
        <v>0</v>
      </c>
      <c r="L728" s="31"/>
      <c r="M728" s="31"/>
      <c r="N728" s="53">
        <f t="shared" si="53"/>
        <v>0</v>
      </c>
      <c r="P728" s="133"/>
      <c r="R728" s="134"/>
    </row>
    <row r="729" spans="1:18">
      <c r="A729" s="163"/>
      <c r="B729" s="163"/>
      <c r="C729" s="119"/>
      <c r="D729" s="162"/>
      <c r="E729" s="164"/>
      <c r="F729" s="10"/>
      <c r="G729" s="163"/>
      <c r="H729" s="165"/>
      <c r="I729" s="165"/>
      <c r="J729" s="31">
        <f t="shared" si="52"/>
        <v>0</v>
      </c>
      <c r="K729" s="31">
        <f t="shared" si="51"/>
        <v>0</v>
      </c>
      <c r="L729" s="31"/>
      <c r="M729" s="31"/>
      <c r="N729" s="53">
        <f t="shared" si="53"/>
        <v>0</v>
      </c>
      <c r="P729" s="133"/>
      <c r="R729" s="134"/>
    </row>
    <row r="730" spans="1:18">
      <c r="A730" s="163"/>
      <c r="B730" s="163"/>
      <c r="C730" s="119"/>
      <c r="D730" s="162"/>
      <c r="E730" s="164"/>
      <c r="F730" s="10"/>
      <c r="G730" s="163"/>
      <c r="H730" s="165"/>
      <c r="I730" s="165"/>
      <c r="J730" s="31">
        <f t="shared" si="52"/>
        <v>0</v>
      </c>
      <c r="K730" s="31">
        <f t="shared" si="51"/>
        <v>0</v>
      </c>
      <c r="L730" s="31"/>
      <c r="M730" s="31"/>
      <c r="N730" s="53">
        <f t="shared" si="53"/>
        <v>0</v>
      </c>
      <c r="P730" s="133"/>
      <c r="R730" s="134"/>
    </row>
    <row r="731" spans="1:18">
      <c r="A731" s="163"/>
      <c r="B731" s="163"/>
      <c r="C731" s="119"/>
      <c r="D731" s="162"/>
      <c r="E731" s="164"/>
      <c r="F731" s="10"/>
      <c r="G731" s="163"/>
      <c r="H731" s="165"/>
      <c r="I731" s="165"/>
      <c r="J731" s="31">
        <f t="shared" si="52"/>
        <v>0</v>
      </c>
      <c r="K731" s="31">
        <f t="shared" si="51"/>
        <v>0</v>
      </c>
      <c r="L731" s="31"/>
      <c r="M731" s="31"/>
      <c r="N731" s="53">
        <f t="shared" si="53"/>
        <v>0</v>
      </c>
      <c r="P731" s="133"/>
      <c r="R731" s="134"/>
    </row>
    <row r="732" spans="1:18">
      <c r="A732" s="163"/>
      <c r="B732" s="163"/>
      <c r="C732" s="119"/>
      <c r="D732" s="162"/>
      <c r="E732" s="164"/>
      <c r="F732" s="10"/>
      <c r="G732" s="163"/>
      <c r="H732" s="165"/>
      <c r="I732" s="165"/>
      <c r="J732" s="31">
        <f t="shared" si="52"/>
        <v>0</v>
      </c>
      <c r="K732" s="31">
        <f t="shared" si="51"/>
        <v>0</v>
      </c>
      <c r="L732" s="31"/>
      <c r="M732" s="31"/>
      <c r="N732" s="53">
        <f t="shared" si="53"/>
        <v>0</v>
      </c>
      <c r="P732" s="133"/>
      <c r="R732" s="134"/>
    </row>
    <row r="733" spans="1:18">
      <c r="A733" s="163"/>
      <c r="B733" s="163"/>
      <c r="C733" s="119"/>
      <c r="D733" s="162"/>
      <c r="E733" s="164"/>
      <c r="F733" s="10"/>
      <c r="G733" s="163"/>
      <c r="H733" s="165"/>
      <c r="I733" s="165"/>
      <c r="J733" s="31">
        <f t="shared" si="52"/>
        <v>0</v>
      </c>
      <c r="K733" s="31">
        <f t="shared" si="51"/>
        <v>0</v>
      </c>
      <c r="L733" s="31"/>
      <c r="M733" s="31"/>
      <c r="N733" s="53">
        <f t="shared" si="53"/>
        <v>0</v>
      </c>
      <c r="P733" s="133"/>
      <c r="R733" s="134"/>
    </row>
    <row r="734" spans="1:18">
      <c r="A734" s="163"/>
      <c r="B734" s="163"/>
      <c r="C734" s="119"/>
      <c r="D734" s="162"/>
      <c r="E734" s="164"/>
      <c r="F734" s="10"/>
      <c r="G734" s="163"/>
      <c r="H734" s="165"/>
      <c r="I734" s="165"/>
      <c r="J734" s="31">
        <f t="shared" si="52"/>
        <v>0</v>
      </c>
      <c r="K734" s="31">
        <f t="shared" si="51"/>
        <v>0</v>
      </c>
      <c r="L734" s="31"/>
      <c r="M734" s="31"/>
      <c r="N734" s="53">
        <f t="shared" si="53"/>
        <v>0</v>
      </c>
      <c r="P734" s="133"/>
      <c r="R734" s="134"/>
    </row>
    <row r="735" spans="1:18">
      <c r="A735" s="163"/>
      <c r="B735" s="163"/>
      <c r="C735" s="119"/>
      <c r="D735" s="162"/>
      <c r="E735" s="164"/>
      <c r="F735" s="10"/>
      <c r="G735" s="163"/>
      <c r="H735" s="165"/>
      <c r="I735" s="165"/>
      <c r="J735" s="31">
        <f t="shared" si="52"/>
        <v>0</v>
      </c>
      <c r="K735" s="31">
        <f t="shared" si="51"/>
        <v>0</v>
      </c>
      <c r="L735" s="31"/>
      <c r="M735" s="31"/>
      <c r="N735" s="53">
        <f t="shared" si="53"/>
        <v>0</v>
      </c>
      <c r="P735" s="133"/>
      <c r="R735" s="134"/>
    </row>
    <row r="736" spans="1:18">
      <c r="A736" s="163"/>
      <c r="B736" s="163"/>
      <c r="C736" s="119"/>
      <c r="D736" s="162"/>
      <c r="E736" s="164"/>
      <c r="F736" s="10"/>
      <c r="G736" s="163"/>
      <c r="H736" s="165"/>
      <c r="I736" s="165"/>
      <c r="J736" s="31">
        <f t="shared" si="52"/>
        <v>0</v>
      </c>
      <c r="K736" s="31">
        <f t="shared" si="51"/>
        <v>0</v>
      </c>
      <c r="L736" s="31"/>
      <c r="M736" s="31"/>
      <c r="N736" s="53">
        <f t="shared" si="53"/>
        <v>0</v>
      </c>
      <c r="P736" s="133"/>
      <c r="R736" s="134"/>
    </row>
    <row r="737" spans="1:18">
      <c r="A737" s="163"/>
      <c r="B737" s="163"/>
      <c r="C737" s="119"/>
      <c r="D737" s="162"/>
      <c r="E737" s="164"/>
      <c r="F737" s="10"/>
      <c r="G737" s="163"/>
      <c r="H737" s="165"/>
      <c r="I737" s="165"/>
      <c r="J737" s="31">
        <f t="shared" si="52"/>
        <v>0</v>
      </c>
      <c r="K737" s="31">
        <f t="shared" si="51"/>
        <v>0</v>
      </c>
      <c r="L737" s="31"/>
      <c r="M737" s="31"/>
      <c r="N737" s="53">
        <f t="shared" si="53"/>
        <v>0</v>
      </c>
      <c r="P737" s="133"/>
      <c r="R737" s="134"/>
    </row>
    <row r="738" spans="1:18">
      <c r="A738" s="163"/>
      <c r="B738" s="163"/>
      <c r="C738" s="119"/>
      <c r="D738" s="162"/>
      <c r="E738" s="164"/>
      <c r="F738" s="10"/>
      <c r="G738" s="163"/>
      <c r="H738" s="165"/>
      <c r="I738" s="165"/>
      <c r="J738" s="31">
        <f t="shared" si="52"/>
        <v>0</v>
      </c>
      <c r="K738" s="31">
        <f t="shared" si="51"/>
        <v>0</v>
      </c>
      <c r="L738" s="31"/>
      <c r="M738" s="31"/>
      <c r="N738" s="53">
        <f t="shared" si="53"/>
        <v>0</v>
      </c>
      <c r="P738" s="133"/>
      <c r="R738" s="134"/>
    </row>
    <row r="739" spans="1:18">
      <c r="A739" s="163"/>
      <c r="B739" s="163"/>
      <c r="C739" s="119"/>
      <c r="D739" s="162"/>
      <c r="E739" s="164"/>
      <c r="F739" s="10"/>
      <c r="G739" s="163"/>
      <c r="H739" s="165"/>
      <c r="I739" s="165"/>
      <c r="J739" s="31">
        <f t="shared" si="52"/>
        <v>0</v>
      </c>
      <c r="K739" s="31">
        <f t="shared" si="51"/>
        <v>0</v>
      </c>
      <c r="L739" s="31"/>
      <c r="M739" s="31"/>
      <c r="N739" s="53">
        <f t="shared" si="53"/>
        <v>0</v>
      </c>
      <c r="P739" s="133"/>
      <c r="R739" s="134"/>
    </row>
    <row r="740" spans="1:18">
      <c r="A740" s="163"/>
      <c r="B740" s="163"/>
      <c r="C740" s="119"/>
      <c r="D740" s="162"/>
      <c r="E740" s="164"/>
      <c r="F740" s="10"/>
      <c r="G740" s="163"/>
      <c r="H740" s="165"/>
      <c r="I740" s="165"/>
      <c r="J740" s="31">
        <f t="shared" si="52"/>
        <v>0</v>
      </c>
      <c r="K740" s="31">
        <f t="shared" si="51"/>
        <v>0</v>
      </c>
      <c r="L740" s="31"/>
      <c r="M740" s="31"/>
      <c r="N740" s="53">
        <f t="shared" si="53"/>
        <v>0</v>
      </c>
      <c r="P740" s="133"/>
      <c r="R740" s="134"/>
    </row>
    <row r="741" spans="1:18">
      <c r="A741" s="163"/>
      <c r="B741" s="163"/>
      <c r="C741" s="119"/>
      <c r="D741" s="162"/>
      <c r="E741" s="164"/>
      <c r="F741" s="10"/>
      <c r="G741" s="163"/>
      <c r="H741" s="165"/>
      <c r="I741" s="165"/>
      <c r="J741" s="31">
        <f t="shared" si="52"/>
        <v>0</v>
      </c>
      <c r="K741" s="31">
        <f t="shared" si="51"/>
        <v>0</v>
      </c>
      <c r="L741" s="31"/>
      <c r="M741" s="31"/>
      <c r="N741" s="53">
        <f t="shared" si="53"/>
        <v>0</v>
      </c>
      <c r="P741" s="133"/>
      <c r="R741" s="134"/>
    </row>
    <row r="742" spans="1:18">
      <c r="A742" s="163"/>
      <c r="B742" s="163"/>
      <c r="C742" s="119"/>
      <c r="D742" s="162"/>
      <c r="E742" s="164"/>
      <c r="F742" s="10"/>
      <c r="G742" s="163"/>
      <c r="H742" s="165"/>
      <c r="I742" s="165"/>
      <c r="J742" s="31">
        <f t="shared" si="52"/>
        <v>0</v>
      </c>
      <c r="K742" s="31">
        <f t="shared" si="51"/>
        <v>0</v>
      </c>
      <c r="L742" s="31"/>
      <c r="M742" s="31"/>
      <c r="N742" s="53">
        <f t="shared" si="53"/>
        <v>0</v>
      </c>
      <c r="P742" s="133"/>
      <c r="R742" s="134"/>
    </row>
    <row r="743" spans="1:18">
      <c r="A743" s="163"/>
      <c r="B743" s="163"/>
      <c r="C743" s="119"/>
      <c r="D743" s="162"/>
      <c r="E743" s="164"/>
      <c r="F743" s="10"/>
      <c r="G743" s="163"/>
      <c r="H743" s="165"/>
      <c r="I743" s="165"/>
      <c r="J743" s="31">
        <f t="shared" si="52"/>
        <v>0</v>
      </c>
      <c r="K743" s="31">
        <f t="shared" si="51"/>
        <v>0</v>
      </c>
      <c r="L743" s="31"/>
      <c r="M743" s="31"/>
      <c r="N743" s="53">
        <f t="shared" si="53"/>
        <v>0</v>
      </c>
      <c r="P743" s="133"/>
      <c r="R743" s="134"/>
    </row>
    <row r="744" spans="1:18">
      <c r="A744" s="163"/>
      <c r="B744" s="163"/>
      <c r="C744" s="119"/>
      <c r="D744" s="162"/>
      <c r="E744" s="164"/>
      <c r="F744" s="10"/>
      <c r="G744" s="163"/>
      <c r="H744" s="165"/>
      <c r="I744" s="165"/>
      <c r="J744" s="31">
        <f t="shared" si="52"/>
        <v>0</v>
      </c>
      <c r="K744" s="31">
        <f t="shared" si="51"/>
        <v>0</v>
      </c>
      <c r="L744" s="31"/>
      <c r="M744" s="31"/>
      <c r="N744" s="53">
        <f t="shared" si="53"/>
        <v>0</v>
      </c>
      <c r="P744" s="133"/>
      <c r="R744" s="134"/>
    </row>
    <row r="745" spans="1:18">
      <c r="A745" s="163"/>
      <c r="B745" s="163"/>
      <c r="C745" s="119"/>
      <c r="D745" s="162"/>
      <c r="E745" s="164"/>
      <c r="F745" s="10"/>
      <c r="G745" s="163"/>
      <c r="H745" s="165"/>
      <c r="I745" s="165"/>
      <c r="J745" s="31">
        <f t="shared" si="52"/>
        <v>0</v>
      </c>
      <c r="K745" s="31">
        <f t="shared" si="51"/>
        <v>0</v>
      </c>
      <c r="L745" s="31"/>
      <c r="M745" s="31"/>
      <c r="N745" s="53">
        <f t="shared" si="53"/>
        <v>0</v>
      </c>
      <c r="P745" s="133"/>
      <c r="R745" s="134"/>
    </row>
    <row r="746" spans="1:18">
      <c r="A746" s="163"/>
      <c r="B746" s="163"/>
      <c r="C746" s="119"/>
      <c r="D746" s="162"/>
      <c r="E746" s="164"/>
      <c r="F746" s="10"/>
      <c r="G746" s="163"/>
      <c r="H746" s="165"/>
      <c r="I746" s="165"/>
      <c r="J746" s="31">
        <f t="shared" si="52"/>
        <v>0</v>
      </c>
      <c r="K746" s="31">
        <f t="shared" si="51"/>
        <v>0</v>
      </c>
      <c r="L746" s="31"/>
      <c r="M746" s="31"/>
      <c r="N746" s="53">
        <f t="shared" si="53"/>
        <v>0</v>
      </c>
      <c r="P746" s="133"/>
      <c r="R746" s="134"/>
    </row>
    <row r="747" spans="1:18">
      <c r="A747" s="163"/>
      <c r="B747" s="163"/>
      <c r="C747" s="119"/>
      <c r="D747" s="162"/>
      <c r="E747" s="164"/>
      <c r="F747" s="10"/>
      <c r="G747" s="163"/>
      <c r="H747" s="165"/>
      <c r="I747" s="165"/>
      <c r="J747" s="31">
        <f t="shared" si="52"/>
        <v>0</v>
      </c>
      <c r="K747" s="31">
        <f t="shared" si="51"/>
        <v>0</v>
      </c>
      <c r="L747" s="31"/>
      <c r="M747" s="31"/>
      <c r="N747" s="53">
        <f t="shared" si="53"/>
        <v>0</v>
      </c>
      <c r="P747" s="133"/>
      <c r="R747" s="134"/>
    </row>
    <row r="748" spans="1:18">
      <c r="A748" s="163"/>
      <c r="B748" s="163"/>
      <c r="C748" s="119"/>
      <c r="D748" s="162"/>
      <c r="E748" s="164"/>
      <c r="F748" s="10"/>
      <c r="G748" s="163"/>
      <c r="H748" s="165"/>
      <c r="I748" s="165"/>
      <c r="J748" s="31">
        <f t="shared" si="52"/>
        <v>0</v>
      </c>
      <c r="K748" s="31">
        <f t="shared" si="51"/>
        <v>0</v>
      </c>
      <c r="L748" s="31"/>
      <c r="M748" s="31"/>
      <c r="N748" s="53">
        <f t="shared" si="53"/>
        <v>0</v>
      </c>
      <c r="P748" s="133"/>
      <c r="R748" s="134"/>
    </row>
    <row r="749" spans="1:18">
      <c r="A749" s="163"/>
      <c r="B749" s="163"/>
      <c r="C749" s="119"/>
      <c r="D749" s="162"/>
      <c r="E749" s="164"/>
      <c r="F749" s="10"/>
      <c r="G749" s="163"/>
      <c r="H749" s="165"/>
      <c r="I749" s="165"/>
      <c r="J749" s="31">
        <f t="shared" si="52"/>
        <v>0</v>
      </c>
      <c r="K749" s="31">
        <f t="shared" si="51"/>
        <v>0</v>
      </c>
      <c r="L749" s="31"/>
      <c r="M749" s="31"/>
      <c r="N749" s="53">
        <f t="shared" si="53"/>
        <v>0</v>
      </c>
      <c r="P749" s="133"/>
      <c r="R749" s="134"/>
    </row>
    <row r="750" spans="1:18">
      <c r="A750" s="163"/>
      <c r="B750" s="163"/>
      <c r="C750" s="119"/>
      <c r="D750" s="162"/>
      <c r="E750" s="164"/>
      <c r="F750" s="10"/>
      <c r="G750" s="163"/>
      <c r="H750" s="165"/>
      <c r="I750" s="165"/>
      <c r="J750" s="31">
        <f t="shared" si="52"/>
        <v>0</v>
      </c>
      <c r="K750" s="31">
        <f t="shared" si="51"/>
        <v>0</v>
      </c>
      <c r="L750" s="31"/>
      <c r="M750" s="31"/>
      <c r="N750" s="53">
        <f t="shared" si="53"/>
        <v>0</v>
      </c>
      <c r="P750" s="133"/>
      <c r="R750" s="134"/>
    </row>
    <row r="751" spans="1:18">
      <c r="A751" s="163"/>
      <c r="B751" s="163"/>
      <c r="C751" s="119"/>
      <c r="D751" s="162"/>
      <c r="E751" s="164"/>
      <c r="F751" s="10"/>
      <c r="G751" s="163"/>
      <c r="H751" s="165"/>
      <c r="I751" s="165"/>
      <c r="J751" s="31">
        <f t="shared" si="52"/>
        <v>0</v>
      </c>
      <c r="K751" s="31">
        <f t="shared" si="51"/>
        <v>0</v>
      </c>
      <c r="L751" s="31"/>
      <c r="M751" s="31"/>
      <c r="N751" s="53">
        <f t="shared" si="53"/>
        <v>0</v>
      </c>
      <c r="P751" s="133"/>
      <c r="R751" s="134"/>
    </row>
    <row r="752" spans="1:18">
      <c r="A752" s="163"/>
      <c r="B752" s="163"/>
      <c r="C752" s="119"/>
      <c r="D752" s="162"/>
      <c r="E752" s="164"/>
      <c r="F752" s="10"/>
      <c r="G752" s="163"/>
      <c r="H752" s="165"/>
      <c r="I752" s="165"/>
      <c r="J752" s="31">
        <f t="shared" si="52"/>
        <v>0</v>
      </c>
      <c r="K752" s="31">
        <f t="shared" si="51"/>
        <v>0</v>
      </c>
      <c r="L752" s="31"/>
      <c r="M752" s="31"/>
      <c r="N752" s="53">
        <f t="shared" si="53"/>
        <v>0</v>
      </c>
      <c r="P752" s="133"/>
      <c r="R752" s="134"/>
    </row>
    <row r="753" spans="1:18">
      <c r="A753" s="163"/>
      <c r="B753" s="163"/>
      <c r="C753" s="119"/>
      <c r="D753" s="162"/>
      <c r="E753" s="164"/>
      <c r="F753" s="10"/>
      <c r="G753" s="163"/>
      <c r="H753" s="165"/>
      <c r="I753" s="165"/>
      <c r="J753" s="31">
        <f t="shared" si="52"/>
        <v>0</v>
      </c>
      <c r="K753" s="31">
        <f t="shared" si="51"/>
        <v>0</v>
      </c>
      <c r="L753" s="31"/>
      <c r="M753" s="31"/>
      <c r="N753" s="53">
        <f t="shared" si="53"/>
        <v>0</v>
      </c>
      <c r="P753" s="133"/>
      <c r="R753" s="134"/>
    </row>
    <row r="754" spans="1:18">
      <c r="A754" s="163"/>
      <c r="B754" s="163"/>
      <c r="C754" s="119"/>
      <c r="D754" s="162"/>
      <c r="E754" s="164"/>
      <c r="F754" s="10"/>
      <c r="G754" s="163"/>
      <c r="H754" s="165"/>
      <c r="I754" s="165"/>
      <c r="J754" s="31">
        <f t="shared" si="52"/>
        <v>0</v>
      </c>
      <c r="K754" s="31">
        <f t="shared" si="51"/>
        <v>0</v>
      </c>
      <c r="L754" s="31"/>
      <c r="M754" s="31"/>
      <c r="N754" s="53">
        <f t="shared" si="53"/>
        <v>0</v>
      </c>
      <c r="P754" s="133"/>
      <c r="R754" s="134"/>
    </row>
    <row r="755" spans="1:18">
      <c r="A755" s="163"/>
      <c r="B755" s="163"/>
      <c r="C755" s="119"/>
      <c r="D755" s="162"/>
      <c r="E755" s="164"/>
      <c r="F755" s="10"/>
      <c r="G755" s="163"/>
      <c r="H755" s="165"/>
      <c r="I755" s="165"/>
      <c r="J755" s="31">
        <f t="shared" si="52"/>
        <v>0</v>
      </c>
      <c r="K755" s="31">
        <f t="shared" si="51"/>
        <v>0</v>
      </c>
      <c r="L755" s="31"/>
      <c r="M755" s="31"/>
      <c r="N755" s="53">
        <f t="shared" si="53"/>
        <v>0</v>
      </c>
      <c r="P755" s="133"/>
      <c r="R755" s="134"/>
    </row>
    <row r="756" spans="1:18">
      <c r="A756" s="163"/>
      <c r="B756" s="163"/>
      <c r="C756" s="119"/>
      <c r="D756" s="162"/>
      <c r="E756" s="164"/>
      <c r="F756" s="10"/>
      <c r="G756" s="163"/>
      <c r="H756" s="165"/>
      <c r="I756" s="165"/>
      <c r="J756" s="31">
        <f t="shared" si="52"/>
        <v>0</v>
      </c>
      <c r="K756" s="31">
        <f t="shared" si="51"/>
        <v>0</v>
      </c>
      <c r="L756" s="31"/>
      <c r="M756" s="31"/>
      <c r="N756" s="53">
        <f t="shared" si="53"/>
        <v>0</v>
      </c>
      <c r="P756" s="133"/>
      <c r="R756" s="134"/>
    </row>
    <row r="757" spans="1:18">
      <c r="A757" s="163"/>
      <c r="B757" s="163"/>
      <c r="C757" s="119"/>
      <c r="D757" s="162"/>
      <c r="E757" s="164"/>
      <c r="F757" s="10"/>
      <c r="G757" s="163"/>
      <c r="H757" s="165"/>
      <c r="I757" s="165"/>
      <c r="J757" s="31">
        <f t="shared" si="52"/>
        <v>0</v>
      </c>
      <c r="K757" s="31">
        <f t="shared" si="51"/>
        <v>0</v>
      </c>
      <c r="L757" s="31"/>
      <c r="M757" s="31"/>
      <c r="N757" s="53">
        <f t="shared" si="53"/>
        <v>0</v>
      </c>
      <c r="P757" s="133"/>
      <c r="R757" s="134"/>
    </row>
    <row r="758" spans="1:18">
      <c r="A758" s="163"/>
      <c r="B758" s="163"/>
      <c r="C758" s="119"/>
      <c r="D758" s="162"/>
      <c r="E758" s="164"/>
      <c r="F758" s="10"/>
      <c r="G758" s="163"/>
      <c r="H758" s="165"/>
      <c r="I758" s="165"/>
      <c r="J758" s="31">
        <f t="shared" si="52"/>
        <v>0</v>
      </c>
      <c r="K758" s="31">
        <f t="shared" si="51"/>
        <v>0</v>
      </c>
      <c r="L758" s="31"/>
      <c r="M758" s="31"/>
      <c r="N758" s="53">
        <f t="shared" si="53"/>
        <v>0</v>
      </c>
      <c r="P758" s="133"/>
      <c r="R758" s="134"/>
    </row>
    <row r="759" spans="1:18">
      <c r="A759" s="163"/>
      <c r="B759" s="163"/>
      <c r="C759" s="119"/>
      <c r="D759" s="162"/>
      <c r="E759" s="164"/>
      <c r="F759" s="10"/>
      <c r="G759" s="163"/>
      <c r="H759" s="165"/>
      <c r="I759" s="165"/>
      <c r="J759" s="31">
        <f t="shared" si="52"/>
        <v>0</v>
      </c>
      <c r="K759" s="31">
        <f t="shared" si="51"/>
        <v>0</v>
      </c>
      <c r="L759" s="31"/>
      <c r="M759" s="31"/>
      <c r="N759" s="53">
        <f t="shared" si="53"/>
        <v>0</v>
      </c>
      <c r="P759" s="133"/>
      <c r="R759" s="134"/>
    </row>
    <row r="760" spans="1:18">
      <c r="A760" s="163"/>
      <c r="B760" s="163"/>
      <c r="C760" s="119"/>
      <c r="D760" s="162"/>
      <c r="E760" s="164"/>
      <c r="F760" s="10"/>
      <c r="G760" s="163"/>
      <c r="H760" s="165"/>
      <c r="I760" s="165"/>
      <c r="J760" s="31">
        <f t="shared" si="52"/>
        <v>0</v>
      </c>
      <c r="K760" s="31">
        <f t="shared" si="51"/>
        <v>0</v>
      </c>
      <c r="L760" s="31"/>
      <c r="M760" s="31"/>
      <c r="N760" s="53">
        <f t="shared" si="53"/>
        <v>0</v>
      </c>
      <c r="P760" s="133"/>
      <c r="R760" s="134"/>
    </row>
    <row r="761" spans="1:18">
      <c r="A761" s="163"/>
      <c r="B761" s="163"/>
      <c r="C761" s="119"/>
      <c r="D761" s="162"/>
      <c r="E761" s="164"/>
      <c r="F761" s="10"/>
      <c r="G761" s="163"/>
      <c r="H761" s="165"/>
      <c r="I761" s="165"/>
      <c r="J761" s="31">
        <f t="shared" si="52"/>
        <v>0</v>
      </c>
      <c r="K761" s="31">
        <f t="shared" si="51"/>
        <v>0</v>
      </c>
      <c r="L761" s="31"/>
      <c r="M761" s="31"/>
      <c r="N761" s="53">
        <f t="shared" si="53"/>
        <v>0</v>
      </c>
      <c r="P761" s="133"/>
      <c r="R761" s="134"/>
    </row>
    <row r="762" spans="1:18">
      <c r="A762" s="163"/>
      <c r="B762" s="163"/>
      <c r="C762" s="119"/>
      <c r="D762" s="162"/>
      <c r="E762" s="164"/>
      <c r="F762" s="10"/>
      <c r="G762" s="163"/>
      <c r="H762" s="165"/>
      <c r="I762" s="165"/>
      <c r="J762" s="31">
        <f t="shared" si="52"/>
        <v>0</v>
      </c>
      <c r="K762" s="31">
        <f t="shared" si="51"/>
        <v>0</v>
      </c>
      <c r="L762" s="31"/>
      <c r="M762" s="31"/>
      <c r="N762" s="53">
        <f t="shared" si="53"/>
        <v>0</v>
      </c>
      <c r="P762" s="133"/>
      <c r="R762" s="134"/>
    </row>
    <row r="763" spans="1:18">
      <c r="A763" s="163"/>
      <c r="B763" s="163"/>
      <c r="C763" s="119"/>
      <c r="D763" s="162"/>
      <c r="E763" s="164"/>
      <c r="F763" s="10"/>
      <c r="G763" s="163"/>
      <c r="H763" s="165"/>
      <c r="I763" s="165"/>
      <c r="J763" s="31">
        <f t="shared" si="52"/>
        <v>0</v>
      </c>
      <c r="K763" s="31">
        <f t="shared" si="51"/>
        <v>0</v>
      </c>
      <c r="L763" s="31"/>
      <c r="M763" s="31"/>
      <c r="N763" s="53">
        <f t="shared" si="53"/>
        <v>0</v>
      </c>
      <c r="P763" s="133"/>
      <c r="R763" s="134"/>
    </row>
    <row r="764" spans="1:18">
      <c r="A764" s="163"/>
      <c r="B764" s="163"/>
      <c r="C764" s="119"/>
      <c r="D764" s="162"/>
      <c r="E764" s="164"/>
      <c r="F764" s="10"/>
      <c r="G764" s="163"/>
      <c r="H764" s="165"/>
      <c r="I764" s="165"/>
      <c r="J764" s="31">
        <f t="shared" si="52"/>
        <v>0</v>
      </c>
      <c r="K764" s="31">
        <f t="shared" si="51"/>
        <v>0</v>
      </c>
      <c r="L764" s="31"/>
      <c r="M764" s="31"/>
      <c r="N764" s="53">
        <f t="shared" si="53"/>
        <v>0</v>
      </c>
      <c r="P764" s="133"/>
      <c r="R764" s="134"/>
    </row>
    <row r="765" spans="1:18">
      <c r="A765" s="163"/>
      <c r="B765" s="163"/>
      <c r="C765" s="119"/>
      <c r="D765" s="162"/>
      <c r="E765" s="164"/>
      <c r="F765" s="10"/>
      <c r="G765" s="163"/>
      <c r="H765" s="165"/>
      <c r="I765" s="165"/>
      <c r="J765" s="31">
        <f t="shared" si="52"/>
        <v>0</v>
      </c>
      <c r="K765" s="31">
        <f t="shared" si="51"/>
        <v>0</v>
      </c>
      <c r="L765" s="31"/>
      <c r="M765" s="31"/>
      <c r="N765" s="53">
        <f t="shared" si="53"/>
        <v>0</v>
      </c>
      <c r="P765" s="133"/>
      <c r="R765" s="134"/>
    </row>
    <row r="766" spans="1:18">
      <c r="A766" s="163"/>
      <c r="B766" s="163"/>
      <c r="C766" s="119"/>
      <c r="D766" s="162"/>
      <c r="E766" s="164"/>
      <c r="F766" s="10"/>
      <c r="G766" s="163"/>
      <c r="H766" s="165"/>
      <c r="I766" s="165"/>
      <c r="J766" s="31">
        <f t="shared" si="52"/>
        <v>0</v>
      </c>
      <c r="K766" s="31">
        <f t="shared" si="51"/>
        <v>0</v>
      </c>
      <c r="L766" s="31"/>
      <c r="M766" s="31"/>
      <c r="N766" s="53">
        <f t="shared" si="53"/>
        <v>0</v>
      </c>
      <c r="P766" s="133"/>
      <c r="R766" s="134"/>
    </row>
    <row r="767" spans="1:18">
      <c r="A767" s="163"/>
      <c r="B767" s="163"/>
      <c r="C767" s="119"/>
      <c r="D767" s="162"/>
      <c r="E767" s="164"/>
      <c r="F767" s="10"/>
      <c r="G767" s="163"/>
      <c r="H767" s="165"/>
      <c r="I767" s="165"/>
      <c r="J767" s="31">
        <f t="shared" si="52"/>
        <v>0</v>
      </c>
      <c r="K767" s="31">
        <f t="shared" si="51"/>
        <v>0</v>
      </c>
      <c r="L767" s="31"/>
      <c r="M767" s="31"/>
      <c r="N767" s="53">
        <f t="shared" si="53"/>
        <v>0</v>
      </c>
      <c r="P767" s="133"/>
      <c r="R767" s="134"/>
    </row>
    <row r="768" spans="1:18">
      <c r="A768" s="163"/>
      <c r="B768" s="163"/>
      <c r="C768" s="119"/>
      <c r="D768" s="162"/>
      <c r="E768" s="164"/>
      <c r="F768" s="10"/>
      <c r="G768" s="163"/>
      <c r="H768" s="165"/>
      <c r="I768" s="165"/>
      <c r="J768" s="31">
        <f t="shared" si="52"/>
        <v>0</v>
      </c>
      <c r="K768" s="31">
        <f t="shared" si="51"/>
        <v>0</v>
      </c>
      <c r="L768" s="31"/>
      <c r="M768" s="31"/>
      <c r="N768" s="53">
        <f t="shared" si="53"/>
        <v>0</v>
      </c>
      <c r="P768" s="133"/>
      <c r="R768" s="134"/>
    </row>
    <row r="769" spans="1:18">
      <c r="A769" s="163"/>
      <c r="B769" s="163"/>
      <c r="C769" s="119"/>
      <c r="D769" s="162"/>
      <c r="E769" s="164"/>
      <c r="F769" s="10"/>
      <c r="G769" s="163"/>
      <c r="H769" s="165"/>
      <c r="I769" s="165"/>
      <c r="J769" s="31">
        <f t="shared" si="52"/>
        <v>0</v>
      </c>
      <c r="K769" s="31">
        <f t="shared" si="51"/>
        <v>0</v>
      </c>
      <c r="L769" s="31"/>
      <c r="M769" s="31"/>
      <c r="N769" s="53">
        <f t="shared" si="53"/>
        <v>0</v>
      </c>
      <c r="P769" s="133"/>
      <c r="R769" s="134"/>
    </row>
    <row r="770" spans="1:18">
      <c r="A770" s="163"/>
      <c r="B770" s="163"/>
      <c r="C770" s="119"/>
      <c r="D770" s="162"/>
      <c r="E770" s="164"/>
      <c r="F770" s="10"/>
      <c r="G770" s="163"/>
      <c r="H770" s="165"/>
      <c r="I770" s="165"/>
      <c r="J770" s="31">
        <f t="shared" si="52"/>
        <v>0</v>
      </c>
      <c r="K770" s="31">
        <f t="shared" si="51"/>
        <v>0</v>
      </c>
      <c r="L770" s="31"/>
      <c r="M770" s="31"/>
      <c r="N770" s="53">
        <f t="shared" si="53"/>
        <v>0</v>
      </c>
      <c r="P770" s="133"/>
      <c r="R770" s="134"/>
    </row>
    <row r="771" spans="1:18">
      <c r="A771" s="163"/>
      <c r="B771" s="163"/>
      <c r="C771" s="119"/>
      <c r="D771" s="162"/>
      <c r="E771" s="164"/>
      <c r="F771" s="10"/>
      <c r="G771" s="163"/>
      <c r="H771" s="165"/>
      <c r="I771" s="165"/>
      <c r="J771" s="31">
        <f t="shared" si="52"/>
        <v>0</v>
      </c>
      <c r="K771" s="31">
        <f t="shared" si="51"/>
        <v>0</v>
      </c>
      <c r="L771" s="31"/>
      <c r="M771" s="31"/>
      <c r="N771" s="53">
        <f t="shared" si="53"/>
        <v>0</v>
      </c>
      <c r="P771" s="133"/>
      <c r="R771" s="134"/>
    </row>
    <row r="772" spans="1:18">
      <c r="A772" s="163"/>
      <c r="B772" s="163"/>
      <c r="C772" s="119"/>
      <c r="D772" s="162"/>
      <c r="E772" s="164"/>
      <c r="F772" s="10"/>
      <c r="G772" s="163"/>
      <c r="H772" s="165"/>
      <c r="I772" s="165"/>
      <c r="J772" s="31">
        <f t="shared" si="52"/>
        <v>0</v>
      </c>
      <c r="K772" s="31">
        <f t="shared" si="51"/>
        <v>0</v>
      </c>
      <c r="L772" s="31"/>
      <c r="M772" s="31"/>
      <c r="N772" s="53">
        <f t="shared" si="53"/>
        <v>0</v>
      </c>
      <c r="P772" s="133"/>
      <c r="R772" s="134"/>
    </row>
    <row r="773" spans="1:18">
      <c r="A773" s="163"/>
      <c r="B773" s="163"/>
      <c r="C773" s="119"/>
      <c r="D773" s="162"/>
      <c r="E773" s="164"/>
      <c r="F773" s="10"/>
      <c r="G773" s="163"/>
      <c r="H773" s="165"/>
      <c r="I773" s="165"/>
      <c r="J773" s="31">
        <f t="shared" si="52"/>
        <v>0</v>
      </c>
      <c r="K773" s="31">
        <f t="shared" si="51"/>
        <v>0</v>
      </c>
      <c r="L773" s="31"/>
      <c r="M773" s="31"/>
      <c r="N773" s="53">
        <f t="shared" si="53"/>
        <v>0</v>
      </c>
      <c r="P773" s="133"/>
      <c r="R773" s="134"/>
    </row>
    <row r="774" spans="1:18">
      <c r="A774" s="163"/>
      <c r="B774" s="163"/>
      <c r="C774" s="119"/>
      <c r="D774" s="162"/>
      <c r="E774" s="164"/>
      <c r="F774" s="10"/>
      <c r="G774" s="163"/>
      <c r="H774" s="165"/>
      <c r="I774" s="165"/>
      <c r="J774" s="31">
        <f t="shared" si="52"/>
        <v>0</v>
      </c>
      <c r="K774" s="31">
        <f t="shared" si="51"/>
        <v>0</v>
      </c>
      <c r="L774" s="31"/>
      <c r="M774" s="31"/>
      <c r="N774" s="53">
        <f t="shared" si="53"/>
        <v>0</v>
      </c>
      <c r="P774" s="133"/>
      <c r="R774" s="134"/>
    </row>
    <row r="775" spans="1:18">
      <c r="A775" s="163"/>
      <c r="B775" s="163"/>
      <c r="C775" s="119"/>
      <c r="D775" s="162"/>
      <c r="E775" s="164"/>
      <c r="F775" s="10"/>
      <c r="G775" s="163"/>
      <c r="H775" s="165"/>
      <c r="I775" s="165"/>
      <c r="J775" s="31">
        <f t="shared" si="52"/>
        <v>0</v>
      </c>
      <c r="K775" s="31">
        <f t="shared" si="51"/>
        <v>0</v>
      </c>
      <c r="L775" s="31"/>
      <c r="M775" s="31"/>
      <c r="N775" s="53">
        <f t="shared" si="53"/>
        <v>0</v>
      </c>
      <c r="P775" s="133"/>
      <c r="R775" s="134"/>
    </row>
    <row r="776" spans="1:18">
      <c r="A776" s="163"/>
      <c r="B776" s="163"/>
      <c r="C776" s="119"/>
      <c r="D776" s="162"/>
      <c r="E776" s="164"/>
      <c r="F776" s="10"/>
      <c r="G776" s="163"/>
      <c r="H776" s="165"/>
      <c r="I776" s="165"/>
      <c r="J776" s="31">
        <f t="shared" si="52"/>
        <v>0</v>
      </c>
      <c r="K776" s="31">
        <f t="shared" ref="K776:K839" si="54">J776*H776</f>
        <v>0</v>
      </c>
      <c r="L776" s="31"/>
      <c r="M776" s="31"/>
      <c r="N776" s="53">
        <f t="shared" si="53"/>
        <v>0</v>
      </c>
      <c r="P776" s="133"/>
      <c r="R776" s="134"/>
    </row>
    <row r="777" spans="1:18">
      <c r="A777" s="163"/>
      <c r="B777" s="163"/>
      <c r="C777" s="119"/>
      <c r="D777" s="162"/>
      <c r="E777" s="164"/>
      <c r="F777" s="10"/>
      <c r="G777" s="163"/>
      <c r="H777" s="165"/>
      <c r="I777" s="165"/>
      <c r="J777" s="31">
        <f t="shared" si="52"/>
        <v>0</v>
      </c>
      <c r="K777" s="31">
        <f t="shared" si="54"/>
        <v>0</v>
      </c>
      <c r="L777" s="31"/>
      <c r="M777" s="31"/>
      <c r="N777" s="53">
        <f t="shared" si="53"/>
        <v>0</v>
      </c>
      <c r="P777" s="133"/>
      <c r="R777" s="134"/>
    </row>
    <row r="778" spans="1:18">
      <c r="A778" s="163"/>
      <c r="B778" s="163"/>
      <c r="C778" s="119"/>
      <c r="D778" s="162"/>
      <c r="E778" s="164"/>
      <c r="F778" s="10"/>
      <c r="G778" s="163"/>
      <c r="H778" s="165"/>
      <c r="I778" s="165"/>
      <c r="J778" s="31">
        <f t="shared" si="52"/>
        <v>0</v>
      </c>
      <c r="K778" s="31">
        <f t="shared" si="54"/>
        <v>0</v>
      </c>
      <c r="L778" s="31"/>
      <c r="M778" s="31"/>
      <c r="N778" s="53">
        <f t="shared" si="53"/>
        <v>0</v>
      </c>
      <c r="P778" s="133"/>
      <c r="R778" s="134"/>
    </row>
    <row r="779" spans="1:18">
      <c r="A779" s="163"/>
      <c r="B779" s="163"/>
      <c r="C779" s="119"/>
      <c r="D779" s="162"/>
      <c r="E779" s="164"/>
      <c r="F779" s="10"/>
      <c r="G779" s="163"/>
      <c r="H779" s="165"/>
      <c r="I779" s="165"/>
      <c r="J779" s="31">
        <f t="shared" si="52"/>
        <v>0</v>
      </c>
      <c r="K779" s="31">
        <f t="shared" si="54"/>
        <v>0</v>
      </c>
      <c r="L779" s="31"/>
      <c r="M779" s="31"/>
      <c r="N779" s="53">
        <f t="shared" si="53"/>
        <v>0</v>
      </c>
      <c r="P779" s="133"/>
      <c r="R779" s="134"/>
    </row>
    <row r="780" spans="1:18">
      <c r="A780" s="163"/>
      <c r="B780" s="163"/>
      <c r="C780" s="119"/>
      <c r="D780" s="162"/>
      <c r="E780" s="164"/>
      <c r="F780" s="10"/>
      <c r="G780" s="163"/>
      <c r="H780" s="165"/>
      <c r="I780" s="165"/>
      <c r="J780" s="31">
        <f t="shared" si="52"/>
        <v>0</v>
      </c>
      <c r="K780" s="31">
        <f t="shared" si="54"/>
        <v>0</v>
      </c>
      <c r="L780" s="31"/>
      <c r="M780" s="31"/>
      <c r="N780" s="53">
        <f t="shared" si="53"/>
        <v>0</v>
      </c>
      <c r="P780" s="133"/>
      <c r="R780" s="134"/>
    </row>
    <row r="781" spans="1:18">
      <c r="A781" s="163"/>
      <c r="B781" s="163"/>
      <c r="C781" s="119"/>
      <c r="D781" s="162"/>
      <c r="E781" s="164"/>
      <c r="F781" s="10"/>
      <c r="G781" s="163"/>
      <c r="H781" s="165"/>
      <c r="I781" s="165"/>
      <c r="J781" s="31">
        <f t="shared" si="52"/>
        <v>0</v>
      </c>
      <c r="K781" s="31">
        <f t="shared" si="54"/>
        <v>0</v>
      </c>
      <c r="L781" s="31"/>
      <c r="M781" s="31"/>
      <c r="N781" s="53">
        <f t="shared" si="53"/>
        <v>0</v>
      </c>
      <c r="P781" s="133"/>
      <c r="R781" s="134"/>
    </row>
    <row r="782" spans="1:18">
      <c r="A782" s="163"/>
      <c r="B782" s="163"/>
      <c r="C782" s="119"/>
      <c r="D782" s="162"/>
      <c r="E782" s="164"/>
      <c r="F782" s="10"/>
      <c r="G782" s="163"/>
      <c r="H782" s="165"/>
      <c r="I782" s="165"/>
      <c r="J782" s="31">
        <f t="shared" si="52"/>
        <v>0</v>
      </c>
      <c r="K782" s="31">
        <f t="shared" si="54"/>
        <v>0</v>
      </c>
      <c r="L782" s="31"/>
      <c r="M782" s="31"/>
      <c r="N782" s="53">
        <f t="shared" si="53"/>
        <v>0</v>
      </c>
      <c r="P782" s="133"/>
      <c r="R782" s="134"/>
    </row>
    <row r="783" spans="1:18">
      <c r="A783" s="163"/>
      <c r="B783" s="163"/>
      <c r="C783" s="119"/>
      <c r="D783" s="162"/>
      <c r="E783" s="164"/>
      <c r="F783" s="10"/>
      <c r="G783" s="163"/>
      <c r="H783" s="165"/>
      <c r="I783" s="165"/>
      <c r="J783" s="31">
        <f t="shared" si="52"/>
        <v>0</v>
      </c>
      <c r="K783" s="31">
        <f t="shared" si="54"/>
        <v>0</v>
      </c>
      <c r="L783" s="31"/>
      <c r="M783" s="31"/>
      <c r="N783" s="53">
        <f t="shared" si="53"/>
        <v>0</v>
      </c>
      <c r="P783" s="133"/>
      <c r="R783" s="134"/>
    </row>
    <row r="784" spans="1:18">
      <c r="A784" s="163"/>
      <c r="B784" s="163"/>
      <c r="C784" s="119"/>
      <c r="D784" s="162"/>
      <c r="E784" s="164"/>
      <c r="F784" s="10"/>
      <c r="G784" s="163"/>
      <c r="H784" s="165"/>
      <c r="I784" s="165"/>
      <c r="J784" s="31">
        <f t="shared" si="52"/>
        <v>0</v>
      </c>
      <c r="K784" s="31">
        <f t="shared" si="54"/>
        <v>0</v>
      </c>
      <c r="L784" s="31"/>
      <c r="M784" s="31"/>
      <c r="N784" s="53">
        <f t="shared" si="53"/>
        <v>0</v>
      </c>
      <c r="P784" s="133"/>
      <c r="R784" s="134"/>
    </row>
    <row r="785" spans="1:18">
      <c r="A785" s="163"/>
      <c r="B785" s="163"/>
      <c r="C785" s="119"/>
      <c r="D785" s="162"/>
      <c r="E785" s="164"/>
      <c r="F785" s="10"/>
      <c r="G785" s="163"/>
      <c r="H785" s="165"/>
      <c r="I785" s="165"/>
      <c r="J785" s="31">
        <f t="shared" si="52"/>
        <v>0</v>
      </c>
      <c r="K785" s="31">
        <f t="shared" si="54"/>
        <v>0</v>
      </c>
      <c r="L785" s="31"/>
      <c r="M785" s="31"/>
      <c r="N785" s="53">
        <f t="shared" si="53"/>
        <v>0</v>
      </c>
      <c r="P785" s="133"/>
      <c r="R785" s="134"/>
    </row>
    <row r="786" spans="1:18">
      <c r="A786" s="163"/>
      <c r="B786" s="163"/>
      <c r="C786" s="119"/>
      <c r="D786" s="162"/>
      <c r="E786" s="164"/>
      <c r="F786" s="10"/>
      <c r="G786" s="163"/>
      <c r="H786" s="165"/>
      <c r="I786" s="165"/>
      <c r="J786" s="31">
        <f t="shared" si="52"/>
        <v>0</v>
      </c>
      <c r="K786" s="31">
        <f t="shared" si="54"/>
        <v>0</v>
      </c>
      <c r="L786" s="31"/>
      <c r="M786" s="31"/>
      <c r="N786" s="53">
        <f t="shared" si="53"/>
        <v>0</v>
      </c>
      <c r="P786" s="133"/>
      <c r="R786" s="134"/>
    </row>
    <row r="787" spans="1:18">
      <c r="A787" s="163"/>
      <c r="B787" s="163"/>
      <c r="C787" s="119"/>
      <c r="D787" s="162"/>
      <c r="E787" s="164"/>
      <c r="F787" s="10"/>
      <c r="G787" s="163"/>
      <c r="H787" s="165"/>
      <c r="I787" s="165"/>
      <c r="J787" s="31">
        <f t="shared" ref="J787:J850" si="55">G787-F787</f>
        <v>0</v>
      </c>
      <c r="K787" s="31">
        <f t="shared" si="54"/>
        <v>0</v>
      </c>
      <c r="L787" s="31"/>
      <c r="M787" s="31"/>
      <c r="N787" s="53">
        <f t="shared" ref="N787:N850" si="56">J787</f>
        <v>0</v>
      </c>
      <c r="P787" s="133"/>
      <c r="R787" s="134"/>
    </row>
    <row r="788" spans="1:18">
      <c r="A788" s="163"/>
      <c r="B788" s="163"/>
      <c r="C788" s="119"/>
      <c r="D788" s="162"/>
      <c r="E788" s="164"/>
      <c r="F788" s="10"/>
      <c r="G788" s="163"/>
      <c r="H788" s="165"/>
      <c r="I788" s="165"/>
      <c r="J788" s="31">
        <f t="shared" si="55"/>
        <v>0</v>
      </c>
      <c r="K788" s="31">
        <f t="shared" si="54"/>
        <v>0</v>
      </c>
      <c r="L788" s="31"/>
      <c r="M788" s="31"/>
      <c r="N788" s="53">
        <f t="shared" si="56"/>
        <v>0</v>
      </c>
      <c r="P788" s="133"/>
      <c r="R788" s="134"/>
    </row>
    <row r="789" spans="1:18">
      <c r="A789" s="163"/>
      <c r="B789" s="163"/>
      <c r="C789" s="119"/>
      <c r="D789" s="162"/>
      <c r="E789" s="164"/>
      <c r="F789" s="10"/>
      <c r="G789" s="163"/>
      <c r="H789" s="165"/>
      <c r="I789" s="165"/>
      <c r="J789" s="31">
        <f t="shared" si="55"/>
        <v>0</v>
      </c>
      <c r="K789" s="31">
        <f t="shared" si="54"/>
        <v>0</v>
      </c>
      <c r="L789" s="31"/>
      <c r="M789" s="31"/>
      <c r="N789" s="53">
        <f t="shared" si="56"/>
        <v>0</v>
      </c>
      <c r="P789" s="133"/>
      <c r="R789" s="134"/>
    </row>
    <row r="790" spans="1:18">
      <c r="A790" s="163"/>
      <c r="B790" s="163"/>
      <c r="C790" s="119"/>
      <c r="D790" s="162"/>
      <c r="E790" s="164"/>
      <c r="F790" s="10"/>
      <c r="G790" s="163"/>
      <c r="H790" s="165"/>
      <c r="I790" s="165"/>
      <c r="J790" s="31">
        <f t="shared" si="55"/>
        <v>0</v>
      </c>
      <c r="K790" s="31">
        <f t="shared" si="54"/>
        <v>0</v>
      </c>
      <c r="L790" s="31"/>
      <c r="M790" s="31"/>
      <c r="N790" s="53">
        <f t="shared" si="56"/>
        <v>0</v>
      </c>
      <c r="P790" s="133"/>
      <c r="R790" s="134"/>
    </row>
    <row r="791" spans="1:18">
      <c r="A791" s="163"/>
      <c r="B791" s="163"/>
      <c r="C791" s="119"/>
      <c r="D791" s="162"/>
      <c r="E791" s="164"/>
      <c r="F791" s="10"/>
      <c r="G791" s="163"/>
      <c r="H791" s="165"/>
      <c r="I791" s="165"/>
      <c r="J791" s="31">
        <f t="shared" si="55"/>
        <v>0</v>
      </c>
      <c r="K791" s="31">
        <f t="shared" si="54"/>
        <v>0</v>
      </c>
      <c r="L791" s="31"/>
      <c r="M791" s="31"/>
      <c r="N791" s="53">
        <f t="shared" si="56"/>
        <v>0</v>
      </c>
      <c r="P791" s="133"/>
      <c r="R791" s="134"/>
    </row>
    <row r="792" spans="1:18">
      <c r="A792" s="163"/>
      <c r="B792" s="163"/>
      <c r="C792" s="119"/>
      <c r="D792" s="162"/>
      <c r="E792" s="164"/>
      <c r="F792" s="10"/>
      <c r="G792" s="163"/>
      <c r="H792" s="165"/>
      <c r="I792" s="165"/>
      <c r="J792" s="31">
        <f t="shared" si="55"/>
        <v>0</v>
      </c>
      <c r="K792" s="31">
        <f t="shared" si="54"/>
        <v>0</v>
      </c>
      <c r="L792" s="31"/>
      <c r="M792" s="31"/>
      <c r="N792" s="53">
        <f t="shared" si="56"/>
        <v>0</v>
      </c>
      <c r="P792" s="133"/>
      <c r="R792" s="134"/>
    </row>
    <row r="793" spans="1:18">
      <c r="A793" s="163"/>
      <c r="B793" s="163"/>
      <c r="C793" s="119"/>
      <c r="D793" s="162"/>
      <c r="E793" s="164"/>
      <c r="F793" s="10"/>
      <c r="G793" s="163"/>
      <c r="H793" s="165"/>
      <c r="I793" s="165"/>
      <c r="J793" s="31">
        <f t="shared" si="55"/>
        <v>0</v>
      </c>
      <c r="K793" s="31">
        <f t="shared" si="54"/>
        <v>0</v>
      </c>
      <c r="L793" s="31"/>
      <c r="M793" s="31"/>
      <c r="N793" s="53">
        <f t="shared" si="56"/>
        <v>0</v>
      </c>
      <c r="P793" s="133"/>
      <c r="R793" s="134"/>
    </row>
    <row r="794" spans="1:18">
      <c r="A794" s="163"/>
      <c r="B794" s="163"/>
      <c r="C794" s="119"/>
      <c r="D794" s="162"/>
      <c r="E794" s="164"/>
      <c r="F794" s="10"/>
      <c r="G794" s="163"/>
      <c r="H794" s="165"/>
      <c r="I794" s="165"/>
      <c r="J794" s="31">
        <f t="shared" si="55"/>
        <v>0</v>
      </c>
      <c r="K794" s="31">
        <f t="shared" si="54"/>
        <v>0</v>
      </c>
      <c r="L794" s="31"/>
      <c r="M794" s="31"/>
      <c r="N794" s="53">
        <f t="shared" si="56"/>
        <v>0</v>
      </c>
      <c r="P794" s="133"/>
      <c r="R794" s="134"/>
    </row>
    <row r="795" spans="1:18">
      <c r="A795" s="163"/>
      <c r="B795" s="163"/>
      <c r="C795" s="119"/>
      <c r="D795" s="162"/>
      <c r="E795" s="164"/>
      <c r="F795" s="10"/>
      <c r="G795" s="163"/>
      <c r="H795" s="165"/>
      <c r="I795" s="165"/>
      <c r="J795" s="31">
        <f t="shared" si="55"/>
        <v>0</v>
      </c>
      <c r="K795" s="31">
        <f t="shared" si="54"/>
        <v>0</v>
      </c>
      <c r="L795" s="31"/>
      <c r="M795" s="31"/>
      <c r="N795" s="53">
        <f t="shared" si="56"/>
        <v>0</v>
      </c>
      <c r="P795" s="133"/>
      <c r="R795" s="134"/>
    </row>
    <row r="796" spans="1:18">
      <c r="A796" s="163"/>
      <c r="B796" s="163"/>
      <c r="C796" s="119"/>
      <c r="D796" s="162"/>
      <c r="E796" s="164"/>
      <c r="F796" s="10"/>
      <c r="G796" s="163"/>
      <c r="H796" s="165"/>
      <c r="I796" s="165"/>
      <c r="J796" s="31">
        <f t="shared" si="55"/>
        <v>0</v>
      </c>
      <c r="K796" s="31">
        <f t="shared" si="54"/>
        <v>0</v>
      </c>
      <c r="L796" s="31"/>
      <c r="M796" s="31"/>
      <c r="N796" s="53">
        <f t="shared" si="56"/>
        <v>0</v>
      </c>
      <c r="P796" s="133"/>
      <c r="R796" s="134"/>
    </row>
    <row r="797" spans="1:18">
      <c r="A797" s="163"/>
      <c r="B797" s="163"/>
      <c r="C797" s="119"/>
      <c r="D797" s="162"/>
      <c r="E797" s="164"/>
      <c r="F797" s="10"/>
      <c r="G797" s="163"/>
      <c r="H797" s="165"/>
      <c r="I797" s="165"/>
      <c r="J797" s="31">
        <f t="shared" si="55"/>
        <v>0</v>
      </c>
      <c r="K797" s="31">
        <f t="shared" si="54"/>
        <v>0</v>
      </c>
      <c r="L797" s="31"/>
      <c r="M797" s="31"/>
      <c r="N797" s="53">
        <f t="shared" si="56"/>
        <v>0</v>
      </c>
      <c r="P797" s="133"/>
      <c r="R797" s="134"/>
    </row>
    <row r="798" spans="1:18">
      <c r="A798" s="163"/>
      <c r="B798" s="163"/>
      <c r="C798" s="119"/>
      <c r="D798" s="162"/>
      <c r="E798" s="164"/>
      <c r="F798" s="10"/>
      <c r="G798" s="163"/>
      <c r="H798" s="165"/>
      <c r="I798" s="165"/>
      <c r="J798" s="31">
        <f t="shared" si="55"/>
        <v>0</v>
      </c>
      <c r="K798" s="31">
        <f t="shared" si="54"/>
        <v>0</v>
      </c>
      <c r="L798" s="31"/>
      <c r="M798" s="31"/>
      <c r="N798" s="53">
        <f t="shared" si="56"/>
        <v>0</v>
      </c>
      <c r="P798" s="133"/>
      <c r="R798" s="134"/>
    </row>
    <row r="799" spans="1:18">
      <c r="A799" s="163"/>
      <c r="B799" s="163"/>
      <c r="C799" s="119"/>
      <c r="D799" s="162"/>
      <c r="E799" s="164"/>
      <c r="F799" s="10"/>
      <c r="G799" s="163"/>
      <c r="H799" s="165"/>
      <c r="I799" s="165"/>
      <c r="J799" s="31">
        <f t="shared" si="55"/>
        <v>0</v>
      </c>
      <c r="K799" s="31">
        <f t="shared" si="54"/>
        <v>0</v>
      </c>
      <c r="L799" s="31"/>
      <c r="M799" s="31"/>
      <c r="N799" s="53">
        <f t="shared" si="56"/>
        <v>0</v>
      </c>
      <c r="P799" s="133"/>
      <c r="R799" s="134"/>
    </row>
    <row r="800" spans="1:18">
      <c r="A800" s="163"/>
      <c r="B800" s="163"/>
      <c r="C800" s="119"/>
      <c r="D800" s="162"/>
      <c r="E800" s="164"/>
      <c r="F800" s="10"/>
      <c r="G800" s="163"/>
      <c r="H800" s="165"/>
      <c r="I800" s="165"/>
      <c r="J800" s="31">
        <f t="shared" si="55"/>
        <v>0</v>
      </c>
      <c r="K800" s="31">
        <f t="shared" si="54"/>
        <v>0</v>
      </c>
      <c r="L800" s="31"/>
      <c r="M800" s="31"/>
      <c r="N800" s="53">
        <f t="shared" si="56"/>
        <v>0</v>
      </c>
      <c r="P800" s="133"/>
      <c r="R800" s="134"/>
    </row>
    <row r="801" spans="1:18">
      <c r="A801" s="163"/>
      <c r="B801" s="163"/>
      <c r="C801" s="119"/>
      <c r="D801" s="162"/>
      <c r="E801" s="164"/>
      <c r="F801" s="10"/>
      <c r="G801" s="163"/>
      <c r="H801" s="165"/>
      <c r="I801" s="165"/>
      <c r="J801" s="31">
        <f t="shared" si="55"/>
        <v>0</v>
      </c>
      <c r="K801" s="31">
        <f t="shared" si="54"/>
        <v>0</v>
      </c>
      <c r="L801" s="31"/>
      <c r="M801" s="31"/>
      <c r="N801" s="53">
        <f t="shared" si="56"/>
        <v>0</v>
      </c>
      <c r="P801" s="133"/>
      <c r="R801" s="134"/>
    </row>
    <row r="802" spans="1:18">
      <c r="A802" s="163"/>
      <c r="B802" s="163"/>
      <c r="C802" s="119"/>
      <c r="D802" s="162"/>
      <c r="E802" s="164"/>
      <c r="F802" s="10"/>
      <c r="G802" s="163"/>
      <c r="H802" s="165"/>
      <c r="I802" s="165"/>
      <c r="J802" s="31">
        <f t="shared" si="55"/>
        <v>0</v>
      </c>
      <c r="K802" s="31">
        <f t="shared" si="54"/>
        <v>0</v>
      </c>
      <c r="L802" s="31"/>
      <c r="M802" s="31"/>
      <c r="N802" s="53">
        <f t="shared" si="56"/>
        <v>0</v>
      </c>
      <c r="P802" s="133"/>
      <c r="R802" s="134"/>
    </row>
    <row r="803" spans="1:18">
      <c r="A803" s="163"/>
      <c r="B803" s="163"/>
      <c r="C803" s="119"/>
      <c r="D803" s="162"/>
      <c r="E803" s="164"/>
      <c r="F803" s="10"/>
      <c r="G803" s="163"/>
      <c r="H803" s="165"/>
      <c r="I803" s="165"/>
      <c r="J803" s="31">
        <f t="shared" si="55"/>
        <v>0</v>
      </c>
      <c r="K803" s="31">
        <f t="shared" si="54"/>
        <v>0</v>
      </c>
      <c r="L803" s="31"/>
      <c r="M803" s="31"/>
      <c r="N803" s="53">
        <f t="shared" si="56"/>
        <v>0</v>
      </c>
      <c r="P803" s="133"/>
      <c r="R803" s="134"/>
    </row>
    <row r="804" spans="1:18">
      <c r="A804" s="163"/>
      <c r="B804" s="163"/>
      <c r="C804" s="119"/>
      <c r="D804" s="162"/>
      <c r="E804" s="164"/>
      <c r="F804" s="10"/>
      <c r="G804" s="163"/>
      <c r="H804" s="165"/>
      <c r="I804" s="165"/>
      <c r="J804" s="31">
        <f t="shared" si="55"/>
        <v>0</v>
      </c>
      <c r="K804" s="31">
        <f t="shared" si="54"/>
        <v>0</v>
      </c>
      <c r="L804" s="31"/>
      <c r="M804" s="31"/>
      <c r="N804" s="53">
        <f t="shared" si="56"/>
        <v>0</v>
      </c>
      <c r="P804" s="133"/>
      <c r="R804" s="134"/>
    </row>
    <row r="805" spans="1:18">
      <c r="A805" s="163"/>
      <c r="B805" s="163"/>
      <c r="C805" s="119"/>
      <c r="D805" s="162"/>
      <c r="E805" s="164"/>
      <c r="F805" s="10"/>
      <c r="G805" s="163"/>
      <c r="H805" s="165"/>
      <c r="I805" s="165"/>
      <c r="J805" s="31">
        <f t="shared" si="55"/>
        <v>0</v>
      </c>
      <c r="K805" s="31">
        <f t="shared" si="54"/>
        <v>0</v>
      </c>
      <c r="L805" s="31"/>
      <c r="M805" s="31"/>
      <c r="N805" s="53">
        <f t="shared" si="56"/>
        <v>0</v>
      </c>
      <c r="P805" s="133"/>
      <c r="R805" s="134"/>
    </row>
    <row r="806" spans="1:18">
      <c r="A806" s="163"/>
      <c r="B806" s="163"/>
      <c r="C806" s="119"/>
      <c r="D806" s="162"/>
      <c r="E806" s="164"/>
      <c r="F806" s="10"/>
      <c r="G806" s="163"/>
      <c r="H806" s="165"/>
      <c r="I806" s="165"/>
      <c r="J806" s="31">
        <f t="shared" si="55"/>
        <v>0</v>
      </c>
      <c r="K806" s="31">
        <f t="shared" si="54"/>
        <v>0</v>
      </c>
      <c r="L806" s="31"/>
      <c r="M806" s="31"/>
      <c r="N806" s="53">
        <f t="shared" si="56"/>
        <v>0</v>
      </c>
      <c r="P806" s="133"/>
      <c r="R806" s="134"/>
    </row>
    <row r="807" spans="1:18">
      <c r="A807" s="163"/>
      <c r="B807" s="163"/>
      <c r="C807" s="119"/>
      <c r="D807" s="162"/>
      <c r="E807" s="164"/>
      <c r="F807" s="10"/>
      <c r="G807" s="163"/>
      <c r="H807" s="165"/>
      <c r="I807" s="165"/>
      <c r="J807" s="31">
        <f t="shared" si="55"/>
        <v>0</v>
      </c>
      <c r="K807" s="31">
        <f t="shared" si="54"/>
        <v>0</v>
      </c>
      <c r="L807" s="31"/>
      <c r="M807" s="31"/>
      <c r="N807" s="53">
        <f t="shared" si="56"/>
        <v>0</v>
      </c>
      <c r="P807" s="133"/>
      <c r="R807" s="134"/>
    </row>
    <row r="808" spans="1:18">
      <c r="A808" s="163"/>
      <c r="B808" s="163"/>
      <c r="C808" s="119"/>
      <c r="D808" s="162"/>
      <c r="E808" s="164"/>
      <c r="F808" s="10"/>
      <c r="G808" s="163"/>
      <c r="H808" s="165"/>
      <c r="I808" s="165"/>
      <c r="J808" s="31">
        <f t="shared" si="55"/>
        <v>0</v>
      </c>
      <c r="K808" s="31">
        <f t="shared" si="54"/>
        <v>0</v>
      </c>
      <c r="L808" s="31"/>
      <c r="M808" s="31"/>
      <c r="N808" s="53">
        <f t="shared" si="56"/>
        <v>0</v>
      </c>
      <c r="P808" s="133"/>
      <c r="R808" s="134"/>
    </row>
    <row r="809" spans="1:18">
      <c r="A809" s="163"/>
      <c r="B809" s="163"/>
      <c r="C809" s="119"/>
      <c r="D809" s="162"/>
      <c r="E809" s="164"/>
      <c r="F809" s="10"/>
      <c r="G809" s="163"/>
      <c r="H809" s="165"/>
      <c r="I809" s="165"/>
      <c r="J809" s="31">
        <f t="shared" si="55"/>
        <v>0</v>
      </c>
      <c r="K809" s="31">
        <f t="shared" si="54"/>
        <v>0</v>
      </c>
      <c r="L809" s="31"/>
      <c r="M809" s="31"/>
      <c r="N809" s="53">
        <f t="shared" si="56"/>
        <v>0</v>
      </c>
      <c r="P809" s="133"/>
      <c r="R809" s="134"/>
    </row>
    <row r="810" spans="1:18">
      <c r="A810" s="163"/>
      <c r="B810" s="163"/>
      <c r="C810" s="119"/>
      <c r="D810" s="162"/>
      <c r="E810" s="164"/>
      <c r="F810" s="10"/>
      <c r="G810" s="163"/>
      <c r="H810" s="165"/>
      <c r="I810" s="165"/>
      <c r="J810" s="31">
        <f t="shared" si="55"/>
        <v>0</v>
      </c>
      <c r="K810" s="31">
        <f t="shared" si="54"/>
        <v>0</v>
      </c>
      <c r="L810" s="31"/>
      <c r="M810" s="31"/>
      <c r="N810" s="53">
        <f t="shared" si="56"/>
        <v>0</v>
      </c>
      <c r="P810" s="133"/>
      <c r="R810" s="134"/>
    </row>
    <row r="811" spans="1:18">
      <c r="A811" s="163"/>
      <c r="B811" s="163"/>
      <c r="C811" s="119"/>
      <c r="D811" s="162"/>
      <c r="E811" s="164"/>
      <c r="F811" s="10"/>
      <c r="G811" s="163"/>
      <c r="H811" s="165"/>
      <c r="I811" s="165"/>
      <c r="J811" s="31">
        <f t="shared" si="55"/>
        <v>0</v>
      </c>
      <c r="K811" s="31">
        <f t="shared" si="54"/>
        <v>0</v>
      </c>
      <c r="L811" s="31"/>
      <c r="M811" s="31"/>
      <c r="N811" s="53">
        <f t="shared" si="56"/>
        <v>0</v>
      </c>
      <c r="P811" s="133"/>
      <c r="R811" s="134"/>
    </row>
    <row r="812" spans="1:18">
      <c r="A812" s="163"/>
      <c r="B812" s="163"/>
      <c r="C812" s="119"/>
      <c r="D812" s="162"/>
      <c r="E812" s="164"/>
      <c r="F812" s="10"/>
      <c r="G812" s="163"/>
      <c r="H812" s="165"/>
      <c r="I812" s="165"/>
      <c r="J812" s="31">
        <f t="shared" si="55"/>
        <v>0</v>
      </c>
      <c r="K812" s="31">
        <f t="shared" si="54"/>
        <v>0</v>
      </c>
      <c r="L812" s="31"/>
      <c r="M812" s="31"/>
      <c r="N812" s="53">
        <f t="shared" si="56"/>
        <v>0</v>
      </c>
      <c r="P812" s="133"/>
      <c r="R812" s="134"/>
    </row>
    <row r="813" spans="1:18">
      <c r="A813" s="163"/>
      <c r="B813" s="163"/>
      <c r="C813" s="119"/>
      <c r="D813" s="162"/>
      <c r="E813" s="164"/>
      <c r="F813" s="10"/>
      <c r="G813" s="163"/>
      <c r="H813" s="165"/>
      <c r="I813" s="165"/>
      <c r="J813" s="31">
        <f t="shared" si="55"/>
        <v>0</v>
      </c>
      <c r="K813" s="31">
        <f t="shared" si="54"/>
        <v>0</v>
      </c>
      <c r="L813" s="31"/>
      <c r="M813" s="31"/>
      <c r="N813" s="53">
        <f t="shared" si="56"/>
        <v>0</v>
      </c>
      <c r="P813" s="133"/>
      <c r="R813" s="134"/>
    </row>
    <row r="814" spans="1:18">
      <c r="A814" s="163"/>
      <c r="B814" s="163"/>
      <c r="C814" s="119"/>
      <c r="D814" s="162"/>
      <c r="E814" s="164"/>
      <c r="F814" s="10"/>
      <c r="G814" s="163"/>
      <c r="H814" s="165"/>
      <c r="I814" s="165"/>
      <c r="J814" s="31">
        <f t="shared" si="55"/>
        <v>0</v>
      </c>
      <c r="K814" s="31">
        <f t="shared" si="54"/>
        <v>0</v>
      </c>
      <c r="L814" s="31"/>
      <c r="M814" s="31"/>
      <c r="N814" s="53">
        <f t="shared" si="56"/>
        <v>0</v>
      </c>
      <c r="P814" s="133"/>
      <c r="R814" s="134"/>
    </row>
    <row r="815" spans="1:18">
      <c r="A815" s="163"/>
      <c r="B815" s="163"/>
      <c r="C815" s="119"/>
      <c r="D815" s="162"/>
      <c r="E815" s="164"/>
      <c r="F815" s="10"/>
      <c r="G815" s="163"/>
      <c r="H815" s="165"/>
      <c r="I815" s="165"/>
      <c r="J815" s="31">
        <f t="shared" si="55"/>
        <v>0</v>
      </c>
      <c r="K815" s="31">
        <f t="shared" si="54"/>
        <v>0</v>
      </c>
      <c r="L815" s="31"/>
      <c r="M815" s="31"/>
      <c r="N815" s="53">
        <f t="shared" si="56"/>
        <v>0</v>
      </c>
      <c r="P815" s="133"/>
      <c r="R815" s="134"/>
    </row>
    <row r="816" spans="1:18">
      <c r="A816" s="163"/>
      <c r="B816" s="163"/>
      <c r="C816" s="119"/>
      <c r="D816" s="162"/>
      <c r="E816" s="164"/>
      <c r="F816" s="10"/>
      <c r="G816" s="163"/>
      <c r="H816" s="165"/>
      <c r="I816" s="165"/>
      <c r="J816" s="31">
        <f t="shared" si="55"/>
        <v>0</v>
      </c>
      <c r="K816" s="31">
        <f t="shared" si="54"/>
        <v>0</v>
      </c>
      <c r="L816" s="31"/>
      <c r="M816" s="31"/>
      <c r="N816" s="53">
        <f t="shared" si="56"/>
        <v>0</v>
      </c>
      <c r="P816" s="133"/>
      <c r="R816" s="134"/>
    </row>
    <row r="817" spans="1:18">
      <c r="A817" s="163"/>
      <c r="B817" s="163"/>
      <c r="C817" s="119"/>
      <c r="D817" s="162"/>
      <c r="E817" s="164"/>
      <c r="F817" s="10"/>
      <c r="G817" s="163"/>
      <c r="H817" s="165"/>
      <c r="I817" s="165"/>
      <c r="J817" s="31">
        <f t="shared" si="55"/>
        <v>0</v>
      </c>
      <c r="K817" s="31">
        <f t="shared" si="54"/>
        <v>0</v>
      </c>
      <c r="L817" s="31"/>
      <c r="M817" s="31"/>
      <c r="N817" s="53">
        <f t="shared" si="56"/>
        <v>0</v>
      </c>
      <c r="P817" s="133"/>
      <c r="R817" s="134"/>
    </row>
    <row r="818" spans="1:18">
      <c r="A818" s="163"/>
      <c r="B818" s="163"/>
      <c r="C818" s="119"/>
      <c r="D818" s="162"/>
      <c r="E818" s="164"/>
      <c r="F818" s="10"/>
      <c r="G818" s="163"/>
      <c r="H818" s="165"/>
      <c r="I818" s="165"/>
      <c r="J818" s="31">
        <f t="shared" si="55"/>
        <v>0</v>
      </c>
      <c r="K818" s="31">
        <f t="shared" si="54"/>
        <v>0</v>
      </c>
      <c r="L818" s="31"/>
      <c r="M818" s="31"/>
      <c r="N818" s="53">
        <f t="shared" si="56"/>
        <v>0</v>
      </c>
      <c r="P818" s="133"/>
      <c r="R818" s="134"/>
    </row>
    <row r="819" spans="1:18">
      <c r="A819" s="163"/>
      <c r="B819" s="163"/>
      <c r="C819" s="119"/>
      <c r="D819" s="162"/>
      <c r="E819" s="164"/>
      <c r="F819" s="10"/>
      <c r="G819" s="163"/>
      <c r="H819" s="165"/>
      <c r="I819" s="165"/>
      <c r="J819" s="31">
        <f t="shared" si="55"/>
        <v>0</v>
      </c>
      <c r="K819" s="31">
        <f t="shared" si="54"/>
        <v>0</v>
      </c>
      <c r="L819" s="31"/>
      <c r="M819" s="31"/>
      <c r="N819" s="53">
        <f t="shared" si="56"/>
        <v>0</v>
      </c>
      <c r="P819" s="133"/>
      <c r="R819" s="134"/>
    </row>
    <row r="820" spans="1:18">
      <c r="A820" s="163"/>
      <c r="B820" s="163"/>
      <c r="C820" s="119"/>
      <c r="D820" s="162"/>
      <c r="E820" s="164"/>
      <c r="F820" s="10"/>
      <c r="G820" s="163"/>
      <c r="H820" s="165"/>
      <c r="I820" s="165"/>
      <c r="J820" s="31">
        <f t="shared" si="55"/>
        <v>0</v>
      </c>
      <c r="K820" s="31">
        <f t="shared" si="54"/>
        <v>0</v>
      </c>
      <c r="L820" s="31"/>
      <c r="M820" s="31"/>
      <c r="N820" s="53">
        <f t="shared" si="56"/>
        <v>0</v>
      </c>
      <c r="P820" s="133"/>
      <c r="R820" s="134"/>
    </row>
    <row r="821" spans="1:18">
      <c r="A821" s="163"/>
      <c r="B821" s="163"/>
      <c r="C821" s="119"/>
      <c r="D821" s="162"/>
      <c r="E821" s="164"/>
      <c r="F821" s="10"/>
      <c r="G821" s="163"/>
      <c r="H821" s="165"/>
      <c r="I821" s="165"/>
      <c r="J821" s="31">
        <f t="shared" si="55"/>
        <v>0</v>
      </c>
      <c r="K821" s="31">
        <f t="shared" si="54"/>
        <v>0</v>
      </c>
      <c r="L821" s="31"/>
      <c r="M821" s="31"/>
      <c r="N821" s="53">
        <f t="shared" si="56"/>
        <v>0</v>
      </c>
      <c r="P821" s="133"/>
      <c r="R821" s="134"/>
    </row>
    <row r="822" spans="1:18">
      <c r="A822" s="163"/>
      <c r="B822" s="163"/>
      <c r="C822" s="119"/>
      <c r="D822" s="162"/>
      <c r="E822" s="164"/>
      <c r="F822" s="10"/>
      <c r="G822" s="163"/>
      <c r="H822" s="165"/>
      <c r="I822" s="165"/>
      <c r="J822" s="31">
        <f t="shared" si="55"/>
        <v>0</v>
      </c>
      <c r="K822" s="31">
        <f t="shared" si="54"/>
        <v>0</v>
      </c>
      <c r="L822" s="31"/>
      <c r="M822" s="31"/>
      <c r="N822" s="53">
        <f t="shared" si="56"/>
        <v>0</v>
      </c>
      <c r="P822" s="133"/>
      <c r="R822" s="134"/>
    </row>
    <row r="823" spans="1:18">
      <c r="A823" s="163"/>
      <c r="B823" s="163"/>
      <c r="C823" s="119"/>
      <c r="D823" s="162"/>
      <c r="E823" s="164"/>
      <c r="F823" s="10"/>
      <c r="G823" s="163"/>
      <c r="H823" s="165"/>
      <c r="I823" s="165"/>
      <c r="J823" s="31">
        <f t="shared" si="55"/>
        <v>0</v>
      </c>
      <c r="K823" s="31">
        <f t="shared" si="54"/>
        <v>0</v>
      </c>
      <c r="L823" s="31"/>
      <c r="M823" s="31"/>
      <c r="N823" s="53">
        <f t="shared" si="56"/>
        <v>0</v>
      </c>
      <c r="P823" s="133"/>
      <c r="R823" s="134"/>
    </row>
    <row r="824" spans="1:18">
      <c r="A824" s="163"/>
      <c r="B824" s="163"/>
      <c r="C824" s="119"/>
      <c r="D824" s="162"/>
      <c r="E824" s="164"/>
      <c r="F824" s="10"/>
      <c r="G824" s="163"/>
      <c r="H824" s="165"/>
      <c r="I824" s="165"/>
      <c r="J824" s="31">
        <f t="shared" si="55"/>
        <v>0</v>
      </c>
      <c r="K824" s="31">
        <f t="shared" si="54"/>
        <v>0</v>
      </c>
      <c r="L824" s="31"/>
      <c r="M824" s="31"/>
      <c r="N824" s="53">
        <f t="shared" si="56"/>
        <v>0</v>
      </c>
      <c r="P824" s="133"/>
      <c r="R824" s="134"/>
    </row>
    <row r="825" spans="1:18">
      <c r="A825" s="163"/>
      <c r="B825" s="163"/>
      <c r="C825" s="119"/>
      <c r="D825" s="162"/>
      <c r="E825" s="164"/>
      <c r="F825" s="10"/>
      <c r="G825" s="163"/>
      <c r="H825" s="165"/>
      <c r="I825" s="165"/>
      <c r="J825" s="31">
        <f t="shared" si="55"/>
        <v>0</v>
      </c>
      <c r="K825" s="31">
        <f t="shared" si="54"/>
        <v>0</v>
      </c>
      <c r="L825" s="31"/>
      <c r="M825" s="31"/>
      <c r="N825" s="53">
        <f t="shared" si="56"/>
        <v>0</v>
      </c>
      <c r="P825" s="133"/>
      <c r="R825" s="134"/>
    </row>
    <row r="826" spans="1:18">
      <c r="A826" s="163"/>
      <c r="B826" s="163"/>
      <c r="C826" s="119"/>
      <c r="D826" s="162"/>
      <c r="E826" s="164"/>
      <c r="F826" s="10"/>
      <c r="G826" s="163"/>
      <c r="H826" s="165"/>
      <c r="I826" s="165"/>
      <c r="J826" s="31">
        <f t="shared" si="55"/>
        <v>0</v>
      </c>
      <c r="K826" s="31">
        <f t="shared" si="54"/>
        <v>0</v>
      </c>
      <c r="L826" s="31"/>
      <c r="M826" s="31"/>
      <c r="N826" s="53">
        <f t="shared" si="56"/>
        <v>0</v>
      </c>
      <c r="P826" s="133"/>
      <c r="R826" s="134"/>
    </row>
    <row r="827" spans="1:18">
      <c r="A827" s="163"/>
      <c r="B827" s="163"/>
      <c r="C827" s="119"/>
      <c r="D827" s="162"/>
      <c r="E827" s="164"/>
      <c r="F827" s="10"/>
      <c r="G827" s="163"/>
      <c r="H827" s="165"/>
      <c r="I827" s="165"/>
      <c r="J827" s="31">
        <f t="shared" si="55"/>
        <v>0</v>
      </c>
      <c r="K827" s="31">
        <f t="shared" si="54"/>
        <v>0</v>
      </c>
      <c r="L827" s="31"/>
      <c r="M827" s="31"/>
      <c r="N827" s="53">
        <f t="shared" si="56"/>
        <v>0</v>
      </c>
      <c r="P827" s="133"/>
      <c r="R827" s="134"/>
    </row>
    <row r="828" spans="1:18">
      <c r="A828" s="163"/>
      <c r="B828" s="163"/>
      <c r="C828" s="119"/>
      <c r="D828" s="162"/>
      <c r="E828" s="164"/>
      <c r="F828" s="10"/>
      <c r="G828" s="163"/>
      <c r="H828" s="165"/>
      <c r="I828" s="165"/>
      <c r="J828" s="31">
        <f t="shared" si="55"/>
        <v>0</v>
      </c>
      <c r="K828" s="31">
        <f t="shared" si="54"/>
        <v>0</v>
      </c>
      <c r="L828" s="31"/>
      <c r="M828" s="31"/>
      <c r="N828" s="53">
        <f t="shared" si="56"/>
        <v>0</v>
      </c>
      <c r="P828" s="133"/>
      <c r="R828" s="134"/>
    </row>
    <row r="829" spans="1:18">
      <c r="A829" s="163"/>
      <c r="B829" s="163"/>
      <c r="C829" s="119"/>
      <c r="D829" s="162"/>
      <c r="E829" s="164"/>
      <c r="F829" s="10"/>
      <c r="G829" s="163"/>
      <c r="H829" s="165"/>
      <c r="I829" s="165"/>
      <c r="J829" s="31">
        <f t="shared" si="55"/>
        <v>0</v>
      </c>
      <c r="K829" s="31">
        <f t="shared" si="54"/>
        <v>0</v>
      </c>
      <c r="L829" s="31"/>
      <c r="M829" s="31"/>
      <c r="N829" s="53">
        <f t="shared" si="56"/>
        <v>0</v>
      </c>
      <c r="P829" s="133"/>
      <c r="R829" s="134"/>
    </row>
    <row r="830" spans="1:18">
      <c r="A830" s="163"/>
      <c r="B830" s="163"/>
      <c r="C830" s="119"/>
      <c r="D830" s="162"/>
      <c r="E830" s="164"/>
      <c r="F830" s="10"/>
      <c r="G830" s="163"/>
      <c r="H830" s="165"/>
      <c r="I830" s="165"/>
      <c r="J830" s="31">
        <f t="shared" si="55"/>
        <v>0</v>
      </c>
      <c r="K830" s="31">
        <f t="shared" si="54"/>
        <v>0</v>
      </c>
      <c r="L830" s="31"/>
      <c r="M830" s="31"/>
      <c r="N830" s="53">
        <f t="shared" si="56"/>
        <v>0</v>
      </c>
      <c r="P830" s="133"/>
      <c r="R830" s="134"/>
    </row>
    <row r="831" spans="1:18">
      <c r="A831" s="163"/>
      <c r="B831" s="163"/>
      <c r="C831" s="119"/>
      <c r="D831" s="162"/>
      <c r="E831" s="164"/>
      <c r="F831" s="10"/>
      <c r="G831" s="163"/>
      <c r="H831" s="165"/>
      <c r="I831" s="165"/>
      <c r="J831" s="31">
        <f t="shared" si="55"/>
        <v>0</v>
      </c>
      <c r="K831" s="31">
        <f t="shared" si="54"/>
        <v>0</v>
      </c>
      <c r="L831" s="31"/>
      <c r="M831" s="31"/>
      <c r="N831" s="53">
        <f t="shared" si="56"/>
        <v>0</v>
      </c>
      <c r="P831" s="133"/>
      <c r="R831" s="134"/>
    </row>
    <row r="832" spans="1:18">
      <c r="A832" s="163"/>
      <c r="B832" s="163"/>
      <c r="C832" s="119"/>
      <c r="D832" s="162"/>
      <c r="E832" s="164"/>
      <c r="F832" s="10"/>
      <c r="G832" s="163"/>
      <c r="H832" s="165"/>
      <c r="I832" s="165"/>
      <c r="J832" s="31">
        <f t="shared" si="55"/>
        <v>0</v>
      </c>
      <c r="K832" s="31">
        <f t="shared" si="54"/>
        <v>0</v>
      </c>
      <c r="L832" s="31"/>
      <c r="M832" s="31"/>
      <c r="N832" s="53">
        <f t="shared" si="56"/>
        <v>0</v>
      </c>
      <c r="P832" s="133"/>
      <c r="R832" s="134"/>
    </row>
    <row r="833" spans="1:18">
      <c r="A833" s="163"/>
      <c r="B833" s="163"/>
      <c r="C833" s="119"/>
      <c r="D833" s="162"/>
      <c r="E833" s="164"/>
      <c r="F833" s="10"/>
      <c r="G833" s="163"/>
      <c r="H833" s="165"/>
      <c r="I833" s="165"/>
      <c r="J833" s="31">
        <f t="shared" si="55"/>
        <v>0</v>
      </c>
      <c r="K833" s="31">
        <f t="shared" si="54"/>
        <v>0</v>
      </c>
      <c r="L833" s="31"/>
      <c r="M833" s="31"/>
      <c r="N833" s="53">
        <f t="shared" si="56"/>
        <v>0</v>
      </c>
      <c r="P833" s="133"/>
      <c r="R833" s="134"/>
    </row>
    <row r="834" spans="1:18">
      <c r="A834" s="163"/>
      <c r="B834" s="163"/>
      <c r="C834" s="119"/>
      <c r="D834" s="162"/>
      <c r="E834" s="164"/>
      <c r="F834" s="10"/>
      <c r="G834" s="163"/>
      <c r="H834" s="165"/>
      <c r="I834" s="165"/>
      <c r="J834" s="31">
        <f t="shared" si="55"/>
        <v>0</v>
      </c>
      <c r="K834" s="31">
        <f t="shared" si="54"/>
        <v>0</v>
      </c>
      <c r="L834" s="31"/>
      <c r="M834" s="31"/>
      <c r="N834" s="53">
        <f t="shared" si="56"/>
        <v>0</v>
      </c>
      <c r="P834" s="133"/>
      <c r="R834" s="134"/>
    </row>
    <row r="835" spans="1:18">
      <c r="A835" s="163"/>
      <c r="B835" s="163"/>
      <c r="C835" s="119"/>
      <c r="D835" s="162"/>
      <c r="E835" s="164"/>
      <c r="F835" s="10"/>
      <c r="G835" s="163"/>
      <c r="H835" s="165"/>
      <c r="I835" s="165"/>
      <c r="J835" s="31">
        <f t="shared" si="55"/>
        <v>0</v>
      </c>
      <c r="K835" s="31">
        <f t="shared" si="54"/>
        <v>0</v>
      </c>
      <c r="L835" s="31"/>
      <c r="M835" s="31"/>
      <c r="N835" s="53">
        <f t="shared" si="56"/>
        <v>0</v>
      </c>
      <c r="P835" s="133"/>
      <c r="R835" s="134"/>
    </row>
    <row r="836" spans="1:18">
      <c r="A836" s="163"/>
      <c r="B836" s="163"/>
      <c r="C836" s="119"/>
      <c r="D836" s="162"/>
      <c r="E836" s="164"/>
      <c r="F836" s="10"/>
      <c r="G836" s="163"/>
      <c r="H836" s="165"/>
      <c r="I836" s="165"/>
      <c r="J836" s="31">
        <f t="shared" si="55"/>
        <v>0</v>
      </c>
      <c r="K836" s="31">
        <f t="shared" si="54"/>
        <v>0</v>
      </c>
      <c r="L836" s="31"/>
      <c r="M836" s="31"/>
      <c r="N836" s="53">
        <f t="shared" si="56"/>
        <v>0</v>
      </c>
      <c r="P836" s="133"/>
      <c r="R836" s="134"/>
    </row>
    <row r="837" spans="1:18">
      <c r="A837" s="163"/>
      <c r="B837" s="163"/>
      <c r="C837" s="119"/>
      <c r="D837" s="162"/>
      <c r="E837" s="164"/>
      <c r="F837" s="10"/>
      <c r="G837" s="163"/>
      <c r="H837" s="165"/>
      <c r="I837" s="165"/>
      <c r="J837" s="31">
        <f t="shared" si="55"/>
        <v>0</v>
      </c>
      <c r="K837" s="31">
        <f t="shared" si="54"/>
        <v>0</v>
      </c>
      <c r="L837" s="31"/>
      <c r="M837" s="31"/>
      <c r="N837" s="53">
        <f t="shared" si="56"/>
        <v>0</v>
      </c>
      <c r="P837" s="133"/>
      <c r="R837" s="134"/>
    </row>
    <row r="838" spans="1:18">
      <c r="A838" s="163"/>
      <c r="B838" s="163"/>
      <c r="C838" s="119"/>
      <c r="D838" s="162"/>
      <c r="E838" s="164"/>
      <c r="F838" s="10"/>
      <c r="G838" s="163"/>
      <c r="H838" s="165"/>
      <c r="I838" s="165"/>
      <c r="J838" s="31">
        <f t="shared" si="55"/>
        <v>0</v>
      </c>
      <c r="K838" s="31">
        <f t="shared" si="54"/>
        <v>0</v>
      </c>
      <c r="L838" s="31"/>
      <c r="M838" s="31"/>
      <c r="N838" s="53">
        <f t="shared" si="56"/>
        <v>0</v>
      </c>
      <c r="P838" s="133"/>
      <c r="R838" s="134"/>
    </row>
    <row r="839" spans="1:18">
      <c r="A839" s="163"/>
      <c r="B839" s="163"/>
      <c r="C839" s="119"/>
      <c r="D839" s="162"/>
      <c r="E839" s="164"/>
      <c r="F839" s="10"/>
      <c r="G839" s="163"/>
      <c r="H839" s="165"/>
      <c r="I839" s="165"/>
      <c r="J839" s="31">
        <f t="shared" si="55"/>
        <v>0</v>
      </c>
      <c r="K839" s="31">
        <f t="shared" si="54"/>
        <v>0</v>
      </c>
      <c r="L839" s="31"/>
      <c r="M839" s="31"/>
      <c r="N839" s="53">
        <f t="shared" si="56"/>
        <v>0</v>
      </c>
      <c r="P839" s="133"/>
      <c r="R839" s="134"/>
    </row>
    <row r="840" spans="1:18">
      <c r="A840" s="163"/>
      <c r="B840" s="163"/>
      <c r="C840" s="119"/>
      <c r="D840" s="162"/>
      <c r="E840" s="164"/>
      <c r="F840" s="10"/>
      <c r="G840" s="163"/>
      <c r="H840" s="165"/>
      <c r="I840" s="165"/>
      <c r="J840" s="31">
        <f t="shared" si="55"/>
        <v>0</v>
      </c>
      <c r="K840" s="31">
        <f t="shared" ref="K840:K903" si="57">J840*H840</f>
        <v>0</v>
      </c>
      <c r="L840" s="31"/>
      <c r="M840" s="31"/>
      <c r="N840" s="53">
        <f t="shared" si="56"/>
        <v>0</v>
      </c>
      <c r="P840" s="133"/>
      <c r="R840" s="134"/>
    </row>
    <row r="841" spans="1:18">
      <c r="A841" s="163"/>
      <c r="B841" s="163"/>
      <c r="C841" s="119"/>
      <c r="D841" s="162"/>
      <c r="E841" s="164"/>
      <c r="F841" s="10"/>
      <c r="G841" s="163"/>
      <c r="H841" s="165"/>
      <c r="I841" s="165"/>
      <c r="J841" s="31">
        <f t="shared" si="55"/>
        <v>0</v>
      </c>
      <c r="K841" s="31">
        <f t="shared" si="57"/>
        <v>0</v>
      </c>
      <c r="L841" s="31"/>
      <c r="M841" s="31"/>
      <c r="N841" s="53">
        <f t="shared" si="56"/>
        <v>0</v>
      </c>
      <c r="P841" s="133"/>
      <c r="R841" s="134"/>
    </row>
    <row r="842" spans="1:18">
      <c r="A842" s="163"/>
      <c r="B842" s="163"/>
      <c r="C842" s="119"/>
      <c r="D842" s="162"/>
      <c r="E842" s="164"/>
      <c r="F842" s="10"/>
      <c r="G842" s="163"/>
      <c r="H842" s="165"/>
      <c r="I842" s="165"/>
      <c r="J842" s="31">
        <f t="shared" si="55"/>
        <v>0</v>
      </c>
      <c r="K842" s="31">
        <f t="shared" si="57"/>
        <v>0</v>
      </c>
      <c r="L842" s="31"/>
      <c r="M842" s="31"/>
      <c r="N842" s="53">
        <f t="shared" si="56"/>
        <v>0</v>
      </c>
      <c r="P842" s="133"/>
      <c r="R842" s="134"/>
    </row>
    <row r="843" spans="1:18">
      <c r="A843" s="163"/>
      <c r="B843" s="163"/>
      <c r="C843" s="119"/>
      <c r="D843" s="162"/>
      <c r="E843" s="164"/>
      <c r="F843" s="10"/>
      <c r="G843" s="163"/>
      <c r="H843" s="165"/>
      <c r="I843" s="165"/>
      <c r="J843" s="31">
        <f t="shared" si="55"/>
        <v>0</v>
      </c>
      <c r="K843" s="31">
        <f t="shared" si="57"/>
        <v>0</v>
      </c>
      <c r="L843" s="31"/>
      <c r="M843" s="31"/>
      <c r="N843" s="53">
        <f t="shared" si="56"/>
        <v>0</v>
      </c>
      <c r="P843" s="133"/>
      <c r="R843" s="134"/>
    </row>
    <row r="844" spans="1:18">
      <c r="A844" s="163"/>
      <c r="B844" s="163"/>
      <c r="C844" s="119"/>
      <c r="D844" s="162"/>
      <c r="E844" s="164"/>
      <c r="F844" s="10"/>
      <c r="G844" s="163"/>
      <c r="H844" s="165"/>
      <c r="I844" s="165"/>
      <c r="J844" s="31">
        <f t="shared" si="55"/>
        <v>0</v>
      </c>
      <c r="K844" s="31">
        <f t="shared" si="57"/>
        <v>0</v>
      </c>
      <c r="L844" s="31"/>
      <c r="M844" s="31"/>
      <c r="N844" s="53">
        <f t="shared" si="56"/>
        <v>0</v>
      </c>
      <c r="P844" s="133"/>
      <c r="R844" s="134"/>
    </row>
    <row r="845" spans="1:18">
      <c r="A845" s="163"/>
      <c r="B845" s="163"/>
      <c r="C845" s="119"/>
      <c r="D845" s="162"/>
      <c r="E845" s="164"/>
      <c r="F845" s="10"/>
      <c r="G845" s="163"/>
      <c r="H845" s="165"/>
      <c r="I845" s="165"/>
      <c r="J845" s="31">
        <f t="shared" si="55"/>
        <v>0</v>
      </c>
      <c r="K845" s="31">
        <f t="shared" si="57"/>
        <v>0</v>
      </c>
      <c r="L845" s="31"/>
      <c r="M845" s="31"/>
      <c r="N845" s="53">
        <f t="shared" si="56"/>
        <v>0</v>
      </c>
      <c r="P845" s="133"/>
      <c r="R845" s="134"/>
    </row>
    <row r="846" spans="1:18">
      <c r="A846" s="163"/>
      <c r="B846" s="163"/>
      <c r="C846" s="119"/>
      <c r="D846" s="162"/>
      <c r="E846" s="164"/>
      <c r="F846" s="10"/>
      <c r="G846" s="163"/>
      <c r="H846" s="165"/>
      <c r="I846" s="165"/>
      <c r="J846" s="31">
        <f t="shared" si="55"/>
        <v>0</v>
      </c>
      <c r="K846" s="31">
        <f t="shared" si="57"/>
        <v>0</v>
      </c>
      <c r="L846" s="31"/>
      <c r="M846" s="31"/>
      <c r="N846" s="53">
        <f t="shared" si="56"/>
        <v>0</v>
      </c>
      <c r="P846" s="133"/>
      <c r="R846" s="134"/>
    </row>
    <row r="847" spans="1:18">
      <c r="A847" s="163"/>
      <c r="B847" s="163"/>
      <c r="C847" s="119"/>
      <c r="D847" s="162"/>
      <c r="E847" s="164"/>
      <c r="F847" s="10"/>
      <c r="G847" s="163"/>
      <c r="H847" s="165"/>
      <c r="I847" s="165"/>
      <c r="J847" s="31">
        <f t="shared" si="55"/>
        <v>0</v>
      </c>
      <c r="K847" s="31">
        <f t="shared" si="57"/>
        <v>0</v>
      </c>
      <c r="L847" s="31"/>
      <c r="M847" s="31"/>
      <c r="N847" s="53">
        <f t="shared" si="56"/>
        <v>0</v>
      </c>
      <c r="P847" s="133"/>
      <c r="R847" s="134"/>
    </row>
    <row r="848" spans="1:18">
      <c r="A848" s="163"/>
      <c r="B848" s="163"/>
      <c r="C848" s="119"/>
      <c r="D848" s="162"/>
      <c r="E848" s="164"/>
      <c r="F848" s="10"/>
      <c r="G848" s="163"/>
      <c r="H848" s="165"/>
      <c r="I848" s="165"/>
      <c r="J848" s="31">
        <f t="shared" si="55"/>
        <v>0</v>
      </c>
      <c r="K848" s="31">
        <f t="shared" si="57"/>
        <v>0</v>
      </c>
      <c r="L848" s="31"/>
      <c r="M848" s="31"/>
      <c r="N848" s="53">
        <f t="shared" si="56"/>
        <v>0</v>
      </c>
      <c r="P848" s="133"/>
      <c r="R848" s="134"/>
    </row>
    <row r="849" spans="1:18">
      <c r="A849" s="163"/>
      <c r="B849" s="163"/>
      <c r="C849" s="119"/>
      <c r="D849" s="162"/>
      <c r="E849" s="164"/>
      <c r="F849" s="10"/>
      <c r="G849" s="163"/>
      <c r="H849" s="165"/>
      <c r="I849" s="165"/>
      <c r="J849" s="31">
        <f t="shared" si="55"/>
        <v>0</v>
      </c>
      <c r="K849" s="31">
        <f t="shared" si="57"/>
        <v>0</v>
      </c>
      <c r="L849" s="31"/>
      <c r="M849" s="31"/>
      <c r="N849" s="53">
        <f t="shared" si="56"/>
        <v>0</v>
      </c>
      <c r="P849" s="133"/>
      <c r="R849" s="134"/>
    </row>
    <row r="850" spans="1:18">
      <c r="A850" s="163"/>
      <c r="B850" s="163"/>
      <c r="C850" s="119"/>
      <c r="D850" s="162"/>
      <c r="E850" s="164"/>
      <c r="F850" s="10"/>
      <c r="G850" s="163"/>
      <c r="H850" s="165"/>
      <c r="I850" s="165"/>
      <c r="J850" s="31">
        <f t="shared" si="55"/>
        <v>0</v>
      </c>
      <c r="K850" s="31">
        <f t="shared" si="57"/>
        <v>0</v>
      </c>
      <c r="L850" s="31"/>
      <c r="M850" s="31"/>
      <c r="N850" s="53">
        <f t="shared" si="56"/>
        <v>0</v>
      </c>
      <c r="P850" s="133"/>
      <c r="R850" s="134"/>
    </row>
    <row r="851" spans="1:18">
      <c r="A851" s="163"/>
      <c r="B851" s="163"/>
      <c r="C851" s="119"/>
      <c r="D851" s="162"/>
      <c r="E851" s="164"/>
      <c r="F851" s="10"/>
      <c r="G851" s="163"/>
      <c r="H851" s="165"/>
      <c r="I851" s="165"/>
      <c r="J851" s="31">
        <f t="shared" ref="J851:J914" si="58">G851-F851</f>
        <v>0</v>
      </c>
      <c r="K851" s="31">
        <f t="shared" si="57"/>
        <v>0</v>
      </c>
      <c r="L851" s="31"/>
      <c r="M851" s="31"/>
      <c r="N851" s="53">
        <f t="shared" ref="N851:N914" si="59">J851</f>
        <v>0</v>
      </c>
      <c r="P851" s="133"/>
      <c r="R851" s="134"/>
    </row>
    <row r="852" spans="1:18">
      <c r="A852" s="163"/>
      <c r="B852" s="163"/>
      <c r="C852" s="119"/>
      <c r="D852" s="162"/>
      <c r="E852" s="164"/>
      <c r="F852" s="10"/>
      <c r="G852" s="163"/>
      <c r="H852" s="165"/>
      <c r="I852" s="165"/>
      <c r="J852" s="31">
        <f t="shared" si="58"/>
        <v>0</v>
      </c>
      <c r="K852" s="31">
        <f t="shared" si="57"/>
        <v>0</v>
      </c>
      <c r="L852" s="31"/>
      <c r="M852" s="31"/>
      <c r="N852" s="53">
        <f t="shared" si="59"/>
        <v>0</v>
      </c>
      <c r="P852" s="133"/>
      <c r="R852" s="134"/>
    </row>
    <row r="853" spans="1:18">
      <c r="A853" s="163"/>
      <c r="B853" s="163"/>
      <c r="C853" s="119"/>
      <c r="D853" s="162"/>
      <c r="E853" s="164"/>
      <c r="F853" s="10"/>
      <c r="G853" s="163"/>
      <c r="H853" s="165"/>
      <c r="I853" s="165"/>
      <c r="J853" s="31">
        <f t="shared" si="58"/>
        <v>0</v>
      </c>
      <c r="K853" s="31">
        <f t="shared" si="57"/>
        <v>0</v>
      </c>
      <c r="L853" s="31"/>
      <c r="M853" s="31"/>
      <c r="N853" s="53">
        <f t="shared" si="59"/>
        <v>0</v>
      </c>
      <c r="P853" s="133"/>
      <c r="R853" s="134"/>
    </row>
    <row r="854" spans="1:18">
      <c r="A854" s="163"/>
      <c r="B854" s="163"/>
      <c r="C854" s="119"/>
      <c r="D854" s="162"/>
      <c r="E854" s="164"/>
      <c r="F854" s="10"/>
      <c r="G854" s="163"/>
      <c r="H854" s="165"/>
      <c r="I854" s="165"/>
      <c r="J854" s="31">
        <f t="shared" si="58"/>
        <v>0</v>
      </c>
      <c r="K854" s="31">
        <f t="shared" si="57"/>
        <v>0</v>
      </c>
      <c r="L854" s="31"/>
      <c r="M854" s="31"/>
      <c r="N854" s="53">
        <f t="shared" si="59"/>
        <v>0</v>
      </c>
      <c r="P854" s="133"/>
      <c r="R854" s="134"/>
    </row>
    <row r="855" spans="1:18">
      <c r="A855" s="163"/>
      <c r="B855" s="163"/>
      <c r="C855" s="119"/>
      <c r="D855" s="162"/>
      <c r="E855" s="164"/>
      <c r="F855" s="10"/>
      <c r="G855" s="163"/>
      <c r="H855" s="165"/>
      <c r="I855" s="165"/>
      <c r="J855" s="31">
        <f t="shared" si="58"/>
        <v>0</v>
      </c>
      <c r="K855" s="31">
        <f t="shared" si="57"/>
        <v>0</v>
      </c>
      <c r="L855" s="31"/>
      <c r="M855" s="31"/>
      <c r="N855" s="53">
        <f t="shared" si="59"/>
        <v>0</v>
      </c>
      <c r="P855" s="133"/>
      <c r="R855" s="134"/>
    </row>
    <row r="856" spans="1:18">
      <c r="A856" s="163"/>
      <c r="B856" s="163"/>
      <c r="C856" s="119"/>
      <c r="D856" s="162"/>
      <c r="E856" s="164"/>
      <c r="F856" s="10"/>
      <c r="G856" s="163"/>
      <c r="H856" s="165"/>
      <c r="I856" s="165"/>
      <c r="J856" s="31">
        <f t="shared" si="58"/>
        <v>0</v>
      </c>
      <c r="K856" s="31">
        <f t="shared" si="57"/>
        <v>0</v>
      </c>
      <c r="L856" s="31"/>
      <c r="M856" s="31"/>
      <c r="N856" s="53">
        <f t="shared" si="59"/>
        <v>0</v>
      </c>
      <c r="P856" s="133"/>
      <c r="R856" s="134"/>
    </row>
    <row r="857" spans="1:18">
      <c r="A857" s="163"/>
      <c r="B857" s="163"/>
      <c r="C857" s="119"/>
      <c r="D857" s="162"/>
      <c r="E857" s="164"/>
      <c r="F857" s="10"/>
      <c r="G857" s="163"/>
      <c r="H857" s="165"/>
      <c r="I857" s="165"/>
      <c r="J857" s="31">
        <f t="shared" si="58"/>
        <v>0</v>
      </c>
      <c r="K857" s="31">
        <f t="shared" si="57"/>
        <v>0</v>
      </c>
      <c r="L857" s="31"/>
      <c r="M857" s="31"/>
      <c r="N857" s="53">
        <f t="shared" si="59"/>
        <v>0</v>
      </c>
      <c r="P857" s="133"/>
      <c r="R857" s="134"/>
    </row>
    <row r="858" spans="1:18">
      <c r="A858" s="163"/>
      <c r="B858" s="163"/>
      <c r="C858" s="119"/>
      <c r="D858" s="162"/>
      <c r="E858" s="164"/>
      <c r="F858" s="10"/>
      <c r="G858" s="163"/>
      <c r="H858" s="165"/>
      <c r="I858" s="165"/>
      <c r="J858" s="31">
        <f t="shared" si="58"/>
        <v>0</v>
      </c>
      <c r="K858" s="31">
        <f t="shared" si="57"/>
        <v>0</v>
      </c>
      <c r="L858" s="31"/>
      <c r="M858" s="31"/>
      <c r="N858" s="53">
        <f t="shared" si="59"/>
        <v>0</v>
      </c>
      <c r="P858" s="133"/>
      <c r="R858" s="134"/>
    </row>
    <row r="859" spans="1:18">
      <c r="A859" s="163"/>
      <c r="B859" s="163"/>
      <c r="C859" s="119"/>
      <c r="D859" s="162"/>
      <c r="E859" s="164"/>
      <c r="F859" s="10"/>
      <c r="G859" s="163"/>
      <c r="H859" s="165"/>
      <c r="I859" s="165"/>
      <c r="J859" s="31">
        <f t="shared" si="58"/>
        <v>0</v>
      </c>
      <c r="K859" s="31">
        <f t="shared" si="57"/>
        <v>0</v>
      </c>
      <c r="L859" s="31"/>
      <c r="M859" s="31"/>
      <c r="N859" s="53">
        <f t="shared" si="59"/>
        <v>0</v>
      </c>
      <c r="P859" s="133"/>
      <c r="R859" s="134"/>
    </row>
    <row r="860" spans="1:18">
      <c r="A860" s="163"/>
      <c r="B860" s="163"/>
      <c r="C860" s="119"/>
      <c r="D860" s="162"/>
      <c r="E860" s="164"/>
      <c r="F860" s="10"/>
      <c r="G860" s="163"/>
      <c r="H860" s="165"/>
      <c r="I860" s="165"/>
      <c r="J860" s="31">
        <f t="shared" si="58"/>
        <v>0</v>
      </c>
      <c r="K860" s="31">
        <f t="shared" si="57"/>
        <v>0</v>
      </c>
      <c r="L860" s="31"/>
      <c r="M860" s="31"/>
      <c r="N860" s="53">
        <f t="shared" si="59"/>
        <v>0</v>
      </c>
      <c r="P860" s="133"/>
      <c r="R860" s="134"/>
    </row>
    <row r="861" spans="1:18">
      <c r="A861" s="163"/>
      <c r="B861" s="163"/>
      <c r="C861" s="119"/>
      <c r="D861" s="162"/>
      <c r="E861" s="164"/>
      <c r="F861" s="10"/>
      <c r="G861" s="163"/>
      <c r="H861" s="165"/>
      <c r="I861" s="165"/>
      <c r="J861" s="31">
        <f t="shared" si="58"/>
        <v>0</v>
      </c>
      <c r="K861" s="31">
        <f t="shared" si="57"/>
        <v>0</v>
      </c>
      <c r="L861" s="31"/>
      <c r="M861" s="31"/>
      <c r="N861" s="53">
        <f t="shared" si="59"/>
        <v>0</v>
      </c>
      <c r="P861" s="133"/>
      <c r="R861" s="134"/>
    </row>
    <row r="862" spans="1:18">
      <c r="A862" s="163"/>
      <c r="B862" s="163"/>
      <c r="C862" s="119"/>
      <c r="D862" s="162"/>
      <c r="E862" s="164"/>
      <c r="F862" s="10"/>
      <c r="G862" s="163"/>
      <c r="H862" s="165"/>
      <c r="I862" s="165"/>
      <c r="J862" s="31">
        <f t="shared" si="58"/>
        <v>0</v>
      </c>
      <c r="K862" s="31">
        <f t="shared" si="57"/>
        <v>0</v>
      </c>
      <c r="L862" s="31"/>
      <c r="M862" s="31"/>
      <c r="N862" s="53">
        <f t="shared" si="59"/>
        <v>0</v>
      </c>
      <c r="P862" s="133"/>
      <c r="R862" s="134"/>
    </row>
    <row r="863" spans="1:18">
      <c r="A863" s="163"/>
      <c r="B863" s="163"/>
      <c r="C863" s="119"/>
      <c r="D863" s="162"/>
      <c r="E863" s="164"/>
      <c r="F863" s="10"/>
      <c r="G863" s="163"/>
      <c r="H863" s="165"/>
      <c r="I863" s="165"/>
      <c r="J863" s="31">
        <f t="shared" si="58"/>
        <v>0</v>
      </c>
      <c r="K863" s="31">
        <f t="shared" si="57"/>
        <v>0</v>
      </c>
      <c r="L863" s="31"/>
      <c r="M863" s="31"/>
      <c r="N863" s="53">
        <f t="shared" si="59"/>
        <v>0</v>
      </c>
      <c r="P863" s="133"/>
      <c r="R863" s="134"/>
    </row>
    <row r="864" spans="1:18">
      <c r="A864" s="163"/>
      <c r="B864" s="163"/>
      <c r="C864" s="119"/>
      <c r="D864" s="162"/>
      <c r="E864" s="164"/>
      <c r="F864" s="10"/>
      <c r="G864" s="163"/>
      <c r="H864" s="165"/>
      <c r="I864" s="165"/>
      <c r="J864" s="31">
        <f t="shared" si="58"/>
        <v>0</v>
      </c>
      <c r="K864" s="31">
        <f t="shared" si="57"/>
        <v>0</v>
      </c>
      <c r="L864" s="31"/>
      <c r="M864" s="31"/>
      <c r="N864" s="53">
        <f t="shared" si="59"/>
        <v>0</v>
      </c>
      <c r="P864" s="133"/>
      <c r="R864" s="134"/>
    </row>
    <row r="865" spans="1:18">
      <c r="A865" s="163"/>
      <c r="B865" s="163"/>
      <c r="C865" s="119"/>
      <c r="D865" s="162"/>
      <c r="E865" s="164"/>
      <c r="F865" s="10"/>
      <c r="G865" s="163"/>
      <c r="H865" s="165"/>
      <c r="I865" s="165"/>
      <c r="J865" s="31">
        <f t="shared" si="58"/>
        <v>0</v>
      </c>
      <c r="K865" s="31">
        <f t="shared" si="57"/>
        <v>0</v>
      </c>
      <c r="L865" s="31"/>
      <c r="M865" s="31"/>
      <c r="N865" s="53">
        <f t="shared" si="59"/>
        <v>0</v>
      </c>
      <c r="P865" s="133"/>
      <c r="R865" s="134"/>
    </row>
    <row r="866" spans="1:18">
      <c r="A866" s="163"/>
      <c r="B866" s="163"/>
      <c r="C866" s="119"/>
      <c r="D866" s="162"/>
      <c r="E866" s="164"/>
      <c r="F866" s="10"/>
      <c r="G866" s="163"/>
      <c r="H866" s="165"/>
      <c r="I866" s="165"/>
      <c r="J866" s="31">
        <f t="shared" si="58"/>
        <v>0</v>
      </c>
      <c r="K866" s="31">
        <f t="shared" si="57"/>
        <v>0</v>
      </c>
      <c r="L866" s="31"/>
      <c r="M866" s="31"/>
      <c r="N866" s="53">
        <f t="shared" si="59"/>
        <v>0</v>
      </c>
      <c r="P866" s="133"/>
      <c r="R866" s="134"/>
    </row>
    <row r="867" spans="1:18">
      <c r="A867" s="163"/>
      <c r="B867" s="163"/>
      <c r="C867" s="119"/>
      <c r="D867" s="162"/>
      <c r="E867" s="164"/>
      <c r="F867" s="10"/>
      <c r="G867" s="163"/>
      <c r="H867" s="165"/>
      <c r="I867" s="165"/>
      <c r="J867" s="31">
        <f t="shared" si="58"/>
        <v>0</v>
      </c>
      <c r="K867" s="31">
        <f t="shared" si="57"/>
        <v>0</v>
      </c>
      <c r="L867" s="31"/>
      <c r="M867" s="31"/>
      <c r="N867" s="53">
        <f t="shared" si="59"/>
        <v>0</v>
      </c>
      <c r="P867" s="133"/>
      <c r="R867" s="134"/>
    </row>
    <row r="868" spans="1:18">
      <c r="A868" s="163"/>
      <c r="B868" s="163"/>
      <c r="C868" s="119"/>
      <c r="D868" s="162"/>
      <c r="E868" s="164"/>
      <c r="F868" s="10"/>
      <c r="G868" s="163"/>
      <c r="H868" s="165"/>
      <c r="I868" s="165"/>
      <c r="J868" s="31">
        <f t="shared" si="58"/>
        <v>0</v>
      </c>
      <c r="K868" s="31">
        <f t="shared" si="57"/>
        <v>0</v>
      </c>
      <c r="L868" s="31"/>
      <c r="M868" s="31"/>
      <c r="N868" s="53">
        <f t="shared" si="59"/>
        <v>0</v>
      </c>
      <c r="P868" s="133"/>
      <c r="R868" s="134"/>
    </row>
    <row r="869" spans="1:18">
      <c r="A869" s="163"/>
      <c r="B869" s="163"/>
      <c r="C869" s="119"/>
      <c r="D869" s="162"/>
      <c r="E869" s="164"/>
      <c r="F869" s="10"/>
      <c r="G869" s="163"/>
      <c r="H869" s="165"/>
      <c r="I869" s="165"/>
      <c r="J869" s="31">
        <f t="shared" si="58"/>
        <v>0</v>
      </c>
      <c r="K869" s="31">
        <f t="shared" si="57"/>
        <v>0</v>
      </c>
      <c r="L869" s="31"/>
      <c r="M869" s="31"/>
      <c r="N869" s="53">
        <f t="shared" si="59"/>
        <v>0</v>
      </c>
      <c r="P869" s="133"/>
      <c r="R869" s="134"/>
    </row>
    <row r="870" spans="1:18">
      <c r="A870" s="163"/>
      <c r="B870" s="163"/>
      <c r="C870" s="119"/>
      <c r="D870" s="162"/>
      <c r="E870" s="164"/>
      <c r="F870" s="10"/>
      <c r="G870" s="163"/>
      <c r="H870" s="165"/>
      <c r="I870" s="165"/>
      <c r="J870" s="31">
        <f t="shared" si="58"/>
        <v>0</v>
      </c>
      <c r="K870" s="31">
        <f t="shared" si="57"/>
        <v>0</v>
      </c>
      <c r="L870" s="31"/>
      <c r="M870" s="31"/>
      <c r="N870" s="53">
        <f t="shared" si="59"/>
        <v>0</v>
      </c>
      <c r="P870" s="133"/>
      <c r="R870" s="134"/>
    </row>
    <row r="871" spans="1:18">
      <c r="A871" s="163"/>
      <c r="B871" s="163"/>
      <c r="C871" s="119"/>
      <c r="D871" s="162"/>
      <c r="E871" s="164"/>
      <c r="F871" s="10"/>
      <c r="G871" s="163"/>
      <c r="H871" s="165"/>
      <c r="I871" s="165"/>
      <c r="J871" s="31">
        <f t="shared" si="58"/>
        <v>0</v>
      </c>
      <c r="K871" s="31">
        <f t="shared" si="57"/>
        <v>0</v>
      </c>
      <c r="L871" s="31"/>
      <c r="M871" s="31"/>
      <c r="N871" s="53">
        <f t="shared" si="59"/>
        <v>0</v>
      </c>
      <c r="P871" s="133"/>
      <c r="R871" s="134"/>
    </row>
    <row r="872" spans="1:18">
      <c r="A872" s="163"/>
      <c r="B872" s="163"/>
      <c r="C872" s="119"/>
      <c r="D872" s="162"/>
      <c r="E872" s="164"/>
      <c r="F872" s="10"/>
      <c r="G872" s="163"/>
      <c r="H872" s="165"/>
      <c r="I872" s="165"/>
      <c r="J872" s="31">
        <f t="shared" si="58"/>
        <v>0</v>
      </c>
      <c r="K872" s="31">
        <f t="shared" si="57"/>
        <v>0</v>
      </c>
      <c r="L872" s="31"/>
      <c r="M872" s="31"/>
      <c r="N872" s="53">
        <f t="shared" si="59"/>
        <v>0</v>
      </c>
      <c r="P872" s="133"/>
      <c r="R872" s="134"/>
    </row>
    <row r="873" spans="1:18">
      <c r="A873" s="163"/>
      <c r="B873" s="163"/>
      <c r="C873" s="119"/>
      <c r="D873" s="162"/>
      <c r="E873" s="164"/>
      <c r="F873" s="10"/>
      <c r="G873" s="163"/>
      <c r="H873" s="165"/>
      <c r="I873" s="165"/>
      <c r="J873" s="31">
        <f t="shared" si="58"/>
        <v>0</v>
      </c>
      <c r="K873" s="31">
        <f t="shared" si="57"/>
        <v>0</v>
      </c>
      <c r="L873" s="31"/>
      <c r="M873" s="31"/>
      <c r="N873" s="53">
        <f t="shared" si="59"/>
        <v>0</v>
      </c>
      <c r="P873" s="133"/>
      <c r="R873" s="134"/>
    </row>
    <row r="874" spans="1:18">
      <c r="A874" s="163"/>
      <c r="B874" s="163"/>
      <c r="C874" s="119"/>
      <c r="D874" s="162"/>
      <c r="E874" s="164"/>
      <c r="F874" s="10"/>
      <c r="G874" s="163"/>
      <c r="H874" s="165"/>
      <c r="I874" s="165"/>
      <c r="J874" s="31">
        <f t="shared" si="58"/>
        <v>0</v>
      </c>
      <c r="K874" s="31">
        <f t="shared" si="57"/>
        <v>0</v>
      </c>
      <c r="L874" s="31"/>
      <c r="M874" s="31"/>
      <c r="N874" s="53">
        <f t="shared" si="59"/>
        <v>0</v>
      </c>
      <c r="P874" s="133"/>
      <c r="R874" s="134"/>
    </row>
    <row r="875" spans="1:18">
      <c r="A875" s="163"/>
      <c r="B875" s="163"/>
      <c r="C875" s="119"/>
      <c r="D875" s="162"/>
      <c r="E875" s="164"/>
      <c r="F875" s="10"/>
      <c r="G875" s="163"/>
      <c r="H875" s="165"/>
      <c r="I875" s="165"/>
      <c r="J875" s="31">
        <f t="shared" si="58"/>
        <v>0</v>
      </c>
      <c r="K875" s="31">
        <f t="shared" si="57"/>
        <v>0</v>
      </c>
      <c r="L875" s="31"/>
      <c r="M875" s="31"/>
      <c r="N875" s="53">
        <f t="shared" si="59"/>
        <v>0</v>
      </c>
      <c r="P875" s="133"/>
      <c r="R875" s="134"/>
    </row>
    <row r="876" spans="1:18">
      <c r="A876" s="163"/>
      <c r="B876" s="163"/>
      <c r="C876" s="119"/>
      <c r="D876" s="162"/>
      <c r="E876" s="164"/>
      <c r="F876" s="10"/>
      <c r="G876" s="163"/>
      <c r="H876" s="165"/>
      <c r="I876" s="165"/>
      <c r="J876" s="31">
        <f t="shared" si="58"/>
        <v>0</v>
      </c>
      <c r="K876" s="31">
        <f t="shared" si="57"/>
        <v>0</v>
      </c>
      <c r="L876" s="31"/>
      <c r="M876" s="31"/>
      <c r="N876" s="53">
        <f t="shared" si="59"/>
        <v>0</v>
      </c>
      <c r="P876" s="133"/>
      <c r="R876" s="134"/>
    </row>
    <row r="877" spans="1:18">
      <c r="A877" s="163"/>
      <c r="B877" s="163"/>
      <c r="C877" s="119"/>
      <c r="D877" s="162"/>
      <c r="E877" s="164"/>
      <c r="F877" s="10"/>
      <c r="G877" s="163"/>
      <c r="H877" s="165"/>
      <c r="I877" s="165"/>
      <c r="J877" s="31">
        <f t="shared" si="58"/>
        <v>0</v>
      </c>
      <c r="K877" s="31">
        <f t="shared" si="57"/>
        <v>0</v>
      </c>
      <c r="L877" s="31"/>
      <c r="M877" s="31"/>
      <c r="N877" s="53">
        <f t="shared" si="59"/>
        <v>0</v>
      </c>
      <c r="P877" s="133"/>
      <c r="R877" s="134"/>
    </row>
    <row r="878" spans="1:18">
      <c r="A878" s="163"/>
      <c r="B878" s="163"/>
      <c r="C878" s="119"/>
      <c r="D878" s="162"/>
      <c r="E878" s="164"/>
      <c r="F878" s="10"/>
      <c r="G878" s="163"/>
      <c r="H878" s="165"/>
      <c r="I878" s="165"/>
      <c r="J878" s="31">
        <f t="shared" si="58"/>
        <v>0</v>
      </c>
      <c r="K878" s="31">
        <f t="shared" si="57"/>
        <v>0</v>
      </c>
      <c r="L878" s="31"/>
      <c r="M878" s="31"/>
      <c r="N878" s="53">
        <f t="shared" si="59"/>
        <v>0</v>
      </c>
      <c r="P878" s="133"/>
      <c r="R878" s="134"/>
    </row>
    <row r="879" spans="1:18">
      <c r="A879" s="163"/>
      <c r="B879" s="163"/>
      <c r="C879" s="119"/>
      <c r="D879" s="162"/>
      <c r="E879" s="164"/>
      <c r="F879" s="10"/>
      <c r="G879" s="163"/>
      <c r="H879" s="165"/>
      <c r="I879" s="165"/>
      <c r="J879" s="31">
        <f t="shared" si="58"/>
        <v>0</v>
      </c>
      <c r="K879" s="31">
        <f t="shared" si="57"/>
        <v>0</v>
      </c>
      <c r="L879" s="31"/>
      <c r="M879" s="31"/>
      <c r="N879" s="53">
        <f t="shared" si="59"/>
        <v>0</v>
      </c>
      <c r="P879" s="133"/>
      <c r="R879" s="134"/>
    </row>
    <row r="880" spans="1:18">
      <c r="A880" s="163"/>
      <c r="B880" s="163"/>
      <c r="C880" s="119"/>
      <c r="D880" s="162"/>
      <c r="E880" s="164"/>
      <c r="F880" s="10"/>
      <c r="G880" s="163"/>
      <c r="H880" s="165"/>
      <c r="I880" s="165"/>
      <c r="J880" s="31">
        <f t="shared" si="58"/>
        <v>0</v>
      </c>
      <c r="K880" s="31">
        <f t="shared" si="57"/>
        <v>0</v>
      </c>
      <c r="L880" s="31"/>
      <c r="M880" s="31"/>
      <c r="N880" s="53">
        <f t="shared" si="59"/>
        <v>0</v>
      </c>
      <c r="P880" s="133"/>
      <c r="R880" s="134"/>
    </row>
    <row r="881" spans="1:18">
      <c r="A881" s="163"/>
      <c r="B881" s="163"/>
      <c r="C881" s="119"/>
      <c r="D881" s="162"/>
      <c r="E881" s="164"/>
      <c r="F881" s="10"/>
      <c r="G881" s="163"/>
      <c r="H881" s="165"/>
      <c r="I881" s="165"/>
      <c r="J881" s="31">
        <f t="shared" si="58"/>
        <v>0</v>
      </c>
      <c r="K881" s="31">
        <f t="shared" si="57"/>
        <v>0</v>
      </c>
      <c r="L881" s="31"/>
      <c r="M881" s="31"/>
      <c r="N881" s="53">
        <f t="shared" si="59"/>
        <v>0</v>
      </c>
      <c r="P881" s="133"/>
      <c r="R881" s="134"/>
    </row>
    <row r="882" spans="1:18">
      <c r="A882" s="163"/>
      <c r="B882" s="163"/>
      <c r="C882" s="119"/>
      <c r="D882" s="162"/>
      <c r="E882" s="164"/>
      <c r="F882" s="10"/>
      <c r="G882" s="163"/>
      <c r="H882" s="165"/>
      <c r="I882" s="165"/>
      <c r="J882" s="31">
        <f t="shared" si="58"/>
        <v>0</v>
      </c>
      <c r="K882" s="31">
        <f t="shared" si="57"/>
        <v>0</v>
      </c>
      <c r="L882" s="31"/>
      <c r="M882" s="31"/>
      <c r="N882" s="53">
        <f t="shared" si="59"/>
        <v>0</v>
      </c>
      <c r="P882" s="133"/>
      <c r="R882" s="134"/>
    </row>
    <row r="883" spans="1:18">
      <c r="A883" s="163"/>
      <c r="B883" s="163"/>
      <c r="C883" s="119"/>
      <c r="D883" s="162"/>
      <c r="E883" s="164"/>
      <c r="F883" s="10"/>
      <c r="G883" s="163"/>
      <c r="H883" s="165"/>
      <c r="I883" s="165"/>
      <c r="J883" s="31">
        <f t="shared" si="58"/>
        <v>0</v>
      </c>
      <c r="K883" s="31">
        <f t="shared" si="57"/>
        <v>0</v>
      </c>
      <c r="L883" s="31"/>
      <c r="M883" s="31"/>
      <c r="N883" s="53">
        <f t="shared" si="59"/>
        <v>0</v>
      </c>
      <c r="P883" s="133"/>
      <c r="R883" s="134"/>
    </row>
    <row r="884" spans="1:18">
      <c r="A884" s="163"/>
      <c r="B884" s="163"/>
      <c r="C884" s="119"/>
      <c r="D884" s="162"/>
      <c r="E884" s="164"/>
      <c r="F884" s="10"/>
      <c r="G884" s="163"/>
      <c r="H884" s="165"/>
      <c r="I884" s="165"/>
      <c r="J884" s="31">
        <f t="shared" si="58"/>
        <v>0</v>
      </c>
      <c r="K884" s="31">
        <f t="shared" si="57"/>
        <v>0</v>
      </c>
      <c r="L884" s="31"/>
      <c r="M884" s="31"/>
      <c r="N884" s="53">
        <f t="shared" si="59"/>
        <v>0</v>
      </c>
      <c r="P884" s="133"/>
      <c r="R884" s="134"/>
    </row>
    <row r="885" spans="1:18">
      <c r="A885" s="163"/>
      <c r="B885" s="163"/>
      <c r="C885" s="119"/>
      <c r="D885" s="162"/>
      <c r="E885" s="164"/>
      <c r="F885" s="10"/>
      <c r="G885" s="163"/>
      <c r="H885" s="165"/>
      <c r="I885" s="165"/>
      <c r="J885" s="31">
        <f t="shared" si="58"/>
        <v>0</v>
      </c>
      <c r="K885" s="31">
        <f t="shared" si="57"/>
        <v>0</v>
      </c>
      <c r="L885" s="31"/>
      <c r="M885" s="31"/>
      <c r="N885" s="53">
        <f t="shared" si="59"/>
        <v>0</v>
      </c>
      <c r="P885" s="133"/>
      <c r="R885" s="134"/>
    </row>
    <row r="886" spans="1:18">
      <c r="A886" s="163"/>
      <c r="B886" s="163"/>
      <c r="C886" s="119"/>
      <c r="D886" s="162"/>
      <c r="E886" s="164"/>
      <c r="F886" s="10"/>
      <c r="G886" s="163"/>
      <c r="H886" s="165"/>
      <c r="I886" s="165"/>
      <c r="J886" s="31">
        <f t="shared" si="58"/>
        <v>0</v>
      </c>
      <c r="K886" s="31">
        <f t="shared" si="57"/>
        <v>0</v>
      </c>
      <c r="L886" s="31"/>
      <c r="M886" s="31"/>
      <c r="N886" s="53">
        <f t="shared" si="59"/>
        <v>0</v>
      </c>
      <c r="P886" s="133"/>
      <c r="R886" s="134"/>
    </row>
    <row r="887" spans="1:18">
      <c r="A887" s="163"/>
      <c r="B887" s="163"/>
      <c r="C887" s="119"/>
      <c r="D887" s="162"/>
      <c r="E887" s="164"/>
      <c r="F887" s="10"/>
      <c r="G887" s="163"/>
      <c r="H887" s="165"/>
      <c r="I887" s="165"/>
      <c r="J887" s="31">
        <f t="shared" si="58"/>
        <v>0</v>
      </c>
      <c r="K887" s="31">
        <f t="shared" si="57"/>
        <v>0</v>
      </c>
      <c r="L887" s="31"/>
      <c r="M887" s="31"/>
      <c r="N887" s="53">
        <f t="shared" si="59"/>
        <v>0</v>
      </c>
      <c r="P887" s="133"/>
      <c r="R887" s="134"/>
    </row>
    <row r="888" spans="1:18">
      <c r="A888" s="163"/>
      <c r="B888" s="163"/>
      <c r="C888" s="119"/>
      <c r="D888" s="162"/>
      <c r="E888" s="164"/>
      <c r="F888" s="10"/>
      <c r="G888" s="163"/>
      <c r="H888" s="165"/>
      <c r="I888" s="165"/>
      <c r="J888" s="31">
        <f t="shared" si="58"/>
        <v>0</v>
      </c>
      <c r="K888" s="31">
        <f t="shared" si="57"/>
        <v>0</v>
      </c>
      <c r="L888" s="31"/>
      <c r="M888" s="31"/>
      <c r="N888" s="53">
        <f t="shared" si="59"/>
        <v>0</v>
      </c>
      <c r="P888" s="133"/>
      <c r="R888" s="134"/>
    </row>
    <row r="889" spans="1:18">
      <c r="A889" s="163"/>
      <c r="B889" s="163"/>
      <c r="C889" s="119"/>
      <c r="D889" s="162"/>
      <c r="E889" s="164"/>
      <c r="F889" s="10"/>
      <c r="G889" s="163"/>
      <c r="H889" s="165"/>
      <c r="I889" s="165"/>
      <c r="J889" s="31">
        <f t="shared" si="58"/>
        <v>0</v>
      </c>
      <c r="K889" s="31">
        <f t="shared" si="57"/>
        <v>0</v>
      </c>
      <c r="L889" s="31"/>
      <c r="M889" s="31"/>
      <c r="N889" s="53">
        <f t="shared" si="59"/>
        <v>0</v>
      </c>
      <c r="P889" s="133"/>
      <c r="R889" s="134"/>
    </row>
    <row r="890" spans="1:18">
      <c r="A890" s="163"/>
      <c r="B890" s="163"/>
      <c r="C890" s="119"/>
      <c r="D890" s="162"/>
      <c r="E890" s="164"/>
      <c r="F890" s="10"/>
      <c r="G890" s="163"/>
      <c r="H890" s="165"/>
      <c r="I890" s="165"/>
      <c r="J890" s="31">
        <f t="shared" si="58"/>
        <v>0</v>
      </c>
      <c r="K890" s="31">
        <f t="shared" si="57"/>
        <v>0</v>
      </c>
      <c r="L890" s="31"/>
      <c r="M890" s="31"/>
      <c r="N890" s="53">
        <f t="shared" si="59"/>
        <v>0</v>
      </c>
      <c r="P890" s="133"/>
      <c r="R890" s="134"/>
    </row>
    <row r="891" spans="1:18">
      <c r="A891" s="163"/>
      <c r="B891" s="163"/>
      <c r="C891" s="119"/>
      <c r="D891" s="162"/>
      <c r="E891" s="164"/>
      <c r="F891" s="10"/>
      <c r="G891" s="163"/>
      <c r="H891" s="165"/>
      <c r="I891" s="165"/>
      <c r="J891" s="31">
        <f t="shared" si="58"/>
        <v>0</v>
      </c>
      <c r="K891" s="31">
        <f t="shared" si="57"/>
        <v>0</v>
      </c>
      <c r="L891" s="31"/>
      <c r="M891" s="31"/>
      <c r="N891" s="53">
        <f t="shared" si="59"/>
        <v>0</v>
      </c>
      <c r="P891" s="133"/>
      <c r="R891" s="134"/>
    </row>
    <row r="892" spans="1:18">
      <c r="A892" s="163"/>
      <c r="B892" s="163"/>
      <c r="C892" s="119"/>
      <c r="D892" s="162"/>
      <c r="E892" s="164"/>
      <c r="F892" s="10"/>
      <c r="G892" s="163"/>
      <c r="H892" s="165"/>
      <c r="I892" s="165"/>
      <c r="J892" s="31">
        <f t="shared" si="58"/>
        <v>0</v>
      </c>
      <c r="K892" s="31">
        <f t="shared" si="57"/>
        <v>0</v>
      </c>
      <c r="L892" s="31"/>
      <c r="M892" s="31"/>
      <c r="N892" s="53">
        <f t="shared" si="59"/>
        <v>0</v>
      </c>
      <c r="P892" s="133"/>
      <c r="R892" s="134"/>
    </row>
    <row r="893" spans="1:18">
      <c r="A893" s="163"/>
      <c r="B893" s="163"/>
      <c r="C893" s="119"/>
      <c r="D893" s="162"/>
      <c r="E893" s="164"/>
      <c r="F893" s="10"/>
      <c r="G893" s="163"/>
      <c r="H893" s="165"/>
      <c r="I893" s="165"/>
      <c r="J893" s="31">
        <f t="shared" si="58"/>
        <v>0</v>
      </c>
      <c r="K893" s="31">
        <f t="shared" si="57"/>
        <v>0</v>
      </c>
      <c r="L893" s="31"/>
      <c r="M893" s="31"/>
      <c r="N893" s="53">
        <f t="shared" si="59"/>
        <v>0</v>
      </c>
      <c r="P893" s="133"/>
      <c r="R893" s="134"/>
    </row>
    <row r="894" spans="1:18">
      <c r="A894" s="163"/>
      <c r="B894" s="163"/>
      <c r="C894" s="119"/>
      <c r="D894" s="162"/>
      <c r="E894" s="164"/>
      <c r="F894" s="10"/>
      <c r="G894" s="163"/>
      <c r="H894" s="165"/>
      <c r="I894" s="165"/>
      <c r="J894" s="31">
        <f t="shared" si="58"/>
        <v>0</v>
      </c>
      <c r="K894" s="31">
        <f t="shared" si="57"/>
        <v>0</v>
      </c>
      <c r="L894" s="31"/>
      <c r="M894" s="31"/>
      <c r="N894" s="53">
        <f t="shared" si="59"/>
        <v>0</v>
      </c>
      <c r="P894" s="133"/>
      <c r="R894" s="134"/>
    </row>
    <row r="895" spans="1:18">
      <c r="A895" s="163"/>
      <c r="B895" s="163"/>
      <c r="C895" s="119"/>
      <c r="D895" s="162"/>
      <c r="E895" s="164"/>
      <c r="F895" s="10"/>
      <c r="G895" s="163"/>
      <c r="H895" s="165"/>
      <c r="I895" s="165"/>
      <c r="J895" s="31">
        <f t="shared" si="58"/>
        <v>0</v>
      </c>
      <c r="K895" s="31">
        <f t="shared" si="57"/>
        <v>0</v>
      </c>
      <c r="L895" s="31"/>
      <c r="M895" s="31"/>
      <c r="N895" s="53">
        <f t="shared" si="59"/>
        <v>0</v>
      </c>
      <c r="P895" s="133"/>
      <c r="R895" s="134"/>
    </row>
    <row r="896" spans="1:18">
      <c r="A896" s="163"/>
      <c r="B896" s="163"/>
      <c r="C896" s="119"/>
      <c r="D896" s="162"/>
      <c r="E896" s="164"/>
      <c r="F896" s="10"/>
      <c r="G896" s="163"/>
      <c r="H896" s="165"/>
      <c r="I896" s="165"/>
      <c r="J896" s="31">
        <f t="shared" si="58"/>
        <v>0</v>
      </c>
      <c r="K896" s="31">
        <f t="shared" si="57"/>
        <v>0</v>
      </c>
      <c r="L896" s="31"/>
      <c r="M896" s="31"/>
      <c r="N896" s="53">
        <f t="shared" si="59"/>
        <v>0</v>
      </c>
      <c r="P896" s="133"/>
      <c r="R896" s="134"/>
    </row>
    <row r="897" spans="1:18">
      <c r="A897" s="163"/>
      <c r="B897" s="163"/>
      <c r="C897" s="119"/>
      <c r="D897" s="162"/>
      <c r="E897" s="164"/>
      <c r="F897" s="10"/>
      <c r="G897" s="163"/>
      <c r="H897" s="165"/>
      <c r="I897" s="165"/>
      <c r="J897" s="31">
        <f t="shared" si="58"/>
        <v>0</v>
      </c>
      <c r="K897" s="31">
        <f t="shared" si="57"/>
        <v>0</v>
      </c>
      <c r="L897" s="31"/>
      <c r="M897" s="31"/>
      <c r="N897" s="53">
        <f t="shared" si="59"/>
        <v>0</v>
      </c>
      <c r="P897" s="133"/>
      <c r="R897" s="134"/>
    </row>
    <row r="898" spans="1:18">
      <c r="A898" s="163"/>
      <c r="B898" s="163"/>
      <c r="C898" s="119"/>
      <c r="D898" s="162"/>
      <c r="E898" s="164"/>
      <c r="F898" s="10"/>
      <c r="G898" s="163"/>
      <c r="H898" s="165"/>
      <c r="I898" s="165"/>
      <c r="J898" s="31">
        <f t="shared" si="58"/>
        <v>0</v>
      </c>
      <c r="K898" s="31">
        <f t="shared" si="57"/>
        <v>0</v>
      </c>
      <c r="L898" s="31"/>
      <c r="M898" s="31"/>
      <c r="N898" s="53">
        <f t="shared" si="59"/>
        <v>0</v>
      </c>
      <c r="P898" s="133"/>
      <c r="R898" s="134"/>
    </row>
    <row r="899" spans="1:18">
      <c r="A899" s="163"/>
      <c r="B899" s="163"/>
      <c r="C899" s="119"/>
      <c r="D899" s="162"/>
      <c r="E899" s="164"/>
      <c r="F899" s="10"/>
      <c r="G899" s="163"/>
      <c r="H899" s="165"/>
      <c r="I899" s="165"/>
      <c r="J899" s="31">
        <f t="shared" si="58"/>
        <v>0</v>
      </c>
      <c r="K899" s="31">
        <f t="shared" si="57"/>
        <v>0</v>
      </c>
      <c r="L899" s="31"/>
      <c r="M899" s="31"/>
      <c r="N899" s="53">
        <f t="shared" si="59"/>
        <v>0</v>
      </c>
      <c r="P899" s="133"/>
      <c r="R899" s="134"/>
    </row>
    <row r="900" spans="1:18">
      <c r="A900" s="163"/>
      <c r="B900" s="163"/>
      <c r="C900" s="119"/>
      <c r="D900" s="162"/>
      <c r="E900" s="164"/>
      <c r="F900" s="10"/>
      <c r="G900" s="163"/>
      <c r="H900" s="165"/>
      <c r="I900" s="165"/>
      <c r="J900" s="31">
        <f t="shared" si="58"/>
        <v>0</v>
      </c>
      <c r="K900" s="31">
        <f t="shared" si="57"/>
        <v>0</v>
      </c>
      <c r="L900" s="31"/>
      <c r="M900" s="31"/>
      <c r="N900" s="53">
        <f t="shared" si="59"/>
        <v>0</v>
      </c>
      <c r="P900" s="133"/>
      <c r="R900" s="134"/>
    </row>
    <row r="901" spans="1:18">
      <c r="A901" s="163"/>
      <c r="B901" s="163"/>
      <c r="C901" s="119"/>
      <c r="D901" s="162"/>
      <c r="E901" s="164"/>
      <c r="F901" s="10"/>
      <c r="G901" s="163"/>
      <c r="H901" s="165"/>
      <c r="I901" s="165"/>
      <c r="J901" s="31">
        <f t="shared" si="58"/>
        <v>0</v>
      </c>
      <c r="K901" s="31">
        <f t="shared" si="57"/>
        <v>0</v>
      </c>
      <c r="L901" s="31"/>
      <c r="M901" s="31"/>
      <c r="N901" s="53">
        <f t="shared" si="59"/>
        <v>0</v>
      </c>
      <c r="P901" s="133"/>
      <c r="R901" s="134"/>
    </row>
    <row r="902" spans="1:18">
      <c r="A902" s="163"/>
      <c r="B902" s="163"/>
      <c r="C902" s="119"/>
      <c r="D902" s="162"/>
      <c r="E902" s="164"/>
      <c r="F902" s="10"/>
      <c r="G902" s="163"/>
      <c r="H902" s="165"/>
      <c r="I902" s="165"/>
      <c r="J902" s="31">
        <f t="shared" si="58"/>
        <v>0</v>
      </c>
      <c r="K902" s="31">
        <f t="shared" si="57"/>
        <v>0</v>
      </c>
      <c r="L902" s="31"/>
      <c r="M902" s="31"/>
      <c r="N902" s="53">
        <f t="shared" si="59"/>
        <v>0</v>
      </c>
      <c r="P902" s="133"/>
      <c r="R902" s="134"/>
    </row>
    <row r="903" spans="1:18">
      <c r="A903" s="163"/>
      <c r="B903" s="163"/>
      <c r="C903" s="119"/>
      <c r="D903" s="162"/>
      <c r="E903" s="164"/>
      <c r="F903" s="10"/>
      <c r="G903" s="163"/>
      <c r="H903" s="165"/>
      <c r="I903" s="165"/>
      <c r="J903" s="31">
        <f t="shared" si="58"/>
        <v>0</v>
      </c>
      <c r="K903" s="31">
        <f t="shared" si="57"/>
        <v>0</v>
      </c>
      <c r="L903" s="31"/>
      <c r="M903" s="31"/>
      <c r="N903" s="53">
        <f t="shared" si="59"/>
        <v>0</v>
      </c>
      <c r="P903" s="133"/>
      <c r="R903" s="134"/>
    </row>
    <row r="904" spans="1:18">
      <c r="A904" s="163"/>
      <c r="B904" s="163"/>
      <c r="C904" s="119"/>
      <c r="D904" s="162"/>
      <c r="E904" s="164"/>
      <c r="F904" s="10"/>
      <c r="G904" s="163"/>
      <c r="H904" s="165"/>
      <c r="I904" s="165"/>
      <c r="J904" s="31">
        <f t="shared" si="58"/>
        <v>0</v>
      </c>
      <c r="K904" s="31">
        <f t="shared" ref="K904:K967" si="60">J904*H904</f>
        <v>0</v>
      </c>
      <c r="L904" s="31"/>
      <c r="M904" s="31"/>
      <c r="N904" s="53">
        <f t="shared" si="59"/>
        <v>0</v>
      </c>
      <c r="P904" s="133"/>
      <c r="R904" s="134"/>
    </row>
    <row r="905" spans="1:18">
      <c r="A905" s="163"/>
      <c r="B905" s="163"/>
      <c r="C905" s="119"/>
      <c r="D905" s="162"/>
      <c r="E905" s="164"/>
      <c r="F905" s="10"/>
      <c r="G905" s="163"/>
      <c r="H905" s="165"/>
      <c r="I905" s="165"/>
      <c r="J905" s="31">
        <f t="shared" si="58"/>
        <v>0</v>
      </c>
      <c r="K905" s="31">
        <f t="shared" si="60"/>
        <v>0</v>
      </c>
      <c r="L905" s="31"/>
      <c r="M905" s="31"/>
      <c r="N905" s="53">
        <f t="shared" si="59"/>
        <v>0</v>
      </c>
      <c r="P905" s="133"/>
      <c r="R905" s="134"/>
    </row>
    <row r="906" spans="1:18">
      <c r="A906" s="163"/>
      <c r="B906" s="163"/>
      <c r="C906" s="119"/>
      <c r="D906" s="162"/>
      <c r="E906" s="164"/>
      <c r="F906" s="10"/>
      <c r="G906" s="163"/>
      <c r="H906" s="165"/>
      <c r="I906" s="165"/>
      <c r="J906" s="31">
        <f t="shared" si="58"/>
        <v>0</v>
      </c>
      <c r="K906" s="31">
        <f t="shared" si="60"/>
        <v>0</v>
      </c>
      <c r="L906" s="31"/>
      <c r="M906" s="31"/>
      <c r="N906" s="53">
        <f t="shared" si="59"/>
        <v>0</v>
      </c>
      <c r="P906" s="133"/>
      <c r="R906" s="134"/>
    </row>
    <row r="907" spans="1:18">
      <c r="A907" s="163"/>
      <c r="B907" s="163"/>
      <c r="C907" s="119"/>
      <c r="D907" s="162"/>
      <c r="E907" s="164"/>
      <c r="F907" s="10"/>
      <c r="G907" s="163"/>
      <c r="H907" s="165"/>
      <c r="I907" s="165"/>
      <c r="J907" s="31">
        <f t="shared" si="58"/>
        <v>0</v>
      </c>
      <c r="K907" s="31">
        <f t="shared" si="60"/>
        <v>0</v>
      </c>
      <c r="L907" s="31"/>
      <c r="M907" s="31"/>
      <c r="N907" s="53">
        <f t="shared" si="59"/>
        <v>0</v>
      </c>
      <c r="P907" s="133"/>
      <c r="R907" s="134"/>
    </row>
    <row r="908" spans="1:18">
      <c r="A908" s="163"/>
      <c r="B908" s="163"/>
      <c r="C908" s="119"/>
      <c r="D908" s="162"/>
      <c r="E908" s="164"/>
      <c r="F908" s="10"/>
      <c r="G908" s="163"/>
      <c r="H908" s="165"/>
      <c r="I908" s="165"/>
      <c r="J908" s="31">
        <f t="shared" si="58"/>
        <v>0</v>
      </c>
      <c r="K908" s="31">
        <f t="shared" si="60"/>
        <v>0</v>
      </c>
      <c r="L908" s="31"/>
      <c r="M908" s="31"/>
      <c r="N908" s="53">
        <f t="shared" si="59"/>
        <v>0</v>
      </c>
      <c r="P908" s="133"/>
      <c r="R908" s="134"/>
    </row>
    <row r="909" spans="1:18">
      <c r="A909" s="163"/>
      <c r="B909" s="163"/>
      <c r="C909" s="119"/>
      <c r="D909" s="162"/>
      <c r="E909" s="164"/>
      <c r="F909" s="10"/>
      <c r="G909" s="163"/>
      <c r="H909" s="165"/>
      <c r="I909" s="165"/>
      <c r="J909" s="31">
        <f t="shared" si="58"/>
        <v>0</v>
      </c>
      <c r="K909" s="31">
        <f t="shared" si="60"/>
        <v>0</v>
      </c>
      <c r="L909" s="31"/>
      <c r="M909" s="31"/>
      <c r="N909" s="53">
        <f t="shared" si="59"/>
        <v>0</v>
      </c>
      <c r="P909" s="133"/>
      <c r="R909" s="134"/>
    </row>
    <row r="910" spans="1:18">
      <c r="A910" s="163"/>
      <c r="B910" s="163"/>
      <c r="C910" s="119"/>
      <c r="D910" s="162"/>
      <c r="E910" s="164"/>
      <c r="F910" s="10"/>
      <c r="G910" s="163"/>
      <c r="H910" s="165"/>
      <c r="I910" s="165"/>
      <c r="J910" s="31">
        <f t="shared" si="58"/>
        <v>0</v>
      </c>
      <c r="K910" s="31">
        <f t="shared" si="60"/>
        <v>0</v>
      </c>
      <c r="L910" s="31"/>
      <c r="M910" s="31"/>
      <c r="N910" s="53">
        <f t="shared" si="59"/>
        <v>0</v>
      </c>
      <c r="P910" s="133"/>
      <c r="R910" s="134"/>
    </row>
    <row r="911" spans="1:18">
      <c r="A911" s="163"/>
      <c r="B911" s="163"/>
      <c r="C911" s="119"/>
      <c r="D911" s="162"/>
      <c r="E911" s="164"/>
      <c r="F911" s="10"/>
      <c r="G911" s="163"/>
      <c r="H911" s="165"/>
      <c r="I911" s="165"/>
      <c r="J911" s="31">
        <f t="shared" si="58"/>
        <v>0</v>
      </c>
      <c r="K911" s="31">
        <f t="shared" si="60"/>
        <v>0</v>
      </c>
      <c r="L911" s="31"/>
      <c r="M911" s="31"/>
      <c r="N911" s="53">
        <f t="shared" si="59"/>
        <v>0</v>
      </c>
      <c r="P911" s="133"/>
      <c r="R911" s="134"/>
    </row>
    <row r="912" spans="1:18">
      <c r="A912" s="163"/>
      <c r="B912" s="163"/>
      <c r="C912" s="119"/>
      <c r="D912" s="162"/>
      <c r="E912" s="164"/>
      <c r="F912" s="10"/>
      <c r="G912" s="163"/>
      <c r="H912" s="165"/>
      <c r="I912" s="165"/>
      <c r="J912" s="31">
        <f t="shared" si="58"/>
        <v>0</v>
      </c>
      <c r="K912" s="31">
        <f t="shared" si="60"/>
        <v>0</v>
      </c>
      <c r="L912" s="31"/>
      <c r="M912" s="31"/>
      <c r="N912" s="53">
        <f t="shared" si="59"/>
        <v>0</v>
      </c>
      <c r="P912" s="133"/>
      <c r="R912" s="134"/>
    </row>
    <row r="913" spans="1:18">
      <c r="A913" s="163"/>
      <c r="B913" s="163"/>
      <c r="C913" s="119"/>
      <c r="D913" s="162"/>
      <c r="E913" s="164"/>
      <c r="F913" s="10"/>
      <c r="G913" s="163"/>
      <c r="H913" s="165"/>
      <c r="I913" s="165"/>
      <c r="J913" s="31">
        <f t="shared" si="58"/>
        <v>0</v>
      </c>
      <c r="K913" s="31">
        <f t="shared" si="60"/>
        <v>0</v>
      </c>
      <c r="L913" s="31"/>
      <c r="M913" s="31"/>
      <c r="N913" s="53">
        <f t="shared" si="59"/>
        <v>0</v>
      </c>
      <c r="P913" s="133"/>
      <c r="R913" s="134"/>
    </row>
    <row r="914" spans="1:18">
      <c r="A914" s="163"/>
      <c r="B914" s="163"/>
      <c r="C914" s="119"/>
      <c r="D914" s="162"/>
      <c r="E914" s="164"/>
      <c r="F914" s="10"/>
      <c r="G914" s="163"/>
      <c r="H914" s="165"/>
      <c r="I914" s="165"/>
      <c r="J914" s="31">
        <f t="shared" si="58"/>
        <v>0</v>
      </c>
      <c r="K914" s="31">
        <f t="shared" si="60"/>
        <v>0</v>
      </c>
      <c r="L914" s="31"/>
      <c r="M914" s="31"/>
      <c r="N914" s="53">
        <f t="shared" si="59"/>
        <v>0</v>
      </c>
      <c r="P914" s="133"/>
      <c r="R914" s="134"/>
    </row>
    <row r="915" spans="1:18">
      <c r="A915" s="163"/>
      <c r="B915" s="163"/>
      <c r="C915" s="119"/>
      <c r="D915" s="162"/>
      <c r="E915" s="164"/>
      <c r="F915" s="10"/>
      <c r="G915" s="163"/>
      <c r="H915" s="165"/>
      <c r="I915" s="165"/>
      <c r="J915" s="31">
        <f t="shared" ref="J915:J978" si="61">G915-F915</f>
        <v>0</v>
      </c>
      <c r="K915" s="31">
        <f t="shared" si="60"/>
        <v>0</v>
      </c>
      <c r="L915" s="31"/>
      <c r="M915" s="31"/>
      <c r="N915" s="53">
        <f t="shared" ref="N915:N978" si="62">J915</f>
        <v>0</v>
      </c>
      <c r="P915" s="133"/>
      <c r="R915" s="134"/>
    </row>
    <row r="916" spans="1:18">
      <c r="A916" s="163"/>
      <c r="B916" s="163"/>
      <c r="C916" s="119"/>
      <c r="D916" s="162"/>
      <c r="E916" s="164"/>
      <c r="F916" s="10"/>
      <c r="G916" s="163"/>
      <c r="H916" s="165"/>
      <c r="I916" s="165"/>
      <c r="J916" s="31">
        <f t="shared" si="61"/>
        <v>0</v>
      </c>
      <c r="K916" s="31">
        <f t="shared" si="60"/>
        <v>0</v>
      </c>
      <c r="L916" s="31"/>
      <c r="M916" s="31"/>
      <c r="N916" s="53">
        <f t="shared" si="62"/>
        <v>0</v>
      </c>
      <c r="P916" s="133"/>
      <c r="R916" s="134"/>
    </row>
    <row r="917" spans="1:18">
      <c r="A917" s="163"/>
      <c r="B917" s="163"/>
      <c r="C917" s="119"/>
      <c r="D917" s="162"/>
      <c r="E917" s="164"/>
      <c r="F917" s="10"/>
      <c r="G917" s="163"/>
      <c r="H917" s="165"/>
      <c r="I917" s="165"/>
      <c r="J917" s="31">
        <f t="shared" si="61"/>
        <v>0</v>
      </c>
      <c r="K917" s="31">
        <f t="shared" si="60"/>
        <v>0</v>
      </c>
      <c r="L917" s="31"/>
      <c r="M917" s="31"/>
      <c r="N917" s="53">
        <f t="shared" si="62"/>
        <v>0</v>
      </c>
      <c r="P917" s="133"/>
      <c r="R917" s="134"/>
    </row>
    <row r="918" spans="1:18">
      <c r="A918" s="163"/>
      <c r="B918" s="163"/>
      <c r="C918" s="119"/>
      <c r="D918" s="162"/>
      <c r="E918" s="164"/>
      <c r="F918" s="10"/>
      <c r="G918" s="163"/>
      <c r="H918" s="165"/>
      <c r="I918" s="165"/>
      <c r="J918" s="31">
        <f t="shared" si="61"/>
        <v>0</v>
      </c>
      <c r="K918" s="31">
        <f t="shared" si="60"/>
        <v>0</v>
      </c>
      <c r="L918" s="31"/>
      <c r="M918" s="31"/>
      <c r="N918" s="53">
        <f t="shared" si="62"/>
        <v>0</v>
      </c>
      <c r="P918" s="133"/>
      <c r="R918" s="134"/>
    </row>
    <row r="919" spans="1:18">
      <c r="A919" s="163"/>
      <c r="B919" s="163"/>
      <c r="C919" s="119"/>
      <c r="D919" s="162"/>
      <c r="E919" s="164"/>
      <c r="F919" s="10"/>
      <c r="G919" s="163"/>
      <c r="H919" s="165"/>
      <c r="I919" s="165"/>
      <c r="J919" s="31">
        <f t="shared" si="61"/>
        <v>0</v>
      </c>
      <c r="K919" s="31">
        <f t="shared" si="60"/>
        <v>0</v>
      </c>
      <c r="L919" s="31"/>
      <c r="M919" s="31"/>
      <c r="N919" s="53">
        <f t="shared" si="62"/>
        <v>0</v>
      </c>
      <c r="P919" s="133"/>
      <c r="R919" s="134"/>
    </row>
    <row r="920" spans="1:18">
      <c r="A920" s="163"/>
      <c r="B920" s="163"/>
      <c r="C920" s="119"/>
      <c r="D920" s="162"/>
      <c r="E920" s="164"/>
      <c r="F920" s="10"/>
      <c r="G920" s="163"/>
      <c r="H920" s="165"/>
      <c r="I920" s="165"/>
      <c r="J920" s="31">
        <f t="shared" si="61"/>
        <v>0</v>
      </c>
      <c r="K920" s="31">
        <f t="shared" si="60"/>
        <v>0</v>
      </c>
      <c r="L920" s="31"/>
      <c r="M920" s="31"/>
      <c r="N920" s="53">
        <f t="shared" si="62"/>
        <v>0</v>
      </c>
      <c r="P920" s="133"/>
      <c r="R920" s="134"/>
    </row>
    <row r="921" spans="1:18">
      <c r="A921" s="163"/>
      <c r="B921" s="163"/>
      <c r="C921" s="119"/>
      <c r="D921" s="162"/>
      <c r="E921" s="164"/>
      <c r="F921" s="10"/>
      <c r="G921" s="163"/>
      <c r="H921" s="165"/>
      <c r="I921" s="165"/>
      <c r="J921" s="31">
        <f t="shared" si="61"/>
        <v>0</v>
      </c>
      <c r="K921" s="31">
        <f t="shared" si="60"/>
        <v>0</v>
      </c>
      <c r="L921" s="31"/>
      <c r="M921" s="31"/>
      <c r="N921" s="53">
        <f t="shared" si="62"/>
        <v>0</v>
      </c>
      <c r="P921" s="133"/>
      <c r="R921" s="134"/>
    </row>
    <row r="922" spans="1:18">
      <c r="A922" s="163"/>
      <c r="B922" s="163"/>
      <c r="C922" s="119"/>
      <c r="D922" s="162"/>
      <c r="E922" s="164"/>
      <c r="F922" s="10"/>
      <c r="G922" s="163"/>
      <c r="H922" s="165"/>
      <c r="I922" s="165"/>
      <c r="J922" s="31">
        <f t="shared" si="61"/>
        <v>0</v>
      </c>
      <c r="K922" s="31">
        <f t="shared" si="60"/>
        <v>0</v>
      </c>
      <c r="L922" s="31"/>
      <c r="M922" s="31"/>
      <c r="N922" s="53">
        <f t="shared" si="62"/>
        <v>0</v>
      </c>
      <c r="P922" s="133"/>
      <c r="R922" s="134"/>
    </row>
    <row r="923" spans="1:18">
      <c r="A923" s="163"/>
      <c r="B923" s="163"/>
      <c r="C923" s="119"/>
      <c r="D923" s="162"/>
      <c r="E923" s="164"/>
      <c r="F923" s="10"/>
      <c r="G923" s="163"/>
      <c r="H923" s="165"/>
      <c r="I923" s="165"/>
      <c r="J923" s="31">
        <f t="shared" si="61"/>
        <v>0</v>
      </c>
      <c r="K923" s="31">
        <f t="shared" si="60"/>
        <v>0</v>
      </c>
      <c r="L923" s="31"/>
      <c r="M923" s="31"/>
      <c r="N923" s="53">
        <f t="shared" si="62"/>
        <v>0</v>
      </c>
      <c r="P923" s="133"/>
      <c r="R923" s="134"/>
    </row>
    <row r="924" spans="1:18">
      <c r="A924" s="163"/>
      <c r="B924" s="163"/>
      <c r="C924" s="119"/>
      <c r="D924" s="162"/>
      <c r="E924" s="164"/>
      <c r="F924" s="10"/>
      <c r="G924" s="163"/>
      <c r="H924" s="165"/>
      <c r="I924" s="165"/>
      <c r="J924" s="31">
        <f t="shared" si="61"/>
        <v>0</v>
      </c>
      <c r="K924" s="31">
        <f t="shared" si="60"/>
        <v>0</v>
      </c>
      <c r="L924" s="31"/>
      <c r="M924" s="31"/>
      <c r="N924" s="53">
        <f t="shared" si="62"/>
        <v>0</v>
      </c>
      <c r="P924" s="133"/>
      <c r="R924" s="134"/>
    </row>
    <row r="925" spans="1:18">
      <c r="A925" s="163"/>
      <c r="B925" s="163"/>
      <c r="C925" s="119"/>
      <c r="D925" s="162"/>
      <c r="E925" s="164"/>
      <c r="F925" s="10"/>
      <c r="G925" s="163"/>
      <c r="H925" s="165"/>
      <c r="I925" s="165"/>
      <c r="J925" s="31">
        <f t="shared" si="61"/>
        <v>0</v>
      </c>
      <c r="K925" s="31">
        <f t="shared" si="60"/>
        <v>0</v>
      </c>
      <c r="L925" s="31"/>
      <c r="M925" s="31"/>
      <c r="N925" s="53">
        <f t="shared" si="62"/>
        <v>0</v>
      </c>
      <c r="P925" s="133"/>
      <c r="R925" s="134"/>
    </row>
    <row r="926" spans="1:18">
      <c r="A926" s="163"/>
      <c r="B926" s="163"/>
      <c r="C926" s="119"/>
      <c r="D926" s="162"/>
      <c r="E926" s="164"/>
      <c r="F926" s="10"/>
      <c r="G926" s="163"/>
      <c r="H926" s="165"/>
      <c r="I926" s="165"/>
      <c r="J926" s="31">
        <f t="shared" si="61"/>
        <v>0</v>
      </c>
      <c r="K926" s="31">
        <f t="shared" si="60"/>
        <v>0</v>
      </c>
      <c r="L926" s="31"/>
      <c r="M926" s="31"/>
      <c r="N926" s="53">
        <f t="shared" si="62"/>
        <v>0</v>
      </c>
      <c r="P926" s="133"/>
      <c r="R926" s="134"/>
    </row>
    <row r="927" spans="1:18">
      <c r="A927" s="163"/>
      <c r="B927" s="163"/>
      <c r="C927" s="119"/>
      <c r="D927" s="162"/>
      <c r="E927" s="164"/>
      <c r="F927" s="10"/>
      <c r="G927" s="163"/>
      <c r="H927" s="165"/>
      <c r="I927" s="165"/>
      <c r="J927" s="31">
        <f t="shared" si="61"/>
        <v>0</v>
      </c>
      <c r="K927" s="31">
        <f t="shared" si="60"/>
        <v>0</v>
      </c>
      <c r="L927" s="31"/>
      <c r="M927" s="31"/>
      <c r="N927" s="53">
        <f t="shared" si="62"/>
        <v>0</v>
      </c>
      <c r="P927" s="133"/>
      <c r="R927" s="134"/>
    </row>
    <row r="928" spans="1:18">
      <c r="A928" s="163"/>
      <c r="B928" s="163"/>
      <c r="C928" s="119"/>
      <c r="D928" s="162"/>
      <c r="E928" s="164"/>
      <c r="F928" s="10"/>
      <c r="G928" s="163"/>
      <c r="H928" s="165"/>
      <c r="I928" s="165"/>
      <c r="J928" s="31">
        <f t="shared" si="61"/>
        <v>0</v>
      </c>
      <c r="K928" s="31">
        <f t="shared" si="60"/>
        <v>0</v>
      </c>
      <c r="L928" s="31"/>
      <c r="M928" s="31"/>
      <c r="N928" s="53">
        <f t="shared" si="62"/>
        <v>0</v>
      </c>
      <c r="P928" s="133"/>
      <c r="R928" s="134"/>
    </row>
    <row r="929" spans="1:18">
      <c r="A929" s="163"/>
      <c r="B929" s="163"/>
      <c r="C929" s="119"/>
      <c r="D929" s="162"/>
      <c r="E929" s="164"/>
      <c r="F929" s="10"/>
      <c r="G929" s="163"/>
      <c r="H929" s="165"/>
      <c r="I929" s="165"/>
      <c r="J929" s="31">
        <f t="shared" si="61"/>
        <v>0</v>
      </c>
      <c r="K929" s="31">
        <f t="shared" si="60"/>
        <v>0</v>
      </c>
      <c r="L929" s="31"/>
      <c r="M929" s="31"/>
      <c r="N929" s="53">
        <f t="shared" si="62"/>
        <v>0</v>
      </c>
      <c r="P929" s="133"/>
      <c r="R929" s="134"/>
    </row>
    <row r="930" spans="1:18">
      <c r="A930" s="163"/>
      <c r="B930" s="163"/>
      <c r="C930" s="119"/>
      <c r="D930" s="162"/>
      <c r="E930" s="164"/>
      <c r="F930" s="10"/>
      <c r="G930" s="163"/>
      <c r="H930" s="165"/>
      <c r="I930" s="165"/>
      <c r="J930" s="31">
        <f t="shared" si="61"/>
        <v>0</v>
      </c>
      <c r="K930" s="31">
        <f t="shared" si="60"/>
        <v>0</v>
      </c>
      <c r="L930" s="31"/>
      <c r="M930" s="31"/>
      <c r="N930" s="53">
        <f t="shared" si="62"/>
        <v>0</v>
      </c>
      <c r="P930" s="133"/>
      <c r="R930" s="134"/>
    </row>
    <row r="931" spans="1:18">
      <c r="A931" s="163"/>
      <c r="B931" s="163"/>
      <c r="C931" s="119"/>
      <c r="D931" s="162"/>
      <c r="E931" s="164"/>
      <c r="F931" s="10"/>
      <c r="G931" s="163"/>
      <c r="H931" s="165"/>
      <c r="I931" s="165"/>
      <c r="J931" s="31">
        <f t="shared" si="61"/>
        <v>0</v>
      </c>
      <c r="K931" s="31">
        <f t="shared" si="60"/>
        <v>0</v>
      </c>
      <c r="L931" s="31"/>
      <c r="M931" s="31"/>
      <c r="N931" s="53">
        <f t="shared" si="62"/>
        <v>0</v>
      </c>
      <c r="P931" s="133"/>
      <c r="R931" s="134"/>
    </row>
    <row r="932" spans="1:18">
      <c r="A932" s="163"/>
      <c r="B932" s="163"/>
      <c r="C932" s="119"/>
      <c r="D932" s="162"/>
      <c r="E932" s="164"/>
      <c r="F932" s="10"/>
      <c r="G932" s="163"/>
      <c r="H932" s="165"/>
      <c r="I932" s="165"/>
      <c r="J932" s="31">
        <f t="shared" si="61"/>
        <v>0</v>
      </c>
      <c r="K932" s="31">
        <f t="shared" si="60"/>
        <v>0</v>
      </c>
      <c r="L932" s="31"/>
      <c r="M932" s="31"/>
      <c r="N932" s="53">
        <f t="shared" si="62"/>
        <v>0</v>
      </c>
      <c r="P932" s="133"/>
      <c r="R932" s="134"/>
    </row>
    <row r="933" spans="1:18">
      <c r="A933" s="163"/>
      <c r="B933" s="163"/>
      <c r="C933" s="119"/>
      <c r="D933" s="162"/>
      <c r="E933" s="164"/>
      <c r="F933" s="10"/>
      <c r="G933" s="163"/>
      <c r="H933" s="165"/>
      <c r="I933" s="165"/>
      <c r="J933" s="31">
        <f t="shared" si="61"/>
        <v>0</v>
      </c>
      <c r="K933" s="31">
        <f t="shared" si="60"/>
        <v>0</v>
      </c>
      <c r="L933" s="31"/>
      <c r="M933" s="31"/>
      <c r="N933" s="53">
        <f t="shared" si="62"/>
        <v>0</v>
      </c>
      <c r="P933" s="133"/>
      <c r="R933" s="134"/>
    </row>
    <row r="934" spans="1:18">
      <c r="A934" s="163"/>
      <c r="B934" s="163"/>
      <c r="C934" s="119"/>
      <c r="D934" s="162"/>
      <c r="E934" s="164"/>
      <c r="F934" s="10"/>
      <c r="G934" s="163"/>
      <c r="H934" s="165"/>
      <c r="I934" s="165"/>
      <c r="J934" s="31">
        <f t="shared" si="61"/>
        <v>0</v>
      </c>
      <c r="K934" s="31">
        <f t="shared" si="60"/>
        <v>0</v>
      </c>
      <c r="L934" s="31"/>
      <c r="M934" s="31"/>
      <c r="N934" s="53">
        <f t="shared" si="62"/>
        <v>0</v>
      </c>
      <c r="P934" s="133"/>
      <c r="R934" s="134"/>
    </row>
    <row r="935" spans="1:18">
      <c r="A935" s="163"/>
      <c r="B935" s="163"/>
      <c r="C935" s="119"/>
      <c r="D935" s="162"/>
      <c r="E935" s="164"/>
      <c r="F935" s="10"/>
      <c r="G935" s="163"/>
      <c r="H935" s="165"/>
      <c r="I935" s="165"/>
      <c r="J935" s="31">
        <f t="shared" si="61"/>
        <v>0</v>
      </c>
      <c r="K935" s="31">
        <f t="shared" si="60"/>
        <v>0</v>
      </c>
      <c r="L935" s="31"/>
      <c r="M935" s="31"/>
      <c r="N935" s="53">
        <f t="shared" si="62"/>
        <v>0</v>
      </c>
      <c r="P935" s="133"/>
      <c r="R935" s="134"/>
    </row>
    <row r="936" spans="1:18">
      <c r="A936" s="163"/>
      <c r="B936" s="163"/>
      <c r="C936" s="119"/>
      <c r="D936" s="162"/>
      <c r="E936" s="164"/>
      <c r="F936" s="10"/>
      <c r="G936" s="163"/>
      <c r="H936" s="165"/>
      <c r="I936" s="165"/>
      <c r="J936" s="31">
        <f t="shared" si="61"/>
        <v>0</v>
      </c>
      <c r="K936" s="31">
        <f t="shared" si="60"/>
        <v>0</v>
      </c>
      <c r="L936" s="31"/>
      <c r="M936" s="31"/>
      <c r="N936" s="53">
        <f t="shared" si="62"/>
        <v>0</v>
      </c>
      <c r="P936" s="133"/>
      <c r="R936" s="134"/>
    </row>
    <row r="937" spans="1:18">
      <c r="A937" s="163"/>
      <c r="B937" s="163"/>
      <c r="C937" s="119"/>
      <c r="D937" s="162"/>
      <c r="E937" s="164"/>
      <c r="F937" s="10"/>
      <c r="G937" s="163"/>
      <c r="H937" s="165"/>
      <c r="I937" s="165"/>
      <c r="J937" s="31">
        <f t="shared" si="61"/>
        <v>0</v>
      </c>
      <c r="K937" s="31">
        <f t="shared" si="60"/>
        <v>0</v>
      </c>
      <c r="L937" s="31"/>
      <c r="M937" s="31"/>
      <c r="N937" s="53">
        <f t="shared" si="62"/>
        <v>0</v>
      </c>
      <c r="P937" s="133"/>
      <c r="R937" s="134"/>
    </row>
    <row r="938" spans="1:18">
      <c r="A938" s="163"/>
      <c r="B938" s="163"/>
      <c r="C938" s="119"/>
      <c r="D938" s="162"/>
      <c r="E938" s="164"/>
      <c r="F938" s="10"/>
      <c r="G938" s="163"/>
      <c r="H938" s="165"/>
      <c r="I938" s="165"/>
      <c r="J938" s="31">
        <f t="shared" si="61"/>
        <v>0</v>
      </c>
      <c r="K938" s="31">
        <f t="shared" si="60"/>
        <v>0</v>
      </c>
      <c r="L938" s="31"/>
      <c r="M938" s="31"/>
      <c r="N938" s="53">
        <f t="shared" si="62"/>
        <v>0</v>
      </c>
      <c r="P938" s="133"/>
      <c r="R938" s="134"/>
    </row>
    <row r="939" spans="1:18">
      <c r="A939" s="163"/>
      <c r="B939" s="163"/>
      <c r="C939" s="119"/>
      <c r="D939" s="162"/>
      <c r="E939" s="164"/>
      <c r="F939" s="10"/>
      <c r="G939" s="163"/>
      <c r="H939" s="165"/>
      <c r="I939" s="165"/>
      <c r="J939" s="31">
        <f t="shared" si="61"/>
        <v>0</v>
      </c>
      <c r="K939" s="31">
        <f t="shared" si="60"/>
        <v>0</v>
      </c>
      <c r="L939" s="31"/>
      <c r="M939" s="31"/>
      <c r="N939" s="53">
        <f t="shared" si="62"/>
        <v>0</v>
      </c>
      <c r="P939" s="133"/>
      <c r="R939" s="134"/>
    </row>
    <row r="940" spans="1:18">
      <c r="A940" s="163"/>
      <c r="B940" s="163"/>
      <c r="C940" s="119"/>
      <c r="D940" s="162"/>
      <c r="E940" s="164"/>
      <c r="F940" s="10"/>
      <c r="G940" s="163"/>
      <c r="H940" s="165"/>
      <c r="I940" s="165"/>
      <c r="J940" s="31">
        <f t="shared" si="61"/>
        <v>0</v>
      </c>
      <c r="K940" s="31">
        <f t="shared" si="60"/>
        <v>0</v>
      </c>
      <c r="L940" s="31"/>
      <c r="M940" s="31"/>
      <c r="N940" s="53">
        <f t="shared" si="62"/>
        <v>0</v>
      </c>
      <c r="P940" s="133"/>
      <c r="R940" s="134"/>
    </row>
    <row r="941" spans="1:18">
      <c r="A941" s="163"/>
      <c r="B941" s="163"/>
      <c r="C941" s="119"/>
      <c r="D941" s="162"/>
      <c r="E941" s="164"/>
      <c r="F941" s="10"/>
      <c r="G941" s="163"/>
      <c r="H941" s="165"/>
      <c r="I941" s="165"/>
      <c r="J941" s="31">
        <f t="shared" si="61"/>
        <v>0</v>
      </c>
      <c r="K941" s="31">
        <f t="shared" si="60"/>
        <v>0</v>
      </c>
      <c r="L941" s="31"/>
      <c r="M941" s="31"/>
      <c r="N941" s="53">
        <f t="shared" si="62"/>
        <v>0</v>
      </c>
      <c r="P941" s="133"/>
      <c r="R941" s="134"/>
    </row>
    <row r="942" spans="1:18">
      <c r="A942" s="163"/>
      <c r="B942" s="163"/>
      <c r="C942" s="119"/>
      <c r="D942" s="162"/>
      <c r="E942" s="164"/>
      <c r="F942" s="10"/>
      <c r="G942" s="163"/>
      <c r="H942" s="165"/>
      <c r="I942" s="165"/>
      <c r="J942" s="31">
        <f t="shared" si="61"/>
        <v>0</v>
      </c>
      <c r="K942" s="31">
        <f t="shared" si="60"/>
        <v>0</v>
      </c>
      <c r="L942" s="31"/>
      <c r="M942" s="31"/>
      <c r="N942" s="53">
        <f t="shared" si="62"/>
        <v>0</v>
      </c>
      <c r="P942" s="133"/>
      <c r="R942" s="134"/>
    </row>
    <row r="943" spans="1:18">
      <c r="A943" s="163"/>
      <c r="B943" s="163"/>
      <c r="C943" s="119"/>
      <c r="D943" s="162"/>
      <c r="E943" s="164"/>
      <c r="F943" s="10"/>
      <c r="G943" s="163"/>
      <c r="H943" s="165"/>
      <c r="I943" s="165"/>
      <c r="J943" s="31">
        <f t="shared" si="61"/>
        <v>0</v>
      </c>
      <c r="K943" s="31">
        <f t="shared" si="60"/>
        <v>0</v>
      </c>
      <c r="L943" s="31"/>
      <c r="M943" s="31"/>
      <c r="N943" s="53">
        <f t="shared" si="62"/>
        <v>0</v>
      </c>
      <c r="P943" s="133"/>
      <c r="R943" s="134"/>
    </row>
    <row r="944" spans="1:18">
      <c r="A944" s="163"/>
      <c r="B944" s="163"/>
      <c r="C944" s="119"/>
      <c r="D944" s="162"/>
      <c r="E944" s="164"/>
      <c r="F944" s="10"/>
      <c r="G944" s="163"/>
      <c r="H944" s="165"/>
      <c r="I944" s="165"/>
      <c r="J944" s="31">
        <f t="shared" si="61"/>
        <v>0</v>
      </c>
      <c r="K944" s="31">
        <f t="shared" si="60"/>
        <v>0</v>
      </c>
      <c r="L944" s="31"/>
      <c r="M944" s="31"/>
      <c r="N944" s="53">
        <f t="shared" si="62"/>
        <v>0</v>
      </c>
      <c r="P944" s="133"/>
      <c r="R944" s="134"/>
    </row>
    <row r="945" spans="1:18">
      <c r="A945" s="163"/>
      <c r="B945" s="163"/>
      <c r="C945" s="119"/>
      <c r="D945" s="162"/>
      <c r="E945" s="164"/>
      <c r="F945" s="10"/>
      <c r="G945" s="163"/>
      <c r="H945" s="165"/>
      <c r="I945" s="165"/>
      <c r="J945" s="31">
        <f t="shared" si="61"/>
        <v>0</v>
      </c>
      <c r="K945" s="31">
        <f t="shared" si="60"/>
        <v>0</v>
      </c>
      <c r="L945" s="31"/>
      <c r="M945" s="31"/>
      <c r="N945" s="53">
        <f t="shared" si="62"/>
        <v>0</v>
      </c>
      <c r="P945" s="133"/>
      <c r="R945" s="134"/>
    </row>
    <row r="946" spans="1:18">
      <c r="A946" s="163"/>
      <c r="B946" s="163"/>
      <c r="C946" s="119"/>
      <c r="D946" s="162"/>
      <c r="E946" s="164"/>
      <c r="F946" s="10"/>
      <c r="G946" s="163"/>
      <c r="H946" s="165"/>
      <c r="I946" s="165"/>
      <c r="J946" s="31">
        <f t="shared" si="61"/>
        <v>0</v>
      </c>
      <c r="K946" s="31">
        <f t="shared" si="60"/>
        <v>0</v>
      </c>
      <c r="L946" s="31"/>
      <c r="M946" s="31"/>
      <c r="N946" s="53">
        <f t="shared" si="62"/>
        <v>0</v>
      </c>
      <c r="P946" s="133"/>
      <c r="R946" s="134"/>
    </row>
    <row r="947" spans="1:18">
      <c r="A947" s="163"/>
      <c r="B947" s="163"/>
      <c r="C947" s="119"/>
      <c r="D947" s="162"/>
      <c r="E947" s="164"/>
      <c r="F947" s="10"/>
      <c r="G947" s="163"/>
      <c r="H947" s="165"/>
      <c r="I947" s="165"/>
      <c r="J947" s="31">
        <f t="shared" si="61"/>
        <v>0</v>
      </c>
      <c r="K947" s="31">
        <f t="shared" si="60"/>
        <v>0</v>
      </c>
      <c r="L947" s="31"/>
      <c r="M947" s="31"/>
      <c r="N947" s="53">
        <f t="shared" si="62"/>
        <v>0</v>
      </c>
      <c r="P947" s="133"/>
      <c r="R947" s="134"/>
    </row>
    <row r="948" spans="1:18">
      <c r="A948" s="163"/>
      <c r="B948" s="163"/>
      <c r="C948" s="119"/>
      <c r="D948" s="162"/>
      <c r="E948" s="164"/>
      <c r="F948" s="10"/>
      <c r="G948" s="163"/>
      <c r="H948" s="165"/>
      <c r="I948" s="165"/>
      <c r="J948" s="31">
        <f t="shared" si="61"/>
        <v>0</v>
      </c>
      <c r="K948" s="31">
        <f t="shared" si="60"/>
        <v>0</v>
      </c>
      <c r="L948" s="31"/>
      <c r="M948" s="31"/>
      <c r="N948" s="53">
        <f t="shared" si="62"/>
        <v>0</v>
      </c>
      <c r="P948" s="133"/>
      <c r="R948" s="134"/>
    </row>
    <row r="949" spans="1:18">
      <c r="A949" s="163"/>
      <c r="B949" s="163"/>
      <c r="C949" s="119"/>
      <c r="D949" s="162"/>
      <c r="E949" s="164"/>
      <c r="F949" s="10"/>
      <c r="G949" s="163"/>
      <c r="H949" s="165"/>
      <c r="I949" s="165"/>
      <c r="J949" s="31">
        <f t="shared" si="61"/>
        <v>0</v>
      </c>
      <c r="K949" s="31">
        <f t="shared" si="60"/>
        <v>0</v>
      </c>
      <c r="L949" s="31"/>
      <c r="M949" s="31"/>
      <c r="N949" s="53">
        <f t="shared" si="62"/>
        <v>0</v>
      </c>
      <c r="P949" s="133"/>
      <c r="R949" s="134"/>
    </row>
    <row r="950" spans="1:18">
      <c r="A950" s="163"/>
      <c r="B950" s="163"/>
      <c r="C950" s="119"/>
      <c r="D950" s="162"/>
      <c r="E950" s="164"/>
      <c r="F950" s="10"/>
      <c r="G950" s="163"/>
      <c r="H950" s="165"/>
      <c r="I950" s="165"/>
      <c r="J950" s="31">
        <f t="shared" si="61"/>
        <v>0</v>
      </c>
      <c r="K950" s="31">
        <f t="shared" si="60"/>
        <v>0</v>
      </c>
      <c r="L950" s="31"/>
      <c r="M950" s="31"/>
      <c r="N950" s="53">
        <f t="shared" si="62"/>
        <v>0</v>
      </c>
      <c r="P950" s="133"/>
      <c r="R950" s="134"/>
    </row>
    <row r="951" spans="1:18">
      <c r="A951" s="163"/>
      <c r="B951" s="163"/>
      <c r="C951" s="119"/>
      <c r="D951" s="162"/>
      <c r="E951" s="164"/>
      <c r="F951" s="10"/>
      <c r="G951" s="163"/>
      <c r="H951" s="165"/>
      <c r="I951" s="165"/>
      <c r="J951" s="31">
        <f t="shared" si="61"/>
        <v>0</v>
      </c>
      <c r="K951" s="31">
        <f t="shared" si="60"/>
        <v>0</v>
      </c>
      <c r="L951" s="31"/>
      <c r="M951" s="31"/>
      <c r="N951" s="53">
        <f t="shared" si="62"/>
        <v>0</v>
      </c>
      <c r="P951" s="133"/>
      <c r="R951" s="134"/>
    </row>
    <row r="952" spans="1:18">
      <c r="A952" s="163"/>
      <c r="B952" s="163"/>
      <c r="C952" s="119"/>
      <c r="D952" s="162"/>
      <c r="E952" s="164"/>
      <c r="F952" s="10"/>
      <c r="G952" s="163"/>
      <c r="H952" s="165"/>
      <c r="I952" s="165"/>
      <c r="J952" s="31">
        <f t="shared" si="61"/>
        <v>0</v>
      </c>
      <c r="K952" s="31">
        <f t="shared" si="60"/>
        <v>0</v>
      </c>
      <c r="L952" s="31"/>
      <c r="M952" s="31"/>
      <c r="N952" s="53">
        <f t="shared" si="62"/>
        <v>0</v>
      </c>
      <c r="P952" s="133"/>
      <c r="R952" s="134"/>
    </row>
    <row r="953" spans="1:18">
      <c r="A953" s="163"/>
      <c r="B953" s="163"/>
      <c r="C953" s="119"/>
      <c r="D953" s="162"/>
      <c r="E953" s="164"/>
      <c r="F953" s="10"/>
      <c r="G953" s="163"/>
      <c r="H953" s="165"/>
      <c r="I953" s="165"/>
      <c r="J953" s="31">
        <f t="shared" si="61"/>
        <v>0</v>
      </c>
      <c r="K953" s="31">
        <f t="shared" si="60"/>
        <v>0</v>
      </c>
      <c r="L953" s="31"/>
      <c r="M953" s="31"/>
      <c r="N953" s="53">
        <f t="shared" si="62"/>
        <v>0</v>
      </c>
      <c r="P953" s="133"/>
      <c r="R953" s="134"/>
    </row>
    <row r="954" spans="1:18">
      <c r="A954" s="163"/>
      <c r="B954" s="163"/>
      <c r="C954" s="119"/>
      <c r="D954" s="162"/>
      <c r="E954" s="164"/>
      <c r="F954" s="10"/>
      <c r="G954" s="163"/>
      <c r="H954" s="165"/>
      <c r="I954" s="165"/>
      <c r="J954" s="31">
        <f t="shared" si="61"/>
        <v>0</v>
      </c>
      <c r="K954" s="31">
        <f t="shared" si="60"/>
        <v>0</v>
      </c>
      <c r="L954" s="31"/>
      <c r="M954" s="31"/>
      <c r="N954" s="53">
        <f t="shared" si="62"/>
        <v>0</v>
      </c>
      <c r="P954" s="133"/>
      <c r="R954" s="134"/>
    </row>
    <row r="955" spans="1:18">
      <c r="A955" s="163"/>
      <c r="B955" s="163"/>
      <c r="C955" s="119"/>
      <c r="D955" s="162"/>
      <c r="E955" s="164"/>
      <c r="F955" s="10"/>
      <c r="G955" s="163"/>
      <c r="H955" s="165"/>
      <c r="I955" s="165"/>
      <c r="J955" s="31">
        <f t="shared" si="61"/>
        <v>0</v>
      </c>
      <c r="K955" s="31">
        <f t="shared" si="60"/>
        <v>0</v>
      </c>
      <c r="L955" s="31"/>
      <c r="M955" s="31"/>
      <c r="N955" s="53">
        <f t="shared" si="62"/>
        <v>0</v>
      </c>
      <c r="P955" s="133"/>
      <c r="R955" s="134"/>
    </row>
    <row r="956" spans="1:18">
      <c r="A956" s="163"/>
      <c r="B956" s="163"/>
      <c r="C956" s="119"/>
      <c r="D956" s="162"/>
      <c r="E956" s="164"/>
      <c r="F956" s="10"/>
      <c r="G956" s="163"/>
      <c r="H956" s="165"/>
      <c r="I956" s="165"/>
      <c r="J956" s="31">
        <f t="shared" si="61"/>
        <v>0</v>
      </c>
      <c r="K956" s="31">
        <f t="shared" si="60"/>
        <v>0</v>
      </c>
      <c r="L956" s="31"/>
      <c r="M956" s="31"/>
      <c r="N956" s="53">
        <f t="shared" si="62"/>
        <v>0</v>
      </c>
      <c r="P956" s="133"/>
      <c r="R956" s="134"/>
    </row>
    <row r="957" spans="1:18">
      <c r="A957" s="163"/>
      <c r="B957" s="163"/>
      <c r="C957" s="119"/>
      <c r="D957" s="162"/>
      <c r="E957" s="164"/>
      <c r="F957" s="10"/>
      <c r="G957" s="163"/>
      <c r="H957" s="165"/>
      <c r="I957" s="165"/>
      <c r="J957" s="31">
        <f t="shared" si="61"/>
        <v>0</v>
      </c>
      <c r="K957" s="31">
        <f t="shared" si="60"/>
        <v>0</v>
      </c>
      <c r="L957" s="31"/>
      <c r="M957" s="31"/>
      <c r="N957" s="53">
        <f t="shared" si="62"/>
        <v>0</v>
      </c>
      <c r="P957" s="133"/>
      <c r="R957" s="134"/>
    </row>
    <row r="958" spans="1:18">
      <c r="A958" s="163"/>
      <c r="B958" s="163"/>
      <c r="C958" s="119"/>
      <c r="D958" s="162"/>
      <c r="E958" s="164"/>
      <c r="F958" s="10"/>
      <c r="G958" s="163"/>
      <c r="H958" s="165"/>
      <c r="I958" s="165"/>
      <c r="J958" s="31">
        <f t="shared" si="61"/>
        <v>0</v>
      </c>
      <c r="K958" s="31">
        <f t="shared" si="60"/>
        <v>0</v>
      </c>
      <c r="L958" s="31"/>
      <c r="M958" s="31"/>
      <c r="N958" s="53">
        <f t="shared" si="62"/>
        <v>0</v>
      </c>
      <c r="P958" s="133"/>
      <c r="R958" s="134"/>
    </row>
    <row r="959" spans="1:18">
      <c r="A959" s="163"/>
      <c r="B959" s="163"/>
      <c r="C959" s="119"/>
      <c r="D959" s="162"/>
      <c r="E959" s="164"/>
      <c r="F959" s="10"/>
      <c r="G959" s="163"/>
      <c r="H959" s="165"/>
      <c r="I959" s="165"/>
      <c r="J959" s="31">
        <f t="shared" si="61"/>
        <v>0</v>
      </c>
      <c r="K959" s="31">
        <f t="shared" si="60"/>
        <v>0</v>
      </c>
      <c r="L959" s="31"/>
      <c r="M959" s="31"/>
      <c r="N959" s="53">
        <f t="shared" si="62"/>
        <v>0</v>
      </c>
      <c r="P959" s="133"/>
      <c r="R959" s="134"/>
    </row>
    <row r="960" spans="1:18">
      <c r="A960" s="163"/>
      <c r="B960" s="163"/>
      <c r="C960" s="119"/>
      <c r="D960" s="162"/>
      <c r="E960" s="164"/>
      <c r="F960" s="10"/>
      <c r="G960" s="163"/>
      <c r="H960" s="165"/>
      <c r="I960" s="165"/>
      <c r="J960" s="31">
        <f t="shared" si="61"/>
        <v>0</v>
      </c>
      <c r="K960" s="31">
        <f t="shared" si="60"/>
        <v>0</v>
      </c>
      <c r="L960" s="31"/>
      <c r="M960" s="31"/>
      <c r="N960" s="53">
        <f t="shared" si="62"/>
        <v>0</v>
      </c>
      <c r="P960" s="133"/>
      <c r="R960" s="134"/>
    </row>
    <row r="961" spans="1:18">
      <c r="A961" s="163"/>
      <c r="B961" s="163"/>
      <c r="C961" s="119"/>
      <c r="D961" s="162"/>
      <c r="E961" s="164"/>
      <c r="F961" s="10"/>
      <c r="G961" s="163"/>
      <c r="H961" s="165"/>
      <c r="I961" s="165"/>
      <c r="J961" s="31">
        <f t="shared" si="61"/>
        <v>0</v>
      </c>
      <c r="K961" s="31">
        <f t="shared" si="60"/>
        <v>0</v>
      </c>
      <c r="L961" s="31"/>
      <c r="M961" s="31"/>
      <c r="N961" s="53">
        <f t="shared" si="62"/>
        <v>0</v>
      </c>
      <c r="P961" s="133"/>
      <c r="R961" s="134"/>
    </row>
    <row r="962" spans="1:18">
      <c r="A962" s="163"/>
      <c r="B962" s="163"/>
      <c r="C962" s="119"/>
      <c r="D962" s="162"/>
      <c r="E962" s="164"/>
      <c r="F962" s="10"/>
      <c r="G962" s="163"/>
      <c r="H962" s="165"/>
      <c r="I962" s="165"/>
      <c r="J962" s="31">
        <f t="shared" si="61"/>
        <v>0</v>
      </c>
      <c r="K962" s="31">
        <f t="shared" si="60"/>
        <v>0</v>
      </c>
      <c r="L962" s="31"/>
      <c r="M962" s="31"/>
      <c r="N962" s="53">
        <f t="shared" si="62"/>
        <v>0</v>
      </c>
      <c r="P962" s="133"/>
      <c r="R962" s="134"/>
    </row>
    <row r="963" spans="1:18">
      <c r="A963" s="163"/>
      <c r="B963" s="163"/>
      <c r="C963" s="119"/>
      <c r="D963" s="162"/>
      <c r="E963" s="164"/>
      <c r="F963" s="10"/>
      <c r="G963" s="163"/>
      <c r="H963" s="165"/>
      <c r="I963" s="165"/>
      <c r="J963" s="31">
        <f t="shared" si="61"/>
        <v>0</v>
      </c>
      <c r="K963" s="31">
        <f t="shared" si="60"/>
        <v>0</v>
      </c>
      <c r="L963" s="31"/>
      <c r="M963" s="31"/>
      <c r="N963" s="53">
        <f t="shared" si="62"/>
        <v>0</v>
      </c>
      <c r="P963" s="133"/>
      <c r="R963" s="134"/>
    </row>
    <row r="964" spans="1:18">
      <c r="A964" s="163"/>
      <c r="B964" s="163"/>
      <c r="C964" s="119"/>
      <c r="D964" s="162"/>
      <c r="E964" s="164"/>
      <c r="F964" s="10"/>
      <c r="G964" s="163"/>
      <c r="H964" s="165"/>
      <c r="I964" s="165"/>
      <c r="J964" s="31">
        <f t="shared" si="61"/>
        <v>0</v>
      </c>
      <c r="K964" s="31">
        <f t="shared" si="60"/>
        <v>0</v>
      </c>
      <c r="L964" s="31"/>
      <c r="M964" s="31"/>
      <c r="N964" s="53">
        <f t="shared" si="62"/>
        <v>0</v>
      </c>
      <c r="P964" s="133"/>
      <c r="R964" s="134"/>
    </row>
    <row r="965" spans="1:18">
      <c r="A965" s="163"/>
      <c r="B965" s="163"/>
      <c r="C965" s="119"/>
      <c r="D965" s="162"/>
      <c r="E965" s="164"/>
      <c r="F965" s="10"/>
      <c r="G965" s="163"/>
      <c r="H965" s="165"/>
      <c r="I965" s="165"/>
      <c r="J965" s="31">
        <f t="shared" si="61"/>
        <v>0</v>
      </c>
      <c r="K965" s="31">
        <f t="shared" si="60"/>
        <v>0</v>
      </c>
      <c r="L965" s="31"/>
      <c r="M965" s="31"/>
      <c r="N965" s="53">
        <f t="shared" si="62"/>
        <v>0</v>
      </c>
      <c r="P965" s="133"/>
      <c r="R965" s="134"/>
    </row>
    <row r="966" spans="1:18">
      <c r="A966" s="163"/>
      <c r="B966" s="163"/>
      <c r="C966" s="119"/>
      <c r="D966" s="162"/>
      <c r="E966" s="164"/>
      <c r="F966" s="10"/>
      <c r="G966" s="163"/>
      <c r="H966" s="165"/>
      <c r="I966" s="165"/>
      <c r="J966" s="31">
        <f t="shared" si="61"/>
        <v>0</v>
      </c>
      <c r="K966" s="31">
        <f t="shared" si="60"/>
        <v>0</v>
      </c>
      <c r="L966" s="31"/>
      <c r="M966" s="31"/>
      <c r="N966" s="53">
        <f t="shared" si="62"/>
        <v>0</v>
      </c>
      <c r="P966" s="133"/>
      <c r="R966" s="134"/>
    </row>
    <row r="967" spans="1:18">
      <c r="A967" s="163"/>
      <c r="B967" s="163"/>
      <c r="C967" s="119"/>
      <c r="D967" s="162"/>
      <c r="E967" s="164"/>
      <c r="F967" s="10"/>
      <c r="G967" s="163"/>
      <c r="H967" s="165"/>
      <c r="I967" s="165"/>
      <c r="J967" s="31">
        <f t="shared" si="61"/>
        <v>0</v>
      </c>
      <c r="K967" s="31">
        <f t="shared" si="60"/>
        <v>0</v>
      </c>
      <c r="L967" s="31"/>
      <c r="M967" s="31"/>
      <c r="N967" s="53">
        <f t="shared" si="62"/>
        <v>0</v>
      </c>
      <c r="P967" s="133"/>
      <c r="R967" s="134"/>
    </row>
    <row r="968" spans="1:18">
      <c r="A968" s="163"/>
      <c r="B968" s="163"/>
      <c r="C968" s="119"/>
      <c r="D968" s="162"/>
      <c r="E968" s="164"/>
      <c r="F968" s="10"/>
      <c r="G968" s="163"/>
      <c r="H968" s="165"/>
      <c r="I968" s="165"/>
      <c r="J968" s="31">
        <f t="shared" si="61"/>
        <v>0</v>
      </c>
      <c r="K968" s="31">
        <f t="shared" ref="K968:K1031" si="63">J968*H968</f>
        <v>0</v>
      </c>
      <c r="L968" s="31"/>
      <c r="M968" s="31"/>
      <c r="N968" s="53">
        <f t="shared" si="62"/>
        <v>0</v>
      </c>
      <c r="P968" s="133"/>
      <c r="R968" s="134"/>
    </row>
    <row r="969" spans="1:18">
      <c r="A969" s="163"/>
      <c r="B969" s="163"/>
      <c r="C969" s="119"/>
      <c r="D969" s="162"/>
      <c r="E969" s="164"/>
      <c r="F969" s="10"/>
      <c r="G969" s="163"/>
      <c r="H969" s="165"/>
      <c r="I969" s="165"/>
      <c r="J969" s="31">
        <f t="shared" si="61"/>
        <v>0</v>
      </c>
      <c r="K969" s="31">
        <f t="shared" si="63"/>
        <v>0</v>
      </c>
      <c r="L969" s="31"/>
      <c r="M969" s="31"/>
      <c r="N969" s="53">
        <f t="shared" si="62"/>
        <v>0</v>
      </c>
      <c r="P969" s="133"/>
      <c r="R969" s="134"/>
    </row>
    <row r="970" spans="1:18">
      <c r="A970" s="163"/>
      <c r="B970" s="163"/>
      <c r="C970" s="119"/>
      <c r="D970" s="162"/>
      <c r="E970" s="164"/>
      <c r="F970" s="10"/>
      <c r="G970" s="163"/>
      <c r="H970" s="165"/>
      <c r="I970" s="165"/>
      <c r="J970" s="31">
        <f t="shared" si="61"/>
        <v>0</v>
      </c>
      <c r="K970" s="31">
        <f t="shared" si="63"/>
        <v>0</v>
      </c>
      <c r="L970" s="31"/>
      <c r="M970" s="31"/>
      <c r="N970" s="53">
        <f t="shared" si="62"/>
        <v>0</v>
      </c>
      <c r="P970" s="133"/>
      <c r="R970" s="134"/>
    </row>
    <row r="971" spans="1:18">
      <c r="A971" s="163"/>
      <c r="B971" s="163"/>
      <c r="C971" s="119"/>
      <c r="D971" s="162"/>
      <c r="E971" s="164"/>
      <c r="F971" s="10"/>
      <c r="G971" s="163"/>
      <c r="H971" s="165"/>
      <c r="I971" s="165"/>
      <c r="J971" s="31">
        <f t="shared" si="61"/>
        <v>0</v>
      </c>
      <c r="K971" s="31">
        <f t="shared" si="63"/>
        <v>0</v>
      </c>
      <c r="L971" s="31"/>
      <c r="M971" s="31"/>
      <c r="N971" s="53">
        <f t="shared" si="62"/>
        <v>0</v>
      </c>
      <c r="P971" s="133"/>
      <c r="R971" s="134"/>
    </row>
    <row r="972" spans="1:18">
      <c r="A972" s="163"/>
      <c r="B972" s="163"/>
      <c r="C972" s="119"/>
      <c r="D972" s="162"/>
      <c r="E972" s="164"/>
      <c r="F972" s="10"/>
      <c r="G972" s="163"/>
      <c r="H972" s="165"/>
      <c r="I972" s="165"/>
      <c r="J972" s="31">
        <f t="shared" si="61"/>
        <v>0</v>
      </c>
      <c r="K972" s="31">
        <f t="shared" si="63"/>
        <v>0</v>
      </c>
      <c r="L972" s="31"/>
      <c r="M972" s="31"/>
      <c r="N972" s="53">
        <f t="shared" si="62"/>
        <v>0</v>
      </c>
      <c r="P972" s="133"/>
      <c r="R972" s="134"/>
    </row>
    <row r="973" spans="1:18">
      <c r="A973" s="163"/>
      <c r="B973" s="163"/>
      <c r="C973" s="119"/>
      <c r="D973" s="162"/>
      <c r="E973" s="164"/>
      <c r="F973" s="10"/>
      <c r="G973" s="163"/>
      <c r="H973" s="165"/>
      <c r="I973" s="165"/>
      <c r="J973" s="31">
        <f t="shared" si="61"/>
        <v>0</v>
      </c>
      <c r="K973" s="31">
        <f t="shared" si="63"/>
        <v>0</v>
      </c>
      <c r="L973" s="31"/>
      <c r="M973" s="31"/>
      <c r="N973" s="53">
        <f t="shared" si="62"/>
        <v>0</v>
      </c>
      <c r="P973" s="133"/>
      <c r="R973" s="134"/>
    </row>
    <row r="974" spans="1:18">
      <c r="A974" s="163"/>
      <c r="B974" s="163"/>
      <c r="C974" s="119"/>
      <c r="D974" s="162"/>
      <c r="E974" s="164"/>
      <c r="F974" s="10"/>
      <c r="G974" s="163"/>
      <c r="H974" s="165"/>
      <c r="I974" s="165"/>
      <c r="J974" s="31">
        <f t="shared" si="61"/>
        <v>0</v>
      </c>
      <c r="K974" s="31">
        <f t="shared" si="63"/>
        <v>0</v>
      </c>
      <c r="L974" s="31"/>
      <c r="M974" s="31"/>
      <c r="N974" s="53">
        <f t="shared" si="62"/>
        <v>0</v>
      </c>
      <c r="P974" s="133"/>
      <c r="R974" s="134"/>
    </row>
    <row r="975" spans="1:18">
      <c r="A975" s="163"/>
      <c r="B975" s="163"/>
      <c r="C975" s="119"/>
      <c r="D975" s="162"/>
      <c r="E975" s="164"/>
      <c r="F975" s="10"/>
      <c r="G975" s="163"/>
      <c r="H975" s="165"/>
      <c r="I975" s="165"/>
      <c r="J975" s="31">
        <f t="shared" si="61"/>
        <v>0</v>
      </c>
      <c r="K975" s="31">
        <f t="shared" si="63"/>
        <v>0</v>
      </c>
      <c r="L975" s="31"/>
      <c r="M975" s="31"/>
      <c r="N975" s="53">
        <f t="shared" si="62"/>
        <v>0</v>
      </c>
      <c r="P975" s="133"/>
      <c r="R975" s="134"/>
    </row>
    <row r="976" spans="1:18">
      <c r="A976" s="163"/>
      <c r="B976" s="163"/>
      <c r="C976" s="119"/>
      <c r="D976" s="162"/>
      <c r="E976" s="164"/>
      <c r="F976" s="10"/>
      <c r="G976" s="163"/>
      <c r="H976" s="165"/>
      <c r="I976" s="165"/>
      <c r="J976" s="31">
        <f t="shared" si="61"/>
        <v>0</v>
      </c>
      <c r="K976" s="31">
        <f t="shared" si="63"/>
        <v>0</v>
      </c>
      <c r="L976" s="31"/>
      <c r="M976" s="31"/>
      <c r="N976" s="53">
        <f t="shared" si="62"/>
        <v>0</v>
      </c>
      <c r="P976" s="133"/>
      <c r="R976" s="134"/>
    </row>
    <row r="977" spans="1:18">
      <c r="A977" s="163"/>
      <c r="B977" s="163"/>
      <c r="C977" s="119"/>
      <c r="D977" s="162"/>
      <c r="E977" s="164"/>
      <c r="F977" s="10"/>
      <c r="G977" s="163"/>
      <c r="H977" s="165"/>
      <c r="I977" s="165"/>
      <c r="J977" s="31">
        <f t="shared" si="61"/>
        <v>0</v>
      </c>
      <c r="K977" s="31">
        <f t="shared" si="63"/>
        <v>0</v>
      </c>
      <c r="L977" s="31"/>
      <c r="M977" s="31"/>
      <c r="N977" s="53">
        <f t="shared" si="62"/>
        <v>0</v>
      </c>
      <c r="P977" s="133"/>
      <c r="R977" s="134"/>
    </row>
    <row r="978" spans="1:18">
      <c r="A978" s="163"/>
      <c r="B978" s="163"/>
      <c r="C978" s="119"/>
      <c r="D978" s="162"/>
      <c r="E978" s="164"/>
      <c r="F978" s="10"/>
      <c r="G978" s="163"/>
      <c r="H978" s="165"/>
      <c r="I978" s="165"/>
      <c r="J978" s="31">
        <f t="shared" si="61"/>
        <v>0</v>
      </c>
      <c r="K978" s="31">
        <f t="shared" si="63"/>
        <v>0</v>
      </c>
      <c r="L978" s="31"/>
      <c r="M978" s="31"/>
      <c r="N978" s="53">
        <f t="shared" si="62"/>
        <v>0</v>
      </c>
      <c r="P978" s="133"/>
      <c r="R978" s="134"/>
    </row>
    <row r="979" spans="1:18">
      <c r="A979" s="163"/>
      <c r="B979" s="163"/>
      <c r="C979" s="119"/>
      <c r="D979" s="162"/>
      <c r="E979" s="164"/>
      <c r="F979" s="10"/>
      <c r="G979" s="163"/>
      <c r="H979" s="165"/>
      <c r="I979" s="165"/>
      <c r="J979" s="31">
        <f t="shared" ref="J979:J1042" si="64">G979-F979</f>
        <v>0</v>
      </c>
      <c r="K979" s="31">
        <f t="shared" si="63"/>
        <v>0</v>
      </c>
      <c r="L979" s="31"/>
      <c r="M979" s="31"/>
      <c r="N979" s="53">
        <f t="shared" ref="N979:N1042" si="65">J979</f>
        <v>0</v>
      </c>
      <c r="P979" s="133"/>
      <c r="R979" s="134"/>
    </row>
    <row r="980" spans="1:18">
      <c r="A980" s="163"/>
      <c r="B980" s="163"/>
      <c r="C980" s="119"/>
      <c r="D980" s="162"/>
      <c r="E980" s="164"/>
      <c r="F980" s="10"/>
      <c r="G980" s="163"/>
      <c r="H980" s="165"/>
      <c r="I980" s="165"/>
      <c r="J980" s="31">
        <f t="shared" si="64"/>
        <v>0</v>
      </c>
      <c r="K980" s="31">
        <f t="shared" si="63"/>
        <v>0</v>
      </c>
      <c r="L980" s="31"/>
      <c r="M980" s="31"/>
      <c r="N980" s="53">
        <f t="shared" si="65"/>
        <v>0</v>
      </c>
      <c r="P980" s="133"/>
      <c r="R980" s="134"/>
    </row>
    <row r="981" spans="1:18">
      <c r="A981" s="163"/>
      <c r="B981" s="163"/>
      <c r="C981" s="119"/>
      <c r="D981" s="162"/>
      <c r="E981" s="164"/>
      <c r="F981" s="10"/>
      <c r="G981" s="163"/>
      <c r="H981" s="165"/>
      <c r="I981" s="165"/>
      <c r="J981" s="31">
        <f t="shared" si="64"/>
        <v>0</v>
      </c>
      <c r="K981" s="31">
        <f t="shared" si="63"/>
        <v>0</v>
      </c>
      <c r="L981" s="31"/>
      <c r="M981" s="31"/>
      <c r="N981" s="53">
        <f t="shared" si="65"/>
        <v>0</v>
      </c>
      <c r="P981" s="133"/>
      <c r="R981" s="134"/>
    </row>
    <row r="982" spans="1:18">
      <c r="A982" s="163"/>
      <c r="B982" s="163"/>
      <c r="C982" s="119"/>
      <c r="D982" s="162"/>
      <c r="E982" s="164"/>
      <c r="F982" s="10"/>
      <c r="G982" s="163"/>
      <c r="H982" s="165"/>
      <c r="I982" s="165"/>
      <c r="J982" s="31">
        <f t="shared" si="64"/>
        <v>0</v>
      </c>
      <c r="K982" s="31">
        <f t="shared" si="63"/>
        <v>0</v>
      </c>
      <c r="L982" s="31"/>
      <c r="M982" s="31"/>
      <c r="N982" s="53">
        <f t="shared" si="65"/>
        <v>0</v>
      </c>
      <c r="P982" s="133"/>
      <c r="R982" s="134"/>
    </row>
    <row r="983" spans="1:18">
      <c r="A983" s="163"/>
      <c r="B983" s="163"/>
      <c r="C983" s="119"/>
      <c r="D983" s="162"/>
      <c r="E983" s="164"/>
      <c r="F983" s="10"/>
      <c r="G983" s="163"/>
      <c r="H983" s="165"/>
      <c r="I983" s="165"/>
      <c r="J983" s="31">
        <f t="shared" si="64"/>
        <v>0</v>
      </c>
      <c r="K983" s="31">
        <f t="shared" si="63"/>
        <v>0</v>
      </c>
      <c r="L983" s="31"/>
      <c r="M983" s="31"/>
      <c r="N983" s="53">
        <f t="shared" si="65"/>
        <v>0</v>
      </c>
      <c r="P983" s="133"/>
      <c r="R983" s="134"/>
    </row>
    <row r="984" spans="1:18">
      <c r="A984" s="163"/>
      <c r="B984" s="163"/>
      <c r="C984" s="119"/>
      <c r="D984" s="162"/>
      <c r="E984" s="164"/>
      <c r="F984" s="10"/>
      <c r="G984" s="163"/>
      <c r="H984" s="165"/>
      <c r="I984" s="165"/>
      <c r="J984" s="31">
        <f t="shared" si="64"/>
        <v>0</v>
      </c>
      <c r="K984" s="31">
        <f t="shared" si="63"/>
        <v>0</v>
      </c>
      <c r="L984" s="31"/>
      <c r="M984" s="31"/>
      <c r="N984" s="53">
        <f t="shared" si="65"/>
        <v>0</v>
      </c>
      <c r="P984" s="133"/>
      <c r="R984" s="134"/>
    </row>
    <row r="985" spans="1:18">
      <c r="A985" s="163"/>
      <c r="B985" s="163"/>
      <c r="C985" s="119"/>
      <c r="D985" s="162"/>
      <c r="E985" s="164"/>
      <c r="F985" s="10"/>
      <c r="G985" s="163"/>
      <c r="H985" s="165"/>
      <c r="I985" s="165"/>
      <c r="J985" s="31">
        <f t="shared" si="64"/>
        <v>0</v>
      </c>
      <c r="K985" s="31">
        <f t="shared" si="63"/>
        <v>0</v>
      </c>
      <c r="L985" s="31"/>
      <c r="M985" s="31"/>
      <c r="N985" s="53">
        <f t="shared" si="65"/>
        <v>0</v>
      </c>
      <c r="P985" s="133"/>
      <c r="R985" s="134"/>
    </row>
    <row r="986" spans="1:18">
      <c r="A986" s="163"/>
      <c r="B986" s="163"/>
      <c r="C986" s="119"/>
      <c r="D986" s="162"/>
      <c r="E986" s="164"/>
      <c r="F986" s="10"/>
      <c r="G986" s="163"/>
      <c r="H986" s="165"/>
      <c r="I986" s="165"/>
      <c r="J986" s="31">
        <f t="shared" si="64"/>
        <v>0</v>
      </c>
      <c r="K986" s="31">
        <f t="shared" si="63"/>
        <v>0</v>
      </c>
      <c r="L986" s="31"/>
      <c r="M986" s="31"/>
      <c r="N986" s="53">
        <f t="shared" si="65"/>
        <v>0</v>
      </c>
      <c r="P986" s="133"/>
      <c r="R986" s="134"/>
    </row>
    <row r="987" spans="1:18">
      <c r="A987" s="163"/>
      <c r="B987" s="163"/>
      <c r="C987" s="119"/>
      <c r="D987" s="162"/>
      <c r="E987" s="164"/>
      <c r="F987" s="10"/>
      <c r="G987" s="163"/>
      <c r="H987" s="165"/>
      <c r="I987" s="165"/>
      <c r="J987" s="31">
        <f t="shared" si="64"/>
        <v>0</v>
      </c>
      <c r="K987" s="31">
        <f t="shared" si="63"/>
        <v>0</v>
      </c>
      <c r="L987" s="31"/>
      <c r="M987" s="31"/>
      <c r="N987" s="53">
        <f t="shared" si="65"/>
        <v>0</v>
      </c>
      <c r="P987" s="133"/>
      <c r="R987" s="134"/>
    </row>
    <row r="988" spans="1:18">
      <c r="A988" s="163"/>
      <c r="B988" s="163"/>
      <c r="C988" s="119"/>
      <c r="D988" s="162"/>
      <c r="E988" s="164"/>
      <c r="F988" s="10"/>
      <c r="G988" s="163"/>
      <c r="H988" s="165"/>
      <c r="I988" s="165"/>
      <c r="J988" s="31">
        <f t="shared" si="64"/>
        <v>0</v>
      </c>
      <c r="K988" s="31">
        <f t="shared" si="63"/>
        <v>0</v>
      </c>
      <c r="L988" s="31"/>
      <c r="M988" s="31"/>
      <c r="N988" s="53">
        <f t="shared" si="65"/>
        <v>0</v>
      </c>
      <c r="P988" s="133"/>
      <c r="R988" s="134"/>
    </row>
    <row r="989" spans="1:18">
      <c r="A989" s="163"/>
      <c r="B989" s="163"/>
      <c r="C989" s="119"/>
      <c r="D989" s="162"/>
      <c r="E989" s="164"/>
      <c r="F989" s="10"/>
      <c r="G989" s="163"/>
      <c r="H989" s="165"/>
      <c r="I989" s="165"/>
      <c r="J989" s="31">
        <f t="shared" si="64"/>
        <v>0</v>
      </c>
      <c r="K989" s="31">
        <f t="shared" si="63"/>
        <v>0</v>
      </c>
      <c r="L989" s="31"/>
      <c r="M989" s="31"/>
      <c r="N989" s="53">
        <f t="shared" si="65"/>
        <v>0</v>
      </c>
      <c r="P989" s="133"/>
      <c r="R989" s="134"/>
    </row>
    <row r="990" spans="1:18">
      <c r="A990" s="163"/>
      <c r="B990" s="163"/>
      <c r="C990" s="119"/>
      <c r="D990" s="162"/>
      <c r="E990" s="164"/>
      <c r="F990" s="10"/>
      <c r="G990" s="163"/>
      <c r="H990" s="165"/>
      <c r="I990" s="165"/>
      <c r="J990" s="31">
        <f t="shared" si="64"/>
        <v>0</v>
      </c>
      <c r="K990" s="31">
        <f t="shared" si="63"/>
        <v>0</v>
      </c>
      <c r="L990" s="31"/>
      <c r="M990" s="31"/>
      <c r="N990" s="53">
        <f t="shared" si="65"/>
        <v>0</v>
      </c>
      <c r="P990" s="133"/>
      <c r="R990" s="134"/>
    </row>
    <row r="991" spans="1:18">
      <c r="A991" s="163"/>
      <c r="B991" s="163"/>
      <c r="C991" s="119"/>
      <c r="D991" s="162"/>
      <c r="E991" s="164"/>
      <c r="F991" s="10"/>
      <c r="G991" s="163"/>
      <c r="H991" s="165"/>
      <c r="I991" s="165"/>
      <c r="J991" s="31">
        <f t="shared" si="64"/>
        <v>0</v>
      </c>
      <c r="K991" s="31">
        <f t="shared" si="63"/>
        <v>0</v>
      </c>
      <c r="L991" s="31"/>
      <c r="M991" s="31"/>
      <c r="N991" s="53">
        <f t="shared" si="65"/>
        <v>0</v>
      </c>
      <c r="P991" s="133"/>
      <c r="R991" s="134"/>
    </row>
    <row r="992" spans="1:18">
      <c r="A992" s="163"/>
      <c r="B992" s="163"/>
      <c r="C992" s="119"/>
      <c r="D992" s="162"/>
      <c r="E992" s="164"/>
      <c r="F992" s="10"/>
      <c r="G992" s="163"/>
      <c r="H992" s="165"/>
      <c r="I992" s="165"/>
      <c r="J992" s="31">
        <f t="shared" si="64"/>
        <v>0</v>
      </c>
      <c r="K992" s="31">
        <f t="shared" si="63"/>
        <v>0</v>
      </c>
      <c r="L992" s="31"/>
      <c r="M992" s="31"/>
      <c r="N992" s="53">
        <f t="shared" si="65"/>
        <v>0</v>
      </c>
      <c r="P992" s="133"/>
      <c r="R992" s="134"/>
    </row>
    <row r="993" spans="1:18">
      <c r="A993" s="163"/>
      <c r="B993" s="163"/>
      <c r="C993" s="119"/>
      <c r="D993" s="162"/>
      <c r="E993" s="164"/>
      <c r="F993" s="10"/>
      <c r="G993" s="163"/>
      <c r="H993" s="165"/>
      <c r="I993" s="165"/>
      <c r="J993" s="31">
        <f t="shared" si="64"/>
        <v>0</v>
      </c>
      <c r="K993" s="31">
        <f t="shared" si="63"/>
        <v>0</v>
      </c>
      <c r="L993" s="31"/>
      <c r="M993" s="31"/>
      <c r="N993" s="53">
        <f t="shared" si="65"/>
        <v>0</v>
      </c>
      <c r="P993" s="133"/>
      <c r="R993" s="134"/>
    </row>
    <row r="994" spans="1:18">
      <c r="A994" s="163"/>
      <c r="B994" s="163"/>
      <c r="C994" s="119"/>
      <c r="D994" s="162"/>
      <c r="E994" s="164"/>
      <c r="F994" s="10"/>
      <c r="G994" s="163"/>
      <c r="H994" s="165"/>
      <c r="I994" s="165"/>
      <c r="J994" s="31">
        <f t="shared" si="64"/>
        <v>0</v>
      </c>
      <c r="K994" s="31">
        <f t="shared" si="63"/>
        <v>0</v>
      </c>
      <c r="L994" s="31"/>
      <c r="M994" s="31"/>
      <c r="N994" s="53">
        <f t="shared" si="65"/>
        <v>0</v>
      </c>
      <c r="P994" s="133"/>
      <c r="R994" s="134"/>
    </row>
    <row r="995" spans="1:18">
      <c r="A995" s="163"/>
      <c r="B995" s="163"/>
      <c r="C995" s="119"/>
      <c r="D995" s="162"/>
      <c r="E995" s="164"/>
      <c r="F995" s="10"/>
      <c r="G995" s="163"/>
      <c r="H995" s="165"/>
      <c r="I995" s="165"/>
      <c r="J995" s="31">
        <f t="shared" si="64"/>
        <v>0</v>
      </c>
      <c r="K995" s="31">
        <f t="shared" si="63"/>
        <v>0</v>
      </c>
      <c r="L995" s="31"/>
      <c r="M995" s="31"/>
      <c r="N995" s="53">
        <f t="shared" si="65"/>
        <v>0</v>
      </c>
      <c r="P995" s="133"/>
      <c r="R995" s="134"/>
    </row>
    <row r="996" spans="1:18">
      <c r="A996" s="163"/>
      <c r="B996" s="163"/>
      <c r="C996" s="119"/>
      <c r="D996" s="162"/>
      <c r="E996" s="164"/>
      <c r="F996" s="10"/>
      <c r="G996" s="163"/>
      <c r="H996" s="165"/>
      <c r="I996" s="165"/>
      <c r="J996" s="31">
        <f t="shared" si="64"/>
        <v>0</v>
      </c>
      <c r="K996" s="31">
        <f t="shared" si="63"/>
        <v>0</v>
      </c>
      <c r="L996" s="31"/>
      <c r="M996" s="31"/>
      <c r="N996" s="53">
        <f t="shared" si="65"/>
        <v>0</v>
      </c>
      <c r="P996" s="133"/>
      <c r="R996" s="134"/>
    </row>
    <row r="997" spans="1:18">
      <c r="A997" s="163"/>
      <c r="B997" s="163"/>
      <c r="C997" s="119"/>
      <c r="D997" s="162"/>
      <c r="E997" s="164"/>
      <c r="F997" s="10"/>
      <c r="G997" s="163"/>
      <c r="H997" s="165"/>
      <c r="I997" s="165"/>
      <c r="J997" s="31">
        <f t="shared" si="64"/>
        <v>0</v>
      </c>
      <c r="K997" s="31">
        <f t="shared" si="63"/>
        <v>0</v>
      </c>
      <c r="L997" s="31"/>
      <c r="M997" s="31"/>
      <c r="N997" s="53">
        <f t="shared" si="65"/>
        <v>0</v>
      </c>
      <c r="P997" s="133"/>
      <c r="R997" s="134"/>
    </row>
    <row r="998" spans="1:18">
      <c r="A998" s="163"/>
      <c r="B998" s="163"/>
      <c r="C998" s="119"/>
      <c r="D998" s="162"/>
      <c r="E998" s="164"/>
      <c r="F998" s="10"/>
      <c r="G998" s="163"/>
      <c r="H998" s="165"/>
      <c r="I998" s="165"/>
      <c r="J998" s="31">
        <f t="shared" si="64"/>
        <v>0</v>
      </c>
      <c r="K998" s="31">
        <f t="shared" si="63"/>
        <v>0</v>
      </c>
      <c r="L998" s="31"/>
      <c r="M998" s="31"/>
      <c r="N998" s="53">
        <f t="shared" si="65"/>
        <v>0</v>
      </c>
      <c r="P998" s="133"/>
      <c r="R998" s="134"/>
    </row>
    <row r="999" spans="1:18">
      <c r="A999" s="163"/>
      <c r="B999" s="163"/>
      <c r="C999" s="119"/>
      <c r="D999" s="162"/>
      <c r="E999" s="164"/>
      <c r="F999" s="10"/>
      <c r="G999" s="163"/>
      <c r="H999" s="165"/>
      <c r="I999" s="165"/>
      <c r="J999" s="31">
        <f t="shared" si="64"/>
        <v>0</v>
      </c>
      <c r="K999" s="31">
        <f t="shared" si="63"/>
        <v>0</v>
      </c>
      <c r="L999" s="31"/>
      <c r="M999" s="31"/>
      <c r="N999" s="53">
        <f t="shared" si="65"/>
        <v>0</v>
      </c>
      <c r="P999" s="133"/>
      <c r="R999" s="134"/>
    </row>
    <row r="1000" spans="1:18">
      <c r="A1000" s="163"/>
      <c r="B1000" s="163"/>
      <c r="C1000" s="119"/>
      <c r="D1000" s="162"/>
      <c r="E1000" s="164"/>
      <c r="F1000" s="10"/>
      <c r="G1000" s="163"/>
      <c r="H1000" s="165"/>
      <c r="I1000" s="165"/>
      <c r="J1000" s="31">
        <f t="shared" si="64"/>
        <v>0</v>
      </c>
      <c r="K1000" s="31">
        <f t="shared" si="63"/>
        <v>0</v>
      </c>
      <c r="L1000" s="31"/>
      <c r="M1000" s="31"/>
      <c r="N1000" s="53">
        <f t="shared" si="65"/>
        <v>0</v>
      </c>
      <c r="P1000" s="133"/>
      <c r="R1000" s="134"/>
    </row>
    <row r="1001" spans="1:18">
      <c r="A1001" s="163"/>
      <c r="B1001" s="163"/>
      <c r="C1001" s="119"/>
      <c r="D1001" s="162"/>
      <c r="E1001" s="164"/>
      <c r="F1001" s="10"/>
      <c r="G1001" s="163"/>
      <c r="H1001" s="165"/>
      <c r="I1001" s="165"/>
      <c r="J1001" s="31">
        <f t="shared" si="64"/>
        <v>0</v>
      </c>
      <c r="K1001" s="31">
        <f t="shared" si="63"/>
        <v>0</v>
      </c>
      <c r="L1001" s="31"/>
      <c r="M1001" s="31"/>
      <c r="N1001" s="53">
        <f t="shared" si="65"/>
        <v>0</v>
      </c>
      <c r="P1001" s="133"/>
      <c r="R1001" s="134"/>
    </row>
    <row r="1002" spans="1:18">
      <c r="A1002" s="163"/>
      <c r="B1002" s="163"/>
      <c r="C1002" s="119"/>
      <c r="D1002" s="162"/>
      <c r="E1002" s="164"/>
      <c r="F1002" s="10"/>
      <c r="G1002" s="163"/>
      <c r="H1002" s="165"/>
      <c r="I1002" s="165"/>
      <c r="J1002" s="31">
        <f t="shared" si="64"/>
        <v>0</v>
      </c>
      <c r="K1002" s="31">
        <f t="shared" si="63"/>
        <v>0</v>
      </c>
      <c r="L1002" s="31"/>
      <c r="M1002" s="31"/>
      <c r="N1002" s="53">
        <f t="shared" si="65"/>
        <v>0</v>
      </c>
      <c r="P1002" s="133"/>
      <c r="R1002" s="134"/>
    </row>
    <row r="1003" spans="1:18">
      <c r="A1003" s="163"/>
      <c r="B1003" s="163"/>
      <c r="C1003" s="119"/>
      <c r="D1003" s="162"/>
      <c r="E1003" s="164"/>
      <c r="F1003" s="10"/>
      <c r="G1003" s="163"/>
      <c r="H1003" s="165"/>
      <c r="I1003" s="165"/>
      <c r="J1003" s="31">
        <f t="shared" si="64"/>
        <v>0</v>
      </c>
      <c r="K1003" s="31">
        <f t="shared" si="63"/>
        <v>0</v>
      </c>
      <c r="L1003" s="31"/>
      <c r="M1003" s="31"/>
      <c r="N1003" s="53">
        <f t="shared" si="65"/>
        <v>0</v>
      </c>
      <c r="P1003" s="133"/>
      <c r="R1003" s="134"/>
    </row>
    <row r="1004" spans="1:18">
      <c r="A1004" s="163"/>
      <c r="B1004" s="163"/>
      <c r="C1004" s="119"/>
      <c r="D1004" s="162"/>
      <c r="E1004" s="164"/>
      <c r="F1004" s="10"/>
      <c r="G1004" s="163"/>
      <c r="H1004" s="165"/>
      <c r="I1004" s="165"/>
      <c r="J1004" s="31">
        <f t="shared" si="64"/>
        <v>0</v>
      </c>
      <c r="K1004" s="31">
        <f t="shared" si="63"/>
        <v>0</v>
      </c>
      <c r="L1004" s="31"/>
      <c r="M1004" s="31"/>
      <c r="N1004" s="53">
        <f t="shared" si="65"/>
        <v>0</v>
      </c>
      <c r="P1004" s="133"/>
      <c r="R1004" s="134"/>
    </row>
    <row r="1005" spans="1:18">
      <c r="A1005" s="163"/>
      <c r="B1005" s="163"/>
      <c r="C1005" s="119"/>
      <c r="D1005" s="162"/>
      <c r="E1005" s="164"/>
      <c r="F1005" s="10"/>
      <c r="G1005" s="163"/>
      <c r="H1005" s="165"/>
      <c r="I1005" s="165"/>
      <c r="J1005" s="31">
        <f t="shared" si="64"/>
        <v>0</v>
      </c>
      <c r="K1005" s="31">
        <f t="shared" si="63"/>
        <v>0</v>
      </c>
      <c r="L1005" s="31"/>
      <c r="M1005" s="31"/>
      <c r="N1005" s="53">
        <f t="shared" si="65"/>
        <v>0</v>
      </c>
      <c r="P1005" s="133"/>
      <c r="R1005" s="134"/>
    </row>
    <row r="1006" spans="1:18">
      <c r="A1006" s="163"/>
      <c r="B1006" s="163"/>
      <c r="C1006" s="119"/>
      <c r="D1006" s="162"/>
      <c r="E1006" s="164"/>
      <c r="F1006" s="10"/>
      <c r="G1006" s="163"/>
      <c r="H1006" s="165"/>
      <c r="I1006" s="165"/>
      <c r="J1006" s="31">
        <f t="shared" si="64"/>
        <v>0</v>
      </c>
      <c r="K1006" s="31">
        <f t="shared" si="63"/>
        <v>0</v>
      </c>
      <c r="L1006" s="31"/>
      <c r="M1006" s="31"/>
      <c r="N1006" s="53">
        <f t="shared" si="65"/>
        <v>0</v>
      </c>
      <c r="P1006" s="133"/>
      <c r="R1006" s="134"/>
    </row>
    <row r="1007" spans="1:18">
      <c r="A1007" s="163"/>
      <c r="B1007" s="163"/>
      <c r="C1007" s="119"/>
      <c r="D1007" s="162"/>
      <c r="E1007" s="164"/>
      <c r="F1007" s="10"/>
      <c r="G1007" s="163"/>
      <c r="H1007" s="165"/>
      <c r="I1007" s="165"/>
      <c r="J1007" s="31">
        <f t="shared" si="64"/>
        <v>0</v>
      </c>
      <c r="K1007" s="31">
        <f t="shared" si="63"/>
        <v>0</v>
      </c>
      <c r="L1007" s="31"/>
      <c r="M1007" s="31"/>
      <c r="N1007" s="53">
        <f t="shared" si="65"/>
        <v>0</v>
      </c>
      <c r="P1007" s="133"/>
      <c r="R1007" s="134"/>
    </row>
    <row r="1008" spans="1:18">
      <c r="A1008" s="163"/>
      <c r="B1008" s="163"/>
      <c r="C1008" s="119"/>
      <c r="D1008" s="162"/>
      <c r="E1008" s="164"/>
      <c r="F1008" s="10"/>
      <c r="G1008" s="163"/>
      <c r="H1008" s="165"/>
      <c r="I1008" s="165"/>
      <c r="J1008" s="31">
        <f t="shared" si="64"/>
        <v>0</v>
      </c>
      <c r="K1008" s="31">
        <f t="shared" si="63"/>
        <v>0</v>
      </c>
      <c r="L1008" s="31"/>
      <c r="M1008" s="31"/>
      <c r="N1008" s="53">
        <f t="shared" si="65"/>
        <v>0</v>
      </c>
      <c r="P1008" s="133"/>
      <c r="R1008" s="134"/>
    </row>
    <row r="1009" spans="1:18">
      <c r="A1009" s="163"/>
      <c r="B1009" s="163"/>
      <c r="C1009" s="119"/>
      <c r="D1009" s="162"/>
      <c r="E1009" s="164"/>
      <c r="F1009" s="10"/>
      <c r="G1009" s="163"/>
      <c r="H1009" s="165"/>
      <c r="I1009" s="165"/>
      <c r="J1009" s="31">
        <f t="shared" si="64"/>
        <v>0</v>
      </c>
      <c r="K1009" s="31">
        <f t="shared" si="63"/>
        <v>0</v>
      </c>
      <c r="L1009" s="31"/>
      <c r="M1009" s="31"/>
      <c r="N1009" s="53">
        <f t="shared" si="65"/>
        <v>0</v>
      </c>
      <c r="P1009" s="133"/>
      <c r="R1009" s="134"/>
    </row>
    <row r="1010" spans="1:18">
      <c r="A1010" s="163"/>
      <c r="B1010" s="163"/>
      <c r="C1010" s="119"/>
      <c r="D1010" s="162"/>
      <c r="E1010" s="164"/>
      <c r="F1010" s="10"/>
      <c r="G1010" s="163"/>
      <c r="H1010" s="165"/>
      <c r="I1010" s="165"/>
      <c r="J1010" s="31">
        <f t="shared" si="64"/>
        <v>0</v>
      </c>
      <c r="K1010" s="31">
        <f t="shared" si="63"/>
        <v>0</v>
      </c>
      <c r="L1010" s="31"/>
      <c r="M1010" s="31"/>
      <c r="N1010" s="53">
        <f t="shared" si="65"/>
        <v>0</v>
      </c>
      <c r="P1010" s="133"/>
      <c r="R1010" s="134"/>
    </row>
    <row r="1011" spans="1:18">
      <c r="A1011" s="163"/>
      <c r="B1011" s="163"/>
      <c r="C1011" s="119"/>
      <c r="D1011" s="162"/>
      <c r="E1011" s="164"/>
      <c r="F1011" s="10"/>
      <c r="G1011" s="163"/>
      <c r="H1011" s="165"/>
      <c r="I1011" s="165"/>
      <c r="J1011" s="31">
        <f t="shared" si="64"/>
        <v>0</v>
      </c>
      <c r="K1011" s="31">
        <f t="shared" si="63"/>
        <v>0</v>
      </c>
      <c r="L1011" s="31"/>
      <c r="M1011" s="31"/>
      <c r="N1011" s="53">
        <f t="shared" si="65"/>
        <v>0</v>
      </c>
      <c r="P1011" s="133"/>
      <c r="R1011" s="134"/>
    </row>
    <row r="1012" spans="1:18">
      <c r="A1012" s="163"/>
      <c r="B1012" s="163"/>
      <c r="C1012" s="119"/>
      <c r="D1012" s="162"/>
      <c r="E1012" s="164"/>
      <c r="F1012" s="10"/>
      <c r="G1012" s="163"/>
      <c r="H1012" s="165"/>
      <c r="I1012" s="165"/>
      <c r="J1012" s="31">
        <f t="shared" si="64"/>
        <v>0</v>
      </c>
      <c r="K1012" s="31">
        <f t="shared" si="63"/>
        <v>0</v>
      </c>
      <c r="L1012" s="31"/>
      <c r="M1012" s="31"/>
      <c r="N1012" s="53">
        <f t="shared" si="65"/>
        <v>0</v>
      </c>
      <c r="P1012" s="133"/>
      <c r="R1012" s="134"/>
    </row>
    <row r="1013" spans="1:18">
      <c r="A1013" s="163"/>
      <c r="B1013" s="163"/>
      <c r="C1013" s="119"/>
      <c r="D1013" s="162"/>
      <c r="E1013" s="164"/>
      <c r="F1013" s="10"/>
      <c r="G1013" s="163"/>
      <c r="H1013" s="165"/>
      <c r="I1013" s="165"/>
      <c r="J1013" s="31">
        <f t="shared" si="64"/>
        <v>0</v>
      </c>
      <c r="K1013" s="31">
        <f t="shared" si="63"/>
        <v>0</v>
      </c>
      <c r="L1013" s="31"/>
      <c r="M1013" s="31"/>
      <c r="N1013" s="53">
        <f t="shared" si="65"/>
        <v>0</v>
      </c>
      <c r="P1013" s="133"/>
      <c r="R1013" s="134"/>
    </row>
    <row r="1014" spans="1:18">
      <c r="A1014" s="163"/>
      <c r="B1014" s="163"/>
      <c r="C1014" s="119"/>
      <c r="D1014" s="162"/>
      <c r="E1014" s="164"/>
      <c r="F1014" s="10"/>
      <c r="G1014" s="163"/>
      <c r="H1014" s="165"/>
      <c r="I1014" s="165"/>
      <c r="J1014" s="31">
        <f t="shared" si="64"/>
        <v>0</v>
      </c>
      <c r="K1014" s="31">
        <f t="shared" si="63"/>
        <v>0</v>
      </c>
      <c r="L1014" s="31"/>
      <c r="M1014" s="31"/>
      <c r="N1014" s="53">
        <f t="shared" si="65"/>
        <v>0</v>
      </c>
      <c r="P1014" s="133"/>
      <c r="R1014" s="134"/>
    </row>
    <row r="1015" spans="1:18">
      <c r="A1015" s="163"/>
      <c r="B1015" s="163"/>
      <c r="C1015" s="119"/>
      <c r="D1015" s="162"/>
      <c r="E1015" s="164"/>
      <c r="F1015" s="10"/>
      <c r="G1015" s="163"/>
      <c r="H1015" s="165"/>
      <c r="I1015" s="165"/>
      <c r="J1015" s="31">
        <f t="shared" si="64"/>
        <v>0</v>
      </c>
      <c r="K1015" s="31">
        <f t="shared" si="63"/>
        <v>0</v>
      </c>
      <c r="L1015" s="31"/>
      <c r="M1015" s="31"/>
      <c r="N1015" s="53">
        <f t="shared" si="65"/>
        <v>0</v>
      </c>
      <c r="P1015" s="133"/>
      <c r="R1015" s="134"/>
    </row>
    <row r="1016" spans="1:18">
      <c r="A1016" s="163"/>
      <c r="B1016" s="163"/>
      <c r="C1016" s="119"/>
      <c r="D1016" s="162"/>
      <c r="E1016" s="164"/>
      <c r="F1016" s="10"/>
      <c r="G1016" s="163"/>
      <c r="H1016" s="165"/>
      <c r="I1016" s="165"/>
      <c r="J1016" s="31">
        <f t="shared" si="64"/>
        <v>0</v>
      </c>
      <c r="K1016" s="31">
        <f t="shared" si="63"/>
        <v>0</v>
      </c>
      <c r="L1016" s="31"/>
      <c r="M1016" s="31"/>
      <c r="N1016" s="53">
        <f t="shared" si="65"/>
        <v>0</v>
      </c>
      <c r="P1016" s="133"/>
      <c r="R1016" s="134"/>
    </row>
    <row r="1017" spans="1:18">
      <c r="A1017" s="163"/>
      <c r="B1017" s="163"/>
      <c r="C1017" s="119"/>
      <c r="D1017" s="162"/>
      <c r="E1017" s="164"/>
      <c r="F1017" s="10"/>
      <c r="G1017" s="163"/>
      <c r="H1017" s="165"/>
      <c r="I1017" s="165"/>
      <c r="J1017" s="31">
        <f t="shared" si="64"/>
        <v>0</v>
      </c>
      <c r="K1017" s="31">
        <f t="shared" si="63"/>
        <v>0</v>
      </c>
      <c r="L1017" s="31"/>
      <c r="M1017" s="31"/>
      <c r="N1017" s="53">
        <f t="shared" si="65"/>
        <v>0</v>
      </c>
      <c r="P1017" s="133"/>
      <c r="R1017" s="134"/>
    </row>
    <row r="1018" spans="1:18">
      <c r="A1018" s="163"/>
      <c r="B1018" s="163"/>
      <c r="C1018" s="119"/>
      <c r="D1018" s="162"/>
      <c r="E1018" s="164"/>
      <c r="F1018" s="10"/>
      <c r="G1018" s="163"/>
      <c r="H1018" s="165"/>
      <c r="I1018" s="165"/>
      <c r="J1018" s="31">
        <f t="shared" si="64"/>
        <v>0</v>
      </c>
      <c r="K1018" s="31">
        <f t="shared" si="63"/>
        <v>0</v>
      </c>
      <c r="L1018" s="31"/>
      <c r="M1018" s="31"/>
      <c r="N1018" s="53">
        <f t="shared" si="65"/>
        <v>0</v>
      </c>
      <c r="P1018" s="133"/>
      <c r="R1018" s="134"/>
    </row>
    <row r="1019" spans="1:18">
      <c r="A1019" s="163"/>
      <c r="B1019" s="163"/>
      <c r="C1019" s="119"/>
      <c r="D1019" s="162"/>
      <c r="E1019" s="164"/>
      <c r="F1019" s="10"/>
      <c r="G1019" s="163"/>
      <c r="H1019" s="165"/>
      <c r="I1019" s="165"/>
      <c r="J1019" s="31">
        <f t="shared" si="64"/>
        <v>0</v>
      </c>
      <c r="K1019" s="31">
        <f t="shared" si="63"/>
        <v>0</v>
      </c>
      <c r="L1019" s="31"/>
      <c r="M1019" s="31"/>
      <c r="N1019" s="53">
        <f t="shared" si="65"/>
        <v>0</v>
      </c>
      <c r="P1019" s="133"/>
      <c r="R1019" s="134"/>
    </row>
    <row r="1020" spans="1:18">
      <c r="A1020" s="163"/>
      <c r="B1020" s="163"/>
      <c r="C1020" s="119"/>
      <c r="D1020" s="162"/>
      <c r="E1020" s="164"/>
      <c r="F1020" s="10"/>
      <c r="G1020" s="163"/>
      <c r="H1020" s="165"/>
      <c r="I1020" s="165"/>
      <c r="J1020" s="31">
        <f t="shared" si="64"/>
        <v>0</v>
      </c>
      <c r="K1020" s="31">
        <f t="shared" si="63"/>
        <v>0</v>
      </c>
      <c r="L1020" s="31"/>
      <c r="M1020" s="31"/>
      <c r="N1020" s="53">
        <f t="shared" si="65"/>
        <v>0</v>
      </c>
      <c r="P1020" s="133"/>
      <c r="R1020" s="134"/>
    </row>
    <row r="1021" spans="1:18">
      <c r="A1021" s="163"/>
      <c r="B1021" s="163"/>
      <c r="C1021" s="119"/>
      <c r="D1021" s="162"/>
      <c r="E1021" s="164"/>
      <c r="F1021" s="10"/>
      <c r="G1021" s="163"/>
      <c r="H1021" s="165"/>
      <c r="I1021" s="165"/>
      <c r="J1021" s="31">
        <f t="shared" si="64"/>
        <v>0</v>
      </c>
      <c r="K1021" s="31">
        <f t="shared" si="63"/>
        <v>0</v>
      </c>
      <c r="L1021" s="31"/>
      <c r="M1021" s="31"/>
      <c r="N1021" s="53">
        <f t="shared" si="65"/>
        <v>0</v>
      </c>
      <c r="P1021" s="133"/>
      <c r="R1021" s="134"/>
    </row>
    <row r="1022" spans="1:18">
      <c r="A1022" s="163"/>
      <c r="B1022" s="163"/>
      <c r="C1022" s="119"/>
      <c r="D1022" s="162"/>
      <c r="E1022" s="164"/>
      <c r="F1022" s="10"/>
      <c r="G1022" s="163"/>
      <c r="H1022" s="165"/>
      <c r="I1022" s="165"/>
      <c r="J1022" s="31">
        <f t="shared" si="64"/>
        <v>0</v>
      </c>
      <c r="K1022" s="31">
        <f t="shared" si="63"/>
        <v>0</v>
      </c>
      <c r="L1022" s="31"/>
      <c r="M1022" s="31"/>
      <c r="N1022" s="53">
        <f t="shared" si="65"/>
        <v>0</v>
      </c>
      <c r="P1022" s="133"/>
      <c r="R1022" s="134"/>
    </row>
    <row r="1023" spans="1:18">
      <c r="A1023" s="163"/>
      <c r="B1023" s="163"/>
      <c r="C1023" s="119"/>
      <c r="D1023" s="162"/>
      <c r="E1023" s="164"/>
      <c r="F1023" s="10"/>
      <c r="G1023" s="163"/>
      <c r="H1023" s="165"/>
      <c r="I1023" s="165"/>
      <c r="J1023" s="31">
        <f t="shared" si="64"/>
        <v>0</v>
      </c>
      <c r="K1023" s="31">
        <f t="shared" si="63"/>
        <v>0</v>
      </c>
      <c r="L1023" s="31"/>
      <c r="M1023" s="31"/>
      <c r="N1023" s="53">
        <f t="shared" si="65"/>
        <v>0</v>
      </c>
      <c r="P1023" s="133"/>
      <c r="R1023" s="134"/>
    </row>
    <row r="1024" spans="1:18">
      <c r="A1024" s="163"/>
      <c r="B1024" s="163"/>
      <c r="C1024" s="119"/>
      <c r="D1024" s="162"/>
      <c r="E1024" s="164"/>
      <c r="F1024" s="10"/>
      <c r="G1024" s="163"/>
      <c r="H1024" s="165"/>
      <c r="I1024" s="165"/>
      <c r="J1024" s="31">
        <f t="shared" si="64"/>
        <v>0</v>
      </c>
      <c r="K1024" s="31">
        <f t="shared" si="63"/>
        <v>0</v>
      </c>
      <c r="L1024" s="31"/>
      <c r="M1024" s="31"/>
      <c r="N1024" s="53">
        <f t="shared" si="65"/>
        <v>0</v>
      </c>
      <c r="P1024" s="133"/>
      <c r="R1024" s="134"/>
    </row>
    <row r="1025" spans="1:18">
      <c r="A1025" s="163"/>
      <c r="B1025" s="163"/>
      <c r="C1025" s="119"/>
      <c r="D1025" s="162"/>
      <c r="E1025" s="164"/>
      <c r="F1025" s="10"/>
      <c r="G1025" s="163"/>
      <c r="H1025" s="165"/>
      <c r="I1025" s="165"/>
      <c r="J1025" s="31">
        <f t="shared" si="64"/>
        <v>0</v>
      </c>
      <c r="K1025" s="31">
        <f t="shared" si="63"/>
        <v>0</v>
      </c>
      <c r="L1025" s="31"/>
      <c r="M1025" s="31"/>
      <c r="N1025" s="53">
        <f t="shared" si="65"/>
        <v>0</v>
      </c>
      <c r="P1025" s="133"/>
      <c r="R1025" s="134"/>
    </row>
    <row r="1026" spans="1:18">
      <c r="A1026" s="163"/>
      <c r="B1026" s="163"/>
      <c r="C1026" s="119"/>
      <c r="D1026" s="162"/>
      <c r="E1026" s="164"/>
      <c r="F1026" s="10"/>
      <c r="G1026" s="163"/>
      <c r="H1026" s="165"/>
      <c r="I1026" s="165"/>
      <c r="J1026" s="31">
        <f t="shared" si="64"/>
        <v>0</v>
      </c>
      <c r="K1026" s="31">
        <f t="shared" si="63"/>
        <v>0</v>
      </c>
      <c r="L1026" s="31"/>
      <c r="M1026" s="31"/>
      <c r="N1026" s="53">
        <f t="shared" si="65"/>
        <v>0</v>
      </c>
      <c r="P1026" s="133"/>
      <c r="R1026" s="134"/>
    </row>
    <row r="1027" spans="1:18">
      <c r="A1027" s="163"/>
      <c r="B1027" s="163"/>
      <c r="C1027" s="119"/>
      <c r="D1027" s="162"/>
      <c r="E1027" s="164"/>
      <c r="F1027" s="10"/>
      <c r="G1027" s="163"/>
      <c r="H1027" s="165"/>
      <c r="I1027" s="165"/>
      <c r="J1027" s="31">
        <f t="shared" si="64"/>
        <v>0</v>
      </c>
      <c r="K1027" s="31">
        <f t="shared" si="63"/>
        <v>0</v>
      </c>
      <c r="L1027" s="31"/>
      <c r="M1027" s="31"/>
      <c r="N1027" s="53">
        <f t="shared" si="65"/>
        <v>0</v>
      </c>
      <c r="P1027" s="133"/>
      <c r="R1027" s="134"/>
    </row>
    <row r="1028" spans="1:18">
      <c r="A1028" s="163"/>
      <c r="B1028" s="163"/>
      <c r="C1028" s="119"/>
      <c r="D1028" s="162"/>
      <c r="E1028" s="164"/>
      <c r="F1028" s="10"/>
      <c r="G1028" s="163"/>
      <c r="H1028" s="165"/>
      <c r="I1028" s="165"/>
      <c r="J1028" s="31">
        <f t="shared" si="64"/>
        <v>0</v>
      </c>
      <c r="K1028" s="31">
        <f t="shared" si="63"/>
        <v>0</v>
      </c>
      <c r="L1028" s="31"/>
      <c r="M1028" s="31"/>
      <c r="N1028" s="53">
        <f t="shared" si="65"/>
        <v>0</v>
      </c>
      <c r="P1028" s="133"/>
      <c r="R1028" s="134"/>
    </row>
    <row r="1029" spans="1:18">
      <c r="A1029" s="163"/>
      <c r="B1029" s="163"/>
      <c r="C1029" s="119"/>
      <c r="D1029" s="162"/>
      <c r="E1029" s="164"/>
      <c r="F1029" s="10"/>
      <c r="G1029" s="163"/>
      <c r="H1029" s="165"/>
      <c r="I1029" s="165"/>
      <c r="J1029" s="31">
        <f t="shared" si="64"/>
        <v>0</v>
      </c>
      <c r="K1029" s="31">
        <f t="shared" si="63"/>
        <v>0</v>
      </c>
      <c r="L1029" s="31"/>
      <c r="M1029" s="31"/>
      <c r="N1029" s="53">
        <f t="shared" si="65"/>
        <v>0</v>
      </c>
      <c r="P1029" s="133"/>
      <c r="R1029" s="134"/>
    </row>
    <row r="1030" spans="1:18">
      <c r="A1030" s="163"/>
      <c r="B1030" s="163"/>
      <c r="C1030" s="119"/>
      <c r="D1030" s="162"/>
      <c r="E1030" s="164"/>
      <c r="F1030" s="10"/>
      <c r="G1030" s="163"/>
      <c r="H1030" s="165"/>
      <c r="I1030" s="165"/>
      <c r="J1030" s="31">
        <f t="shared" si="64"/>
        <v>0</v>
      </c>
      <c r="K1030" s="31">
        <f t="shared" si="63"/>
        <v>0</v>
      </c>
      <c r="L1030" s="31"/>
      <c r="M1030" s="31"/>
      <c r="N1030" s="53">
        <f t="shared" si="65"/>
        <v>0</v>
      </c>
      <c r="P1030" s="133"/>
      <c r="R1030" s="134"/>
    </row>
    <row r="1031" spans="1:18">
      <c r="A1031" s="163"/>
      <c r="B1031" s="163"/>
      <c r="C1031" s="119"/>
      <c r="D1031" s="162"/>
      <c r="E1031" s="164"/>
      <c r="F1031" s="10"/>
      <c r="G1031" s="163"/>
      <c r="H1031" s="165"/>
      <c r="I1031" s="165"/>
      <c r="J1031" s="31">
        <f t="shared" si="64"/>
        <v>0</v>
      </c>
      <c r="K1031" s="31">
        <f t="shared" si="63"/>
        <v>0</v>
      </c>
      <c r="L1031" s="31"/>
      <c r="M1031" s="31"/>
      <c r="N1031" s="53">
        <f t="shared" si="65"/>
        <v>0</v>
      </c>
      <c r="P1031" s="133"/>
      <c r="R1031" s="134"/>
    </row>
    <row r="1032" spans="1:18">
      <c r="A1032" s="163"/>
      <c r="B1032" s="163"/>
      <c r="C1032" s="119"/>
      <c r="D1032" s="162"/>
      <c r="E1032" s="164"/>
      <c r="F1032" s="10"/>
      <c r="G1032" s="163"/>
      <c r="H1032" s="165"/>
      <c r="I1032" s="165"/>
      <c r="J1032" s="31">
        <f t="shared" si="64"/>
        <v>0</v>
      </c>
      <c r="K1032" s="31">
        <f t="shared" ref="K1032:K1095" si="66">J1032*H1032</f>
        <v>0</v>
      </c>
      <c r="L1032" s="31"/>
      <c r="M1032" s="31"/>
      <c r="N1032" s="53">
        <f t="shared" si="65"/>
        <v>0</v>
      </c>
      <c r="P1032" s="133"/>
      <c r="R1032" s="134"/>
    </row>
    <row r="1033" spans="1:18">
      <c r="A1033" s="163"/>
      <c r="B1033" s="163"/>
      <c r="C1033" s="119"/>
      <c r="D1033" s="162"/>
      <c r="E1033" s="164"/>
      <c r="F1033" s="10"/>
      <c r="G1033" s="163"/>
      <c r="H1033" s="165"/>
      <c r="I1033" s="165"/>
      <c r="J1033" s="31">
        <f t="shared" si="64"/>
        <v>0</v>
      </c>
      <c r="K1033" s="31">
        <f t="shared" si="66"/>
        <v>0</v>
      </c>
      <c r="L1033" s="31"/>
      <c r="M1033" s="31"/>
      <c r="N1033" s="53">
        <f t="shared" si="65"/>
        <v>0</v>
      </c>
      <c r="P1033" s="133"/>
      <c r="R1033" s="134"/>
    </row>
    <row r="1034" spans="1:18">
      <c r="A1034" s="163"/>
      <c r="B1034" s="163"/>
      <c r="C1034" s="119"/>
      <c r="D1034" s="162"/>
      <c r="E1034" s="164"/>
      <c r="F1034" s="10"/>
      <c r="G1034" s="163"/>
      <c r="H1034" s="165"/>
      <c r="I1034" s="165"/>
      <c r="J1034" s="31">
        <f t="shared" si="64"/>
        <v>0</v>
      </c>
      <c r="K1034" s="31">
        <f t="shared" si="66"/>
        <v>0</v>
      </c>
      <c r="L1034" s="31"/>
      <c r="M1034" s="31"/>
      <c r="N1034" s="53">
        <f t="shared" si="65"/>
        <v>0</v>
      </c>
      <c r="P1034" s="133"/>
      <c r="R1034" s="134"/>
    </row>
    <row r="1035" spans="1:18">
      <c r="A1035" s="163"/>
      <c r="B1035" s="163"/>
      <c r="C1035" s="119"/>
      <c r="D1035" s="162"/>
      <c r="E1035" s="164"/>
      <c r="F1035" s="10"/>
      <c r="G1035" s="163"/>
      <c r="H1035" s="165"/>
      <c r="I1035" s="165"/>
      <c r="J1035" s="31">
        <f t="shared" si="64"/>
        <v>0</v>
      </c>
      <c r="K1035" s="31">
        <f t="shared" si="66"/>
        <v>0</v>
      </c>
      <c r="L1035" s="31"/>
      <c r="M1035" s="31"/>
      <c r="N1035" s="53">
        <f t="shared" si="65"/>
        <v>0</v>
      </c>
      <c r="P1035" s="133"/>
      <c r="R1035" s="134"/>
    </row>
    <row r="1036" spans="1:18">
      <c r="A1036" s="163"/>
      <c r="B1036" s="163"/>
      <c r="C1036" s="119"/>
      <c r="D1036" s="162"/>
      <c r="E1036" s="164"/>
      <c r="F1036" s="10"/>
      <c r="G1036" s="163"/>
      <c r="H1036" s="165"/>
      <c r="I1036" s="165"/>
      <c r="J1036" s="31">
        <f t="shared" si="64"/>
        <v>0</v>
      </c>
      <c r="K1036" s="31">
        <f t="shared" si="66"/>
        <v>0</v>
      </c>
      <c r="L1036" s="31"/>
      <c r="M1036" s="31"/>
      <c r="N1036" s="53">
        <f t="shared" si="65"/>
        <v>0</v>
      </c>
      <c r="P1036" s="133"/>
      <c r="R1036" s="134"/>
    </row>
    <row r="1037" spans="1:18">
      <c r="A1037" s="163"/>
      <c r="B1037" s="163"/>
      <c r="C1037" s="119"/>
      <c r="D1037" s="162"/>
      <c r="E1037" s="164"/>
      <c r="F1037" s="10"/>
      <c r="G1037" s="163"/>
      <c r="H1037" s="165"/>
      <c r="I1037" s="165"/>
      <c r="J1037" s="31">
        <f t="shared" si="64"/>
        <v>0</v>
      </c>
      <c r="K1037" s="31">
        <f t="shared" si="66"/>
        <v>0</v>
      </c>
      <c r="L1037" s="31"/>
      <c r="M1037" s="31"/>
      <c r="N1037" s="53">
        <f t="shared" si="65"/>
        <v>0</v>
      </c>
      <c r="P1037" s="133"/>
      <c r="R1037" s="134"/>
    </row>
    <row r="1038" spans="1:18">
      <c r="A1038" s="163"/>
      <c r="B1038" s="163"/>
      <c r="C1038" s="119"/>
      <c r="D1038" s="162"/>
      <c r="E1038" s="164"/>
      <c r="F1038" s="10"/>
      <c r="G1038" s="163"/>
      <c r="H1038" s="165"/>
      <c r="I1038" s="165"/>
      <c r="J1038" s="31">
        <f t="shared" si="64"/>
        <v>0</v>
      </c>
      <c r="K1038" s="31">
        <f t="shared" si="66"/>
        <v>0</v>
      </c>
      <c r="L1038" s="31"/>
      <c r="M1038" s="31"/>
      <c r="N1038" s="53">
        <f t="shared" si="65"/>
        <v>0</v>
      </c>
      <c r="P1038" s="133"/>
      <c r="R1038" s="134"/>
    </row>
    <row r="1039" spans="1:18">
      <c r="A1039" s="163"/>
      <c r="B1039" s="163"/>
      <c r="C1039" s="119"/>
      <c r="D1039" s="162"/>
      <c r="E1039" s="164"/>
      <c r="F1039" s="10"/>
      <c r="G1039" s="163"/>
      <c r="H1039" s="165"/>
      <c r="I1039" s="165"/>
      <c r="J1039" s="31">
        <f t="shared" si="64"/>
        <v>0</v>
      </c>
      <c r="K1039" s="31">
        <f t="shared" si="66"/>
        <v>0</v>
      </c>
      <c r="L1039" s="31"/>
      <c r="M1039" s="31"/>
      <c r="N1039" s="53">
        <f t="shared" si="65"/>
        <v>0</v>
      </c>
      <c r="P1039" s="133"/>
      <c r="R1039" s="134"/>
    </row>
    <row r="1040" spans="1:18">
      <c r="A1040" s="163"/>
      <c r="B1040" s="163"/>
      <c r="C1040" s="119"/>
      <c r="D1040" s="162"/>
      <c r="E1040" s="164"/>
      <c r="F1040" s="10"/>
      <c r="G1040" s="163"/>
      <c r="H1040" s="165"/>
      <c r="I1040" s="165"/>
      <c r="J1040" s="31">
        <f t="shared" si="64"/>
        <v>0</v>
      </c>
      <c r="K1040" s="31">
        <f t="shared" si="66"/>
        <v>0</v>
      </c>
      <c r="L1040" s="31"/>
      <c r="M1040" s="31"/>
      <c r="N1040" s="53">
        <f t="shared" si="65"/>
        <v>0</v>
      </c>
      <c r="P1040" s="133"/>
      <c r="R1040" s="134"/>
    </row>
    <row r="1041" spans="1:18">
      <c r="A1041" s="163"/>
      <c r="B1041" s="163"/>
      <c r="C1041" s="119"/>
      <c r="D1041" s="162"/>
      <c r="E1041" s="164"/>
      <c r="F1041" s="10"/>
      <c r="G1041" s="163"/>
      <c r="H1041" s="165"/>
      <c r="I1041" s="165"/>
      <c r="J1041" s="31">
        <f t="shared" si="64"/>
        <v>0</v>
      </c>
      <c r="K1041" s="31">
        <f t="shared" si="66"/>
        <v>0</v>
      </c>
      <c r="L1041" s="31"/>
      <c r="M1041" s="31"/>
      <c r="N1041" s="53">
        <f t="shared" si="65"/>
        <v>0</v>
      </c>
      <c r="P1041" s="133"/>
      <c r="R1041" s="134"/>
    </row>
    <row r="1042" spans="1:18">
      <c r="A1042" s="163"/>
      <c r="B1042" s="163"/>
      <c r="C1042" s="119"/>
      <c r="D1042" s="162"/>
      <c r="E1042" s="164"/>
      <c r="F1042" s="10"/>
      <c r="G1042" s="163"/>
      <c r="H1042" s="165"/>
      <c r="I1042" s="165"/>
      <c r="J1042" s="31">
        <f t="shared" si="64"/>
        <v>0</v>
      </c>
      <c r="K1042" s="31">
        <f t="shared" si="66"/>
        <v>0</v>
      </c>
      <c r="L1042" s="31"/>
      <c r="M1042" s="31"/>
      <c r="N1042" s="53">
        <f t="shared" si="65"/>
        <v>0</v>
      </c>
      <c r="P1042" s="133"/>
      <c r="R1042" s="134"/>
    </row>
    <row r="1043" spans="1:18">
      <c r="A1043" s="163"/>
      <c r="B1043" s="163"/>
      <c r="C1043" s="119"/>
      <c r="D1043" s="162"/>
      <c r="E1043" s="164"/>
      <c r="F1043" s="10"/>
      <c r="G1043" s="163"/>
      <c r="H1043" s="165"/>
      <c r="I1043" s="165"/>
      <c r="J1043" s="31">
        <f t="shared" ref="J1043:J1106" si="67">G1043-F1043</f>
        <v>0</v>
      </c>
      <c r="K1043" s="31">
        <f t="shared" si="66"/>
        <v>0</v>
      </c>
      <c r="L1043" s="31"/>
      <c r="M1043" s="31"/>
      <c r="N1043" s="53">
        <f t="shared" ref="N1043:N1106" si="68">J1043</f>
        <v>0</v>
      </c>
      <c r="P1043" s="133"/>
      <c r="R1043" s="134"/>
    </row>
    <row r="1044" spans="1:18">
      <c r="A1044" s="163"/>
      <c r="B1044" s="163"/>
      <c r="C1044" s="119"/>
      <c r="D1044" s="162"/>
      <c r="E1044" s="164"/>
      <c r="F1044" s="10"/>
      <c r="G1044" s="163"/>
      <c r="H1044" s="165"/>
      <c r="I1044" s="165"/>
      <c r="J1044" s="31">
        <f t="shared" si="67"/>
        <v>0</v>
      </c>
      <c r="K1044" s="31">
        <f t="shared" si="66"/>
        <v>0</v>
      </c>
      <c r="L1044" s="31"/>
      <c r="M1044" s="31"/>
      <c r="N1044" s="53">
        <f t="shared" si="68"/>
        <v>0</v>
      </c>
      <c r="P1044" s="133"/>
      <c r="R1044" s="134"/>
    </row>
    <row r="1045" spans="1:18">
      <c r="A1045" s="163"/>
      <c r="B1045" s="163"/>
      <c r="C1045" s="119"/>
      <c r="D1045" s="162"/>
      <c r="E1045" s="164"/>
      <c r="F1045" s="10"/>
      <c r="G1045" s="163"/>
      <c r="H1045" s="165"/>
      <c r="I1045" s="165"/>
      <c r="J1045" s="31">
        <f t="shared" si="67"/>
        <v>0</v>
      </c>
      <c r="K1045" s="31">
        <f t="shared" si="66"/>
        <v>0</v>
      </c>
      <c r="L1045" s="31"/>
      <c r="M1045" s="31"/>
      <c r="N1045" s="53">
        <f t="shared" si="68"/>
        <v>0</v>
      </c>
      <c r="P1045" s="133"/>
      <c r="R1045" s="134"/>
    </row>
    <row r="1046" spans="1:18">
      <c r="A1046" s="163"/>
      <c r="B1046" s="163"/>
      <c r="C1046" s="119"/>
      <c r="D1046" s="162"/>
      <c r="E1046" s="164"/>
      <c r="F1046" s="10"/>
      <c r="G1046" s="163"/>
      <c r="H1046" s="165"/>
      <c r="I1046" s="165"/>
      <c r="J1046" s="31">
        <f t="shared" si="67"/>
        <v>0</v>
      </c>
      <c r="K1046" s="31">
        <f t="shared" si="66"/>
        <v>0</v>
      </c>
      <c r="L1046" s="31"/>
      <c r="M1046" s="31"/>
      <c r="N1046" s="53">
        <f t="shared" si="68"/>
        <v>0</v>
      </c>
      <c r="P1046" s="133"/>
      <c r="R1046" s="134"/>
    </row>
    <row r="1047" spans="1:18">
      <c r="A1047" s="163"/>
      <c r="B1047" s="163"/>
      <c r="C1047" s="119"/>
      <c r="D1047" s="162"/>
      <c r="E1047" s="164"/>
      <c r="F1047" s="10"/>
      <c r="G1047" s="163"/>
      <c r="H1047" s="165"/>
      <c r="I1047" s="165"/>
      <c r="J1047" s="31">
        <f t="shared" si="67"/>
        <v>0</v>
      </c>
      <c r="K1047" s="31">
        <f t="shared" si="66"/>
        <v>0</v>
      </c>
      <c r="L1047" s="31"/>
      <c r="M1047" s="31"/>
      <c r="N1047" s="53">
        <f t="shared" si="68"/>
        <v>0</v>
      </c>
      <c r="P1047" s="133"/>
      <c r="R1047" s="134"/>
    </row>
    <row r="1048" spans="1:18">
      <c r="A1048" s="163"/>
      <c r="B1048" s="163"/>
      <c r="C1048" s="119"/>
      <c r="D1048" s="162"/>
      <c r="E1048" s="164"/>
      <c r="F1048" s="10"/>
      <c r="G1048" s="163"/>
      <c r="H1048" s="165"/>
      <c r="I1048" s="165"/>
      <c r="J1048" s="31">
        <f t="shared" si="67"/>
        <v>0</v>
      </c>
      <c r="K1048" s="31">
        <f t="shared" si="66"/>
        <v>0</v>
      </c>
      <c r="L1048" s="31"/>
      <c r="M1048" s="31"/>
      <c r="N1048" s="53">
        <f t="shared" si="68"/>
        <v>0</v>
      </c>
      <c r="P1048" s="133"/>
      <c r="R1048" s="134"/>
    </row>
    <row r="1049" spans="1:18">
      <c r="A1049" s="163"/>
      <c r="B1049" s="163"/>
      <c r="C1049" s="119"/>
      <c r="D1049" s="162"/>
      <c r="E1049" s="164"/>
      <c r="F1049" s="10"/>
      <c r="G1049" s="163"/>
      <c r="H1049" s="165"/>
      <c r="I1049" s="165"/>
      <c r="J1049" s="31">
        <f t="shared" si="67"/>
        <v>0</v>
      </c>
      <c r="K1049" s="31">
        <f t="shared" si="66"/>
        <v>0</v>
      </c>
      <c r="L1049" s="31"/>
      <c r="M1049" s="31"/>
      <c r="N1049" s="53">
        <f t="shared" si="68"/>
        <v>0</v>
      </c>
      <c r="P1049" s="133"/>
      <c r="R1049" s="134"/>
    </row>
    <row r="1050" spans="1:18">
      <c r="A1050" s="163"/>
      <c r="B1050" s="163"/>
      <c r="C1050" s="119"/>
      <c r="D1050" s="162"/>
      <c r="E1050" s="164"/>
      <c r="F1050" s="10"/>
      <c r="G1050" s="163"/>
      <c r="H1050" s="165"/>
      <c r="I1050" s="165"/>
      <c r="J1050" s="31">
        <f t="shared" si="67"/>
        <v>0</v>
      </c>
      <c r="K1050" s="31">
        <f t="shared" si="66"/>
        <v>0</v>
      </c>
      <c r="L1050" s="31"/>
      <c r="M1050" s="31"/>
      <c r="N1050" s="53">
        <f t="shared" si="68"/>
        <v>0</v>
      </c>
      <c r="P1050" s="133"/>
      <c r="R1050" s="134"/>
    </row>
    <row r="1051" spans="1:18">
      <c r="A1051" s="163"/>
      <c r="B1051" s="163"/>
      <c r="C1051" s="119"/>
      <c r="D1051" s="162"/>
      <c r="E1051" s="164"/>
      <c r="F1051" s="10"/>
      <c r="G1051" s="163"/>
      <c r="H1051" s="165"/>
      <c r="I1051" s="165"/>
      <c r="J1051" s="31">
        <f t="shared" si="67"/>
        <v>0</v>
      </c>
      <c r="K1051" s="31">
        <f t="shared" si="66"/>
        <v>0</v>
      </c>
      <c r="L1051" s="31"/>
      <c r="M1051" s="31"/>
      <c r="N1051" s="53">
        <f t="shared" si="68"/>
        <v>0</v>
      </c>
      <c r="P1051" s="133"/>
      <c r="R1051" s="134"/>
    </row>
    <row r="1052" spans="1:18">
      <c r="A1052" s="163"/>
      <c r="B1052" s="163"/>
      <c r="C1052" s="119"/>
      <c r="D1052" s="162"/>
      <c r="E1052" s="164"/>
      <c r="F1052" s="10"/>
      <c r="G1052" s="163"/>
      <c r="H1052" s="165"/>
      <c r="I1052" s="165"/>
      <c r="J1052" s="31">
        <f t="shared" si="67"/>
        <v>0</v>
      </c>
      <c r="K1052" s="31">
        <f t="shared" si="66"/>
        <v>0</v>
      </c>
      <c r="L1052" s="31"/>
      <c r="M1052" s="31"/>
      <c r="N1052" s="53">
        <f t="shared" si="68"/>
        <v>0</v>
      </c>
      <c r="P1052" s="133"/>
      <c r="R1052" s="134"/>
    </row>
    <row r="1053" spans="1:18">
      <c r="A1053" s="163"/>
      <c r="B1053" s="163"/>
      <c r="C1053" s="119"/>
      <c r="D1053" s="162"/>
      <c r="E1053" s="164"/>
      <c r="F1053" s="10"/>
      <c r="G1053" s="163"/>
      <c r="H1053" s="165"/>
      <c r="I1053" s="165"/>
      <c r="J1053" s="31">
        <f t="shared" si="67"/>
        <v>0</v>
      </c>
      <c r="K1053" s="31">
        <f t="shared" si="66"/>
        <v>0</v>
      </c>
      <c r="L1053" s="31"/>
      <c r="M1053" s="31"/>
      <c r="N1053" s="53">
        <f t="shared" si="68"/>
        <v>0</v>
      </c>
      <c r="P1053" s="133"/>
      <c r="R1053" s="134"/>
    </row>
    <row r="1054" spans="1:18">
      <c r="A1054" s="163"/>
      <c r="B1054" s="163"/>
      <c r="C1054" s="119"/>
      <c r="D1054" s="162"/>
      <c r="E1054" s="164"/>
      <c r="F1054" s="10"/>
      <c r="G1054" s="163"/>
      <c r="H1054" s="165"/>
      <c r="I1054" s="165"/>
      <c r="J1054" s="31">
        <f t="shared" si="67"/>
        <v>0</v>
      </c>
      <c r="K1054" s="31">
        <f t="shared" si="66"/>
        <v>0</v>
      </c>
      <c r="L1054" s="31"/>
      <c r="M1054" s="31"/>
      <c r="N1054" s="53">
        <f t="shared" si="68"/>
        <v>0</v>
      </c>
      <c r="P1054" s="133"/>
      <c r="R1054" s="134"/>
    </row>
    <row r="1055" spans="1:18">
      <c r="A1055" s="163"/>
      <c r="B1055" s="163"/>
      <c r="C1055" s="119"/>
      <c r="D1055" s="162"/>
      <c r="E1055" s="164"/>
      <c r="F1055" s="10"/>
      <c r="G1055" s="163"/>
      <c r="H1055" s="165"/>
      <c r="I1055" s="165"/>
      <c r="J1055" s="31">
        <f t="shared" si="67"/>
        <v>0</v>
      </c>
      <c r="K1055" s="31">
        <f t="shared" si="66"/>
        <v>0</v>
      </c>
      <c r="L1055" s="31"/>
      <c r="M1055" s="31"/>
      <c r="N1055" s="53">
        <f t="shared" si="68"/>
        <v>0</v>
      </c>
      <c r="P1055" s="133"/>
      <c r="R1055" s="134"/>
    </row>
    <row r="1056" spans="1:18">
      <c r="A1056" s="163"/>
      <c r="B1056" s="163"/>
      <c r="C1056" s="119"/>
      <c r="D1056" s="162"/>
      <c r="E1056" s="164"/>
      <c r="F1056" s="10"/>
      <c r="G1056" s="163"/>
      <c r="H1056" s="165"/>
      <c r="I1056" s="165"/>
      <c r="J1056" s="31">
        <f t="shared" si="67"/>
        <v>0</v>
      </c>
      <c r="K1056" s="31">
        <f t="shared" si="66"/>
        <v>0</v>
      </c>
      <c r="L1056" s="31"/>
      <c r="M1056" s="31"/>
      <c r="N1056" s="53">
        <f t="shared" si="68"/>
        <v>0</v>
      </c>
      <c r="P1056" s="133"/>
      <c r="R1056" s="134"/>
    </row>
    <row r="1057" spans="1:18">
      <c r="A1057" s="163"/>
      <c r="B1057" s="163"/>
      <c r="C1057" s="119"/>
      <c r="D1057" s="162"/>
      <c r="E1057" s="164"/>
      <c r="F1057" s="10"/>
      <c r="G1057" s="163"/>
      <c r="H1057" s="165"/>
      <c r="I1057" s="165"/>
      <c r="J1057" s="31">
        <f t="shared" si="67"/>
        <v>0</v>
      </c>
      <c r="K1057" s="31">
        <f t="shared" si="66"/>
        <v>0</v>
      </c>
      <c r="L1057" s="31"/>
      <c r="M1057" s="31"/>
      <c r="N1057" s="53">
        <f t="shared" si="68"/>
        <v>0</v>
      </c>
      <c r="P1057" s="133"/>
      <c r="R1057" s="134"/>
    </row>
    <row r="1058" spans="1:18">
      <c r="A1058" s="163"/>
      <c r="B1058" s="163"/>
      <c r="C1058" s="119"/>
      <c r="D1058" s="162"/>
      <c r="E1058" s="164"/>
      <c r="F1058" s="10"/>
      <c r="G1058" s="163"/>
      <c r="H1058" s="165"/>
      <c r="I1058" s="165"/>
      <c r="J1058" s="31">
        <f t="shared" si="67"/>
        <v>0</v>
      </c>
      <c r="K1058" s="31">
        <f t="shared" si="66"/>
        <v>0</v>
      </c>
      <c r="L1058" s="31"/>
      <c r="M1058" s="31"/>
      <c r="N1058" s="53">
        <f t="shared" si="68"/>
        <v>0</v>
      </c>
      <c r="P1058" s="133"/>
      <c r="R1058" s="134"/>
    </row>
    <row r="1059" spans="1:18">
      <c r="A1059" s="163"/>
      <c r="B1059" s="163"/>
      <c r="C1059" s="119"/>
      <c r="D1059" s="162"/>
      <c r="E1059" s="164"/>
      <c r="F1059" s="10"/>
      <c r="G1059" s="163"/>
      <c r="H1059" s="165"/>
      <c r="I1059" s="165"/>
      <c r="J1059" s="31">
        <f t="shared" si="67"/>
        <v>0</v>
      </c>
      <c r="K1059" s="31">
        <f t="shared" si="66"/>
        <v>0</v>
      </c>
      <c r="L1059" s="31"/>
      <c r="M1059" s="31"/>
      <c r="N1059" s="53">
        <f t="shared" si="68"/>
        <v>0</v>
      </c>
      <c r="P1059" s="133"/>
      <c r="R1059" s="134"/>
    </row>
    <row r="1060" spans="1:18">
      <c r="A1060" s="163"/>
      <c r="B1060" s="163"/>
      <c r="C1060" s="119"/>
      <c r="D1060" s="162"/>
      <c r="E1060" s="164"/>
      <c r="F1060" s="10"/>
      <c r="G1060" s="163"/>
      <c r="H1060" s="165"/>
      <c r="I1060" s="165"/>
      <c r="J1060" s="31">
        <f t="shared" si="67"/>
        <v>0</v>
      </c>
      <c r="K1060" s="31">
        <f t="shared" si="66"/>
        <v>0</v>
      </c>
      <c r="L1060" s="31"/>
      <c r="M1060" s="31"/>
      <c r="N1060" s="53">
        <f t="shared" si="68"/>
        <v>0</v>
      </c>
      <c r="P1060" s="133"/>
      <c r="R1060" s="134"/>
    </row>
    <row r="1061" spans="1:18">
      <c r="A1061" s="163"/>
      <c r="B1061" s="163"/>
      <c r="C1061" s="119"/>
      <c r="D1061" s="162"/>
      <c r="E1061" s="164"/>
      <c r="F1061" s="10"/>
      <c r="G1061" s="163"/>
      <c r="H1061" s="165"/>
      <c r="I1061" s="165"/>
      <c r="J1061" s="31">
        <f t="shared" si="67"/>
        <v>0</v>
      </c>
      <c r="K1061" s="31">
        <f t="shared" si="66"/>
        <v>0</v>
      </c>
      <c r="L1061" s="31"/>
      <c r="M1061" s="31"/>
      <c r="N1061" s="53">
        <f t="shared" si="68"/>
        <v>0</v>
      </c>
      <c r="P1061" s="133"/>
      <c r="R1061" s="134"/>
    </row>
    <row r="1062" spans="1:18">
      <c r="A1062" s="163"/>
      <c r="B1062" s="163"/>
      <c r="C1062" s="119"/>
      <c r="D1062" s="162"/>
      <c r="E1062" s="164"/>
      <c r="F1062" s="10"/>
      <c r="G1062" s="163"/>
      <c r="H1062" s="165"/>
      <c r="I1062" s="165"/>
      <c r="J1062" s="31">
        <f t="shared" si="67"/>
        <v>0</v>
      </c>
      <c r="K1062" s="31">
        <f t="shared" si="66"/>
        <v>0</v>
      </c>
      <c r="L1062" s="31"/>
      <c r="M1062" s="31"/>
      <c r="N1062" s="53">
        <f t="shared" si="68"/>
        <v>0</v>
      </c>
      <c r="P1062" s="133"/>
      <c r="R1062" s="134"/>
    </row>
    <row r="1063" spans="1:18">
      <c r="A1063" s="163"/>
      <c r="B1063" s="163"/>
      <c r="C1063" s="119"/>
      <c r="D1063" s="162"/>
      <c r="E1063" s="164"/>
      <c r="F1063" s="10"/>
      <c r="G1063" s="163"/>
      <c r="H1063" s="165"/>
      <c r="I1063" s="165"/>
      <c r="J1063" s="31">
        <f t="shared" si="67"/>
        <v>0</v>
      </c>
      <c r="K1063" s="31">
        <f t="shared" si="66"/>
        <v>0</v>
      </c>
      <c r="L1063" s="31"/>
      <c r="M1063" s="31"/>
      <c r="N1063" s="53">
        <f t="shared" si="68"/>
        <v>0</v>
      </c>
      <c r="P1063" s="133"/>
      <c r="R1063" s="134"/>
    </row>
    <row r="1064" spans="1:18">
      <c r="A1064" s="163"/>
      <c r="B1064" s="163"/>
      <c r="C1064" s="119"/>
      <c r="D1064" s="162"/>
      <c r="E1064" s="164"/>
      <c r="F1064" s="10"/>
      <c r="G1064" s="163"/>
      <c r="H1064" s="165"/>
      <c r="I1064" s="165"/>
      <c r="J1064" s="31">
        <f t="shared" si="67"/>
        <v>0</v>
      </c>
      <c r="K1064" s="31">
        <f t="shared" si="66"/>
        <v>0</v>
      </c>
      <c r="L1064" s="31"/>
      <c r="M1064" s="31"/>
      <c r="N1064" s="53">
        <f t="shared" si="68"/>
        <v>0</v>
      </c>
      <c r="P1064" s="133"/>
      <c r="R1064" s="134"/>
    </row>
    <row r="1065" spans="1:18">
      <c r="A1065" s="163"/>
      <c r="B1065" s="163"/>
      <c r="C1065" s="119"/>
      <c r="D1065" s="162"/>
      <c r="E1065" s="164"/>
      <c r="F1065" s="10"/>
      <c r="G1065" s="163"/>
      <c r="H1065" s="165"/>
      <c r="I1065" s="165"/>
      <c r="J1065" s="31">
        <f t="shared" si="67"/>
        <v>0</v>
      </c>
      <c r="K1065" s="31">
        <f t="shared" si="66"/>
        <v>0</v>
      </c>
      <c r="L1065" s="31"/>
      <c r="M1065" s="31"/>
      <c r="N1065" s="53">
        <f t="shared" si="68"/>
        <v>0</v>
      </c>
      <c r="P1065" s="133"/>
      <c r="R1065" s="134"/>
    </row>
    <row r="1066" spans="1:18">
      <c r="A1066" s="163"/>
      <c r="B1066" s="163"/>
      <c r="C1066" s="119"/>
      <c r="D1066" s="162"/>
      <c r="E1066" s="164"/>
      <c r="F1066" s="10"/>
      <c r="G1066" s="163"/>
      <c r="H1066" s="165"/>
      <c r="I1066" s="165"/>
      <c r="J1066" s="31">
        <f t="shared" si="67"/>
        <v>0</v>
      </c>
      <c r="K1066" s="31">
        <f t="shared" si="66"/>
        <v>0</v>
      </c>
      <c r="L1066" s="31"/>
      <c r="M1066" s="31"/>
      <c r="N1066" s="53">
        <f t="shared" si="68"/>
        <v>0</v>
      </c>
      <c r="P1066" s="133"/>
      <c r="R1066" s="134"/>
    </row>
    <row r="1067" spans="1:18">
      <c r="A1067" s="163"/>
      <c r="B1067" s="163"/>
      <c r="C1067" s="119"/>
      <c r="D1067" s="162"/>
      <c r="E1067" s="164"/>
      <c r="F1067" s="10"/>
      <c r="G1067" s="163"/>
      <c r="H1067" s="165"/>
      <c r="I1067" s="165"/>
      <c r="J1067" s="31">
        <f t="shared" si="67"/>
        <v>0</v>
      </c>
      <c r="K1067" s="31">
        <f t="shared" si="66"/>
        <v>0</v>
      </c>
      <c r="L1067" s="31"/>
      <c r="M1067" s="31"/>
      <c r="N1067" s="53">
        <f t="shared" si="68"/>
        <v>0</v>
      </c>
      <c r="P1067" s="133"/>
      <c r="R1067" s="134"/>
    </row>
    <row r="1068" spans="1:18">
      <c r="A1068" s="163"/>
      <c r="B1068" s="163"/>
      <c r="C1068" s="119"/>
      <c r="D1068" s="162"/>
      <c r="E1068" s="164"/>
      <c r="F1068" s="10"/>
      <c r="G1068" s="163"/>
      <c r="H1068" s="165"/>
      <c r="I1068" s="165"/>
      <c r="J1068" s="31">
        <f t="shared" si="67"/>
        <v>0</v>
      </c>
      <c r="K1068" s="31">
        <f t="shared" si="66"/>
        <v>0</v>
      </c>
      <c r="L1068" s="31"/>
      <c r="M1068" s="31"/>
      <c r="N1068" s="53">
        <f t="shared" si="68"/>
        <v>0</v>
      </c>
      <c r="P1068" s="133"/>
      <c r="R1068" s="134"/>
    </row>
    <row r="1069" spans="1:18">
      <c r="A1069" s="163"/>
      <c r="B1069" s="163"/>
      <c r="C1069" s="119"/>
      <c r="D1069" s="162"/>
      <c r="E1069" s="164"/>
      <c r="F1069" s="10"/>
      <c r="G1069" s="163"/>
      <c r="H1069" s="165"/>
      <c r="I1069" s="165"/>
      <c r="J1069" s="31">
        <f t="shared" si="67"/>
        <v>0</v>
      </c>
      <c r="K1069" s="31">
        <f t="shared" si="66"/>
        <v>0</v>
      </c>
      <c r="L1069" s="31"/>
      <c r="M1069" s="31"/>
      <c r="N1069" s="53">
        <f t="shared" si="68"/>
        <v>0</v>
      </c>
      <c r="P1069" s="133"/>
      <c r="R1069" s="134"/>
    </row>
    <row r="1070" spans="1:18">
      <c r="A1070" s="163"/>
      <c r="B1070" s="163"/>
      <c r="C1070" s="119"/>
      <c r="D1070" s="162"/>
      <c r="E1070" s="164"/>
      <c r="F1070" s="10"/>
      <c r="G1070" s="163"/>
      <c r="H1070" s="165"/>
      <c r="I1070" s="165"/>
      <c r="J1070" s="31">
        <f t="shared" si="67"/>
        <v>0</v>
      </c>
      <c r="K1070" s="31">
        <f t="shared" si="66"/>
        <v>0</v>
      </c>
      <c r="L1070" s="31"/>
      <c r="M1070" s="31"/>
      <c r="N1070" s="53">
        <f t="shared" si="68"/>
        <v>0</v>
      </c>
      <c r="P1070" s="133"/>
      <c r="R1070" s="134"/>
    </row>
    <row r="1071" spans="1:18">
      <c r="A1071" s="163"/>
      <c r="B1071" s="163"/>
      <c r="C1071" s="119"/>
      <c r="D1071" s="162"/>
      <c r="E1071" s="164"/>
      <c r="F1071" s="10"/>
      <c r="G1071" s="163"/>
      <c r="H1071" s="165"/>
      <c r="I1071" s="165"/>
      <c r="J1071" s="31">
        <f t="shared" si="67"/>
        <v>0</v>
      </c>
      <c r="K1071" s="31">
        <f t="shared" si="66"/>
        <v>0</v>
      </c>
      <c r="L1071" s="31"/>
      <c r="M1071" s="31"/>
      <c r="N1071" s="53">
        <f t="shared" si="68"/>
        <v>0</v>
      </c>
      <c r="P1071" s="133"/>
      <c r="R1071" s="134"/>
    </row>
    <row r="1072" spans="1:18">
      <c r="A1072" s="163"/>
      <c r="B1072" s="163"/>
      <c r="C1072" s="119"/>
      <c r="D1072" s="162"/>
      <c r="E1072" s="164"/>
      <c r="F1072" s="10"/>
      <c r="G1072" s="163"/>
      <c r="H1072" s="165"/>
      <c r="I1072" s="165"/>
      <c r="J1072" s="31">
        <f t="shared" si="67"/>
        <v>0</v>
      </c>
      <c r="K1072" s="31">
        <f t="shared" si="66"/>
        <v>0</v>
      </c>
      <c r="L1072" s="31"/>
      <c r="M1072" s="31"/>
      <c r="N1072" s="53">
        <f t="shared" si="68"/>
        <v>0</v>
      </c>
      <c r="P1072" s="133"/>
      <c r="R1072" s="134"/>
    </row>
    <row r="1073" spans="1:18">
      <c r="A1073" s="163"/>
      <c r="B1073" s="163"/>
      <c r="C1073" s="119"/>
      <c r="D1073" s="162"/>
      <c r="E1073" s="164"/>
      <c r="F1073" s="10"/>
      <c r="G1073" s="163"/>
      <c r="H1073" s="165"/>
      <c r="I1073" s="165"/>
      <c r="J1073" s="31">
        <f t="shared" si="67"/>
        <v>0</v>
      </c>
      <c r="K1073" s="31">
        <f t="shared" si="66"/>
        <v>0</v>
      </c>
      <c r="L1073" s="31"/>
      <c r="M1073" s="31"/>
      <c r="N1073" s="53">
        <f t="shared" si="68"/>
        <v>0</v>
      </c>
      <c r="P1073" s="133"/>
      <c r="R1073" s="134"/>
    </row>
    <row r="1074" spans="1:18">
      <c r="A1074" s="163"/>
      <c r="B1074" s="163"/>
      <c r="C1074" s="119"/>
      <c r="D1074" s="162"/>
      <c r="E1074" s="164"/>
      <c r="F1074" s="10"/>
      <c r="G1074" s="163"/>
      <c r="H1074" s="165"/>
      <c r="I1074" s="165"/>
      <c r="J1074" s="31">
        <f t="shared" si="67"/>
        <v>0</v>
      </c>
      <c r="K1074" s="31">
        <f t="shared" si="66"/>
        <v>0</v>
      </c>
      <c r="L1074" s="31"/>
      <c r="M1074" s="31"/>
      <c r="N1074" s="53">
        <f t="shared" si="68"/>
        <v>0</v>
      </c>
      <c r="P1074" s="133"/>
      <c r="R1074" s="134"/>
    </row>
    <row r="1075" spans="1:18">
      <c r="A1075" s="163"/>
      <c r="B1075" s="163"/>
      <c r="C1075" s="119"/>
      <c r="D1075" s="162"/>
      <c r="E1075" s="164"/>
      <c r="F1075" s="10"/>
      <c r="G1075" s="163"/>
      <c r="H1075" s="165"/>
      <c r="I1075" s="165"/>
      <c r="J1075" s="31">
        <f t="shared" si="67"/>
        <v>0</v>
      </c>
      <c r="K1075" s="31">
        <f t="shared" si="66"/>
        <v>0</v>
      </c>
      <c r="L1075" s="31"/>
      <c r="M1075" s="31"/>
      <c r="N1075" s="53">
        <f t="shared" si="68"/>
        <v>0</v>
      </c>
      <c r="P1075" s="133"/>
      <c r="R1075" s="134"/>
    </row>
    <row r="1076" spans="1:18">
      <c r="A1076" s="163"/>
      <c r="B1076" s="163"/>
      <c r="C1076" s="119"/>
      <c r="D1076" s="162"/>
      <c r="E1076" s="164"/>
      <c r="F1076" s="10"/>
      <c r="G1076" s="163"/>
      <c r="H1076" s="165"/>
      <c r="I1076" s="165"/>
      <c r="J1076" s="31">
        <f t="shared" si="67"/>
        <v>0</v>
      </c>
      <c r="K1076" s="31">
        <f t="shared" si="66"/>
        <v>0</v>
      </c>
      <c r="L1076" s="31"/>
      <c r="M1076" s="31"/>
      <c r="N1076" s="53">
        <f t="shared" si="68"/>
        <v>0</v>
      </c>
      <c r="P1076" s="133"/>
      <c r="R1076" s="134"/>
    </row>
    <row r="1077" spans="1:18">
      <c r="A1077" s="163"/>
      <c r="B1077" s="163"/>
      <c r="C1077" s="119"/>
      <c r="D1077" s="162"/>
      <c r="E1077" s="164"/>
      <c r="F1077" s="10"/>
      <c r="G1077" s="163"/>
      <c r="H1077" s="165"/>
      <c r="I1077" s="165"/>
      <c r="J1077" s="31">
        <f t="shared" si="67"/>
        <v>0</v>
      </c>
      <c r="K1077" s="31">
        <f t="shared" si="66"/>
        <v>0</v>
      </c>
      <c r="L1077" s="31"/>
      <c r="M1077" s="31"/>
      <c r="N1077" s="53">
        <f t="shared" si="68"/>
        <v>0</v>
      </c>
      <c r="P1077" s="133"/>
      <c r="R1077" s="134"/>
    </row>
    <row r="1078" spans="1:18">
      <c r="A1078" s="163"/>
      <c r="B1078" s="163"/>
      <c r="C1078" s="119"/>
      <c r="D1078" s="162"/>
      <c r="E1078" s="164"/>
      <c r="F1078" s="10"/>
      <c r="G1078" s="163"/>
      <c r="H1078" s="165"/>
      <c r="I1078" s="165"/>
      <c r="J1078" s="31">
        <f t="shared" si="67"/>
        <v>0</v>
      </c>
      <c r="K1078" s="31">
        <f t="shared" si="66"/>
        <v>0</v>
      </c>
      <c r="L1078" s="31"/>
      <c r="M1078" s="31"/>
      <c r="N1078" s="53">
        <f t="shared" si="68"/>
        <v>0</v>
      </c>
      <c r="P1078" s="133"/>
      <c r="R1078" s="134"/>
    </row>
    <row r="1079" spans="1:18">
      <c r="A1079" s="163"/>
      <c r="B1079" s="163"/>
      <c r="C1079" s="119"/>
      <c r="D1079" s="162"/>
      <c r="E1079" s="164"/>
      <c r="F1079" s="10"/>
      <c r="G1079" s="163"/>
      <c r="H1079" s="165"/>
      <c r="I1079" s="165"/>
      <c r="J1079" s="31">
        <f t="shared" si="67"/>
        <v>0</v>
      </c>
      <c r="K1079" s="31">
        <f t="shared" si="66"/>
        <v>0</v>
      </c>
      <c r="L1079" s="31"/>
      <c r="M1079" s="31"/>
      <c r="N1079" s="53">
        <f t="shared" si="68"/>
        <v>0</v>
      </c>
      <c r="P1079" s="133"/>
      <c r="R1079" s="134"/>
    </row>
    <row r="1080" spans="1:18">
      <c r="A1080" s="163"/>
      <c r="B1080" s="163"/>
      <c r="C1080" s="119"/>
      <c r="D1080" s="162"/>
      <c r="E1080" s="164"/>
      <c r="F1080" s="10"/>
      <c r="G1080" s="163"/>
      <c r="H1080" s="165"/>
      <c r="I1080" s="165"/>
      <c r="J1080" s="31">
        <f t="shared" si="67"/>
        <v>0</v>
      </c>
      <c r="K1080" s="31">
        <f t="shared" si="66"/>
        <v>0</v>
      </c>
      <c r="L1080" s="31"/>
      <c r="M1080" s="31"/>
      <c r="N1080" s="53">
        <f t="shared" si="68"/>
        <v>0</v>
      </c>
      <c r="P1080" s="133"/>
      <c r="R1080" s="134"/>
    </row>
    <row r="1081" spans="1:18">
      <c r="A1081" s="135"/>
      <c r="B1081" s="135"/>
      <c r="C1081" s="28"/>
      <c r="D1081" s="162"/>
      <c r="E1081" s="79"/>
      <c r="F1081" s="33"/>
      <c r="G1081" s="135"/>
      <c r="H1081" s="31"/>
      <c r="I1081" s="31"/>
      <c r="J1081" s="31">
        <f t="shared" si="67"/>
        <v>0</v>
      </c>
      <c r="K1081" s="31">
        <f t="shared" si="66"/>
        <v>0</v>
      </c>
      <c r="L1081" s="31"/>
      <c r="M1081" s="31"/>
      <c r="N1081" s="53">
        <f t="shared" si="68"/>
        <v>0</v>
      </c>
      <c r="P1081" s="133"/>
      <c r="R1081" s="134"/>
    </row>
    <row r="1082" spans="1:18">
      <c r="A1082" s="135"/>
      <c r="B1082" s="135"/>
      <c r="C1082" s="28"/>
      <c r="D1082" s="162"/>
      <c r="E1082" s="79"/>
      <c r="F1082" s="33"/>
      <c r="G1082" s="135"/>
      <c r="H1082" s="31"/>
      <c r="I1082" s="31"/>
      <c r="J1082" s="31">
        <f t="shared" si="67"/>
        <v>0</v>
      </c>
      <c r="K1082" s="31">
        <f t="shared" si="66"/>
        <v>0</v>
      </c>
      <c r="L1082" s="31"/>
      <c r="M1082" s="31"/>
      <c r="N1082" s="53">
        <f t="shared" si="68"/>
        <v>0</v>
      </c>
      <c r="P1082" s="133"/>
      <c r="R1082" s="134"/>
    </row>
    <row r="1083" spans="1:18">
      <c r="A1083" s="135"/>
      <c r="B1083" s="135"/>
      <c r="C1083" s="28"/>
      <c r="D1083" s="162"/>
      <c r="E1083" s="79"/>
      <c r="F1083" s="33"/>
      <c r="G1083" s="135"/>
      <c r="H1083" s="31"/>
      <c r="I1083" s="31"/>
      <c r="J1083" s="31">
        <f t="shared" si="67"/>
        <v>0</v>
      </c>
      <c r="K1083" s="31">
        <f t="shared" si="66"/>
        <v>0</v>
      </c>
      <c r="L1083" s="31"/>
      <c r="M1083" s="31"/>
      <c r="N1083" s="53">
        <f t="shared" si="68"/>
        <v>0</v>
      </c>
      <c r="P1083" s="133"/>
      <c r="R1083" s="134"/>
    </row>
    <row r="1084" spans="1:18">
      <c r="A1084" s="135"/>
      <c r="B1084" s="135"/>
      <c r="C1084" s="28"/>
      <c r="D1084" s="162"/>
      <c r="E1084" s="79"/>
      <c r="F1084" s="33"/>
      <c r="G1084" s="135"/>
      <c r="H1084" s="31"/>
      <c r="I1084" s="31"/>
      <c r="J1084" s="31">
        <f t="shared" si="67"/>
        <v>0</v>
      </c>
      <c r="K1084" s="31">
        <f t="shared" si="66"/>
        <v>0</v>
      </c>
      <c r="L1084" s="31"/>
      <c r="M1084" s="31"/>
      <c r="N1084" s="53">
        <f t="shared" si="68"/>
        <v>0</v>
      </c>
      <c r="P1084" s="133"/>
      <c r="R1084" s="134"/>
    </row>
    <row r="1085" spans="1:18">
      <c r="A1085" s="135"/>
      <c r="B1085" s="135"/>
      <c r="C1085" s="28"/>
      <c r="D1085" s="162"/>
      <c r="E1085" s="79"/>
      <c r="F1085" s="33"/>
      <c r="G1085" s="135"/>
      <c r="H1085" s="31"/>
      <c r="I1085" s="31"/>
      <c r="J1085" s="31">
        <f t="shared" si="67"/>
        <v>0</v>
      </c>
      <c r="K1085" s="31">
        <f t="shared" si="66"/>
        <v>0</v>
      </c>
      <c r="L1085" s="31"/>
      <c r="M1085" s="31"/>
      <c r="N1085" s="53">
        <f t="shared" si="68"/>
        <v>0</v>
      </c>
      <c r="P1085" s="133"/>
      <c r="R1085" s="134"/>
    </row>
    <row r="1086" spans="1:18">
      <c r="A1086" s="135"/>
      <c r="B1086" s="135"/>
      <c r="C1086" s="28"/>
      <c r="D1086" s="162"/>
      <c r="E1086" s="79"/>
      <c r="F1086" s="33"/>
      <c r="G1086" s="135"/>
      <c r="H1086" s="31"/>
      <c r="I1086" s="31"/>
      <c r="J1086" s="31">
        <f t="shared" si="67"/>
        <v>0</v>
      </c>
      <c r="K1086" s="31">
        <f t="shared" si="66"/>
        <v>0</v>
      </c>
      <c r="L1086" s="31"/>
      <c r="M1086" s="31"/>
      <c r="N1086" s="53">
        <f t="shared" si="68"/>
        <v>0</v>
      </c>
      <c r="P1086" s="133"/>
      <c r="R1086" s="134"/>
    </row>
    <row r="1087" spans="1:18">
      <c r="A1087" s="173"/>
      <c r="B1087" s="173"/>
      <c r="C1087" s="28"/>
      <c r="D1087" s="162"/>
      <c r="E1087" s="79"/>
      <c r="F1087" s="10"/>
      <c r="G1087" s="163"/>
      <c r="H1087" s="165"/>
      <c r="I1087" s="165"/>
      <c r="J1087" s="31">
        <f t="shared" si="67"/>
        <v>0</v>
      </c>
      <c r="K1087" s="31">
        <f t="shared" si="66"/>
        <v>0</v>
      </c>
      <c r="L1087" s="31"/>
      <c r="M1087" s="31"/>
      <c r="N1087" s="53">
        <f t="shared" si="68"/>
        <v>0</v>
      </c>
      <c r="P1087" s="133"/>
      <c r="R1087" s="134"/>
    </row>
    <row r="1088" spans="1:18">
      <c r="A1088" s="173"/>
      <c r="B1088" s="173"/>
      <c r="C1088" s="28"/>
      <c r="D1088" s="162"/>
      <c r="E1088" s="79"/>
      <c r="F1088" s="10"/>
      <c r="G1088" s="163"/>
      <c r="H1088" s="165"/>
      <c r="I1088" s="165"/>
      <c r="J1088" s="31">
        <f t="shared" si="67"/>
        <v>0</v>
      </c>
      <c r="K1088" s="31">
        <f t="shared" si="66"/>
        <v>0</v>
      </c>
      <c r="L1088" s="31"/>
      <c r="M1088" s="31"/>
      <c r="N1088" s="53">
        <f t="shared" si="68"/>
        <v>0</v>
      </c>
      <c r="P1088" s="133"/>
      <c r="R1088" s="134"/>
    </row>
    <row r="1089" spans="1:18">
      <c r="A1089" s="173"/>
      <c r="B1089" s="173"/>
      <c r="C1089" s="28"/>
      <c r="D1089" s="162"/>
      <c r="E1089" s="79"/>
      <c r="F1089" s="10"/>
      <c r="G1089" s="163"/>
      <c r="H1089" s="165"/>
      <c r="I1089" s="165"/>
      <c r="J1089" s="31">
        <f t="shared" si="67"/>
        <v>0</v>
      </c>
      <c r="K1089" s="31">
        <f t="shared" si="66"/>
        <v>0</v>
      </c>
      <c r="L1089" s="31"/>
      <c r="M1089" s="31"/>
      <c r="N1089" s="53">
        <f t="shared" si="68"/>
        <v>0</v>
      </c>
      <c r="P1089" s="133"/>
      <c r="R1089" s="134"/>
    </row>
    <row r="1090" spans="1:18">
      <c r="A1090" s="173"/>
      <c r="B1090" s="173"/>
      <c r="C1090" s="28"/>
      <c r="D1090" s="162"/>
      <c r="E1090" s="79"/>
      <c r="F1090" s="10"/>
      <c r="G1090" s="163"/>
      <c r="H1090" s="165"/>
      <c r="I1090" s="165"/>
      <c r="J1090" s="31">
        <f t="shared" si="67"/>
        <v>0</v>
      </c>
      <c r="K1090" s="31">
        <f t="shared" si="66"/>
        <v>0</v>
      </c>
      <c r="L1090" s="31"/>
      <c r="M1090" s="31"/>
      <c r="N1090" s="53">
        <f t="shared" si="68"/>
        <v>0</v>
      </c>
      <c r="P1090" s="133"/>
      <c r="R1090" s="134"/>
    </row>
    <row r="1091" spans="1:18">
      <c r="A1091" s="173"/>
      <c r="B1091" s="173"/>
      <c r="C1091" s="28"/>
      <c r="D1091" s="162"/>
      <c r="E1091" s="79"/>
      <c r="F1091" s="10"/>
      <c r="G1091" s="163"/>
      <c r="H1091" s="165"/>
      <c r="I1091" s="165"/>
      <c r="J1091" s="31">
        <f t="shared" si="67"/>
        <v>0</v>
      </c>
      <c r="K1091" s="31">
        <f t="shared" si="66"/>
        <v>0</v>
      </c>
      <c r="L1091" s="31"/>
      <c r="M1091" s="31"/>
      <c r="N1091" s="53">
        <f t="shared" si="68"/>
        <v>0</v>
      </c>
      <c r="P1091" s="133"/>
      <c r="R1091" s="134"/>
    </row>
    <row r="1092" spans="1:18">
      <c r="A1092" s="173"/>
      <c r="B1092" s="173"/>
      <c r="C1092" s="28"/>
      <c r="D1092" s="162"/>
      <c r="E1092" s="79"/>
      <c r="F1092" s="10"/>
      <c r="G1092" s="163"/>
      <c r="H1092" s="165"/>
      <c r="I1092" s="165"/>
      <c r="J1092" s="31">
        <f t="shared" si="67"/>
        <v>0</v>
      </c>
      <c r="K1092" s="31">
        <f t="shared" si="66"/>
        <v>0</v>
      </c>
      <c r="L1092" s="31"/>
      <c r="M1092" s="31"/>
      <c r="N1092" s="53">
        <f t="shared" si="68"/>
        <v>0</v>
      </c>
      <c r="P1092" s="133"/>
      <c r="R1092" s="134"/>
    </row>
    <row r="1093" spans="1:18">
      <c r="A1093" s="173"/>
      <c r="B1093" s="173"/>
      <c r="C1093" s="28"/>
      <c r="D1093" s="162"/>
      <c r="E1093" s="79"/>
      <c r="F1093" s="10"/>
      <c r="G1093" s="163"/>
      <c r="H1093" s="165"/>
      <c r="I1093" s="165"/>
      <c r="J1093" s="31">
        <f t="shared" si="67"/>
        <v>0</v>
      </c>
      <c r="K1093" s="31">
        <f t="shared" si="66"/>
        <v>0</v>
      </c>
      <c r="L1093" s="31"/>
      <c r="M1093" s="31"/>
      <c r="N1093" s="53">
        <f t="shared" si="68"/>
        <v>0</v>
      </c>
      <c r="P1093" s="133"/>
      <c r="R1093" s="134"/>
    </row>
    <row r="1094" spans="1:18">
      <c r="A1094" s="173"/>
      <c r="B1094" s="173"/>
      <c r="C1094" s="28"/>
      <c r="D1094" s="162"/>
      <c r="E1094" s="79"/>
      <c r="F1094" s="10"/>
      <c r="G1094" s="163"/>
      <c r="H1094" s="165"/>
      <c r="I1094" s="165"/>
      <c r="J1094" s="31">
        <f t="shared" si="67"/>
        <v>0</v>
      </c>
      <c r="K1094" s="31">
        <f t="shared" si="66"/>
        <v>0</v>
      </c>
      <c r="L1094" s="31"/>
      <c r="M1094" s="31"/>
      <c r="N1094" s="53">
        <f t="shared" si="68"/>
        <v>0</v>
      </c>
      <c r="P1094" s="133"/>
      <c r="R1094" s="134"/>
    </row>
    <row r="1095" spans="1:18">
      <c r="A1095" s="173"/>
      <c r="B1095" s="173"/>
      <c r="C1095" s="28"/>
      <c r="D1095" s="162"/>
      <c r="E1095" s="79"/>
      <c r="F1095" s="10"/>
      <c r="G1095" s="163"/>
      <c r="H1095" s="165"/>
      <c r="I1095" s="165"/>
      <c r="J1095" s="31">
        <f t="shared" si="67"/>
        <v>0</v>
      </c>
      <c r="K1095" s="31">
        <f t="shared" si="66"/>
        <v>0</v>
      </c>
      <c r="L1095" s="31"/>
      <c r="M1095" s="31"/>
      <c r="N1095" s="53">
        <f t="shared" si="68"/>
        <v>0</v>
      </c>
      <c r="P1095" s="133"/>
      <c r="R1095" s="134"/>
    </row>
    <row r="1096" spans="1:18">
      <c r="A1096" s="173"/>
      <c r="B1096" s="173"/>
      <c r="C1096" s="28"/>
      <c r="D1096" s="162"/>
      <c r="E1096" s="79"/>
      <c r="F1096" s="10"/>
      <c r="G1096" s="163"/>
      <c r="H1096" s="165"/>
      <c r="I1096" s="165"/>
      <c r="J1096" s="31">
        <f t="shared" si="67"/>
        <v>0</v>
      </c>
      <c r="K1096" s="31">
        <f t="shared" ref="K1096:K1124" si="69">J1096*H1096</f>
        <v>0</v>
      </c>
      <c r="L1096" s="31"/>
      <c r="M1096" s="31"/>
      <c r="N1096" s="53">
        <f t="shared" si="68"/>
        <v>0</v>
      </c>
      <c r="P1096" s="133"/>
      <c r="R1096" s="134"/>
    </row>
    <row r="1097" spans="1:18">
      <c r="A1097" s="173"/>
      <c r="B1097" s="173"/>
      <c r="C1097" s="28"/>
      <c r="D1097" s="162"/>
      <c r="E1097" s="79"/>
      <c r="F1097" s="10"/>
      <c r="G1097" s="163"/>
      <c r="H1097" s="165"/>
      <c r="I1097" s="165"/>
      <c r="J1097" s="31">
        <f t="shared" si="67"/>
        <v>0</v>
      </c>
      <c r="K1097" s="31">
        <f t="shared" si="69"/>
        <v>0</v>
      </c>
      <c r="L1097" s="31"/>
      <c r="M1097" s="31"/>
      <c r="N1097" s="53">
        <f t="shared" si="68"/>
        <v>0</v>
      </c>
      <c r="P1097" s="133"/>
      <c r="R1097" s="134"/>
    </row>
    <row r="1098" spans="1:18">
      <c r="A1098" s="173"/>
      <c r="B1098" s="173"/>
      <c r="C1098" s="28"/>
      <c r="D1098" s="162"/>
      <c r="E1098" s="79"/>
      <c r="F1098" s="10"/>
      <c r="G1098" s="163"/>
      <c r="H1098" s="165"/>
      <c r="I1098" s="165"/>
      <c r="J1098" s="31">
        <f t="shared" si="67"/>
        <v>0</v>
      </c>
      <c r="K1098" s="31">
        <f t="shared" si="69"/>
        <v>0</v>
      </c>
      <c r="L1098" s="31"/>
      <c r="M1098" s="31"/>
      <c r="N1098" s="53">
        <f t="shared" si="68"/>
        <v>0</v>
      </c>
      <c r="P1098" s="133"/>
      <c r="R1098" s="134"/>
    </row>
    <row r="1099" spans="1:18">
      <c r="A1099" s="173"/>
      <c r="B1099" s="173"/>
      <c r="C1099" s="28"/>
      <c r="D1099" s="162"/>
      <c r="E1099" s="79"/>
      <c r="F1099" s="10"/>
      <c r="G1099" s="163"/>
      <c r="H1099" s="165"/>
      <c r="I1099" s="165"/>
      <c r="J1099" s="31">
        <f t="shared" si="67"/>
        <v>0</v>
      </c>
      <c r="K1099" s="31">
        <f t="shared" si="69"/>
        <v>0</v>
      </c>
      <c r="L1099" s="31"/>
      <c r="M1099" s="31"/>
      <c r="N1099" s="53">
        <f t="shared" si="68"/>
        <v>0</v>
      </c>
      <c r="P1099" s="133"/>
      <c r="R1099" s="134"/>
    </row>
    <row r="1100" spans="1:18">
      <c r="A1100" s="173"/>
      <c r="B1100" s="173"/>
      <c r="C1100" s="28"/>
      <c r="D1100" s="162"/>
      <c r="E1100" s="79"/>
      <c r="F1100" s="10"/>
      <c r="G1100" s="163"/>
      <c r="H1100" s="165"/>
      <c r="I1100" s="165"/>
      <c r="J1100" s="31">
        <f t="shared" si="67"/>
        <v>0</v>
      </c>
      <c r="K1100" s="31">
        <f t="shared" si="69"/>
        <v>0</v>
      </c>
      <c r="L1100" s="31"/>
      <c r="M1100" s="31"/>
      <c r="N1100" s="53">
        <f t="shared" si="68"/>
        <v>0</v>
      </c>
      <c r="P1100" s="133"/>
      <c r="R1100" s="134"/>
    </row>
    <row r="1101" spans="1:18">
      <c r="A1101" s="173"/>
      <c r="B1101" s="173"/>
      <c r="C1101" s="28"/>
      <c r="D1101" s="162"/>
      <c r="E1101" s="79"/>
      <c r="F1101" s="10"/>
      <c r="G1101" s="163"/>
      <c r="H1101" s="165"/>
      <c r="I1101" s="165"/>
      <c r="J1101" s="31">
        <f t="shared" si="67"/>
        <v>0</v>
      </c>
      <c r="K1101" s="31">
        <f t="shared" si="69"/>
        <v>0</v>
      </c>
      <c r="L1101" s="31"/>
      <c r="M1101" s="31"/>
      <c r="N1101" s="53">
        <f t="shared" si="68"/>
        <v>0</v>
      </c>
      <c r="P1101" s="133"/>
      <c r="R1101" s="134"/>
    </row>
    <row r="1102" spans="1:18">
      <c r="A1102" s="173"/>
      <c r="B1102" s="173"/>
      <c r="C1102" s="28"/>
      <c r="D1102" s="162"/>
      <c r="E1102" s="79"/>
      <c r="F1102" s="10"/>
      <c r="G1102" s="163"/>
      <c r="H1102" s="165"/>
      <c r="I1102" s="165"/>
      <c r="J1102" s="31">
        <f t="shared" si="67"/>
        <v>0</v>
      </c>
      <c r="K1102" s="31">
        <f t="shared" si="69"/>
        <v>0</v>
      </c>
      <c r="L1102" s="31"/>
      <c r="M1102" s="31"/>
      <c r="N1102" s="53">
        <f t="shared" si="68"/>
        <v>0</v>
      </c>
      <c r="P1102" s="133"/>
      <c r="R1102" s="134"/>
    </row>
    <row r="1103" spans="1:18">
      <c r="A1103" s="173"/>
      <c r="B1103" s="173"/>
      <c r="C1103" s="28"/>
      <c r="D1103" s="162"/>
      <c r="E1103" s="79"/>
      <c r="F1103" s="10"/>
      <c r="G1103" s="163"/>
      <c r="H1103" s="165"/>
      <c r="I1103" s="165"/>
      <c r="J1103" s="31">
        <f t="shared" si="67"/>
        <v>0</v>
      </c>
      <c r="K1103" s="31">
        <f t="shared" si="69"/>
        <v>0</v>
      </c>
      <c r="L1103" s="31"/>
      <c r="M1103" s="31"/>
      <c r="N1103" s="53">
        <f t="shared" si="68"/>
        <v>0</v>
      </c>
      <c r="P1103" s="133"/>
      <c r="R1103" s="134"/>
    </row>
    <row r="1104" spans="1:18">
      <c r="A1104" s="173"/>
      <c r="B1104" s="173"/>
      <c r="C1104" s="28"/>
      <c r="D1104" s="162"/>
      <c r="E1104" s="79"/>
      <c r="F1104" s="10"/>
      <c r="G1104" s="163"/>
      <c r="H1104" s="165"/>
      <c r="I1104" s="165"/>
      <c r="J1104" s="31">
        <f t="shared" si="67"/>
        <v>0</v>
      </c>
      <c r="K1104" s="31">
        <f t="shared" si="69"/>
        <v>0</v>
      </c>
      <c r="L1104" s="31"/>
      <c r="M1104" s="31"/>
      <c r="N1104" s="53">
        <f t="shared" si="68"/>
        <v>0</v>
      </c>
      <c r="P1104" s="133"/>
      <c r="R1104" s="134"/>
    </row>
    <row r="1105" spans="1:18">
      <c r="A1105" s="173"/>
      <c r="B1105" s="173"/>
      <c r="C1105" s="28"/>
      <c r="D1105" s="162"/>
      <c r="E1105" s="79"/>
      <c r="F1105" s="10"/>
      <c r="G1105" s="163"/>
      <c r="H1105" s="165"/>
      <c r="I1105" s="165"/>
      <c r="J1105" s="31">
        <f t="shared" si="67"/>
        <v>0</v>
      </c>
      <c r="K1105" s="31">
        <f t="shared" si="69"/>
        <v>0</v>
      </c>
      <c r="L1105" s="31"/>
      <c r="M1105" s="31"/>
      <c r="N1105" s="53">
        <f t="shared" si="68"/>
        <v>0</v>
      </c>
      <c r="P1105" s="133"/>
      <c r="R1105" s="134"/>
    </row>
    <row r="1106" spans="1:18">
      <c r="A1106" s="173"/>
      <c r="B1106" s="173"/>
      <c r="C1106" s="174"/>
      <c r="D1106" s="162"/>
      <c r="E1106" s="79"/>
      <c r="F1106" s="33"/>
      <c r="G1106" s="175"/>
      <c r="H1106" s="165"/>
      <c r="I1106" s="165"/>
      <c r="J1106" s="31">
        <f t="shared" si="67"/>
        <v>0</v>
      </c>
      <c r="K1106" s="31">
        <f t="shared" si="69"/>
        <v>0</v>
      </c>
      <c r="L1106" s="31"/>
      <c r="M1106" s="31"/>
      <c r="N1106" s="53">
        <f t="shared" si="68"/>
        <v>0</v>
      </c>
      <c r="P1106" s="133"/>
      <c r="R1106" s="134"/>
    </row>
    <row r="1107" spans="1:18">
      <c r="A1107" s="173"/>
      <c r="B1107" s="173"/>
      <c r="C1107" s="174"/>
      <c r="D1107" s="162"/>
      <c r="E1107" s="79"/>
      <c r="F1107" s="33"/>
      <c r="G1107" s="175"/>
      <c r="H1107" s="165"/>
      <c r="I1107" s="165"/>
      <c r="J1107" s="31">
        <f t="shared" ref="J1107:J1124" si="70">G1107-F1107</f>
        <v>0</v>
      </c>
      <c r="K1107" s="31">
        <f t="shared" si="69"/>
        <v>0</v>
      </c>
      <c r="L1107" s="31"/>
      <c r="M1107" s="31"/>
      <c r="N1107" s="53">
        <f t="shared" ref="N1107:N1124" si="71">J1107</f>
        <v>0</v>
      </c>
      <c r="P1107" s="133"/>
      <c r="R1107" s="134"/>
    </row>
    <row r="1108" spans="1:18">
      <c r="A1108" s="173"/>
      <c r="B1108" s="173"/>
      <c r="C1108" s="174"/>
      <c r="D1108" s="162"/>
      <c r="E1108" s="79"/>
      <c r="F1108" s="33"/>
      <c r="G1108" s="175"/>
      <c r="H1108" s="165"/>
      <c r="I1108" s="165"/>
      <c r="J1108" s="31">
        <f t="shared" si="70"/>
        <v>0</v>
      </c>
      <c r="K1108" s="31">
        <f t="shared" si="69"/>
        <v>0</v>
      </c>
      <c r="L1108" s="31"/>
      <c r="M1108" s="31"/>
      <c r="N1108" s="53">
        <f t="shared" si="71"/>
        <v>0</v>
      </c>
      <c r="P1108" s="133"/>
      <c r="R1108" s="134"/>
    </row>
    <row r="1109" spans="1:18">
      <c r="A1109" s="173"/>
      <c r="B1109" s="173"/>
      <c r="C1109" s="174"/>
      <c r="D1109" s="162"/>
      <c r="E1109" s="79"/>
      <c r="F1109" s="33"/>
      <c r="G1109" s="175"/>
      <c r="H1109" s="165"/>
      <c r="I1109" s="165"/>
      <c r="J1109" s="31">
        <f t="shared" si="70"/>
        <v>0</v>
      </c>
      <c r="K1109" s="31">
        <f t="shared" si="69"/>
        <v>0</v>
      </c>
      <c r="L1109" s="31"/>
      <c r="M1109" s="31"/>
      <c r="N1109" s="53">
        <f t="shared" si="71"/>
        <v>0</v>
      </c>
      <c r="P1109" s="133"/>
      <c r="R1109" s="134"/>
    </row>
    <row r="1110" spans="1:18">
      <c r="A1110" s="173"/>
      <c r="B1110" s="173"/>
      <c r="C1110" s="174"/>
      <c r="D1110" s="162"/>
      <c r="E1110" s="79"/>
      <c r="F1110" s="33"/>
      <c r="G1110" s="175"/>
      <c r="H1110" s="165"/>
      <c r="I1110" s="165"/>
      <c r="J1110" s="31">
        <f t="shared" si="70"/>
        <v>0</v>
      </c>
      <c r="K1110" s="31">
        <f t="shared" si="69"/>
        <v>0</v>
      </c>
      <c r="L1110" s="31"/>
      <c r="M1110" s="31"/>
      <c r="N1110" s="53">
        <f t="shared" si="71"/>
        <v>0</v>
      </c>
      <c r="P1110" s="133"/>
      <c r="R1110" s="134"/>
    </row>
    <row r="1111" spans="1:18">
      <c r="A1111" s="173"/>
      <c r="B1111" s="173"/>
      <c r="C1111" s="174"/>
      <c r="D1111" s="162"/>
      <c r="E1111" s="79"/>
      <c r="F1111" s="33"/>
      <c r="G1111" s="175"/>
      <c r="H1111" s="165"/>
      <c r="I1111" s="165"/>
      <c r="J1111" s="31">
        <f t="shared" si="70"/>
        <v>0</v>
      </c>
      <c r="K1111" s="31">
        <f t="shared" si="69"/>
        <v>0</v>
      </c>
      <c r="L1111" s="31"/>
      <c r="M1111" s="31"/>
      <c r="N1111" s="53">
        <f t="shared" si="71"/>
        <v>0</v>
      </c>
      <c r="P1111" s="133"/>
      <c r="R1111" s="134"/>
    </row>
    <row r="1112" spans="1:18">
      <c r="A1112" s="173"/>
      <c r="B1112" s="173"/>
      <c r="C1112" s="174"/>
      <c r="D1112" s="162"/>
      <c r="E1112" s="79"/>
      <c r="F1112" s="33"/>
      <c r="G1112" s="175"/>
      <c r="H1112" s="165"/>
      <c r="I1112" s="165"/>
      <c r="J1112" s="31">
        <f t="shared" si="70"/>
        <v>0</v>
      </c>
      <c r="K1112" s="31">
        <f t="shared" si="69"/>
        <v>0</v>
      </c>
      <c r="L1112" s="31"/>
      <c r="M1112" s="31"/>
      <c r="N1112" s="53">
        <f t="shared" si="71"/>
        <v>0</v>
      </c>
      <c r="P1112" s="133"/>
      <c r="R1112" s="134"/>
    </row>
    <row r="1113" spans="1:18">
      <c r="A1113" s="173"/>
      <c r="B1113" s="173"/>
      <c r="C1113" s="174"/>
      <c r="D1113" s="162"/>
      <c r="E1113" s="79"/>
      <c r="F1113" s="33"/>
      <c r="G1113" s="175"/>
      <c r="H1113" s="165"/>
      <c r="I1113" s="165"/>
      <c r="J1113" s="31">
        <f t="shared" si="70"/>
        <v>0</v>
      </c>
      <c r="K1113" s="31">
        <f t="shared" si="69"/>
        <v>0</v>
      </c>
      <c r="L1113" s="31"/>
      <c r="M1113" s="31"/>
      <c r="N1113" s="53">
        <f t="shared" si="71"/>
        <v>0</v>
      </c>
      <c r="P1113" s="133"/>
      <c r="R1113" s="134"/>
    </row>
    <row r="1114" spans="1:18">
      <c r="A1114" s="173"/>
      <c r="B1114" s="173"/>
      <c r="C1114" s="174"/>
      <c r="D1114" s="162"/>
      <c r="E1114" s="79"/>
      <c r="F1114" s="33"/>
      <c r="G1114" s="175"/>
      <c r="H1114" s="165"/>
      <c r="I1114" s="165"/>
      <c r="J1114" s="31">
        <f t="shared" si="70"/>
        <v>0</v>
      </c>
      <c r="K1114" s="31">
        <f t="shared" si="69"/>
        <v>0</v>
      </c>
      <c r="L1114" s="31"/>
      <c r="M1114" s="31"/>
      <c r="N1114" s="53">
        <f t="shared" si="71"/>
        <v>0</v>
      </c>
      <c r="P1114" s="133"/>
      <c r="R1114" s="134"/>
    </row>
    <row r="1115" spans="1:18">
      <c r="A1115" s="173"/>
      <c r="B1115" s="173"/>
      <c r="C1115" s="174"/>
      <c r="D1115" s="162"/>
      <c r="E1115" s="79"/>
      <c r="F1115" s="33"/>
      <c r="G1115" s="175"/>
      <c r="H1115" s="165"/>
      <c r="I1115" s="165"/>
      <c r="J1115" s="31">
        <f t="shared" si="70"/>
        <v>0</v>
      </c>
      <c r="K1115" s="31">
        <f t="shared" si="69"/>
        <v>0</v>
      </c>
      <c r="L1115" s="31"/>
      <c r="M1115" s="31"/>
      <c r="N1115" s="53">
        <f t="shared" si="71"/>
        <v>0</v>
      </c>
      <c r="P1115" s="133"/>
      <c r="R1115" s="134"/>
    </row>
    <row r="1116" s="1" customFormat="1" spans="1:20">
      <c r="A1116" s="176"/>
      <c r="B1116" s="176"/>
      <c r="C1116" s="174"/>
      <c r="D1116" s="162"/>
      <c r="E1116" s="79"/>
      <c r="F1116" s="33"/>
      <c r="G1116" s="175"/>
      <c r="H1116" s="31"/>
      <c r="I1116" s="31"/>
      <c r="J1116" s="31">
        <f t="shared" si="70"/>
        <v>0</v>
      </c>
      <c r="K1116" s="31">
        <f t="shared" si="69"/>
        <v>0</v>
      </c>
      <c r="L1116" s="31"/>
      <c r="M1116" s="31"/>
      <c r="N1116" s="53">
        <f t="shared" si="71"/>
        <v>0</v>
      </c>
      <c r="P1116" s="133"/>
      <c r="R1116" s="134"/>
      <c r="S1116" s="77"/>
      <c r="T1116" s="77"/>
    </row>
    <row r="1117" s="1" customFormat="1" spans="1:20">
      <c r="A1117" s="176"/>
      <c r="B1117" s="176"/>
      <c r="C1117" s="174"/>
      <c r="D1117" s="162"/>
      <c r="E1117" s="79"/>
      <c r="F1117" s="33"/>
      <c r="G1117" s="175"/>
      <c r="H1117" s="31"/>
      <c r="I1117" s="31"/>
      <c r="J1117" s="31">
        <f t="shared" si="70"/>
        <v>0</v>
      </c>
      <c r="K1117" s="31">
        <f t="shared" si="69"/>
        <v>0</v>
      </c>
      <c r="L1117" s="31"/>
      <c r="M1117" s="31"/>
      <c r="N1117" s="53">
        <f t="shared" si="71"/>
        <v>0</v>
      </c>
      <c r="P1117" s="133"/>
      <c r="R1117" s="134"/>
      <c r="S1117" s="77"/>
      <c r="T1117" s="77"/>
    </row>
    <row r="1118" s="1" customFormat="1" spans="1:20">
      <c r="A1118" s="176"/>
      <c r="B1118" s="176"/>
      <c r="C1118" s="174"/>
      <c r="D1118" s="162"/>
      <c r="E1118" s="79"/>
      <c r="F1118" s="33"/>
      <c r="G1118" s="175"/>
      <c r="H1118" s="31"/>
      <c r="I1118" s="31"/>
      <c r="J1118" s="31">
        <f t="shared" si="70"/>
        <v>0</v>
      </c>
      <c r="K1118" s="31">
        <f t="shared" si="69"/>
        <v>0</v>
      </c>
      <c r="L1118" s="31"/>
      <c r="M1118" s="31"/>
      <c r="N1118" s="53">
        <f t="shared" si="71"/>
        <v>0</v>
      </c>
      <c r="P1118" s="133"/>
      <c r="R1118" s="134"/>
      <c r="S1118" s="77"/>
      <c r="T1118" s="77"/>
    </row>
    <row r="1119" spans="1:18">
      <c r="A1119" s="173"/>
      <c r="B1119" s="173"/>
      <c r="C1119" s="174"/>
      <c r="D1119" s="162"/>
      <c r="E1119" s="79"/>
      <c r="F1119" s="33"/>
      <c r="G1119" s="175"/>
      <c r="H1119" s="165"/>
      <c r="I1119" s="165"/>
      <c r="J1119" s="31">
        <f t="shared" si="70"/>
        <v>0</v>
      </c>
      <c r="K1119" s="31">
        <f t="shared" si="69"/>
        <v>0</v>
      </c>
      <c r="L1119" s="31"/>
      <c r="M1119" s="31"/>
      <c r="N1119" s="53">
        <f t="shared" si="71"/>
        <v>0</v>
      </c>
      <c r="P1119" s="133"/>
      <c r="R1119" s="134"/>
    </row>
    <row r="1120" spans="1:18">
      <c r="A1120" s="173"/>
      <c r="B1120" s="173"/>
      <c r="C1120" s="174"/>
      <c r="D1120" s="162"/>
      <c r="E1120" s="79"/>
      <c r="F1120" s="33"/>
      <c r="G1120" s="175"/>
      <c r="H1120" s="165"/>
      <c r="I1120" s="165"/>
      <c r="J1120" s="31">
        <f t="shared" si="70"/>
        <v>0</v>
      </c>
      <c r="K1120" s="31">
        <f t="shared" si="69"/>
        <v>0</v>
      </c>
      <c r="L1120" s="31"/>
      <c r="M1120" s="31"/>
      <c r="N1120" s="53">
        <f t="shared" si="71"/>
        <v>0</v>
      </c>
      <c r="P1120" s="133"/>
      <c r="R1120" s="134"/>
    </row>
    <row r="1121" spans="1:18">
      <c r="A1121" s="173"/>
      <c r="B1121" s="173"/>
      <c r="C1121" s="174"/>
      <c r="D1121" s="162"/>
      <c r="E1121" s="79"/>
      <c r="F1121" s="33"/>
      <c r="G1121" s="175"/>
      <c r="H1121" s="165"/>
      <c r="I1121" s="165"/>
      <c r="J1121" s="31">
        <f t="shared" si="70"/>
        <v>0</v>
      </c>
      <c r="K1121" s="31">
        <f t="shared" si="69"/>
        <v>0</v>
      </c>
      <c r="L1121" s="31"/>
      <c r="M1121" s="31"/>
      <c r="N1121" s="53">
        <f t="shared" si="71"/>
        <v>0</v>
      </c>
      <c r="P1121" s="133"/>
      <c r="R1121" s="134"/>
    </row>
    <row r="1122" spans="1:18">
      <c r="A1122" s="173"/>
      <c r="B1122" s="173"/>
      <c r="C1122" s="174"/>
      <c r="D1122" s="162"/>
      <c r="E1122" s="79"/>
      <c r="F1122" s="33"/>
      <c r="G1122" s="175"/>
      <c r="H1122" s="165"/>
      <c r="I1122" s="165"/>
      <c r="J1122" s="31">
        <f t="shared" si="70"/>
        <v>0</v>
      </c>
      <c r="K1122" s="31">
        <f t="shared" si="69"/>
        <v>0</v>
      </c>
      <c r="L1122" s="31"/>
      <c r="M1122" s="31"/>
      <c r="N1122" s="53">
        <f t="shared" si="71"/>
        <v>0</v>
      </c>
      <c r="P1122" s="133"/>
      <c r="R1122" s="134"/>
    </row>
    <row r="1123" spans="1:18">
      <c r="A1123" s="173"/>
      <c r="B1123" s="173"/>
      <c r="C1123" s="174"/>
      <c r="D1123" s="162"/>
      <c r="E1123" s="79"/>
      <c r="F1123" s="33"/>
      <c r="G1123" s="175"/>
      <c r="H1123" s="165"/>
      <c r="I1123" s="165"/>
      <c r="J1123" s="31">
        <f t="shared" si="70"/>
        <v>0</v>
      </c>
      <c r="K1123" s="31">
        <f t="shared" si="69"/>
        <v>0</v>
      </c>
      <c r="L1123" s="31"/>
      <c r="M1123" s="31"/>
      <c r="N1123" s="53">
        <f t="shared" si="71"/>
        <v>0</v>
      </c>
      <c r="P1123" s="133"/>
      <c r="R1123" s="134"/>
    </row>
    <row r="1124" spans="1:18">
      <c r="A1124" s="173"/>
      <c r="B1124" s="173"/>
      <c r="C1124" s="174"/>
      <c r="D1124" s="162"/>
      <c r="E1124" s="79"/>
      <c r="F1124" s="33"/>
      <c r="G1124" s="175"/>
      <c r="H1124" s="165"/>
      <c r="I1124" s="165"/>
      <c r="J1124" s="31">
        <f t="shared" si="70"/>
        <v>0</v>
      </c>
      <c r="K1124" s="31">
        <f t="shared" si="69"/>
        <v>0</v>
      </c>
      <c r="L1124" s="31"/>
      <c r="M1124" s="31"/>
      <c r="N1124" s="53">
        <f t="shared" si="71"/>
        <v>0</v>
      </c>
      <c r="P1124" s="133"/>
      <c r="R1124" s="134"/>
    </row>
    <row r="1125" spans="1:14">
      <c r="A1125" s="173"/>
      <c r="B1125" s="173"/>
      <c r="C1125" s="177"/>
      <c r="D1125" s="178"/>
      <c r="E1125" s="79"/>
      <c r="F1125" s="10"/>
      <c r="G1125" s="163"/>
      <c r="H1125" s="165"/>
      <c r="I1125" s="165"/>
      <c r="J1125" s="165"/>
      <c r="K1125" s="165"/>
      <c r="L1125" s="165"/>
      <c r="M1125" s="165"/>
      <c r="N1125" s="27"/>
    </row>
    <row r="1126" ht="14.25" spans="1:14">
      <c r="A1126" s="27"/>
      <c r="B1126" s="27"/>
      <c r="C1126" s="54"/>
      <c r="D1126" s="54"/>
      <c r="E1126" s="54"/>
      <c r="F1126" s="10"/>
      <c r="G1126" s="27"/>
      <c r="H1126" s="27"/>
      <c r="I1126" s="27"/>
      <c r="J1126" s="182"/>
      <c r="K1126" s="183"/>
      <c r="L1126" s="183"/>
      <c r="M1126" s="183"/>
      <c r="N1126" s="27"/>
    </row>
    <row r="1127" spans="1:14">
      <c r="A1127" s="27"/>
      <c r="B1127" s="27"/>
      <c r="C1127" s="54"/>
      <c r="D1127" s="54"/>
      <c r="E1127" s="54"/>
      <c r="F1127" s="10"/>
      <c r="G1127" s="27"/>
      <c r="H1127" s="27"/>
      <c r="I1127" s="27"/>
      <c r="J1127" s="182"/>
      <c r="K1127" s="184"/>
      <c r="L1127" s="184"/>
      <c r="M1127" s="184"/>
      <c r="N1127" s="27"/>
    </row>
    <row r="1128" ht="14.25" spans="1:14">
      <c r="A1128" s="27"/>
      <c r="B1128" s="27"/>
      <c r="C1128" s="54"/>
      <c r="D1128" s="54"/>
      <c r="E1128" s="54"/>
      <c r="F1128" s="10"/>
      <c r="G1128" s="27"/>
      <c r="H1128" s="27"/>
      <c r="I1128" s="27"/>
      <c r="J1128" s="182"/>
      <c r="K1128" s="183"/>
      <c r="L1128" s="183"/>
      <c r="M1128" s="183"/>
      <c r="N1128" s="27"/>
    </row>
    <row r="1129" spans="1:14">
      <c r="A1129" s="27"/>
      <c r="B1129" s="27"/>
      <c r="C1129" s="54"/>
      <c r="D1129" s="54"/>
      <c r="E1129" s="54"/>
      <c r="F1129" s="10"/>
      <c r="G1129" s="27"/>
      <c r="H1129" s="27"/>
      <c r="I1129" s="27"/>
      <c r="J1129" s="27"/>
      <c r="K1129" s="185"/>
      <c r="L1129" s="185"/>
      <c r="M1129" s="185"/>
      <c r="N1129" s="27"/>
    </row>
    <row r="1130" spans="1:14">
      <c r="A1130" s="27"/>
      <c r="B1130" s="27"/>
      <c r="C1130" s="54"/>
      <c r="D1130" s="54"/>
      <c r="E1130" s="54"/>
      <c r="F1130" s="10"/>
      <c r="G1130" s="27"/>
      <c r="H1130" s="27"/>
      <c r="I1130" s="27"/>
      <c r="J1130" s="27"/>
      <c r="K1130" s="185"/>
      <c r="L1130" s="185"/>
      <c r="M1130" s="185"/>
      <c r="N1130" s="27"/>
    </row>
    <row r="1131" spans="1:14">
      <c r="A1131" s="27"/>
      <c r="B1131" s="27"/>
      <c r="C1131" s="54"/>
      <c r="D1131" s="54"/>
      <c r="E1131" s="54"/>
      <c r="F1131" s="10"/>
      <c r="G1131" s="27"/>
      <c r="H1131" s="27"/>
      <c r="I1131" s="27"/>
      <c r="J1131" s="186"/>
      <c r="K1131" s="187"/>
      <c r="L1131" s="187"/>
      <c r="M1131" s="187"/>
      <c r="N1131" s="27"/>
    </row>
    <row r="1132" spans="1:14">
      <c r="A1132" s="27"/>
      <c r="B1132" s="27"/>
      <c r="C1132" s="54"/>
      <c r="D1132" s="54"/>
      <c r="E1132" s="54"/>
      <c r="F1132" s="10"/>
      <c r="G1132" s="27"/>
      <c r="H1132" s="27"/>
      <c r="I1132" s="27"/>
      <c r="J1132" s="188"/>
      <c r="K1132" s="189"/>
      <c r="L1132" s="189"/>
      <c r="M1132" s="189"/>
      <c r="N1132" s="27"/>
    </row>
    <row r="1133" spans="10:14">
      <c r="J1133" s="179"/>
      <c r="K1133" s="190"/>
      <c r="L1133" s="190"/>
      <c r="M1133" s="190"/>
      <c r="N1133" s="191"/>
    </row>
    <row r="1134" ht="14.25" spans="4:14">
      <c r="D1134" s="179"/>
      <c r="E1134" s="180"/>
      <c r="J1134" s="179"/>
      <c r="K1134" s="192"/>
      <c r="L1134" s="192"/>
      <c r="M1134" s="192"/>
      <c r="N1134" s="191"/>
    </row>
    <row r="1135" spans="4:14">
      <c r="D1135" s="179"/>
      <c r="E1135" s="181"/>
      <c r="J1135" s="191"/>
      <c r="K1135" s="193"/>
      <c r="L1135" s="193"/>
      <c r="M1135" s="193"/>
      <c r="N1135" s="191"/>
    </row>
    <row r="1136" ht="14.25" spans="4:14">
      <c r="D1136" s="179"/>
      <c r="E1136" s="180"/>
      <c r="J1136" s="191"/>
      <c r="K1136" s="193"/>
      <c r="L1136" s="193"/>
      <c r="M1136" s="193"/>
      <c r="N1136" s="191"/>
    </row>
    <row r="1137" spans="10:14">
      <c r="J1137" s="191"/>
      <c r="K1137" s="194"/>
      <c r="L1137" s="194"/>
      <c r="M1137" s="194"/>
      <c r="N1137" s="191"/>
    </row>
    <row r="1138" spans="10:14">
      <c r="J1138" s="191"/>
      <c r="K1138" s="193"/>
      <c r="L1138" s="193"/>
      <c r="M1138" s="193"/>
      <c r="N1138" s="191"/>
    </row>
    <row r="1139" spans="10:14">
      <c r="J1139" s="191"/>
      <c r="K1139" s="194"/>
      <c r="L1139" s="194"/>
      <c r="M1139" s="194"/>
      <c r="N1139" s="191"/>
    </row>
    <row r="1140" spans="10:14">
      <c r="J1140" s="195"/>
      <c r="K1140" s="191"/>
      <c r="L1140" s="191"/>
      <c r="M1140" s="191"/>
      <c r="N1140" s="191"/>
    </row>
    <row r="1141" spans="10:14">
      <c r="J1141" s="191"/>
      <c r="K1141" s="193"/>
      <c r="L1141" s="193"/>
      <c r="M1141" s="193"/>
      <c r="N1141" s="191"/>
    </row>
    <row r="1142" spans="10:14">
      <c r="J1142" s="191"/>
      <c r="K1142" s="193"/>
      <c r="L1142" s="193"/>
      <c r="M1142" s="193"/>
      <c r="N1142" s="191"/>
    </row>
    <row r="1143" spans="10:14">
      <c r="J1143" s="191"/>
      <c r="K1143" s="196"/>
      <c r="L1143" s="196"/>
      <c r="M1143" s="196"/>
      <c r="N1143" s="191"/>
    </row>
    <row r="1144" spans="10:14">
      <c r="J1144" s="191"/>
      <c r="K1144" s="191"/>
      <c r="L1144" s="191"/>
      <c r="M1144" s="191"/>
      <c r="N1144" s="191"/>
    </row>
    <row r="1145" spans="10:14">
      <c r="J1145" s="191"/>
      <c r="K1145" s="196"/>
      <c r="L1145" s="196"/>
      <c r="M1145" s="196"/>
      <c r="N1145" s="191"/>
    </row>
    <row r="1146" spans="10:14">
      <c r="J1146" s="191"/>
      <c r="K1146" s="191"/>
      <c r="L1146" s="191"/>
      <c r="M1146" s="191"/>
      <c r="N1146" s="191"/>
    </row>
    <row r="1147" spans="10:14">
      <c r="J1147" s="191"/>
      <c r="K1147" s="197"/>
      <c r="L1147" s="197"/>
      <c r="M1147" s="197"/>
      <c r="N1147" s="197"/>
    </row>
    <row r="1148" spans="10:14">
      <c r="J1148" s="191"/>
      <c r="K1148" s="193"/>
      <c r="L1148" s="193"/>
      <c r="M1148" s="193"/>
      <c r="N1148" s="193"/>
    </row>
    <row r="1149" spans="10:14">
      <c r="J1149" s="191"/>
      <c r="K1149" s="193"/>
      <c r="L1149" s="193"/>
      <c r="M1149" s="193"/>
      <c r="N1149" s="191"/>
    </row>
    <row r="1150" spans="10:14">
      <c r="J1150" s="179"/>
      <c r="K1150" s="198"/>
      <c r="L1150" s="198"/>
      <c r="M1150" s="198"/>
      <c r="N1150" s="198"/>
    </row>
  </sheetData>
  <mergeCells count="15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</mergeCells>
  <conditionalFormatting sqref="B13:B47 B49:B89 B91:B95 B97:B111 B113:B115">
    <cfRule type="duplicateValues" dxfId="0" priority="1"/>
  </conditionalFormatting>
  <pageMargins left="0.7" right="0.7" top="0.75" bottom="0.75" header="0.3" footer="0.3"/>
  <pageSetup paperSize="1" orientation="portrait"/>
  <headerFooter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5"/>
  <sheetViews>
    <sheetView topLeftCell="B1" workbookViewId="0">
      <selection activeCell="F2" sqref="F2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1" customWidth="1"/>
    <col min="4" max="4" width="7" style="1" customWidth="1"/>
    <col min="5" max="5" width="21" style="1" customWidth="1"/>
    <col min="6" max="6" width="13" style="7" customWidth="1"/>
    <col min="7" max="7" width="11.7083333333333" customWidth="1"/>
    <col min="8" max="8" width="12.5666666666667" customWidth="1"/>
    <col min="9" max="9" width="14.2833333333333" customWidth="1"/>
    <col min="10" max="10" width="12.1416666666667" customWidth="1"/>
    <col min="11" max="11" width="16.1416666666667" customWidth="1"/>
    <col min="12" max="12" width="10.425" customWidth="1"/>
    <col min="13" max="13" width="9.85833333333333" customWidth="1"/>
    <col min="14" max="14" width="8.85833333333333" customWidth="1"/>
    <col min="15" max="15" width="11.5666666666667" customWidth="1"/>
    <col min="16" max="16" width="13.2833333333333" hidden="1" customWidth="1"/>
    <col min="17" max="17" width="13.2833333333333" customWidth="1"/>
    <col min="18" max="18" width="10.375"/>
    <col min="19" max="19" width="9.14166666666667"/>
    <col min="20" max="21" width="8" style="77"/>
    <col min="22" max="16384" width="9.14166666666667"/>
  </cols>
  <sheetData>
    <row r="1" ht="15" customHeight="1" spans="3:21">
      <c r="C1" s="8" t="s">
        <v>0</v>
      </c>
      <c r="E1" s="54" t="s">
        <v>1</v>
      </c>
      <c r="F1" s="107">
        <f>K11</f>
        <v>37962</v>
      </c>
      <c r="G1" s="108">
        <f>F1+F3+F4</f>
        <v>39838</v>
      </c>
      <c r="H1" t="s">
        <v>140</v>
      </c>
      <c r="T1" s="96"/>
      <c r="U1" s="96"/>
    </row>
    <row r="2" spans="5:21">
      <c r="E2" s="54" t="s">
        <v>6</v>
      </c>
      <c r="F2" s="10">
        <v>27090</v>
      </c>
      <c r="H2" s="12"/>
      <c r="T2" s="96"/>
      <c r="U2" s="96"/>
    </row>
    <row r="3" spans="5:21">
      <c r="E3" s="54" t="s">
        <v>2</v>
      </c>
      <c r="F3" s="107">
        <f>L11</f>
        <v>608</v>
      </c>
      <c r="T3" s="96"/>
      <c r="U3" s="96"/>
    </row>
    <row r="4" spans="5:21">
      <c r="E4" s="54" t="s">
        <v>3</v>
      </c>
      <c r="F4" s="107">
        <f>M11</f>
        <v>1268</v>
      </c>
      <c r="H4" s="12"/>
      <c r="I4" s="7"/>
      <c r="T4" s="96"/>
      <c r="U4" s="96"/>
    </row>
    <row r="5" ht="20.25" spans="5:21">
      <c r="E5" s="109" t="s">
        <v>8</v>
      </c>
      <c r="F5" s="14">
        <f>F1-F2+F3+F4</f>
        <v>12748</v>
      </c>
      <c r="T5" s="96"/>
      <c r="U5" s="96"/>
    </row>
    <row r="6" ht="22.5" customHeight="1" spans="2:21">
      <c r="B6" s="15" t="s">
        <v>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23"/>
      <c r="T6" s="96"/>
      <c r="U6" s="96"/>
    </row>
    <row r="7" ht="22.5" customHeight="1" spans="1:21">
      <c r="A7" s="16" t="s">
        <v>141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T7" s="96"/>
      <c r="U7" s="96"/>
    </row>
    <row r="8" ht="22.5" customHeight="1" spans="1:21">
      <c r="A8" s="15"/>
      <c r="B8" s="15"/>
      <c r="C8" s="16"/>
      <c r="D8" s="16"/>
      <c r="E8" s="16"/>
      <c r="F8" s="17" t="s">
        <v>142</v>
      </c>
      <c r="G8" s="17"/>
      <c r="H8" s="17"/>
      <c r="I8" s="17"/>
      <c r="J8" s="17"/>
      <c r="K8" s="47">
        <v>27090</v>
      </c>
      <c r="L8" s="48"/>
      <c r="M8" s="15"/>
      <c r="N8" s="16"/>
      <c r="O8" s="16"/>
      <c r="P8" s="124"/>
      <c r="Q8" s="12"/>
      <c r="T8" s="96"/>
      <c r="U8" s="96"/>
    </row>
    <row r="9" ht="24" customHeight="1" spans="1:21">
      <c r="A9" s="110" t="s">
        <v>12</v>
      </c>
      <c r="B9" s="111" t="s">
        <v>13</v>
      </c>
      <c r="C9" s="19" t="s">
        <v>14</v>
      </c>
      <c r="D9" s="20" t="s">
        <v>15</v>
      </c>
      <c r="E9" s="21" t="s">
        <v>16</v>
      </c>
      <c r="F9" s="21" t="s">
        <v>17</v>
      </c>
      <c r="G9" s="21"/>
      <c r="H9" s="22" t="s">
        <v>18</v>
      </c>
      <c r="I9" s="49" t="s">
        <v>19</v>
      </c>
      <c r="J9" s="25" t="s">
        <v>20</v>
      </c>
      <c r="K9" s="22" t="s">
        <v>21</v>
      </c>
      <c r="L9" s="22" t="s">
        <v>22</v>
      </c>
      <c r="M9" s="125" t="s">
        <v>23</v>
      </c>
      <c r="N9" s="50" t="s">
        <v>24</v>
      </c>
      <c r="O9" s="126" t="s">
        <v>27</v>
      </c>
      <c r="P9" t="s">
        <v>143</v>
      </c>
      <c r="T9" s="96"/>
      <c r="U9" s="96"/>
    </row>
    <row r="10" ht="14.25" spans="1:21">
      <c r="A10" s="112"/>
      <c r="B10" s="113"/>
      <c r="C10" s="19"/>
      <c r="D10" s="20"/>
      <c r="E10" s="21"/>
      <c r="F10" s="24" t="s">
        <v>25</v>
      </c>
      <c r="G10" s="21" t="s">
        <v>26</v>
      </c>
      <c r="H10" s="25"/>
      <c r="I10" s="49"/>
      <c r="J10" s="25"/>
      <c r="K10" s="25"/>
      <c r="L10" s="25"/>
      <c r="M10" s="127"/>
      <c r="N10" s="52">
        <f>SUM(N12:N2715)</f>
        <v>319</v>
      </c>
      <c r="O10" s="128"/>
      <c r="P10">
        <v>23500</v>
      </c>
      <c r="T10" s="96"/>
      <c r="U10" s="96"/>
    </row>
    <row r="11" ht="17.25" customHeight="1" spans="1:21">
      <c r="A11" s="112"/>
      <c r="B11" s="113"/>
      <c r="C11" s="114"/>
      <c r="D11" s="115"/>
      <c r="E11" s="114"/>
      <c r="F11" s="116"/>
      <c r="G11" s="114"/>
      <c r="H11" s="117"/>
      <c r="I11" s="129"/>
      <c r="J11" s="117"/>
      <c r="K11" s="117">
        <f t="shared" ref="K11:M11" si="0">SUBTOTAL(9,K12:K816)</f>
        <v>37962</v>
      </c>
      <c r="L11" s="117">
        <f t="shared" si="0"/>
        <v>608</v>
      </c>
      <c r="M11" s="117">
        <f t="shared" si="0"/>
        <v>1268</v>
      </c>
      <c r="N11" s="130"/>
      <c r="O11" s="131"/>
      <c r="P11" s="132"/>
      <c r="T11" s="96"/>
      <c r="U11" s="96"/>
    </row>
    <row r="12" s="1" customFormat="1" spans="1:21">
      <c r="A12" s="54"/>
      <c r="B12" s="28">
        <v>1447723</v>
      </c>
      <c r="C12" s="28">
        <v>8404751</v>
      </c>
      <c r="D12" s="28">
        <v>165068</v>
      </c>
      <c r="E12" s="54" t="s">
        <v>29</v>
      </c>
      <c r="F12" s="118">
        <v>43554</v>
      </c>
      <c r="G12" s="118">
        <v>43556</v>
      </c>
      <c r="H12" s="31">
        <v>86</v>
      </c>
      <c r="I12" s="31">
        <v>1</v>
      </c>
      <c r="J12" s="31">
        <f t="shared" ref="J12:J22" si="1">G12-F12</f>
        <v>2</v>
      </c>
      <c r="K12" s="31">
        <f t="shared" ref="K12:K15" si="2">H12*I12*J12</f>
        <v>172</v>
      </c>
      <c r="L12" s="31"/>
      <c r="M12" s="31"/>
      <c r="N12" s="53">
        <f t="shared" ref="N12:N16" si="3">+I12*J12</f>
        <v>2</v>
      </c>
      <c r="O12" s="54"/>
      <c r="P12" s="133">
        <f t="shared" ref="P12:P75" si="4">(K12+L12+M12)*23500</f>
        <v>4042000</v>
      </c>
      <c r="Q12" s="97"/>
      <c r="R12" s="134"/>
      <c r="T12" s="96"/>
      <c r="U12" s="96"/>
    </row>
    <row r="13" s="1" customFormat="1" spans="1:21">
      <c r="A13" s="54" t="s">
        <v>30</v>
      </c>
      <c r="B13" s="119">
        <v>1455169</v>
      </c>
      <c r="C13" s="119">
        <v>8438043</v>
      </c>
      <c r="D13" s="119">
        <v>165097</v>
      </c>
      <c r="E13" s="54" t="s">
        <v>37</v>
      </c>
      <c r="F13" s="30">
        <v>43552</v>
      </c>
      <c r="G13" s="30">
        <v>43553</v>
      </c>
      <c r="H13" s="33">
        <v>304</v>
      </c>
      <c r="I13" s="31">
        <v>1</v>
      </c>
      <c r="J13" s="31">
        <f t="shared" si="1"/>
        <v>1</v>
      </c>
      <c r="K13" s="31"/>
      <c r="L13" s="31">
        <f>H13*I13*J13</f>
        <v>304</v>
      </c>
      <c r="M13" s="31"/>
      <c r="N13" s="53">
        <f t="shared" si="3"/>
        <v>1</v>
      </c>
      <c r="O13" s="54" t="s">
        <v>144</v>
      </c>
      <c r="P13" s="133">
        <f t="shared" si="4"/>
        <v>7144000</v>
      </c>
      <c r="Q13" s="97"/>
      <c r="R13" s="134"/>
      <c r="T13" s="96"/>
      <c r="U13" s="96"/>
    </row>
    <row r="14" s="1" customFormat="1" spans="1:21">
      <c r="A14" s="54"/>
      <c r="B14" s="119">
        <v>1455169</v>
      </c>
      <c r="C14" s="119">
        <v>8438043</v>
      </c>
      <c r="D14" s="119">
        <v>165097</v>
      </c>
      <c r="E14" s="54" t="s">
        <v>37</v>
      </c>
      <c r="F14" s="30">
        <v>43553</v>
      </c>
      <c r="G14" s="30">
        <v>43556</v>
      </c>
      <c r="H14" s="33">
        <v>258</v>
      </c>
      <c r="I14" s="31">
        <v>1</v>
      </c>
      <c r="J14" s="31">
        <f t="shared" si="1"/>
        <v>3</v>
      </c>
      <c r="K14" s="31">
        <f t="shared" si="2"/>
        <v>774</v>
      </c>
      <c r="L14" s="31"/>
      <c r="M14" s="31"/>
      <c r="N14" s="53">
        <f t="shared" si="3"/>
        <v>3</v>
      </c>
      <c r="O14" s="54"/>
      <c r="P14" s="133">
        <f t="shared" si="4"/>
        <v>18189000</v>
      </c>
      <c r="Q14" s="97"/>
      <c r="R14" s="134"/>
      <c r="T14" s="96"/>
      <c r="U14" s="96"/>
    </row>
    <row r="15" s="1" customFormat="1" spans="1:21">
      <c r="A15" s="54"/>
      <c r="B15" s="119">
        <v>1455169</v>
      </c>
      <c r="C15" s="119">
        <v>8438043</v>
      </c>
      <c r="D15" s="119">
        <v>165097</v>
      </c>
      <c r="E15" s="54" t="s">
        <v>37</v>
      </c>
      <c r="F15" s="30">
        <v>43552</v>
      </c>
      <c r="G15" s="30">
        <v>43556</v>
      </c>
      <c r="H15" s="33">
        <v>258</v>
      </c>
      <c r="I15" s="31">
        <v>1</v>
      </c>
      <c r="J15" s="31">
        <f t="shared" si="1"/>
        <v>4</v>
      </c>
      <c r="K15" s="31">
        <f t="shared" si="2"/>
        <v>1032</v>
      </c>
      <c r="L15" s="31"/>
      <c r="M15" s="31"/>
      <c r="N15" s="53">
        <f t="shared" si="3"/>
        <v>4</v>
      </c>
      <c r="O15" s="54"/>
      <c r="P15" s="133">
        <f t="shared" si="4"/>
        <v>24252000</v>
      </c>
      <c r="Q15" s="97"/>
      <c r="R15" s="134"/>
      <c r="T15" s="96"/>
      <c r="U15" s="96"/>
    </row>
    <row r="16" s="1" customFormat="1" spans="1:21">
      <c r="A16" s="54"/>
      <c r="B16" s="119">
        <v>1469099</v>
      </c>
      <c r="C16" s="119">
        <v>8488845</v>
      </c>
      <c r="D16" s="119">
        <v>165233</v>
      </c>
      <c r="E16" s="54" t="s">
        <v>145</v>
      </c>
      <c r="F16" s="30">
        <v>43556</v>
      </c>
      <c r="G16" s="30">
        <v>43557</v>
      </c>
      <c r="H16" s="33">
        <v>104</v>
      </c>
      <c r="I16" s="31">
        <v>2</v>
      </c>
      <c r="J16" s="31">
        <f t="shared" si="1"/>
        <v>1</v>
      </c>
      <c r="K16" s="31">
        <f>+H16*I16*J16</f>
        <v>208</v>
      </c>
      <c r="L16" s="31"/>
      <c r="M16" s="31"/>
      <c r="N16" s="53">
        <f t="shared" si="3"/>
        <v>2</v>
      </c>
      <c r="O16" s="54"/>
      <c r="P16" s="133">
        <f t="shared" si="4"/>
        <v>4888000</v>
      </c>
      <c r="Q16" s="97"/>
      <c r="R16" s="134"/>
      <c r="T16" s="96"/>
      <c r="U16" s="96"/>
    </row>
    <row r="17" s="1" customFormat="1" spans="1:21">
      <c r="A17" s="54"/>
      <c r="B17" s="119">
        <v>1469099</v>
      </c>
      <c r="C17" s="119">
        <v>8488845</v>
      </c>
      <c r="D17" s="119">
        <v>165233</v>
      </c>
      <c r="E17" s="54" t="s">
        <v>116</v>
      </c>
      <c r="F17" s="30">
        <v>43556</v>
      </c>
      <c r="G17" s="30">
        <v>43557</v>
      </c>
      <c r="H17" s="33">
        <v>19</v>
      </c>
      <c r="I17" s="31">
        <v>2</v>
      </c>
      <c r="J17" s="31">
        <f t="shared" si="1"/>
        <v>1</v>
      </c>
      <c r="K17" s="31"/>
      <c r="L17" s="31"/>
      <c r="M17" s="31">
        <f>H17*I17*J17</f>
        <v>38</v>
      </c>
      <c r="N17" s="53"/>
      <c r="O17" s="54"/>
      <c r="P17" s="133">
        <f t="shared" si="4"/>
        <v>893000</v>
      </c>
      <c r="Q17" s="97"/>
      <c r="R17" s="134"/>
      <c r="T17" s="96"/>
      <c r="U17" s="96"/>
    </row>
    <row r="18" s="1" customFormat="1" spans="1:21">
      <c r="A18" s="54"/>
      <c r="B18" s="119">
        <v>1445790</v>
      </c>
      <c r="C18" s="119">
        <v>8397428</v>
      </c>
      <c r="D18" s="119">
        <v>165246</v>
      </c>
      <c r="E18" s="54" t="s">
        <v>146</v>
      </c>
      <c r="F18" s="30">
        <v>43554</v>
      </c>
      <c r="G18" s="30">
        <v>43557</v>
      </c>
      <c r="H18" s="31">
        <v>146</v>
      </c>
      <c r="I18" s="31">
        <v>1</v>
      </c>
      <c r="J18" s="31">
        <f t="shared" si="1"/>
        <v>3</v>
      </c>
      <c r="K18" s="31">
        <f t="shared" ref="K18:K20" si="5">H18*I18*J18</f>
        <v>438</v>
      </c>
      <c r="L18" s="31"/>
      <c r="M18" s="31"/>
      <c r="N18" s="53">
        <f t="shared" ref="N18:N20" si="6">+I18*J18</f>
        <v>3</v>
      </c>
      <c r="O18" s="54"/>
      <c r="P18" s="133">
        <f t="shared" si="4"/>
        <v>10293000</v>
      </c>
      <c r="Q18" s="97"/>
      <c r="R18" s="134"/>
      <c r="T18" s="96"/>
      <c r="U18" s="96"/>
    </row>
    <row r="19" s="1" customFormat="1" spans="1:21">
      <c r="A19" s="54"/>
      <c r="B19" s="119">
        <v>1451570</v>
      </c>
      <c r="C19" s="119">
        <v>8421282</v>
      </c>
      <c r="D19" s="119">
        <v>165254</v>
      </c>
      <c r="E19" s="54" t="s">
        <v>29</v>
      </c>
      <c r="F19" s="30">
        <v>43555</v>
      </c>
      <c r="G19" s="30">
        <v>43557</v>
      </c>
      <c r="H19" s="31">
        <v>86</v>
      </c>
      <c r="I19" s="31">
        <v>1</v>
      </c>
      <c r="J19" s="31">
        <f t="shared" si="1"/>
        <v>2</v>
      </c>
      <c r="K19" s="31">
        <f t="shared" si="5"/>
        <v>172</v>
      </c>
      <c r="L19" s="31"/>
      <c r="M19" s="31"/>
      <c r="N19" s="53">
        <f t="shared" si="6"/>
        <v>2</v>
      </c>
      <c r="O19" s="54"/>
      <c r="P19" s="133">
        <f t="shared" si="4"/>
        <v>4042000</v>
      </c>
      <c r="Q19" s="97"/>
      <c r="R19" s="134"/>
      <c r="T19" s="96"/>
      <c r="U19" s="96"/>
    </row>
    <row r="20" s="1" customFormat="1" spans="1:21">
      <c r="A20" s="54"/>
      <c r="B20" s="89">
        <v>1472970</v>
      </c>
      <c r="C20" s="119">
        <v>8498258</v>
      </c>
      <c r="D20" s="119">
        <v>165256</v>
      </c>
      <c r="E20" s="54" t="s">
        <v>29</v>
      </c>
      <c r="F20" s="30">
        <v>43555</v>
      </c>
      <c r="G20" s="30">
        <v>43556</v>
      </c>
      <c r="H20" s="31">
        <v>86</v>
      </c>
      <c r="I20" s="31">
        <v>1</v>
      </c>
      <c r="J20" s="31">
        <f t="shared" si="1"/>
        <v>1</v>
      </c>
      <c r="K20" s="31">
        <f t="shared" si="5"/>
        <v>86</v>
      </c>
      <c r="L20" s="31"/>
      <c r="M20" s="31"/>
      <c r="N20" s="53">
        <f t="shared" si="6"/>
        <v>1</v>
      </c>
      <c r="O20" s="54"/>
      <c r="P20" s="133">
        <f t="shared" si="4"/>
        <v>2021000</v>
      </c>
      <c r="Q20" s="97"/>
      <c r="R20" s="134"/>
      <c r="T20" s="96"/>
      <c r="U20" s="96"/>
    </row>
    <row r="21" s="1" customFormat="1" spans="1:21">
      <c r="A21" s="54"/>
      <c r="B21" s="89">
        <v>1472970</v>
      </c>
      <c r="C21" s="119">
        <v>8498258</v>
      </c>
      <c r="D21" s="119">
        <v>165256</v>
      </c>
      <c r="E21" s="54" t="s">
        <v>116</v>
      </c>
      <c r="F21" s="30">
        <v>43556</v>
      </c>
      <c r="G21" s="30">
        <v>43557</v>
      </c>
      <c r="H21" s="31">
        <v>19</v>
      </c>
      <c r="I21" s="31">
        <v>1</v>
      </c>
      <c r="J21" s="31">
        <f t="shared" si="1"/>
        <v>1</v>
      </c>
      <c r="K21" s="31"/>
      <c r="L21" s="31"/>
      <c r="M21" s="31">
        <f>H21*I21*J21</f>
        <v>19</v>
      </c>
      <c r="N21" s="53"/>
      <c r="O21" s="54"/>
      <c r="P21" s="133">
        <f t="shared" si="4"/>
        <v>446500</v>
      </c>
      <c r="Q21" s="97"/>
      <c r="R21" s="134"/>
      <c r="T21" s="96"/>
      <c r="U21" s="96"/>
    </row>
    <row r="22" s="1" customFormat="1" spans="1:21">
      <c r="A22" s="54"/>
      <c r="B22" s="119">
        <v>1456450</v>
      </c>
      <c r="C22" s="119">
        <v>8439857</v>
      </c>
      <c r="D22" s="119">
        <v>165257</v>
      </c>
      <c r="E22" s="54" t="s">
        <v>29</v>
      </c>
      <c r="F22" s="30">
        <v>43555</v>
      </c>
      <c r="G22" s="30">
        <v>43557</v>
      </c>
      <c r="H22" s="31">
        <v>86</v>
      </c>
      <c r="I22" s="31">
        <v>1</v>
      </c>
      <c r="J22" s="31">
        <f t="shared" si="1"/>
        <v>2</v>
      </c>
      <c r="K22" s="31">
        <f t="shared" ref="K22:K25" si="7">H22*I22*J22</f>
        <v>172</v>
      </c>
      <c r="L22" s="31"/>
      <c r="M22" s="31"/>
      <c r="N22" s="53">
        <f t="shared" ref="N22:N25" si="8">+I22*J22</f>
        <v>2</v>
      </c>
      <c r="O22" s="54"/>
      <c r="P22" s="133">
        <f t="shared" si="4"/>
        <v>4042000</v>
      </c>
      <c r="Q22" s="97"/>
      <c r="R22" s="134"/>
      <c r="T22" s="96"/>
      <c r="U22" s="96"/>
    </row>
    <row r="23" s="2" customFormat="1" spans="1:23">
      <c r="A23" s="54"/>
      <c r="B23" s="89">
        <v>1440541</v>
      </c>
      <c r="C23" s="120">
        <v>8372713</v>
      </c>
      <c r="D23" s="121">
        <v>165424</v>
      </c>
      <c r="E23" s="54" t="s">
        <v>29</v>
      </c>
      <c r="F23" s="122">
        <v>43556</v>
      </c>
      <c r="G23" s="122">
        <v>43558</v>
      </c>
      <c r="H23" s="34">
        <v>86</v>
      </c>
      <c r="I23" s="34">
        <v>1</v>
      </c>
      <c r="J23" s="34">
        <v>2</v>
      </c>
      <c r="K23" s="34">
        <f t="shared" si="7"/>
        <v>172</v>
      </c>
      <c r="L23" s="34"/>
      <c r="M23" s="34"/>
      <c r="N23" s="53">
        <f t="shared" si="8"/>
        <v>2</v>
      </c>
      <c r="O23" s="55"/>
      <c r="P23" s="133">
        <f t="shared" si="4"/>
        <v>4042000</v>
      </c>
      <c r="Q23" s="97"/>
      <c r="R23" s="134"/>
      <c r="T23" s="96"/>
      <c r="U23" s="96"/>
      <c r="W23" s="1"/>
    </row>
    <row r="24" s="1" customFormat="1" spans="1:21">
      <c r="A24" s="54"/>
      <c r="B24" s="27">
        <v>1451831</v>
      </c>
      <c r="C24" s="27">
        <v>8424932</v>
      </c>
      <c r="D24" s="27">
        <v>165578</v>
      </c>
      <c r="E24" s="54" t="s">
        <v>29</v>
      </c>
      <c r="F24" s="30">
        <v>43557</v>
      </c>
      <c r="G24" s="30">
        <v>43559</v>
      </c>
      <c r="H24" s="10">
        <v>86</v>
      </c>
      <c r="I24" s="31">
        <v>2</v>
      </c>
      <c r="J24" s="31">
        <v>2</v>
      </c>
      <c r="K24" s="31">
        <f t="shared" si="7"/>
        <v>344</v>
      </c>
      <c r="L24" s="31"/>
      <c r="M24" s="31"/>
      <c r="N24" s="53">
        <f t="shared" si="8"/>
        <v>4</v>
      </c>
      <c r="O24" s="54"/>
      <c r="P24" s="133">
        <f t="shared" si="4"/>
        <v>8084000</v>
      </c>
      <c r="Q24" s="97"/>
      <c r="R24" s="134"/>
      <c r="T24" s="96"/>
      <c r="U24" s="96"/>
    </row>
    <row r="25" s="1" customFormat="1" spans="1:21">
      <c r="A25" s="54"/>
      <c r="B25" s="27">
        <v>1457351</v>
      </c>
      <c r="C25" s="27">
        <v>8448000</v>
      </c>
      <c r="D25" s="27">
        <v>165581</v>
      </c>
      <c r="E25" s="54" t="s">
        <v>29</v>
      </c>
      <c r="F25" s="30">
        <v>43556</v>
      </c>
      <c r="G25" s="30">
        <v>43559</v>
      </c>
      <c r="H25" s="31">
        <v>86</v>
      </c>
      <c r="I25" s="31">
        <v>1</v>
      </c>
      <c r="J25" s="31">
        <v>3</v>
      </c>
      <c r="K25" s="31">
        <f t="shared" si="7"/>
        <v>258</v>
      </c>
      <c r="L25" s="31"/>
      <c r="M25" s="31"/>
      <c r="N25" s="53">
        <f t="shared" si="8"/>
        <v>3</v>
      </c>
      <c r="O25" s="54"/>
      <c r="P25" s="133">
        <f t="shared" si="4"/>
        <v>6063000</v>
      </c>
      <c r="Q25" s="97"/>
      <c r="R25" s="134"/>
      <c r="T25" s="96"/>
      <c r="U25" s="96"/>
    </row>
    <row r="26" s="1" customFormat="1" spans="1:21">
      <c r="A26" s="54" t="s">
        <v>40</v>
      </c>
      <c r="B26" s="27">
        <v>1457351</v>
      </c>
      <c r="C26" s="27">
        <v>8448000</v>
      </c>
      <c r="D26" s="27">
        <v>165581</v>
      </c>
      <c r="E26" s="54" t="s">
        <v>52</v>
      </c>
      <c r="F26" s="30">
        <v>43556</v>
      </c>
      <c r="G26" s="30">
        <v>43559</v>
      </c>
      <c r="H26" s="31">
        <v>50</v>
      </c>
      <c r="I26" s="31">
        <v>1</v>
      </c>
      <c r="J26" s="31">
        <v>3</v>
      </c>
      <c r="K26" s="31"/>
      <c r="L26" s="31"/>
      <c r="M26" s="31">
        <f>+H26*I26*J26</f>
        <v>150</v>
      </c>
      <c r="N26" s="53"/>
      <c r="O26" s="54"/>
      <c r="P26" s="133">
        <f t="shared" si="4"/>
        <v>3525000</v>
      </c>
      <c r="Q26" s="97"/>
      <c r="R26" s="134"/>
      <c r="T26" s="96"/>
      <c r="U26" s="96"/>
    </row>
    <row r="27" s="1" customFormat="1" spans="1:21">
      <c r="A27" s="54"/>
      <c r="B27" s="27">
        <v>1469745</v>
      </c>
      <c r="C27" s="27">
        <v>8496418</v>
      </c>
      <c r="D27" s="27">
        <v>165582</v>
      </c>
      <c r="E27" s="54" t="s">
        <v>29</v>
      </c>
      <c r="F27" s="30">
        <v>43557</v>
      </c>
      <c r="G27" s="30">
        <v>43559</v>
      </c>
      <c r="H27" s="31">
        <v>86</v>
      </c>
      <c r="I27" s="31">
        <v>1</v>
      </c>
      <c r="J27" s="31">
        <v>2</v>
      </c>
      <c r="K27" s="31">
        <f t="shared" ref="K27:K44" si="9">H27*I27*J27</f>
        <v>172</v>
      </c>
      <c r="L27" s="31"/>
      <c r="M27" s="31"/>
      <c r="N27" s="53">
        <f t="shared" ref="N27:N82" si="10">+I27*J27</f>
        <v>2</v>
      </c>
      <c r="O27" s="54"/>
      <c r="P27" s="133">
        <f t="shared" si="4"/>
        <v>4042000</v>
      </c>
      <c r="Q27" s="97"/>
      <c r="R27" s="134"/>
      <c r="T27" s="96"/>
      <c r="U27" s="96"/>
    </row>
    <row r="28" s="1" customFormat="1" spans="1:21">
      <c r="A28" s="54"/>
      <c r="B28" s="27">
        <v>1469745</v>
      </c>
      <c r="C28" s="27">
        <v>8496418</v>
      </c>
      <c r="D28" s="27">
        <v>165582</v>
      </c>
      <c r="E28" s="54" t="s">
        <v>52</v>
      </c>
      <c r="F28" s="30">
        <v>43557</v>
      </c>
      <c r="G28" s="30">
        <v>43559</v>
      </c>
      <c r="H28" s="31">
        <v>19</v>
      </c>
      <c r="I28" s="31">
        <v>1</v>
      </c>
      <c r="J28" s="31">
        <v>2</v>
      </c>
      <c r="K28" s="31"/>
      <c r="L28" s="31"/>
      <c r="M28" s="31">
        <f>H28*I28*J28</f>
        <v>38</v>
      </c>
      <c r="N28" s="53"/>
      <c r="O28" s="54"/>
      <c r="P28" s="133">
        <f t="shared" si="4"/>
        <v>893000</v>
      </c>
      <c r="Q28" s="97"/>
      <c r="R28" s="134"/>
      <c r="T28" s="96"/>
      <c r="U28" s="96"/>
    </row>
    <row r="29" s="1" customFormat="1" spans="1:21">
      <c r="A29" s="54"/>
      <c r="B29" s="27">
        <v>1469690</v>
      </c>
      <c r="C29" s="27">
        <v>8488728</v>
      </c>
      <c r="D29" s="27">
        <v>165588</v>
      </c>
      <c r="E29" s="54" t="s">
        <v>29</v>
      </c>
      <c r="F29" s="30">
        <v>43557</v>
      </c>
      <c r="G29" s="30">
        <v>43559</v>
      </c>
      <c r="H29" s="31">
        <v>86</v>
      </c>
      <c r="I29" s="31">
        <v>1</v>
      </c>
      <c r="J29" s="31">
        <v>2</v>
      </c>
      <c r="K29" s="31">
        <f t="shared" si="9"/>
        <v>172</v>
      </c>
      <c r="L29" s="31"/>
      <c r="M29" s="31"/>
      <c r="N29" s="53">
        <f t="shared" si="10"/>
        <v>2</v>
      </c>
      <c r="O29" s="54"/>
      <c r="P29" s="133">
        <f t="shared" si="4"/>
        <v>4042000</v>
      </c>
      <c r="Q29" s="97"/>
      <c r="R29" s="134"/>
      <c r="T29" s="96"/>
      <c r="U29" s="96"/>
    </row>
    <row r="30" s="1" customFormat="1" spans="1:21">
      <c r="A30" s="54"/>
      <c r="B30" s="89">
        <v>1471438</v>
      </c>
      <c r="C30" s="27">
        <v>8491941</v>
      </c>
      <c r="D30" s="27">
        <v>165593</v>
      </c>
      <c r="E30" s="54" t="s">
        <v>29</v>
      </c>
      <c r="F30" s="30">
        <v>43554</v>
      </c>
      <c r="G30" s="30">
        <v>43559</v>
      </c>
      <c r="H30" s="31">
        <v>86</v>
      </c>
      <c r="I30" s="31">
        <v>1</v>
      </c>
      <c r="J30" s="31">
        <v>1</v>
      </c>
      <c r="K30" s="31">
        <f t="shared" si="9"/>
        <v>86</v>
      </c>
      <c r="L30" s="31"/>
      <c r="M30" s="31"/>
      <c r="N30" s="53">
        <f t="shared" si="10"/>
        <v>1</v>
      </c>
      <c r="O30" s="54"/>
      <c r="P30" s="133">
        <f t="shared" si="4"/>
        <v>2021000</v>
      </c>
      <c r="Q30" s="97"/>
      <c r="R30" s="134"/>
      <c r="T30" s="96"/>
      <c r="U30" s="96"/>
    </row>
    <row r="31" s="1" customFormat="1" spans="1:21">
      <c r="A31" s="54"/>
      <c r="B31" s="27">
        <v>1463472</v>
      </c>
      <c r="C31" s="27">
        <v>8467382</v>
      </c>
      <c r="D31" s="27">
        <v>165613</v>
      </c>
      <c r="E31" s="54" t="s">
        <v>147</v>
      </c>
      <c r="F31" s="30">
        <v>43558</v>
      </c>
      <c r="G31" s="30">
        <v>43559</v>
      </c>
      <c r="H31" s="31">
        <v>438</v>
      </c>
      <c r="I31" s="31">
        <v>1</v>
      </c>
      <c r="J31" s="31">
        <v>1</v>
      </c>
      <c r="K31" s="31">
        <f t="shared" si="9"/>
        <v>438</v>
      </c>
      <c r="L31" s="31"/>
      <c r="M31" s="31"/>
      <c r="N31" s="53">
        <f t="shared" si="10"/>
        <v>1</v>
      </c>
      <c r="O31" s="54" t="s">
        <v>148</v>
      </c>
      <c r="P31" s="133">
        <f t="shared" si="4"/>
        <v>10293000</v>
      </c>
      <c r="Q31" s="97"/>
      <c r="R31" s="134"/>
      <c r="T31" s="96"/>
      <c r="U31" s="96"/>
    </row>
    <row r="32" s="1" customFormat="1" spans="1:21">
      <c r="A32" s="54"/>
      <c r="B32" s="27">
        <v>1453946</v>
      </c>
      <c r="C32" s="27">
        <v>8436501</v>
      </c>
      <c r="D32" s="27">
        <v>165620</v>
      </c>
      <c r="E32" s="54" t="s">
        <v>37</v>
      </c>
      <c r="F32" s="30">
        <v>43557</v>
      </c>
      <c r="G32" s="30">
        <v>43559</v>
      </c>
      <c r="H32" s="31">
        <v>258</v>
      </c>
      <c r="I32" s="31">
        <v>1</v>
      </c>
      <c r="J32" s="31">
        <v>2</v>
      </c>
      <c r="K32" s="31">
        <f t="shared" si="9"/>
        <v>516</v>
      </c>
      <c r="L32" s="31"/>
      <c r="M32" s="31"/>
      <c r="N32" s="53">
        <f t="shared" si="10"/>
        <v>2</v>
      </c>
      <c r="O32" s="54"/>
      <c r="P32" s="133">
        <f t="shared" si="4"/>
        <v>12126000</v>
      </c>
      <c r="Q32" s="97"/>
      <c r="R32" s="134"/>
      <c r="T32" s="96"/>
      <c r="U32" s="96"/>
    </row>
    <row r="33" s="1" customFormat="1" spans="1:21">
      <c r="A33" s="54"/>
      <c r="B33" s="27">
        <v>1451003</v>
      </c>
      <c r="C33" s="27">
        <v>8419448</v>
      </c>
      <c r="D33" s="27">
        <v>165761</v>
      </c>
      <c r="E33" s="54" t="s">
        <v>37</v>
      </c>
      <c r="F33" s="30">
        <v>43559</v>
      </c>
      <c r="G33" s="30">
        <v>43560</v>
      </c>
      <c r="H33" s="31">
        <v>258</v>
      </c>
      <c r="I33" s="31">
        <v>1</v>
      </c>
      <c r="J33" s="31">
        <v>2</v>
      </c>
      <c r="K33" s="31">
        <f t="shared" si="9"/>
        <v>516</v>
      </c>
      <c r="L33" s="31"/>
      <c r="M33" s="31"/>
      <c r="N33" s="53">
        <f t="shared" si="10"/>
        <v>2</v>
      </c>
      <c r="O33" s="54"/>
      <c r="P33" s="133">
        <f t="shared" si="4"/>
        <v>12126000</v>
      </c>
      <c r="Q33" s="97"/>
      <c r="R33" s="134"/>
      <c r="T33" s="96"/>
      <c r="U33" s="96"/>
    </row>
    <row r="34" s="1" customFormat="1" spans="1:21">
      <c r="A34" s="54"/>
      <c r="B34" s="27">
        <v>1458722</v>
      </c>
      <c r="C34" s="27">
        <v>8450309</v>
      </c>
      <c r="D34" s="27">
        <v>165763</v>
      </c>
      <c r="E34" s="54" t="s">
        <v>29</v>
      </c>
      <c r="F34" s="30">
        <v>43559</v>
      </c>
      <c r="G34" s="30">
        <v>43560</v>
      </c>
      <c r="H34" s="31">
        <v>86</v>
      </c>
      <c r="I34" s="31">
        <v>1</v>
      </c>
      <c r="J34" s="31">
        <v>1</v>
      </c>
      <c r="K34" s="31">
        <f t="shared" si="9"/>
        <v>86</v>
      </c>
      <c r="L34" s="31"/>
      <c r="M34" s="31"/>
      <c r="N34" s="53">
        <f t="shared" si="10"/>
        <v>1</v>
      </c>
      <c r="O34" s="54"/>
      <c r="P34" s="133">
        <f t="shared" si="4"/>
        <v>2021000</v>
      </c>
      <c r="Q34" s="97"/>
      <c r="R34" s="134"/>
      <c r="T34" s="96"/>
      <c r="U34" s="96"/>
    </row>
    <row r="35" s="1" customFormat="1" spans="1:21">
      <c r="A35" s="54"/>
      <c r="B35" s="27">
        <v>1457774</v>
      </c>
      <c r="C35" s="27">
        <v>8449633</v>
      </c>
      <c r="D35" s="27">
        <v>165764</v>
      </c>
      <c r="E35" s="54" t="s">
        <v>37</v>
      </c>
      <c r="F35" s="30">
        <v>43559</v>
      </c>
      <c r="G35" s="30">
        <v>43560</v>
      </c>
      <c r="H35" s="31">
        <v>258</v>
      </c>
      <c r="I35" s="31">
        <v>1</v>
      </c>
      <c r="J35" s="31">
        <v>1</v>
      </c>
      <c r="K35" s="31">
        <f t="shared" si="9"/>
        <v>258</v>
      </c>
      <c r="L35" s="31"/>
      <c r="M35" s="31"/>
      <c r="N35" s="53">
        <f t="shared" si="10"/>
        <v>1</v>
      </c>
      <c r="O35" s="54"/>
      <c r="P35" s="133">
        <f t="shared" si="4"/>
        <v>6063000</v>
      </c>
      <c r="Q35" s="97"/>
      <c r="R35" s="134"/>
      <c r="T35" s="96"/>
      <c r="U35" s="96"/>
    </row>
    <row r="36" s="1" customFormat="1" spans="1:21">
      <c r="A36" s="54"/>
      <c r="B36" s="27">
        <v>1469541</v>
      </c>
      <c r="C36" s="27">
        <v>8500951</v>
      </c>
      <c r="D36" s="27">
        <v>165782</v>
      </c>
      <c r="E36" s="54" t="s">
        <v>29</v>
      </c>
      <c r="F36" s="30">
        <v>43559</v>
      </c>
      <c r="G36" s="30">
        <v>43560</v>
      </c>
      <c r="H36" s="31">
        <v>86</v>
      </c>
      <c r="I36" s="31">
        <v>1</v>
      </c>
      <c r="J36" s="31">
        <v>1</v>
      </c>
      <c r="K36" s="31">
        <f t="shared" si="9"/>
        <v>86</v>
      </c>
      <c r="L36" s="31"/>
      <c r="M36" s="31"/>
      <c r="N36" s="53">
        <f t="shared" si="10"/>
        <v>1</v>
      </c>
      <c r="O36" s="54"/>
      <c r="P36" s="133">
        <f t="shared" si="4"/>
        <v>2021000</v>
      </c>
      <c r="Q36" s="97"/>
      <c r="R36" s="134"/>
      <c r="T36" s="96"/>
      <c r="U36" s="96"/>
    </row>
    <row r="37" s="1" customFormat="1" spans="1:21">
      <c r="A37" s="54"/>
      <c r="B37" s="27">
        <v>1449091</v>
      </c>
      <c r="C37" s="27">
        <v>8414443</v>
      </c>
      <c r="D37" s="27">
        <v>165787</v>
      </c>
      <c r="E37" s="54" t="s">
        <v>29</v>
      </c>
      <c r="F37" s="30">
        <v>43554</v>
      </c>
      <c r="G37" s="30">
        <v>43560</v>
      </c>
      <c r="H37" s="31">
        <v>86</v>
      </c>
      <c r="I37" s="31">
        <v>1</v>
      </c>
      <c r="J37" s="31">
        <v>6</v>
      </c>
      <c r="K37" s="31">
        <f t="shared" si="9"/>
        <v>516</v>
      </c>
      <c r="L37" s="31"/>
      <c r="M37" s="31"/>
      <c r="N37" s="53">
        <f t="shared" si="10"/>
        <v>6</v>
      </c>
      <c r="O37" s="54"/>
      <c r="P37" s="133">
        <f t="shared" si="4"/>
        <v>12126000</v>
      </c>
      <c r="Q37" s="97"/>
      <c r="R37" s="134"/>
      <c r="T37" s="96"/>
      <c r="U37" s="96"/>
    </row>
    <row r="38" s="1" customFormat="1" spans="1:21">
      <c r="A38" s="54"/>
      <c r="B38" s="27">
        <v>1445760</v>
      </c>
      <c r="C38" s="27">
        <v>8396711</v>
      </c>
      <c r="D38" s="27">
        <v>165788</v>
      </c>
      <c r="E38" s="54" t="s">
        <v>29</v>
      </c>
      <c r="F38" s="30">
        <v>43557</v>
      </c>
      <c r="G38" s="30">
        <v>43560</v>
      </c>
      <c r="H38" s="31">
        <v>86</v>
      </c>
      <c r="I38" s="31">
        <v>1</v>
      </c>
      <c r="J38" s="31">
        <v>3</v>
      </c>
      <c r="K38" s="31">
        <f t="shared" si="9"/>
        <v>258</v>
      </c>
      <c r="L38" s="31"/>
      <c r="M38" s="31"/>
      <c r="N38" s="53">
        <f t="shared" si="10"/>
        <v>3</v>
      </c>
      <c r="O38" s="54"/>
      <c r="P38" s="133">
        <f t="shared" si="4"/>
        <v>6063000</v>
      </c>
      <c r="Q38" s="97"/>
      <c r="R38" s="134"/>
      <c r="T38" s="96"/>
      <c r="U38" s="96"/>
    </row>
    <row r="39" s="1" customFormat="1" spans="1:21">
      <c r="A39" s="54"/>
      <c r="B39" s="27">
        <v>1469358</v>
      </c>
      <c r="C39" s="27">
        <v>8487167</v>
      </c>
      <c r="D39" s="27">
        <v>165811</v>
      </c>
      <c r="E39" s="54" t="s">
        <v>29</v>
      </c>
      <c r="F39" s="30">
        <v>43559</v>
      </c>
      <c r="G39" s="30">
        <v>43560</v>
      </c>
      <c r="H39" s="31">
        <v>86</v>
      </c>
      <c r="I39" s="31">
        <v>1</v>
      </c>
      <c r="J39" s="31">
        <v>1</v>
      </c>
      <c r="K39" s="31">
        <f t="shared" si="9"/>
        <v>86</v>
      </c>
      <c r="L39" s="31"/>
      <c r="M39" s="31"/>
      <c r="N39" s="53">
        <f t="shared" si="10"/>
        <v>1</v>
      </c>
      <c r="O39" s="54"/>
      <c r="P39" s="133">
        <f t="shared" si="4"/>
        <v>2021000</v>
      </c>
      <c r="Q39" s="97"/>
      <c r="R39" s="134"/>
      <c r="T39" s="96"/>
      <c r="U39" s="96"/>
    </row>
    <row r="40" s="1" customFormat="1" spans="1:21">
      <c r="A40" s="54"/>
      <c r="B40" s="27">
        <v>1451416</v>
      </c>
      <c r="C40" s="27">
        <v>8420409</v>
      </c>
      <c r="D40" s="27">
        <v>165968</v>
      </c>
      <c r="E40" s="54" t="s">
        <v>29</v>
      </c>
      <c r="F40" s="30">
        <v>43560</v>
      </c>
      <c r="G40" s="30">
        <v>43561</v>
      </c>
      <c r="H40" s="31">
        <v>86</v>
      </c>
      <c r="I40" s="31">
        <v>1</v>
      </c>
      <c r="J40" s="31">
        <v>1</v>
      </c>
      <c r="K40" s="31">
        <f t="shared" si="9"/>
        <v>86</v>
      </c>
      <c r="L40" s="31"/>
      <c r="M40" s="31"/>
      <c r="N40" s="53">
        <f t="shared" si="10"/>
        <v>1</v>
      </c>
      <c r="O40" s="54"/>
      <c r="P40" s="133">
        <f t="shared" si="4"/>
        <v>2021000</v>
      </c>
      <c r="Q40" s="97"/>
      <c r="R40" s="134"/>
      <c r="T40" s="96"/>
      <c r="U40" s="96"/>
    </row>
    <row r="41" s="1" customFormat="1" spans="1:21">
      <c r="A41" s="54"/>
      <c r="B41" s="27">
        <v>1451413</v>
      </c>
      <c r="C41" s="27">
        <v>8420333</v>
      </c>
      <c r="D41" s="27">
        <v>165969</v>
      </c>
      <c r="E41" s="54" t="s">
        <v>29</v>
      </c>
      <c r="F41" s="30">
        <v>43560</v>
      </c>
      <c r="G41" s="30">
        <v>43561</v>
      </c>
      <c r="H41" s="31">
        <v>86</v>
      </c>
      <c r="I41" s="31">
        <v>1</v>
      </c>
      <c r="J41" s="31">
        <v>1</v>
      </c>
      <c r="K41" s="31">
        <f t="shared" si="9"/>
        <v>86</v>
      </c>
      <c r="L41" s="31"/>
      <c r="M41" s="31"/>
      <c r="N41" s="53">
        <f t="shared" si="10"/>
        <v>1</v>
      </c>
      <c r="O41" s="54"/>
      <c r="P41" s="133">
        <f t="shared" si="4"/>
        <v>2021000</v>
      </c>
      <c r="Q41" s="97"/>
      <c r="R41" s="134"/>
      <c r="T41" s="96"/>
      <c r="U41" s="96"/>
    </row>
    <row r="42" s="1" customFormat="1" spans="1:21">
      <c r="A42" s="54"/>
      <c r="B42" s="27">
        <v>1454651</v>
      </c>
      <c r="C42" s="27">
        <v>8434129</v>
      </c>
      <c r="D42" s="27">
        <v>165974</v>
      </c>
      <c r="E42" s="54" t="s">
        <v>29</v>
      </c>
      <c r="F42" s="30">
        <v>43559</v>
      </c>
      <c r="G42" s="30">
        <v>43561</v>
      </c>
      <c r="H42" s="31">
        <v>86</v>
      </c>
      <c r="I42" s="31">
        <v>1</v>
      </c>
      <c r="J42" s="31">
        <v>2</v>
      </c>
      <c r="K42" s="31">
        <f t="shared" si="9"/>
        <v>172</v>
      </c>
      <c r="L42" s="31"/>
      <c r="M42" s="31"/>
      <c r="N42" s="53">
        <f t="shared" si="10"/>
        <v>2</v>
      </c>
      <c r="O42" s="54"/>
      <c r="P42" s="133">
        <f t="shared" si="4"/>
        <v>4042000</v>
      </c>
      <c r="Q42" s="97"/>
      <c r="R42" s="134"/>
      <c r="T42" s="96"/>
      <c r="U42" s="96"/>
    </row>
    <row r="43" s="1" customFormat="1" spans="1:21">
      <c r="A43" s="54"/>
      <c r="B43" s="27">
        <v>1448986</v>
      </c>
      <c r="C43" s="27">
        <v>8412115</v>
      </c>
      <c r="D43" s="27">
        <v>165981</v>
      </c>
      <c r="E43" s="54" t="s">
        <v>29</v>
      </c>
      <c r="F43" s="30">
        <v>43559</v>
      </c>
      <c r="G43" s="30">
        <v>43561</v>
      </c>
      <c r="H43" s="31">
        <v>86</v>
      </c>
      <c r="I43" s="31">
        <v>1</v>
      </c>
      <c r="J43" s="31">
        <v>2</v>
      </c>
      <c r="K43" s="31">
        <f t="shared" si="9"/>
        <v>172</v>
      </c>
      <c r="L43" s="31"/>
      <c r="M43" s="31"/>
      <c r="N43" s="53">
        <f t="shared" si="10"/>
        <v>2</v>
      </c>
      <c r="O43" s="54"/>
      <c r="P43" s="133">
        <f t="shared" si="4"/>
        <v>4042000</v>
      </c>
      <c r="Q43" s="97"/>
      <c r="R43" s="134"/>
      <c r="T43" s="96"/>
      <c r="U43" s="96"/>
    </row>
    <row r="44" s="1" customFormat="1" spans="1:21">
      <c r="A44" s="54"/>
      <c r="B44" s="27">
        <v>1459135</v>
      </c>
      <c r="C44" s="27">
        <v>8450957</v>
      </c>
      <c r="D44" s="27">
        <v>165987</v>
      </c>
      <c r="E44" s="54" t="s">
        <v>29</v>
      </c>
      <c r="F44" s="30">
        <v>43559</v>
      </c>
      <c r="G44" s="30">
        <v>43561</v>
      </c>
      <c r="H44" s="31">
        <v>86</v>
      </c>
      <c r="I44" s="31">
        <v>1</v>
      </c>
      <c r="J44" s="31">
        <v>2</v>
      </c>
      <c r="K44" s="31">
        <f t="shared" si="9"/>
        <v>172</v>
      </c>
      <c r="L44" s="31"/>
      <c r="M44" s="31"/>
      <c r="N44" s="53">
        <f t="shared" si="10"/>
        <v>2</v>
      </c>
      <c r="O44" s="54"/>
      <c r="P44" s="133">
        <f t="shared" si="4"/>
        <v>4042000</v>
      </c>
      <c r="Q44" s="97"/>
      <c r="R44" s="134"/>
      <c r="T44" s="96"/>
      <c r="U44" s="96"/>
    </row>
    <row r="45" s="1" customFormat="1" spans="1:21">
      <c r="A45" s="54"/>
      <c r="B45" s="27">
        <v>1469928</v>
      </c>
      <c r="C45" s="27">
        <v>8491663</v>
      </c>
      <c r="D45" s="27">
        <v>166004</v>
      </c>
      <c r="E45" s="54" t="s">
        <v>37</v>
      </c>
      <c r="F45" s="30">
        <v>43560</v>
      </c>
      <c r="G45" s="30">
        <v>43561</v>
      </c>
      <c r="H45" s="31">
        <v>304</v>
      </c>
      <c r="I45" s="31">
        <v>1</v>
      </c>
      <c r="J45" s="31">
        <v>1</v>
      </c>
      <c r="K45" s="31"/>
      <c r="L45" s="31">
        <f>H45*I45*J45</f>
        <v>304</v>
      </c>
      <c r="M45" s="31"/>
      <c r="N45" s="53">
        <f t="shared" si="10"/>
        <v>1</v>
      </c>
      <c r="O45" s="54" t="s">
        <v>144</v>
      </c>
      <c r="P45" s="133">
        <f t="shared" si="4"/>
        <v>7144000</v>
      </c>
      <c r="Q45" s="97"/>
      <c r="R45" s="134"/>
      <c r="T45" s="96"/>
      <c r="U45" s="96"/>
    </row>
    <row r="46" s="1" customFormat="1" spans="1:21">
      <c r="A46" s="54"/>
      <c r="B46" s="27">
        <v>1458728</v>
      </c>
      <c r="C46" s="27">
        <v>8450311</v>
      </c>
      <c r="D46" s="27">
        <v>166009</v>
      </c>
      <c r="E46" s="54" t="s">
        <v>29</v>
      </c>
      <c r="F46" s="30">
        <v>43560</v>
      </c>
      <c r="G46" s="30">
        <v>43561</v>
      </c>
      <c r="H46" s="31">
        <v>86</v>
      </c>
      <c r="I46" s="31">
        <v>1</v>
      </c>
      <c r="J46" s="31">
        <v>1</v>
      </c>
      <c r="K46" s="31">
        <f t="shared" ref="K46:K82" si="11">H46*I46*J46</f>
        <v>86</v>
      </c>
      <c r="L46" s="31"/>
      <c r="M46" s="31"/>
      <c r="N46" s="53">
        <f t="shared" si="10"/>
        <v>1</v>
      </c>
      <c r="O46" s="54"/>
      <c r="P46" s="133">
        <f t="shared" si="4"/>
        <v>2021000</v>
      </c>
      <c r="Q46" s="97"/>
      <c r="R46" s="134"/>
      <c r="T46" s="96"/>
      <c r="U46" s="96"/>
    </row>
    <row r="47" s="1" customFormat="1" spans="1:21">
      <c r="A47" s="54"/>
      <c r="B47" s="27">
        <v>1473323</v>
      </c>
      <c r="C47" s="27">
        <v>8500157</v>
      </c>
      <c r="D47" s="27">
        <v>166029</v>
      </c>
      <c r="E47" s="54" t="s">
        <v>29</v>
      </c>
      <c r="F47" s="30">
        <v>43560</v>
      </c>
      <c r="G47" s="30">
        <v>43561</v>
      </c>
      <c r="H47" s="31">
        <v>86</v>
      </c>
      <c r="I47" s="31">
        <v>1</v>
      </c>
      <c r="J47" s="31">
        <v>1</v>
      </c>
      <c r="K47" s="31">
        <f t="shared" si="11"/>
        <v>86</v>
      </c>
      <c r="L47" s="31"/>
      <c r="M47" s="31"/>
      <c r="N47" s="53">
        <f t="shared" si="10"/>
        <v>1</v>
      </c>
      <c r="O47" s="54"/>
      <c r="P47" s="133">
        <f t="shared" si="4"/>
        <v>2021000</v>
      </c>
      <c r="Q47" s="97"/>
      <c r="R47" s="134"/>
      <c r="T47" s="96"/>
      <c r="U47" s="96"/>
    </row>
    <row r="48" s="1" customFormat="1" spans="1:21">
      <c r="A48" s="54"/>
      <c r="B48" s="27">
        <v>1454793</v>
      </c>
      <c r="C48" s="27">
        <v>8434722</v>
      </c>
      <c r="D48" s="27">
        <v>166172</v>
      </c>
      <c r="E48" s="54" t="s">
        <v>29</v>
      </c>
      <c r="F48" s="30">
        <v>43561</v>
      </c>
      <c r="G48" s="30">
        <v>43562</v>
      </c>
      <c r="H48" s="31">
        <v>86</v>
      </c>
      <c r="I48" s="31">
        <v>1</v>
      </c>
      <c r="J48" s="31">
        <v>1</v>
      </c>
      <c r="K48" s="31">
        <f t="shared" si="11"/>
        <v>86</v>
      </c>
      <c r="L48" s="31"/>
      <c r="M48" s="31"/>
      <c r="N48" s="53">
        <f t="shared" si="10"/>
        <v>1</v>
      </c>
      <c r="O48" s="54"/>
      <c r="P48" s="133">
        <f t="shared" si="4"/>
        <v>2021000</v>
      </c>
      <c r="Q48" s="97"/>
      <c r="R48" s="134"/>
      <c r="T48" s="96"/>
      <c r="U48" s="96"/>
    </row>
    <row r="49" s="1" customFormat="1" spans="1:21">
      <c r="A49" s="54"/>
      <c r="B49" s="27">
        <v>1469724</v>
      </c>
      <c r="C49" s="27">
        <v>8501049</v>
      </c>
      <c r="D49" s="27">
        <v>166187</v>
      </c>
      <c r="E49" s="54" t="s">
        <v>29</v>
      </c>
      <c r="F49" s="30">
        <v>43561</v>
      </c>
      <c r="G49" s="30">
        <v>43562</v>
      </c>
      <c r="H49" s="31">
        <v>86</v>
      </c>
      <c r="I49" s="31">
        <v>2</v>
      </c>
      <c r="J49" s="31">
        <v>1</v>
      </c>
      <c r="K49" s="31">
        <f t="shared" si="11"/>
        <v>172</v>
      </c>
      <c r="L49" s="31"/>
      <c r="M49" s="31"/>
      <c r="N49" s="53">
        <f t="shared" si="10"/>
        <v>2</v>
      </c>
      <c r="O49" s="54"/>
      <c r="P49" s="133">
        <f t="shared" si="4"/>
        <v>4042000</v>
      </c>
      <c r="Q49" s="97"/>
      <c r="R49" s="134"/>
      <c r="T49" s="96"/>
      <c r="U49" s="96"/>
    </row>
    <row r="50" s="1" customFormat="1" spans="1:21">
      <c r="A50" s="54"/>
      <c r="B50" s="27">
        <v>1450874</v>
      </c>
      <c r="C50" s="27">
        <v>8421053</v>
      </c>
      <c r="D50" s="27">
        <v>166190</v>
      </c>
      <c r="E50" s="54" t="s">
        <v>29</v>
      </c>
      <c r="F50" s="30">
        <v>43561</v>
      </c>
      <c r="G50" s="30">
        <v>43562</v>
      </c>
      <c r="H50" s="31">
        <v>86</v>
      </c>
      <c r="I50" s="31">
        <v>1</v>
      </c>
      <c r="J50" s="31">
        <v>1</v>
      </c>
      <c r="K50" s="31">
        <f t="shared" si="11"/>
        <v>86</v>
      </c>
      <c r="L50" s="31"/>
      <c r="M50" s="31"/>
      <c r="N50" s="53">
        <f t="shared" si="10"/>
        <v>1</v>
      </c>
      <c r="O50" s="54"/>
      <c r="P50" s="133">
        <f t="shared" si="4"/>
        <v>2021000</v>
      </c>
      <c r="Q50" s="97"/>
      <c r="R50" s="134"/>
      <c r="T50" s="96"/>
      <c r="U50" s="96"/>
    </row>
    <row r="51" s="1" customFormat="1" spans="1:21">
      <c r="A51" s="54"/>
      <c r="B51" s="27">
        <v>1450317</v>
      </c>
      <c r="C51" s="27">
        <v>8419163</v>
      </c>
      <c r="D51" s="27">
        <v>166201</v>
      </c>
      <c r="E51" s="54" t="s">
        <v>29</v>
      </c>
      <c r="F51" s="30">
        <v>43560</v>
      </c>
      <c r="G51" s="30">
        <v>43562</v>
      </c>
      <c r="H51" s="31">
        <v>86</v>
      </c>
      <c r="I51" s="31">
        <v>1</v>
      </c>
      <c r="J51" s="31">
        <v>2</v>
      </c>
      <c r="K51" s="31">
        <f t="shared" si="11"/>
        <v>172</v>
      </c>
      <c r="L51" s="31"/>
      <c r="M51" s="31"/>
      <c r="N51" s="53">
        <f t="shared" si="10"/>
        <v>2</v>
      </c>
      <c r="O51" s="54"/>
      <c r="P51" s="133">
        <f t="shared" si="4"/>
        <v>4042000</v>
      </c>
      <c r="Q51" s="97"/>
      <c r="R51" s="134"/>
      <c r="T51" s="96"/>
      <c r="U51" s="96"/>
    </row>
    <row r="52" s="1" customFormat="1" spans="1:21">
      <c r="A52" s="54"/>
      <c r="B52" s="27">
        <v>1469381</v>
      </c>
      <c r="C52" s="27">
        <v>8499836</v>
      </c>
      <c r="D52" s="27">
        <v>166205</v>
      </c>
      <c r="E52" s="54" t="s">
        <v>29</v>
      </c>
      <c r="F52" s="30">
        <v>43560</v>
      </c>
      <c r="G52" s="30">
        <v>43562</v>
      </c>
      <c r="H52" s="31">
        <v>86</v>
      </c>
      <c r="I52" s="31">
        <v>1</v>
      </c>
      <c r="J52" s="31">
        <v>2</v>
      </c>
      <c r="K52" s="31">
        <f t="shared" si="11"/>
        <v>172</v>
      </c>
      <c r="L52" s="31"/>
      <c r="M52" s="31"/>
      <c r="N52" s="53">
        <f t="shared" si="10"/>
        <v>2</v>
      </c>
      <c r="O52" s="54"/>
      <c r="P52" s="133">
        <f t="shared" si="4"/>
        <v>4042000</v>
      </c>
      <c r="Q52" s="97"/>
      <c r="R52" s="134"/>
      <c r="T52" s="96"/>
      <c r="U52" s="96"/>
    </row>
    <row r="53" s="1" customFormat="1" spans="1:21">
      <c r="A53" s="54"/>
      <c r="B53" s="27">
        <v>1459274</v>
      </c>
      <c r="C53" s="27">
        <v>8451233</v>
      </c>
      <c r="D53" s="27">
        <v>166214</v>
      </c>
      <c r="E53" s="54" t="s">
        <v>29</v>
      </c>
      <c r="F53" s="30">
        <v>43560</v>
      </c>
      <c r="G53" s="30">
        <v>43562</v>
      </c>
      <c r="H53" s="31">
        <v>86</v>
      </c>
      <c r="I53" s="31">
        <v>1</v>
      </c>
      <c r="J53" s="31">
        <v>2</v>
      </c>
      <c r="K53" s="31">
        <f t="shared" si="11"/>
        <v>172</v>
      </c>
      <c r="L53" s="31"/>
      <c r="M53" s="31"/>
      <c r="N53" s="53">
        <f t="shared" si="10"/>
        <v>2</v>
      </c>
      <c r="O53" s="54"/>
      <c r="P53" s="133">
        <f t="shared" si="4"/>
        <v>4042000</v>
      </c>
      <c r="Q53" s="97"/>
      <c r="R53" s="134"/>
      <c r="T53" s="96"/>
      <c r="U53" s="96"/>
    </row>
    <row r="54" s="1" customFormat="1" spans="1:21">
      <c r="A54" s="54"/>
      <c r="B54" s="27">
        <v>1453014</v>
      </c>
      <c r="C54" s="27">
        <v>8431976</v>
      </c>
      <c r="D54" s="27">
        <v>166233</v>
      </c>
      <c r="E54" s="54" t="s">
        <v>29</v>
      </c>
      <c r="F54" s="30">
        <v>43560</v>
      </c>
      <c r="G54" s="30">
        <v>43562</v>
      </c>
      <c r="H54" s="31">
        <v>86</v>
      </c>
      <c r="I54" s="31">
        <v>3</v>
      </c>
      <c r="J54" s="31">
        <v>2</v>
      </c>
      <c r="K54" s="31">
        <f t="shared" si="11"/>
        <v>516</v>
      </c>
      <c r="L54" s="31"/>
      <c r="M54" s="31"/>
      <c r="N54" s="53">
        <f t="shared" si="10"/>
        <v>6</v>
      </c>
      <c r="O54" s="54"/>
      <c r="P54" s="133">
        <f t="shared" si="4"/>
        <v>12126000</v>
      </c>
      <c r="Q54" s="97"/>
      <c r="R54" s="134"/>
      <c r="T54" s="96"/>
      <c r="U54" s="96"/>
    </row>
    <row r="55" s="1" customFormat="1" spans="1:21">
      <c r="A55" s="54"/>
      <c r="B55" s="27">
        <v>1456779</v>
      </c>
      <c r="C55" s="27">
        <v>8442917</v>
      </c>
      <c r="D55" s="27">
        <v>166439</v>
      </c>
      <c r="E55" s="54" t="s">
        <v>29</v>
      </c>
      <c r="F55" s="30">
        <v>43562</v>
      </c>
      <c r="G55" s="30">
        <v>43563</v>
      </c>
      <c r="H55" s="31">
        <v>86</v>
      </c>
      <c r="I55" s="31">
        <v>4</v>
      </c>
      <c r="J55" s="31">
        <v>1</v>
      </c>
      <c r="K55" s="31">
        <f t="shared" si="11"/>
        <v>344</v>
      </c>
      <c r="L55" s="31"/>
      <c r="M55" s="31"/>
      <c r="N55" s="53">
        <f t="shared" si="10"/>
        <v>4</v>
      </c>
      <c r="O55" s="54"/>
      <c r="P55" s="133">
        <f t="shared" si="4"/>
        <v>8084000</v>
      </c>
      <c r="Q55" s="97"/>
      <c r="R55" s="134"/>
      <c r="T55" s="96"/>
      <c r="U55" s="96"/>
    </row>
    <row r="56" s="1" customFormat="1" spans="1:21">
      <c r="A56" s="54"/>
      <c r="B56" s="27">
        <v>1449406</v>
      </c>
      <c r="C56" s="27">
        <v>8416973</v>
      </c>
      <c r="D56" s="27">
        <v>166443</v>
      </c>
      <c r="E56" s="54" t="s">
        <v>29</v>
      </c>
      <c r="F56" s="30">
        <v>43561</v>
      </c>
      <c r="G56" s="30">
        <v>43563</v>
      </c>
      <c r="H56" s="31">
        <v>86</v>
      </c>
      <c r="I56" s="31">
        <v>1</v>
      </c>
      <c r="J56" s="31">
        <v>2</v>
      </c>
      <c r="K56" s="31">
        <f t="shared" si="11"/>
        <v>172</v>
      </c>
      <c r="L56" s="31"/>
      <c r="M56" s="31"/>
      <c r="N56" s="53">
        <f t="shared" si="10"/>
        <v>2</v>
      </c>
      <c r="O56" s="54"/>
      <c r="P56" s="133">
        <f t="shared" si="4"/>
        <v>4042000</v>
      </c>
      <c r="Q56" s="97"/>
      <c r="R56" s="134"/>
      <c r="T56" s="96"/>
      <c r="U56" s="96"/>
    </row>
    <row r="57" s="1" customFormat="1" spans="1:21">
      <c r="A57" s="54"/>
      <c r="B57" s="27">
        <v>1453107</v>
      </c>
      <c r="C57" s="27">
        <v>8429669</v>
      </c>
      <c r="D57" s="27">
        <v>166444</v>
      </c>
      <c r="E57" s="54" t="s">
        <v>29</v>
      </c>
      <c r="F57" s="122">
        <v>43560</v>
      </c>
      <c r="G57" s="122">
        <v>43563</v>
      </c>
      <c r="H57" s="31">
        <v>86</v>
      </c>
      <c r="I57" s="31">
        <v>1</v>
      </c>
      <c r="J57" s="31">
        <v>3</v>
      </c>
      <c r="K57" s="31">
        <f t="shared" si="11"/>
        <v>258</v>
      </c>
      <c r="L57" s="31"/>
      <c r="M57" s="31"/>
      <c r="N57" s="53">
        <f t="shared" si="10"/>
        <v>3</v>
      </c>
      <c r="O57" s="54"/>
      <c r="P57" s="133">
        <f t="shared" si="4"/>
        <v>6063000</v>
      </c>
      <c r="Q57" s="97"/>
      <c r="R57" s="134"/>
      <c r="T57" s="96"/>
      <c r="U57" s="96"/>
    </row>
    <row r="58" s="1" customFormat="1" spans="1:21">
      <c r="A58" s="54"/>
      <c r="B58" s="27">
        <v>1469234</v>
      </c>
      <c r="C58" s="27">
        <v>8498439</v>
      </c>
      <c r="D58" s="27">
        <v>166446</v>
      </c>
      <c r="E58" s="54" t="s">
        <v>29</v>
      </c>
      <c r="F58" s="30">
        <v>43561</v>
      </c>
      <c r="G58" s="30">
        <v>43563</v>
      </c>
      <c r="H58" s="31">
        <v>86</v>
      </c>
      <c r="I58" s="31">
        <v>1</v>
      </c>
      <c r="J58" s="31">
        <v>2</v>
      </c>
      <c r="K58" s="31">
        <f t="shared" si="11"/>
        <v>172</v>
      </c>
      <c r="L58" s="31"/>
      <c r="M58" s="31"/>
      <c r="N58" s="53">
        <f t="shared" si="10"/>
        <v>2</v>
      </c>
      <c r="O58" s="54"/>
      <c r="P58" s="133">
        <f t="shared" si="4"/>
        <v>4042000</v>
      </c>
      <c r="Q58" s="97"/>
      <c r="R58" s="134"/>
      <c r="T58" s="96"/>
      <c r="U58" s="96"/>
    </row>
    <row r="59" s="1" customFormat="1" spans="1:21">
      <c r="A59" s="54"/>
      <c r="B59" s="27">
        <v>1459053</v>
      </c>
      <c r="C59" s="27">
        <v>8450921</v>
      </c>
      <c r="D59" s="27">
        <v>166447</v>
      </c>
      <c r="E59" s="54" t="s">
        <v>29</v>
      </c>
      <c r="F59" s="30">
        <v>43561</v>
      </c>
      <c r="G59" s="30">
        <v>43563</v>
      </c>
      <c r="H59" s="31">
        <v>86</v>
      </c>
      <c r="I59" s="31">
        <v>1</v>
      </c>
      <c r="J59" s="31">
        <v>2</v>
      </c>
      <c r="K59" s="31">
        <f t="shared" si="11"/>
        <v>172</v>
      </c>
      <c r="L59" s="31"/>
      <c r="M59" s="31"/>
      <c r="N59" s="53">
        <f t="shared" si="10"/>
        <v>2</v>
      </c>
      <c r="O59" s="54"/>
      <c r="P59" s="133">
        <f t="shared" si="4"/>
        <v>4042000</v>
      </c>
      <c r="Q59" s="97"/>
      <c r="R59" s="134"/>
      <c r="T59" s="96"/>
      <c r="U59" s="96"/>
    </row>
    <row r="60" s="1" customFormat="1" spans="1:21">
      <c r="A60" s="54"/>
      <c r="B60" s="27">
        <v>1452722</v>
      </c>
      <c r="C60" s="27">
        <v>8429046</v>
      </c>
      <c r="D60" s="27">
        <v>166452</v>
      </c>
      <c r="E60" s="54" t="s">
        <v>29</v>
      </c>
      <c r="F60" s="30">
        <v>43561</v>
      </c>
      <c r="G60" s="30">
        <v>43563</v>
      </c>
      <c r="H60" s="31">
        <v>86</v>
      </c>
      <c r="I60" s="31">
        <v>1</v>
      </c>
      <c r="J60" s="31">
        <v>2</v>
      </c>
      <c r="K60" s="31">
        <f t="shared" si="11"/>
        <v>172</v>
      </c>
      <c r="L60" s="31"/>
      <c r="M60" s="31"/>
      <c r="N60" s="53">
        <f t="shared" si="10"/>
        <v>2</v>
      </c>
      <c r="O60" s="54"/>
      <c r="P60" s="133">
        <f t="shared" si="4"/>
        <v>4042000</v>
      </c>
      <c r="Q60" s="97"/>
      <c r="R60" s="134"/>
      <c r="T60" s="96"/>
      <c r="U60" s="96"/>
    </row>
    <row r="61" s="1" customFormat="1" spans="1:21">
      <c r="A61" s="54" t="s">
        <v>77</v>
      </c>
      <c r="B61" s="27">
        <v>1444608</v>
      </c>
      <c r="C61" s="27">
        <v>8391352</v>
      </c>
      <c r="D61" s="27">
        <v>166457</v>
      </c>
      <c r="E61" s="54" t="s">
        <v>29</v>
      </c>
      <c r="F61" s="30">
        <v>43560</v>
      </c>
      <c r="G61" s="30">
        <v>43563</v>
      </c>
      <c r="H61" s="31">
        <v>86</v>
      </c>
      <c r="I61" s="31">
        <v>1</v>
      </c>
      <c r="J61" s="31">
        <v>3</v>
      </c>
      <c r="K61" s="31">
        <f t="shared" si="11"/>
        <v>258</v>
      </c>
      <c r="L61" s="31"/>
      <c r="M61" s="31"/>
      <c r="N61" s="53">
        <f t="shared" si="10"/>
        <v>3</v>
      </c>
      <c r="O61" s="54"/>
      <c r="P61" s="133">
        <f t="shared" si="4"/>
        <v>6063000</v>
      </c>
      <c r="Q61" s="97"/>
      <c r="R61" s="134"/>
      <c r="T61" s="96"/>
      <c r="U61" s="96"/>
    </row>
    <row r="62" s="1" customFormat="1" spans="1:21">
      <c r="A62" s="54"/>
      <c r="B62" s="27">
        <v>1450884</v>
      </c>
      <c r="C62" s="27">
        <v>8421064</v>
      </c>
      <c r="D62" s="27">
        <v>166466</v>
      </c>
      <c r="E62" s="54" t="s">
        <v>29</v>
      </c>
      <c r="F62" s="30">
        <v>43561</v>
      </c>
      <c r="G62" s="30">
        <v>43563</v>
      </c>
      <c r="H62" s="31">
        <v>86</v>
      </c>
      <c r="I62" s="31">
        <v>1</v>
      </c>
      <c r="J62" s="31">
        <v>2</v>
      </c>
      <c r="K62" s="31">
        <f t="shared" si="11"/>
        <v>172</v>
      </c>
      <c r="L62" s="31"/>
      <c r="M62" s="31"/>
      <c r="N62" s="53">
        <f t="shared" si="10"/>
        <v>2</v>
      </c>
      <c r="O62" s="54"/>
      <c r="P62" s="133">
        <f t="shared" si="4"/>
        <v>4042000</v>
      </c>
      <c r="Q62" s="97"/>
      <c r="R62" s="134"/>
      <c r="T62" s="96"/>
      <c r="U62" s="96"/>
    </row>
    <row r="63" s="1" customFormat="1" spans="1:21">
      <c r="A63" s="54"/>
      <c r="B63" s="27">
        <v>1469912</v>
      </c>
      <c r="C63" s="27">
        <v>8500119</v>
      </c>
      <c r="D63" s="27">
        <v>166638</v>
      </c>
      <c r="E63" s="54" t="s">
        <v>29</v>
      </c>
      <c r="F63" s="30">
        <v>43563</v>
      </c>
      <c r="G63" s="30">
        <v>43564</v>
      </c>
      <c r="H63" s="31">
        <v>86</v>
      </c>
      <c r="I63" s="31">
        <v>2</v>
      </c>
      <c r="J63" s="31">
        <v>1</v>
      </c>
      <c r="K63" s="31">
        <f t="shared" si="11"/>
        <v>172</v>
      </c>
      <c r="L63" s="31"/>
      <c r="M63" s="31"/>
      <c r="N63" s="53">
        <f t="shared" si="10"/>
        <v>2</v>
      </c>
      <c r="O63" s="54"/>
      <c r="P63" s="133">
        <f t="shared" si="4"/>
        <v>4042000</v>
      </c>
      <c r="Q63" s="97"/>
      <c r="R63" s="134"/>
      <c r="T63" s="96"/>
      <c r="U63" s="96"/>
    </row>
    <row r="64" s="1" customFormat="1" spans="1:21">
      <c r="A64" s="54"/>
      <c r="B64" s="89">
        <v>1462198</v>
      </c>
      <c r="C64" s="27">
        <v>8465741</v>
      </c>
      <c r="D64" s="27">
        <v>166670</v>
      </c>
      <c r="E64" s="54" t="s">
        <v>37</v>
      </c>
      <c r="F64" s="30">
        <v>43563</v>
      </c>
      <c r="G64" s="30">
        <v>43564</v>
      </c>
      <c r="H64" s="31">
        <v>258</v>
      </c>
      <c r="I64" s="31">
        <v>1</v>
      </c>
      <c r="J64" s="31">
        <v>1</v>
      </c>
      <c r="K64" s="31">
        <f t="shared" si="11"/>
        <v>258</v>
      </c>
      <c r="L64" s="31"/>
      <c r="M64" s="31"/>
      <c r="N64" s="53">
        <f t="shared" si="10"/>
        <v>1</v>
      </c>
      <c r="O64" s="54"/>
      <c r="P64" s="133">
        <f t="shared" si="4"/>
        <v>6063000</v>
      </c>
      <c r="Q64" s="97"/>
      <c r="R64" s="134"/>
      <c r="T64" s="96"/>
      <c r="U64" s="96"/>
    </row>
    <row r="65" s="1" customFormat="1" spans="1:21">
      <c r="A65" s="54"/>
      <c r="B65" s="27">
        <v>1470384</v>
      </c>
      <c r="C65" s="27">
        <v>8495909</v>
      </c>
      <c r="D65" s="27">
        <v>166672</v>
      </c>
      <c r="E65" s="54" t="s">
        <v>29</v>
      </c>
      <c r="F65" s="30">
        <v>43562</v>
      </c>
      <c r="G65" s="30">
        <v>43564</v>
      </c>
      <c r="H65" s="31">
        <v>86</v>
      </c>
      <c r="I65" s="31">
        <v>1</v>
      </c>
      <c r="J65" s="31">
        <v>2</v>
      </c>
      <c r="K65" s="31">
        <f t="shared" si="11"/>
        <v>172</v>
      </c>
      <c r="L65" s="31"/>
      <c r="M65" s="31"/>
      <c r="N65" s="53">
        <f t="shared" si="10"/>
        <v>2</v>
      </c>
      <c r="O65" s="54"/>
      <c r="P65" s="133">
        <f t="shared" si="4"/>
        <v>4042000</v>
      </c>
      <c r="Q65" s="97"/>
      <c r="R65" s="134"/>
      <c r="T65" s="96"/>
      <c r="U65" s="96"/>
    </row>
    <row r="66" s="1" customFormat="1" spans="1:21">
      <c r="A66" s="54"/>
      <c r="B66" s="27">
        <v>1464103</v>
      </c>
      <c r="C66" s="27">
        <v>8468239</v>
      </c>
      <c r="D66" s="27">
        <v>166673</v>
      </c>
      <c r="E66" s="54" t="s">
        <v>29</v>
      </c>
      <c r="F66" s="30">
        <v>43563</v>
      </c>
      <c r="G66" s="30">
        <v>43564</v>
      </c>
      <c r="H66" s="31">
        <v>86</v>
      </c>
      <c r="I66" s="31">
        <v>1</v>
      </c>
      <c r="J66" s="31">
        <v>1</v>
      </c>
      <c r="K66" s="31">
        <f t="shared" si="11"/>
        <v>86</v>
      </c>
      <c r="L66" s="31"/>
      <c r="M66" s="31"/>
      <c r="N66" s="53">
        <f t="shared" si="10"/>
        <v>1</v>
      </c>
      <c r="O66" s="54"/>
      <c r="P66" s="133">
        <f t="shared" si="4"/>
        <v>2021000</v>
      </c>
      <c r="Q66" s="97"/>
      <c r="R66" s="134"/>
      <c r="T66" s="96"/>
      <c r="U66" s="96"/>
    </row>
    <row r="67" s="1" customFormat="1" spans="1:21">
      <c r="A67" s="54"/>
      <c r="B67" s="27">
        <v>1449027</v>
      </c>
      <c r="C67" s="27">
        <v>8412185</v>
      </c>
      <c r="D67" s="27">
        <v>166681</v>
      </c>
      <c r="E67" s="54" t="s">
        <v>29</v>
      </c>
      <c r="F67" s="30">
        <v>43562</v>
      </c>
      <c r="G67" s="30">
        <v>43564</v>
      </c>
      <c r="H67" s="31">
        <v>86</v>
      </c>
      <c r="I67" s="31">
        <v>1</v>
      </c>
      <c r="J67" s="31">
        <v>2</v>
      </c>
      <c r="K67" s="31">
        <f t="shared" si="11"/>
        <v>172</v>
      </c>
      <c r="L67" s="31"/>
      <c r="M67" s="31"/>
      <c r="N67" s="53">
        <f t="shared" si="10"/>
        <v>2</v>
      </c>
      <c r="O67" s="54"/>
      <c r="P67" s="133">
        <f t="shared" si="4"/>
        <v>4042000</v>
      </c>
      <c r="Q67" s="97"/>
      <c r="R67" s="134"/>
      <c r="T67" s="96"/>
      <c r="U67" s="96"/>
    </row>
    <row r="68" s="1" customFormat="1" spans="1:21">
      <c r="A68" s="54"/>
      <c r="B68" s="27">
        <v>1458479</v>
      </c>
      <c r="C68" s="27">
        <v>8450137</v>
      </c>
      <c r="D68" s="27">
        <v>166682</v>
      </c>
      <c r="E68" s="54" t="s">
        <v>29</v>
      </c>
      <c r="F68" s="30">
        <v>43562</v>
      </c>
      <c r="G68" s="30">
        <v>43564</v>
      </c>
      <c r="H68" s="31">
        <v>86</v>
      </c>
      <c r="I68" s="31">
        <v>1</v>
      </c>
      <c r="J68" s="31">
        <v>2</v>
      </c>
      <c r="K68" s="31">
        <f t="shared" si="11"/>
        <v>172</v>
      </c>
      <c r="L68" s="31"/>
      <c r="M68" s="31"/>
      <c r="N68" s="53">
        <f t="shared" si="10"/>
        <v>2</v>
      </c>
      <c r="O68" s="54"/>
      <c r="P68" s="133">
        <f t="shared" si="4"/>
        <v>4042000</v>
      </c>
      <c r="Q68" s="97"/>
      <c r="R68" s="134"/>
      <c r="T68" s="96"/>
      <c r="U68" s="96"/>
    </row>
    <row r="69" s="1" customFormat="1" spans="1:21">
      <c r="A69" s="54"/>
      <c r="B69" s="27">
        <v>1459249</v>
      </c>
      <c r="C69" s="27">
        <v>8451820</v>
      </c>
      <c r="D69" s="27">
        <v>166840</v>
      </c>
      <c r="E69" s="54" t="s">
        <v>37</v>
      </c>
      <c r="F69" s="30">
        <v>43564</v>
      </c>
      <c r="G69" s="30">
        <v>43565</v>
      </c>
      <c r="H69" s="31">
        <v>258</v>
      </c>
      <c r="I69" s="31">
        <v>1</v>
      </c>
      <c r="J69" s="31">
        <v>1</v>
      </c>
      <c r="K69" s="31">
        <f t="shared" si="11"/>
        <v>258</v>
      </c>
      <c r="L69" s="31"/>
      <c r="M69" s="31"/>
      <c r="N69" s="53">
        <f t="shared" si="10"/>
        <v>1</v>
      </c>
      <c r="O69" s="54"/>
      <c r="P69" s="133">
        <f t="shared" si="4"/>
        <v>6063000</v>
      </c>
      <c r="Q69" s="97"/>
      <c r="R69" s="134"/>
      <c r="T69" s="96"/>
      <c r="U69" s="96"/>
    </row>
    <row r="70" s="2" customFormat="1" spans="1:23">
      <c r="A70" s="54"/>
      <c r="B70" s="121">
        <v>1477420</v>
      </c>
      <c r="C70" s="27">
        <v>8515607</v>
      </c>
      <c r="D70" s="121">
        <v>167999</v>
      </c>
      <c r="E70" s="54" t="s">
        <v>29</v>
      </c>
      <c r="F70" s="122">
        <v>43563</v>
      </c>
      <c r="G70" s="122">
        <v>43565</v>
      </c>
      <c r="H70" s="34">
        <v>86</v>
      </c>
      <c r="I70" s="34">
        <v>1</v>
      </c>
      <c r="J70" s="34">
        <v>2</v>
      </c>
      <c r="K70" s="34">
        <f t="shared" si="11"/>
        <v>172</v>
      </c>
      <c r="L70" s="34"/>
      <c r="M70" s="34"/>
      <c r="N70" s="53">
        <f t="shared" si="10"/>
        <v>2</v>
      </c>
      <c r="O70" s="55"/>
      <c r="P70" s="133">
        <f t="shared" si="4"/>
        <v>4042000</v>
      </c>
      <c r="Q70" s="97"/>
      <c r="R70" s="134"/>
      <c r="T70" s="96"/>
      <c r="U70" s="96"/>
      <c r="W70" s="1"/>
    </row>
    <row r="71" s="1" customFormat="1" spans="1:21">
      <c r="A71" s="54"/>
      <c r="B71" s="27">
        <v>1454902</v>
      </c>
      <c r="C71" s="27">
        <v>8434206</v>
      </c>
      <c r="D71" s="27">
        <v>167005</v>
      </c>
      <c r="E71" s="54" t="s">
        <v>37</v>
      </c>
      <c r="F71" s="30">
        <v>43563</v>
      </c>
      <c r="G71" s="30">
        <v>43566</v>
      </c>
      <c r="H71" s="31">
        <v>258</v>
      </c>
      <c r="I71" s="31">
        <v>1</v>
      </c>
      <c r="J71" s="31">
        <v>3</v>
      </c>
      <c r="K71" s="31">
        <f t="shared" si="11"/>
        <v>774</v>
      </c>
      <c r="L71" s="31"/>
      <c r="M71" s="31"/>
      <c r="N71" s="53">
        <f t="shared" si="10"/>
        <v>3</v>
      </c>
      <c r="O71" s="54"/>
      <c r="P71" s="133">
        <f t="shared" si="4"/>
        <v>18189000</v>
      </c>
      <c r="Q71" s="97"/>
      <c r="R71" s="134"/>
      <c r="T71" s="96"/>
      <c r="U71" s="96"/>
    </row>
    <row r="72" s="1" customFormat="1" spans="1:21">
      <c r="A72" s="54"/>
      <c r="B72" s="27">
        <v>1456309</v>
      </c>
      <c r="C72" s="27">
        <v>8439772</v>
      </c>
      <c r="D72" s="27">
        <v>167016</v>
      </c>
      <c r="E72" s="54" t="s">
        <v>29</v>
      </c>
      <c r="F72" s="30">
        <v>43564</v>
      </c>
      <c r="G72" s="30">
        <v>43566</v>
      </c>
      <c r="H72" s="31">
        <v>86</v>
      </c>
      <c r="I72" s="31">
        <v>1</v>
      </c>
      <c r="J72" s="31">
        <v>2</v>
      </c>
      <c r="K72" s="31">
        <f t="shared" si="11"/>
        <v>172</v>
      </c>
      <c r="L72" s="31"/>
      <c r="M72" s="31"/>
      <c r="N72" s="53">
        <f t="shared" si="10"/>
        <v>2</v>
      </c>
      <c r="O72" s="54"/>
      <c r="P72" s="133">
        <f t="shared" si="4"/>
        <v>4042000</v>
      </c>
      <c r="Q72" s="97"/>
      <c r="R72" s="134"/>
      <c r="T72" s="96"/>
      <c r="U72" s="96"/>
    </row>
    <row r="73" s="1" customFormat="1" spans="1:21">
      <c r="A73" s="54"/>
      <c r="B73" s="27">
        <v>1455162</v>
      </c>
      <c r="C73" s="27">
        <v>8437112</v>
      </c>
      <c r="D73" s="27">
        <v>167030</v>
      </c>
      <c r="E73" s="54" t="s">
        <v>29</v>
      </c>
      <c r="F73" s="30">
        <v>43561</v>
      </c>
      <c r="G73" s="30">
        <v>43566</v>
      </c>
      <c r="H73" s="31">
        <v>86</v>
      </c>
      <c r="I73" s="31">
        <v>1</v>
      </c>
      <c r="J73" s="31">
        <v>5</v>
      </c>
      <c r="K73" s="31">
        <f t="shared" si="11"/>
        <v>430</v>
      </c>
      <c r="L73" s="31"/>
      <c r="M73" s="31"/>
      <c r="N73" s="53">
        <f t="shared" si="10"/>
        <v>5</v>
      </c>
      <c r="O73" s="54"/>
      <c r="P73" s="133">
        <f t="shared" si="4"/>
        <v>10105000</v>
      </c>
      <c r="Q73" s="97"/>
      <c r="R73" s="134"/>
      <c r="T73" s="96"/>
      <c r="U73" s="96"/>
    </row>
    <row r="74" s="1" customFormat="1" spans="1:21">
      <c r="A74" s="54"/>
      <c r="B74" s="27">
        <v>1456184</v>
      </c>
      <c r="C74" s="27">
        <v>8439581</v>
      </c>
      <c r="D74" s="27">
        <v>167032</v>
      </c>
      <c r="E74" s="54" t="s">
        <v>29</v>
      </c>
      <c r="F74" s="30">
        <v>43564</v>
      </c>
      <c r="G74" s="30">
        <v>43566</v>
      </c>
      <c r="H74" s="31">
        <v>86</v>
      </c>
      <c r="I74" s="31">
        <v>1</v>
      </c>
      <c r="J74" s="31">
        <v>2</v>
      </c>
      <c r="K74" s="31">
        <f t="shared" si="11"/>
        <v>172</v>
      </c>
      <c r="L74" s="31"/>
      <c r="M74" s="31"/>
      <c r="N74" s="53">
        <f t="shared" si="10"/>
        <v>2</v>
      </c>
      <c r="O74" s="54"/>
      <c r="P74" s="133">
        <f t="shared" si="4"/>
        <v>4042000</v>
      </c>
      <c r="Q74" s="97"/>
      <c r="R74" s="134"/>
      <c r="T74" s="96"/>
      <c r="U74" s="96"/>
    </row>
    <row r="75" s="1" customFormat="1" spans="1:21">
      <c r="A75" s="54"/>
      <c r="B75" s="89">
        <v>1476649</v>
      </c>
      <c r="C75" s="27">
        <v>8497429</v>
      </c>
      <c r="D75" s="27">
        <v>167038</v>
      </c>
      <c r="E75" s="54" t="s">
        <v>29</v>
      </c>
      <c r="F75" s="30">
        <v>43564</v>
      </c>
      <c r="G75" s="30">
        <v>43566</v>
      </c>
      <c r="H75" s="31">
        <v>86</v>
      </c>
      <c r="I75" s="31">
        <v>1</v>
      </c>
      <c r="J75" s="31">
        <v>1</v>
      </c>
      <c r="K75" s="31">
        <f t="shared" si="11"/>
        <v>86</v>
      </c>
      <c r="L75" s="31"/>
      <c r="M75" s="31"/>
      <c r="N75" s="53">
        <f t="shared" si="10"/>
        <v>1</v>
      </c>
      <c r="O75" s="54"/>
      <c r="P75" s="133">
        <f t="shared" si="4"/>
        <v>2021000</v>
      </c>
      <c r="Q75" s="97"/>
      <c r="R75" s="134"/>
      <c r="T75" s="96"/>
      <c r="U75" s="96"/>
    </row>
    <row r="76" s="1" customFormat="1" spans="1:21">
      <c r="A76" s="54"/>
      <c r="B76" s="27">
        <v>1455166</v>
      </c>
      <c r="C76" s="27">
        <v>8435435</v>
      </c>
      <c r="D76" s="27">
        <v>167150</v>
      </c>
      <c r="E76" s="54" t="s">
        <v>29</v>
      </c>
      <c r="F76" s="30">
        <v>43565</v>
      </c>
      <c r="G76" s="30">
        <v>43567</v>
      </c>
      <c r="H76" s="31">
        <v>86</v>
      </c>
      <c r="I76" s="31">
        <v>1</v>
      </c>
      <c r="J76" s="31">
        <v>2</v>
      </c>
      <c r="K76" s="31">
        <f t="shared" si="11"/>
        <v>172</v>
      </c>
      <c r="L76" s="31"/>
      <c r="M76" s="31"/>
      <c r="N76" s="53">
        <f t="shared" si="10"/>
        <v>2</v>
      </c>
      <c r="O76" s="54"/>
      <c r="P76" s="133">
        <f t="shared" ref="P76:P139" si="12">(K76+L76+M76)*23500</f>
        <v>4042000</v>
      </c>
      <c r="Q76" s="97"/>
      <c r="R76" s="134"/>
      <c r="T76" s="96"/>
      <c r="U76" s="96"/>
    </row>
    <row r="77" s="1" customFormat="1" spans="1:21">
      <c r="A77" s="54"/>
      <c r="B77" s="27">
        <v>1454146</v>
      </c>
      <c r="C77" s="27">
        <v>8431563</v>
      </c>
      <c r="D77" s="27">
        <v>167158</v>
      </c>
      <c r="E77" s="54" t="s">
        <v>29</v>
      </c>
      <c r="F77" s="30">
        <v>43565</v>
      </c>
      <c r="G77" s="30">
        <v>43567</v>
      </c>
      <c r="H77" s="31">
        <v>86</v>
      </c>
      <c r="I77" s="31">
        <v>1</v>
      </c>
      <c r="J77" s="31">
        <v>2</v>
      </c>
      <c r="K77" s="31">
        <f t="shared" si="11"/>
        <v>172</v>
      </c>
      <c r="L77" s="31"/>
      <c r="M77" s="31"/>
      <c r="N77" s="53">
        <f t="shared" si="10"/>
        <v>2</v>
      </c>
      <c r="O77" s="54"/>
      <c r="P77" s="133">
        <f t="shared" si="12"/>
        <v>4042000</v>
      </c>
      <c r="Q77" s="97"/>
      <c r="R77" s="134"/>
      <c r="T77" s="96"/>
      <c r="U77" s="96"/>
    </row>
    <row r="78" s="1" customFormat="1" spans="1:21">
      <c r="A78" s="54"/>
      <c r="B78" s="27">
        <v>1469125</v>
      </c>
      <c r="C78" s="27">
        <v>8486336</v>
      </c>
      <c r="D78" s="27">
        <v>167265</v>
      </c>
      <c r="E78" s="54" t="s">
        <v>146</v>
      </c>
      <c r="F78" s="30">
        <v>43567</v>
      </c>
      <c r="G78" s="30">
        <v>43568</v>
      </c>
      <c r="H78" s="31">
        <v>146</v>
      </c>
      <c r="I78" s="31">
        <v>1</v>
      </c>
      <c r="J78" s="31">
        <v>1</v>
      </c>
      <c r="K78" s="31">
        <f t="shared" si="11"/>
        <v>146</v>
      </c>
      <c r="L78" s="31"/>
      <c r="M78" s="31"/>
      <c r="N78" s="53">
        <f t="shared" si="10"/>
        <v>1</v>
      </c>
      <c r="O78" s="54"/>
      <c r="P78" s="133">
        <f t="shared" si="12"/>
        <v>3431000</v>
      </c>
      <c r="Q78" s="97"/>
      <c r="R78" s="134"/>
      <c r="T78" s="96"/>
      <c r="U78" s="96"/>
    </row>
    <row r="79" s="1" customFormat="1" spans="1:21">
      <c r="A79" s="54"/>
      <c r="B79" s="27">
        <v>1454649</v>
      </c>
      <c r="C79" s="27">
        <v>8433993</v>
      </c>
      <c r="D79" s="27">
        <v>167289</v>
      </c>
      <c r="E79" s="54" t="s">
        <v>37</v>
      </c>
      <c r="F79" s="30">
        <v>43563</v>
      </c>
      <c r="G79" s="30">
        <v>43568</v>
      </c>
      <c r="H79" s="31">
        <v>258</v>
      </c>
      <c r="I79" s="31">
        <v>1</v>
      </c>
      <c r="J79" s="31">
        <v>5</v>
      </c>
      <c r="K79" s="31">
        <f t="shared" si="11"/>
        <v>1290</v>
      </c>
      <c r="L79" s="31"/>
      <c r="M79" s="31"/>
      <c r="N79" s="53">
        <f t="shared" si="10"/>
        <v>5</v>
      </c>
      <c r="O79" s="54"/>
      <c r="P79" s="133">
        <f t="shared" si="12"/>
        <v>30315000</v>
      </c>
      <c r="Q79" s="97"/>
      <c r="R79" s="134"/>
      <c r="T79" s="96"/>
      <c r="U79" s="96"/>
    </row>
    <row r="80" s="1" customFormat="1" spans="1:21">
      <c r="A80" s="54"/>
      <c r="B80" s="27">
        <v>1452842</v>
      </c>
      <c r="C80" s="27">
        <v>8431506</v>
      </c>
      <c r="D80" s="27">
        <v>167292</v>
      </c>
      <c r="E80" s="54" t="s">
        <v>37</v>
      </c>
      <c r="F80" s="30">
        <v>43566</v>
      </c>
      <c r="G80" s="30">
        <v>43568</v>
      </c>
      <c r="H80" s="31">
        <v>258</v>
      </c>
      <c r="I80" s="31">
        <v>1</v>
      </c>
      <c r="J80" s="31">
        <v>2</v>
      </c>
      <c r="K80" s="31">
        <f t="shared" si="11"/>
        <v>516</v>
      </c>
      <c r="L80" s="31"/>
      <c r="M80" s="31"/>
      <c r="N80" s="53">
        <f t="shared" si="10"/>
        <v>2</v>
      </c>
      <c r="O80" s="54"/>
      <c r="P80" s="133">
        <f t="shared" si="12"/>
        <v>12126000</v>
      </c>
      <c r="Q80" s="97"/>
      <c r="R80" s="134"/>
      <c r="T80" s="96"/>
      <c r="U80" s="96"/>
    </row>
    <row r="81" s="1" customFormat="1" spans="1:21">
      <c r="A81" s="54"/>
      <c r="B81" s="89">
        <v>1471876</v>
      </c>
      <c r="C81" s="27">
        <v>8496453</v>
      </c>
      <c r="D81" s="27">
        <v>167295</v>
      </c>
      <c r="E81" s="54" t="s">
        <v>29</v>
      </c>
      <c r="F81" s="30">
        <v>43567</v>
      </c>
      <c r="G81" s="30">
        <v>43568</v>
      </c>
      <c r="H81" s="10">
        <v>86</v>
      </c>
      <c r="I81" s="31">
        <v>1</v>
      </c>
      <c r="J81" s="31">
        <v>1</v>
      </c>
      <c r="K81" s="31">
        <f t="shared" si="11"/>
        <v>86</v>
      </c>
      <c r="L81" s="31"/>
      <c r="M81" s="31"/>
      <c r="N81" s="53">
        <f t="shared" si="10"/>
        <v>1</v>
      </c>
      <c r="O81" s="54"/>
      <c r="P81" s="133">
        <f t="shared" si="12"/>
        <v>2021000</v>
      </c>
      <c r="Q81" s="97"/>
      <c r="R81" s="134"/>
      <c r="T81" s="96"/>
      <c r="U81" s="96"/>
    </row>
    <row r="82" s="1" customFormat="1" spans="1:21">
      <c r="A82" s="54"/>
      <c r="B82" s="89">
        <v>1479068</v>
      </c>
      <c r="C82" s="27">
        <v>8521994</v>
      </c>
      <c r="D82" s="27">
        <v>167310</v>
      </c>
      <c r="E82" s="54" t="s">
        <v>29</v>
      </c>
      <c r="F82" s="30">
        <v>43567</v>
      </c>
      <c r="G82" s="30">
        <v>43568</v>
      </c>
      <c r="H82" s="31">
        <v>86</v>
      </c>
      <c r="I82" s="31">
        <v>1</v>
      </c>
      <c r="J82" s="31">
        <v>1</v>
      </c>
      <c r="K82" s="31">
        <f t="shared" si="11"/>
        <v>86</v>
      </c>
      <c r="L82" s="31"/>
      <c r="M82" s="31"/>
      <c r="N82" s="53">
        <f t="shared" si="10"/>
        <v>1</v>
      </c>
      <c r="O82" s="54"/>
      <c r="P82" s="133">
        <f t="shared" si="12"/>
        <v>2021000</v>
      </c>
      <c r="Q82" s="97"/>
      <c r="R82" s="134"/>
      <c r="T82" s="96"/>
      <c r="U82" s="96"/>
    </row>
    <row r="83" s="1" customFormat="1" spans="1:21">
      <c r="A83" s="54"/>
      <c r="B83" s="89">
        <v>1479068</v>
      </c>
      <c r="C83" s="27">
        <v>8521994</v>
      </c>
      <c r="D83" s="27">
        <v>167310</v>
      </c>
      <c r="E83" s="54" t="s">
        <v>116</v>
      </c>
      <c r="F83" s="30">
        <v>43567</v>
      </c>
      <c r="G83" s="30">
        <v>43568</v>
      </c>
      <c r="H83" s="31">
        <v>19</v>
      </c>
      <c r="I83" s="31">
        <v>1</v>
      </c>
      <c r="J83" s="31">
        <v>1</v>
      </c>
      <c r="K83" s="31"/>
      <c r="L83" s="31"/>
      <c r="M83" s="31">
        <f>H83*I83*J83</f>
        <v>19</v>
      </c>
      <c r="N83" s="53"/>
      <c r="O83" s="54"/>
      <c r="P83" s="133">
        <f t="shared" si="12"/>
        <v>446500</v>
      </c>
      <c r="Q83" s="97"/>
      <c r="R83" s="134"/>
      <c r="T83" s="96"/>
      <c r="U83" s="96"/>
    </row>
    <row r="84" s="1" customFormat="1" spans="1:21">
      <c r="A84" s="54"/>
      <c r="B84" s="27">
        <v>1460764</v>
      </c>
      <c r="C84" s="27">
        <v>8457170</v>
      </c>
      <c r="D84" s="27">
        <v>167311</v>
      </c>
      <c r="E84" s="54" t="s">
        <v>29</v>
      </c>
      <c r="F84" s="30">
        <v>43566</v>
      </c>
      <c r="G84" s="30">
        <v>43568</v>
      </c>
      <c r="H84" s="31">
        <v>86</v>
      </c>
      <c r="I84" s="31">
        <v>1</v>
      </c>
      <c r="J84" s="31">
        <v>2</v>
      </c>
      <c r="K84" s="31">
        <f t="shared" ref="K84:K86" si="13">H84*I84*J84</f>
        <v>172</v>
      </c>
      <c r="L84" s="31"/>
      <c r="M84" s="31"/>
      <c r="N84" s="53">
        <f t="shared" ref="N84:N86" si="14">+I84*J84</f>
        <v>2</v>
      </c>
      <c r="O84" s="54"/>
      <c r="P84" s="133">
        <f t="shared" si="12"/>
        <v>4042000</v>
      </c>
      <c r="Q84" s="97"/>
      <c r="R84" s="134"/>
      <c r="T84" s="96"/>
      <c r="U84" s="96"/>
    </row>
    <row r="85" s="1" customFormat="1" spans="1:21">
      <c r="A85" s="54"/>
      <c r="B85" s="27">
        <v>1453854</v>
      </c>
      <c r="C85" s="27">
        <v>8430774</v>
      </c>
      <c r="D85" s="27">
        <v>167450</v>
      </c>
      <c r="E85" s="54" t="s">
        <v>29</v>
      </c>
      <c r="F85" s="30">
        <v>43566</v>
      </c>
      <c r="G85" s="30">
        <v>43569</v>
      </c>
      <c r="H85" s="31">
        <v>86</v>
      </c>
      <c r="I85" s="31">
        <v>2</v>
      </c>
      <c r="J85" s="31">
        <v>3</v>
      </c>
      <c r="K85" s="31">
        <f t="shared" si="13"/>
        <v>516</v>
      </c>
      <c r="L85" s="31"/>
      <c r="M85" s="31"/>
      <c r="N85" s="53">
        <f t="shared" si="14"/>
        <v>6</v>
      </c>
      <c r="O85" s="54"/>
      <c r="P85" s="133">
        <f t="shared" si="12"/>
        <v>12126000</v>
      </c>
      <c r="Q85" s="97"/>
      <c r="R85" s="134"/>
      <c r="T85" s="96"/>
      <c r="U85" s="96"/>
    </row>
    <row r="86" s="1" customFormat="1" spans="1:21">
      <c r="A86" s="54"/>
      <c r="B86" s="27">
        <v>1479477</v>
      </c>
      <c r="C86" s="27">
        <v>8522638</v>
      </c>
      <c r="D86" s="27">
        <v>167464</v>
      </c>
      <c r="E86" s="54" t="s">
        <v>29</v>
      </c>
      <c r="F86" s="30">
        <v>43567</v>
      </c>
      <c r="G86" s="30">
        <v>43569</v>
      </c>
      <c r="H86" s="31">
        <v>86</v>
      </c>
      <c r="I86" s="31">
        <v>1</v>
      </c>
      <c r="J86" s="31">
        <v>2</v>
      </c>
      <c r="K86" s="31">
        <f t="shared" si="13"/>
        <v>172</v>
      </c>
      <c r="L86" s="31"/>
      <c r="M86" s="31"/>
      <c r="N86" s="53">
        <f t="shared" si="14"/>
        <v>2</v>
      </c>
      <c r="O86" s="54"/>
      <c r="P86" s="133">
        <f t="shared" si="12"/>
        <v>4042000</v>
      </c>
      <c r="Q86" s="97"/>
      <c r="R86" s="134"/>
      <c r="T86" s="96"/>
      <c r="U86" s="96"/>
    </row>
    <row r="87" s="1" customFormat="1" spans="1:21">
      <c r="A87" s="54"/>
      <c r="B87" s="27">
        <v>1479477</v>
      </c>
      <c r="C87" s="27">
        <v>8522638</v>
      </c>
      <c r="D87" s="27">
        <v>167464</v>
      </c>
      <c r="E87" s="54" t="s">
        <v>116</v>
      </c>
      <c r="F87" s="30">
        <v>43567</v>
      </c>
      <c r="G87" s="30">
        <v>43569</v>
      </c>
      <c r="H87" s="31">
        <v>19</v>
      </c>
      <c r="I87" s="31">
        <v>1</v>
      </c>
      <c r="J87" s="31">
        <v>2</v>
      </c>
      <c r="K87" s="31"/>
      <c r="L87" s="31"/>
      <c r="M87" s="31">
        <f>H87*I87*J87</f>
        <v>38</v>
      </c>
      <c r="N87" s="53"/>
      <c r="O87" s="54"/>
      <c r="P87" s="133">
        <f t="shared" si="12"/>
        <v>893000</v>
      </c>
      <c r="Q87" s="97"/>
      <c r="R87" s="134"/>
      <c r="T87" s="96"/>
      <c r="U87" s="96"/>
    </row>
    <row r="88" s="1" customFormat="1" spans="1:21">
      <c r="A88" s="54"/>
      <c r="B88" s="27">
        <v>1453655</v>
      </c>
      <c r="C88" s="27">
        <v>8429258</v>
      </c>
      <c r="D88" s="27">
        <v>167490</v>
      </c>
      <c r="E88" s="54" t="s">
        <v>29</v>
      </c>
      <c r="F88" s="30">
        <v>43565</v>
      </c>
      <c r="G88" s="30">
        <v>43569</v>
      </c>
      <c r="H88" s="31">
        <v>86</v>
      </c>
      <c r="I88" s="31">
        <v>1</v>
      </c>
      <c r="J88" s="31">
        <v>4</v>
      </c>
      <c r="K88" s="31">
        <f t="shared" ref="K88:K92" si="15">H88*I88*J88</f>
        <v>344</v>
      </c>
      <c r="L88" s="31"/>
      <c r="M88" s="31"/>
      <c r="N88" s="53">
        <f t="shared" ref="N88:N92" si="16">+I88*J88</f>
        <v>4</v>
      </c>
      <c r="O88" s="54"/>
      <c r="P88" s="133">
        <f t="shared" si="12"/>
        <v>8084000</v>
      </c>
      <c r="Q88" s="97"/>
      <c r="R88" s="134"/>
      <c r="T88" s="96"/>
      <c r="U88" s="96"/>
    </row>
    <row r="89" s="1" customFormat="1" spans="1:21">
      <c r="A89" s="54"/>
      <c r="B89" s="27">
        <v>1462149</v>
      </c>
      <c r="C89" s="27">
        <v>8462232</v>
      </c>
      <c r="D89" s="27">
        <v>167701</v>
      </c>
      <c r="E89" s="54" t="s">
        <v>29</v>
      </c>
      <c r="F89" s="30">
        <v>43568</v>
      </c>
      <c r="G89" s="30">
        <v>43570</v>
      </c>
      <c r="H89" s="31">
        <v>86</v>
      </c>
      <c r="I89" s="31">
        <v>2</v>
      </c>
      <c r="J89" s="31">
        <v>2</v>
      </c>
      <c r="K89" s="31">
        <f t="shared" si="15"/>
        <v>344</v>
      </c>
      <c r="L89" s="31"/>
      <c r="M89" s="31"/>
      <c r="N89" s="53">
        <f t="shared" si="16"/>
        <v>4</v>
      </c>
      <c r="O89" s="54"/>
      <c r="P89" s="133">
        <f t="shared" si="12"/>
        <v>8084000</v>
      </c>
      <c r="Q89" s="97"/>
      <c r="R89" s="134"/>
      <c r="T89" s="96"/>
      <c r="U89" s="96"/>
    </row>
    <row r="90" s="1" customFormat="1" spans="1:21">
      <c r="A90" s="54"/>
      <c r="B90" s="27">
        <v>1447418</v>
      </c>
      <c r="C90" s="27">
        <v>8404381</v>
      </c>
      <c r="D90" s="27">
        <v>167852</v>
      </c>
      <c r="E90" s="54" t="s">
        <v>149</v>
      </c>
      <c r="F90" s="30">
        <v>43568</v>
      </c>
      <c r="G90" s="30">
        <v>43571</v>
      </c>
      <c r="H90" s="31">
        <v>416</v>
      </c>
      <c r="I90" s="31">
        <v>1</v>
      </c>
      <c r="J90" s="31">
        <v>3</v>
      </c>
      <c r="K90" s="31">
        <f t="shared" si="15"/>
        <v>1248</v>
      </c>
      <c r="L90" s="31"/>
      <c r="M90" s="31"/>
      <c r="N90" s="53">
        <f t="shared" si="16"/>
        <v>3</v>
      </c>
      <c r="O90" s="54"/>
      <c r="P90" s="133">
        <f t="shared" si="12"/>
        <v>29328000</v>
      </c>
      <c r="Q90" s="97"/>
      <c r="R90" s="134"/>
      <c r="T90" s="96"/>
      <c r="U90" s="96"/>
    </row>
    <row r="91" s="1" customFormat="1" spans="1:21">
      <c r="A91" s="54"/>
      <c r="B91" s="89">
        <v>1458517</v>
      </c>
      <c r="C91" s="27">
        <v>8449340</v>
      </c>
      <c r="D91" s="27">
        <v>167876</v>
      </c>
      <c r="E91" s="54" t="s">
        <v>37</v>
      </c>
      <c r="F91" s="30">
        <v>43568</v>
      </c>
      <c r="G91" s="30">
        <v>43571</v>
      </c>
      <c r="H91" s="31">
        <v>258</v>
      </c>
      <c r="I91" s="31">
        <v>1</v>
      </c>
      <c r="J91" s="31">
        <v>1</v>
      </c>
      <c r="K91" s="31">
        <f t="shared" si="15"/>
        <v>258</v>
      </c>
      <c r="L91" s="31"/>
      <c r="M91" s="31"/>
      <c r="N91" s="53">
        <f t="shared" si="16"/>
        <v>1</v>
      </c>
      <c r="O91" s="54"/>
      <c r="P91" s="133">
        <f t="shared" si="12"/>
        <v>6063000</v>
      </c>
      <c r="Q91" s="97"/>
      <c r="R91" s="134"/>
      <c r="T91" s="96"/>
      <c r="U91" s="96"/>
    </row>
    <row r="92" s="1" customFormat="1" spans="1:21">
      <c r="A92" s="54"/>
      <c r="B92" s="121">
        <v>1480664</v>
      </c>
      <c r="C92" s="27">
        <v>8528997</v>
      </c>
      <c r="D92" s="121">
        <v>168012</v>
      </c>
      <c r="E92" s="54" t="s">
        <v>29</v>
      </c>
      <c r="F92" s="122">
        <v>43571</v>
      </c>
      <c r="G92" s="122">
        <v>43572</v>
      </c>
      <c r="H92" s="34">
        <v>86</v>
      </c>
      <c r="I92" s="34">
        <v>1</v>
      </c>
      <c r="J92" s="31">
        <v>1</v>
      </c>
      <c r="K92" s="31">
        <f t="shared" si="15"/>
        <v>86</v>
      </c>
      <c r="L92" s="31"/>
      <c r="M92" s="31"/>
      <c r="N92" s="53">
        <f t="shared" si="16"/>
        <v>1</v>
      </c>
      <c r="O92" s="54"/>
      <c r="P92" s="133">
        <f t="shared" si="12"/>
        <v>2021000</v>
      </c>
      <c r="Q92" s="97"/>
      <c r="R92" s="134"/>
      <c r="T92" s="96"/>
      <c r="U92" s="96"/>
    </row>
    <row r="93" s="1" customFormat="1" spans="1:21">
      <c r="A93" s="54"/>
      <c r="B93" s="121">
        <v>1480664</v>
      </c>
      <c r="C93" s="27">
        <v>8528997</v>
      </c>
      <c r="D93" s="121">
        <v>168012</v>
      </c>
      <c r="E93" s="55" t="s">
        <v>116</v>
      </c>
      <c r="F93" s="122">
        <v>43571</v>
      </c>
      <c r="G93" s="122">
        <v>43572</v>
      </c>
      <c r="H93" s="34">
        <v>19</v>
      </c>
      <c r="I93" s="34">
        <v>1</v>
      </c>
      <c r="J93" s="31">
        <v>1</v>
      </c>
      <c r="K93" s="31"/>
      <c r="L93" s="31"/>
      <c r="M93" s="31">
        <f>H93*I93*J93</f>
        <v>19</v>
      </c>
      <c r="N93" s="53"/>
      <c r="O93" s="54"/>
      <c r="P93" s="133">
        <f t="shared" si="12"/>
        <v>446500</v>
      </c>
      <c r="Q93" s="97"/>
      <c r="R93" s="134"/>
      <c r="T93" s="96"/>
      <c r="U93" s="96"/>
    </row>
    <row r="94" s="1" customFormat="1" spans="1:21">
      <c r="A94" s="54"/>
      <c r="B94" s="121">
        <v>1480664</v>
      </c>
      <c r="C94" s="27">
        <v>8528997</v>
      </c>
      <c r="D94" s="121">
        <v>168012</v>
      </c>
      <c r="E94" s="55" t="s">
        <v>150</v>
      </c>
      <c r="F94" s="122">
        <v>43571</v>
      </c>
      <c r="G94" s="122">
        <v>43572</v>
      </c>
      <c r="H94" s="34">
        <v>35</v>
      </c>
      <c r="I94" s="34">
        <v>1</v>
      </c>
      <c r="J94" s="31">
        <v>1</v>
      </c>
      <c r="K94" s="31"/>
      <c r="L94" s="31"/>
      <c r="M94" s="31">
        <f>+H94*I94*J94</f>
        <v>35</v>
      </c>
      <c r="N94" s="53"/>
      <c r="O94" s="54"/>
      <c r="P94" s="133">
        <f t="shared" si="12"/>
        <v>822500</v>
      </c>
      <c r="Q94" s="97"/>
      <c r="R94" s="134"/>
      <c r="T94" s="96"/>
      <c r="U94" s="96"/>
    </row>
    <row r="95" s="1" customFormat="1" spans="1:21">
      <c r="A95" s="54"/>
      <c r="B95" s="121">
        <v>1480664</v>
      </c>
      <c r="C95" s="27">
        <v>8528997</v>
      </c>
      <c r="D95" s="121">
        <v>168012</v>
      </c>
      <c r="E95" s="55" t="s">
        <v>151</v>
      </c>
      <c r="F95" s="122">
        <v>43571</v>
      </c>
      <c r="G95" s="122">
        <v>43572</v>
      </c>
      <c r="H95" s="34">
        <v>15</v>
      </c>
      <c r="I95" s="34">
        <v>1</v>
      </c>
      <c r="J95" s="31">
        <v>1</v>
      </c>
      <c r="K95" s="31"/>
      <c r="L95" s="31"/>
      <c r="M95" s="31">
        <f>+H95*I95*J95</f>
        <v>15</v>
      </c>
      <c r="N95" s="53"/>
      <c r="O95" s="54"/>
      <c r="P95" s="133">
        <f t="shared" si="12"/>
        <v>352500</v>
      </c>
      <c r="Q95" s="97"/>
      <c r="R95" s="134"/>
      <c r="T95" s="96"/>
      <c r="U95" s="96"/>
    </row>
    <row r="96" s="1" customFormat="1" spans="1:21">
      <c r="A96" s="54"/>
      <c r="B96" s="27">
        <v>1449987</v>
      </c>
      <c r="C96" s="27">
        <v>8418139</v>
      </c>
      <c r="D96" s="27">
        <v>168018</v>
      </c>
      <c r="E96" s="54" t="s">
        <v>29</v>
      </c>
      <c r="F96" s="30">
        <v>43570</v>
      </c>
      <c r="G96" s="30">
        <v>43572</v>
      </c>
      <c r="H96" s="31">
        <v>86</v>
      </c>
      <c r="I96" s="31">
        <v>1</v>
      </c>
      <c r="J96" s="31">
        <v>2</v>
      </c>
      <c r="K96" s="31">
        <f t="shared" ref="K96:K100" si="17">H96*I96*J96</f>
        <v>172</v>
      </c>
      <c r="L96" s="31"/>
      <c r="M96" s="31"/>
      <c r="N96" s="53">
        <f t="shared" ref="N96:N100" si="18">+I96*J96</f>
        <v>2</v>
      </c>
      <c r="O96" s="54"/>
      <c r="P96" s="133">
        <f t="shared" si="12"/>
        <v>4042000</v>
      </c>
      <c r="Q96" s="97"/>
      <c r="R96" s="134"/>
      <c r="T96" s="96"/>
      <c r="U96" s="96"/>
    </row>
    <row r="97" s="1" customFormat="1" spans="1:21">
      <c r="A97" s="54"/>
      <c r="B97" s="27">
        <v>1480196</v>
      </c>
      <c r="C97" s="27">
        <v>8525962</v>
      </c>
      <c r="D97" s="27">
        <v>168019</v>
      </c>
      <c r="E97" s="54" t="s">
        <v>29</v>
      </c>
      <c r="F97" s="30">
        <v>43571</v>
      </c>
      <c r="G97" s="30">
        <v>43572</v>
      </c>
      <c r="H97" s="31">
        <v>86</v>
      </c>
      <c r="I97" s="31">
        <v>1</v>
      </c>
      <c r="J97" s="31">
        <v>1</v>
      </c>
      <c r="K97" s="31">
        <f t="shared" si="17"/>
        <v>86</v>
      </c>
      <c r="L97" s="31"/>
      <c r="M97" s="31"/>
      <c r="N97" s="53">
        <f t="shared" si="18"/>
        <v>1</v>
      </c>
      <c r="O97" s="54"/>
      <c r="P97" s="133">
        <f t="shared" si="12"/>
        <v>2021000</v>
      </c>
      <c r="Q97" s="97"/>
      <c r="R97" s="134"/>
      <c r="T97" s="96"/>
      <c r="U97" s="96"/>
    </row>
    <row r="98" s="1" customFormat="1" spans="1:21">
      <c r="A98" s="135"/>
      <c r="B98" s="27">
        <v>1450160</v>
      </c>
      <c r="C98" s="27">
        <v>8418712</v>
      </c>
      <c r="D98" s="27">
        <v>168048</v>
      </c>
      <c r="E98" s="54" t="s">
        <v>29</v>
      </c>
      <c r="F98" s="30">
        <v>43569</v>
      </c>
      <c r="G98" s="30">
        <v>43572</v>
      </c>
      <c r="H98" s="31">
        <v>86</v>
      </c>
      <c r="I98" s="31">
        <v>7</v>
      </c>
      <c r="J98" s="31">
        <v>3</v>
      </c>
      <c r="K98" s="31">
        <f t="shared" si="17"/>
        <v>1806</v>
      </c>
      <c r="L98" s="31"/>
      <c r="M98" s="31"/>
      <c r="N98" s="53">
        <f t="shared" si="18"/>
        <v>21</v>
      </c>
      <c r="O98" s="54"/>
      <c r="P98" s="133">
        <f t="shared" si="12"/>
        <v>42441000</v>
      </c>
      <c r="Q98" s="97"/>
      <c r="R98" s="134"/>
      <c r="T98" s="96"/>
      <c r="U98" s="96"/>
    </row>
    <row r="99" s="1" customFormat="1" spans="1:21">
      <c r="A99" s="135"/>
      <c r="B99" s="27">
        <v>1469289</v>
      </c>
      <c r="C99" s="27">
        <v>8486713</v>
      </c>
      <c r="D99" s="27">
        <v>168049</v>
      </c>
      <c r="E99" s="54" t="s">
        <v>29</v>
      </c>
      <c r="F99" s="30">
        <v>43565</v>
      </c>
      <c r="G99" s="30">
        <v>43572</v>
      </c>
      <c r="H99" s="31">
        <v>86</v>
      </c>
      <c r="I99" s="31">
        <v>1</v>
      </c>
      <c r="J99" s="31">
        <v>7</v>
      </c>
      <c r="K99" s="31">
        <f t="shared" si="17"/>
        <v>602</v>
      </c>
      <c r="L99" s="31"/>
      <c r="M99" s="31"/>
      <c r="N99" s="53">
        <f t="shared" si="18"/>
        <v>7</v>
      </c>
      <c r="O99" s="54"/>
      <c r="P99" s="133">
        <f t="shared" si="12"/>
        <v>14147000</v>
      </c>
      <c r="Q99" s="97"/>
      <c r="R99" s="134"/>
      <c r="T99" s="96"/>
      <c r="U99" s="96"/>
    </row>
    <row r="100" s="1" customFormat="1" spans="1:21">
      <c r="A100" s="135" t="s">
        <v>120</v>
      </c>
      <c r="B100" s="27">
        <v>1470935</v>
      </c>
      <c r="C100" s="27">
        <v>8494630</v>
      </c>
      <c r="D100" s="27">
        <v>168203</v>
      </c>
      <c r="E100" s="54" t="s">
        <v>29</v>
      </c>
      <c r="F100" s="30">
        <v>43572</v>
      </c>
      <c r="G100" s="30">
        <v>43573</v>
      </c>
      <c r="H100" s="31">
        <v>86</v>
      </c>
      <c r="I100" s="31">
        <v>3</v>
      </c>
      <c r="J100" s="31">
        <v>1</v>
      </c>
      <c r="K100" s="31">
        <f t="shared" si="17"/>
        <v>258</v>
      </c>
      <c r="L100" s="31"/>
      <c r="M100" s="31"/>
      <c r="N100" s="53">
        <f t="shared" si="18"/>
        <v>3</v>
      </c>
      <c r="O100" s="54"/>
      <c r="P100" s="133">
        <f t="shared" si="12"/>
        <v>6063000</v>
      </c>
      <c r="Q100" s="97"/>
      <c r="R100" s="134"/>
      <c r="T100" s="96"/>
      <c r="U100" s="96"/>
    </row>
    <row r="101" s="1" customFormat="1" spans="1:21">
      <c r="A101" s="135"/>
      <c r="B101" s="27">
        <v>1470935</v>
      </c>
      <c r="C101" s="27">
        <v>8494630</v>
      </c>
      <c r="D101" s="27">
        <v>168203</v>
      </c>
      <c r="E101" s="54" t="s">
        <v>116</v>
      </c>
      <c r="F101" s="30">
        <v>43572</v>
      </c>
      <c r="G101" s="30">
        <v>43573</v>
      </c>
      <c r="H101" s="31">
        <v>19</v>
      </c>
      <c r="I101" s="31">
        <v>3</v>
      </c>
      <c r="J101" s="31">
        <v>1</v>
      </c>
      <c r="K101" s="31"/>
      <c r="L101" s="31"/>
      <c r="M101" s="31">
        <f>H101*I101*J101</f>
        <v>57</v>
      </c>
      <c r="N101" s="53"/>
      <c r="O101" s="27"/>
      <c r="P101" s="133">
        <f t="shared" si="12"/>
        <v>1339500</v>
      </c>
      <c r="Q101" s="97"/>
      <c r="R101" s="134"/>
      <c r="T101" s="96"/>
      <c r="U101" s="96"/>
    </row>
    <row r="102" s="1" customFormat="1" spans="1:21">
      <c r="A102" s="135" t="s">
        <v>120</v>
      </c>
      <c r="B102" s="27">
        <v>1457208</v>
      </c>
      <c r="C102" s="27">
        <v>8445131</v>
      </c>
      <c r="D102" s="27">
        <v>168217</v>
      </c>
      <c r="E102" s="54" t="s">
        <v>29</v>
      </c>
      <c r="F102" s="30">
        <v>43570</v>
      </c>
      <c r="G102" s="30">
        <v>43573</v>
      </c>
      <c r="H102" s="31">
        <v>86</v>
      </c>
      <c r="I102" s="31">
        <v>1</v>
      </c>
      <c r="J102" s="31">
        <v>3</v>
      </c>
      <c r="K102" s="31">
        <f t="shared" ref="K102:K108" si="19">H102*I102*J102</f>
        <v>258</v>
      </c>
      <c r="L102" s="31"/>
      <c r="M102" s="31"/>
      <c r="N102" s="53">
        <f t="shared" ref="N102:N108" si="20">+I102*J102</f>
        <v>3</v>
      </c>
      <c r="O102" s="54"/>
      <c r="P102" s="133">
        <f t="shared" si="12"/>
        <v>6063000</v>
      </c>
      <c r="Q102" s="97"/>
      <c r="R102" s="134"/>
      <c r="T102" s="96"/>
      <c r="U102" s="96"/>
    </row>
    <row r="103" s="1" customFormat="1" spans="1:21">
      <c r="A103" s="135"/>
      <c r="B103" s="89">
        <v>1483540</v>
      </c>
      <c r="C103" s="27">
        <v>8537385</v>
      </c>
      <c r="D103" s="27">
        <v>168246</v>
      </c>
      <c r="E103" s="54" t="s">
        <v>45</v>
      </c>
      <c r="F103" s="30">
        <v>43572</v>
      </c>
      <c r="G103" s="30">
        <v>43573</v>
      </c>
      <c r="H103" s="31">
        <v>344</v>
      </c>
      <c r="I103" s="31">
        <v>1</v>
      </c>
      <c r="J103" s="31">
        <v>1</v>
      </c>
      <c r="K103" s="31">
        <f t="shared" si="19"/>
        <v>344</v>
      </c>
      <c r="L103" s="31"/>
      <c r="M103" s="31"/>
      <c r="N103" s="53">
        <f t="shared" si="20"/>
        <v>1</v>
      </c>
      <c r="O103" s="54"/>
      <c r="P103" s="133">
        <f t="shared" si="12"/>
        <v>8084000</v>
      </c>
      <c r="Q103" s="97"/>
      <c r="R103" s="134"/>
      <c r="T103" s="96"/>
      <c r="U103" s="96"/>
    </row>
    <row r="104" s="1" customFormat="1" spans="1:21">
      <c r="A104" s="135"/>
      <c r="B104" s="136">
        <v>1458096</v>
      </c>
      <c r="C104" s="137">
        <v>8449397</v>
      </c>
      <c r="D104" s="137">
        <v>168371</v>
      </c>
      <c r="E104" s="137" t="s">
        <v>37</v>
      </c>
      <c r="F104" s="138">
        <v>43571</v>
      </c>
      <c r="G104" s="138">
        <v>43574</v>
      </c>
      <c r="H104" s="139">
        <v>258</v>
      </c>
      <c r="I104" s="139">
        <v>1</v>
      </c>
      <c r="J104" s="139">
        <v>3</v>
      </c>
      <c r="K104" s="139">
        <f t="shared" si="19"/>
        <v>774</v>
      </c>
      <c r="L104" s="139"/>
      <c r="M104" s="139"/>
      <c r="N104" s="140">
        <f t="shared" si="20"/>
        <v>3</v>
      </c>
      <c r="O104" s="137"/>
      <c r="P104" s="133">
        <f t="shared" si="12"/>
        <v>18189000</v>
      </c>
      <c r="Q104" s="103"/>
      <c r="R104" s="141"/>
      <c r="T104" s="96"/>
      <c r="U104" s="96"/>
    </row>
    <row r="105" s="1" customFormat="1" spans="1:21">
      <c r="A105" s="135"/>
      <c r="B105" s="137">
        <v>1460010</v>
      </c>
      <c r="C105" s="137">
        <v>8456950</v>
      </c>
      <c r="D105" s="137">
        <v>168380</v>
      </c>
      <c r="E105" s="137" t="s">
        <v>29</v>
      </c>
      <c r="F105" s="138">
        <v>43572</v>
      </c>
      <c r="G105" s="138">
        <v>43574</v>
      </c>
      <c r="H105" s="139">
        <v>86</v>
      </c>
      <c r="I105" s="139">
        <v>2</v>
      </c>
      <c r="J105" s="139">
        <v>2</v>
      </c>
      <c r="K105" s="139">
        <f t="shared" si="19"/>
        <v>344</v>
      </c>
      <c r="L105" s="139"/>
      <c r="M105" s="139"/>
      <c r="N105" s="140">
        <f t="shared" si="20"/>
        <v>4</v>
      </c>
      <c r="O105" s="137"/>
      <c r="P105" s="133">
        <f t="shared" si="12"/>
        <v>8084000</v>
      </c>
      <c r="Q105" s="103"/>
      <c r="R105" s="141"/>
      <c r="T105" s="96"/>
      <c r="U105" s="96"/>
    </row>
    <row r="106" s="1" customFormat="1" spans="1:21">
      <c r="A106" s="135"/>
      <c r="B106" s="27">
        <v>1474544</v>
      </c>
      <c r="C106" s="27">
        <v>8505078</v>
      </c>
      <c r="D106" s="27">
        <v>168577</v>
      </c>
      <c r="E106" s="54" t="s">
        <v>37</v>
      </c>
      <c r="F106" s="30">
        <v>43574</v>
      </c>
      <c r="G106" s="30">
        <v>43575</v>
      </c>
      <c r="H106" s="31">
        <v>258</v>
      </c>
      <c r="I106" s="31">
        <v>1</v>
      </c>
      <c r="J106" s="31">
        <v>1</v>
      </c>
      <c r="K106" s="31">
        <f t="shared" si="19"/>
        <v>258</v>
      </c>
      <c r="L106" s="31"/>
      <c r="M106" s="31"/>
      <c r="N106" s="53">
        <f t="shared" si="20"/>
        <v>1</v>
      </c>
      <c r="O106" s="54"/>
      <c r="P106" s="133">
        <f t="shared" si="12"/>
        <v>6063000</v>
      </c>
      <c r="Q106" s="97"/>
      <c r="R106" s="134"/>
      <c r="T106" s="96"/>
      <c r="U106" s="96"/>
    </row>
    <row r="107" s="1" customFormat="1" spans="1:21">
      <c r="A107" s="135"/>
      <c r="B107" s="27">
        <v>1446833</v>
      </c>
      <c r="C107" s="27">
        <v>8406281</v>
      </c>
      <c r="D107" s="27">
        <v>168579</v>
      </c>
      <c r="E107" s="54" t="s">
        <v>29</v>
      </c>
      <c r="F107" s="30">
        <v>43574</v>
      </c>
      <c r="G107" s="30">
        <v>43575</v>
      </c>
      <c r="H107" s="31">
        <v>86</v>
      </c>
      <c r="I107" s="31">
        <v>1</v>
      </c>
      <c r="J107" s="31">
        <v>1</v>
      </c>
      <c r="K107" s="31">
        <f t="shared" si="19"/>
        <v>86</v>
      </c>
      <c r="L107" s="31"/>
      <c r="M107" s="31"/>
      <c r="N107" s="53">
        <f t="shared" si="20"/>
        <v>1</v>
      </c>
      <c r="O107" s="54"/>
      <c r="P107" s="133">
        <f t="shared" si="12"/>
        <v>2021000</v>
      </c>
      <c r="Q107" s="97"/>
      <c r="R107" s="134"/>
      <c r="T107" s="96"/>
      <c r="U107" s="96"/>
    </row>
    <row r="108" s="1" customFormat="1" spans="1:21">
      <c r="A108" s="135"/>
      <c r="B108" s="27">
        <v>1482171</v>
      </c>
      <c r="C108" s="27">
        <v>8533097</v>
      </c>
      <c r="D108" s="27">
        <v>168581</v>
      </c>
      <c r="E108" s="54" t="s">
        <v>29</v>
      </c>
      <c r="F108" s="30">
        <v>43572</v>
      </c>
      <c r="G108" s="30">
        <v>43575</v>
      </c>
      <c r="H108" s="31">
        <v>86</v>
      </c>
      <c r="I108" s="31">
        <v>1</v>
      </c>
      <c r="J108" s="31">
        <v>3</v>
      </c>
      <c r="K108" s="31">
        <f t="shared" si="19"/>
        <v>258</v>
      </c>
      <c r="L108" s="31"/>
      <c r="M108" s="31"/>
      <c r="N108" s="53">
        <f t="shared" si="20"/>
        <v>3</v>
      </c>
      <c r="O108" s="54"/>
      <c r="P108" s="133">
        <f t="shared" si="12"/>
        <v>6063000</v>
      </c>
      <c r="Q108" s="97"/>
      <c r="R108" s="134"/>
      <c r="T108" s="96"/>
      <c r="U108" s="96"/>
    </row>
    <row r="109" s="1" customFormat="1" spans="1:21">
      <c r="A109" s="135"/>
      <c r="B109" s="27">
        <v>1482171</v>
      </c>
      <c r="C109" s="27">
        <v>8533097</v>
      </c>
      <c r="D109" s="27">
        <v>168581</v>
      </c>
      <c r="E109" s="54" t="s">
        <v>116</v>
      </c>
      <c r="F109" s="30">
        <v>43572</v>
      </c>
      <c r="G109" s="30">
        <v>43575</v>
      </c>
      <c r="H109" s="31">
        <v>19</v>
      </c>
      <c r="I109" s="31">
        <v>1</v>
      </c>
      <c r="J109" s="31">
        <v>3</v>
      </c>
      <c r="K109" s="31"/>
      <c r="L109" s="31"/>
      <c r="M109" s="31">
        <f>H109*I109*J109</f>
        <v>57</v>
      </c>
      <c r="N109" s="53"/>
      <c r="O109" s="54"/>
      <c r="P109" s="133">
        <f t="shared" si="12"/>
        <v>1339500</v>
      </c>
      <c r="Q109" s="97"/>
      <c r="R109" s="134"/>
      <c r="T109" s="96"/>
      <c r="U109" s="96"/>
    </row>
    <row r="110" s="1" customFormat="1" spans="1:21">
      <c r="A110" s="135"/>
      <c r="B110" s="27">
        <v>1476645</v>
      </c>
      <c r="C110" s="27">
        <v>8513507</v>
      </c>
      <c r="D110" s="27">
        <v>168586</v>
      </c>
      <c r="E110" s="54" t="s">
        <v>29</v>
      </c>
      <c r="F110" s="30">
        <v>43573</v>
      </c>
      <c r="G110" s="30">
        <v>43575</v>
      </c>
      <c r="H110" s="31">
        <v>86</v>
      </c>
      <c r="I110" s="31">
        <v>1</v>
      </c>
      <c r="J110" s="31">
        <v>2</v>
      </c>
      <c r="K110" s="31">
        <f t="shared" ref="K110:K118" si="21">H110*I110*J110</f>
        <v>172</v>
      </c>
      <c r="L110" s="31"/>
      <c r="M110" s="31"/>
      <c r="N110" s="53">
        <f t="shared" ref="N110:N118" si="22">+I110*J110</f>
        <v>2</v>
      </c>
      <c r="O110" s="54"/>
      <c r="P110" s="133">
        <f t="shared" si="12"/>
        <v>4042000</v>
      </c>
      <c r="Q110" s="97"/>
      <c r="R110" s="134"/>
      <c r="T110" s="96"/>
      <c r="U110" s="96"/>
    </row>
    <row r="111" s="1" customFormat="1" spans="1:21">
      <c r="A111" s="135" t="s">
        <v>120</v>
      </c>
      <c r="B111" s="27">
        <v>1474634</v>
      </c>
      <c r="C111" s="27">
        <v>8505028</v>
      </c>
      <c r="D111" s="27">
        <v>168589</v>
      </c>
      <c r="E111" s="54" t="s">
        <v>29</v>
      </c>
      <c r="F111" s="30">
        <v>43572</v>
      </c>
      <c r="G111" s="30">
        <v>43575</v>
      </c>
      <c r="H111" s="31">
        <v>86</v>
      </c>
      <c r="I111" s="31">
        <v>2</v>
      </c>
      <c r="J111" s="31">
        <v>3</v>
      </c>
      <c r="K111" s="31">
        <f t="shared" si="21"/>
        <v>516</v>
      </c>
      <c r="L111" s="31"/>
      <c r="M111" s="31"/>
      <c r="N111" s="53">
        <f t="shared" si="22"/>
        <v>6</v>
      </c>
      <c r="O111" s="54"/>
      <c r="P111" s="133">
        <f t="shared" si="12"/>
        <v>12126000</v>
      </c>
      <c r="Q111" s="97"/>
      <c r="R111" s="134"/>
      <c r="T111" s="96"/>
      <c r="U111" s="96"/>
    </row>
    <row r="112" s="1" customFormat="1" spans="1:21">
      <c r="A112" s="135"/>
      <c r="B112" s="27">
        <v>1469372</v>
      </c>
      <c r="C112" s="27">
        <v>8495792</v>
      </c>
      <c r="D112" s="27">
        <v>168639</v>
      </c>
      <c r="E112" s="54" t="s">
        <v>37</v>
      </c>
      <c r="F112" s="30">
        <v>43574</v>
      </c>
      <c r="G112" s="30">
        <v>43575</v>
      </c>
      <c r="H112" s="31">
        <v>258</v>
      </c>
      <c r="I112" s="31">
        <v>1</v>
      </c>
      <c r="J112" s="31">
        <v>1</v>
      </c>
      <c r="K112" s="31">
        <f t="shared" si="21"/>
        <v>258</v>
      </c>
      <c r="L112" s="31"/>
      <c r="M112" s="31"/>
      <c r="N112" s="53">
        <f t="shared" si="22"/>
        <v>1</v>
      </c>
      <c r="O112" s="54"/>
      <c r="P112" s="133">
        <f t="shared" si="12"/>
        <v>6063000</v>
      </c>
      <c r="Q112" s="97"/>
      <c r="R112" s="134"/>
      <c r="T112" s="96"/>
      <c r="U112" s="96"/>
    </row>
    <row r="113" s="1" customFormat="1" spans="1:21">
      <c r="A113" s="135"/>
      <c r="B113" s="27">
        <v>1480738</v>
      </c>
      <c r="C113" s="27">
        <v>8529425</v>
      </c>
      <c r="D113" s="27">
        <v>168860</v>
      </c>
      <c r="E113" s="54" t="s">
        <v>37</v>
      </c>
      <c r="F113" s="30">
        <v>43575</v>
      </c>
      <c r="G113" s="30">
        <v>43576</v>
      </c>
      <c r="H113" s="31">
        <v>258</v>
      </c>
      <c r="I113" s="31">
        <v>1</v>
      </c>
      <c r="J113" s="31">
        <v>1</v>
      </c>
      <c r="K113" s="31">
        <f t="shared" si="21"/>
        <v>258</v>
      </c>
      <c r="L113" s="31"/>
      <c r="M113" s="31"/>
      <c r="N113" s="53">
        <f t="shared" si="22"/>
        <v>1</v>
      </c>
      <c r="O113" s="54"/>
      <c r="P113" s="133">
        <f t="shared" si="12"/>
        <v>6063000</v>
      </c>
      <c r="Q113" s="97"/>
      <c r="R113" s="134"/>
      <c r="T113" s="96"/>
      <c r="U113" s="96"/>
    </row>
    <row r="114" s="1" customFormat="1" spans="1:21">
      <c r="A114" s="135"/>
      <c r="B114" s="27">
        <v>1448958</v>
      </c>
      <c r="C114" s="27">
        <v>8413953</v>
      </c>
      <c r="D114" s="27">
        <v>168863</v>
      </c>
      <c r="E114" s="54" t="s">
        <v>45</v>
      </c>
      <c r="F114" s="30">
        <v>43575</v>
      </c>
      <c r="G114" s="30">
        <v>43576</v>
      </c>
      <c r="H114" s="31">
        <v>344</v>
      </c>
      <c r="I114" s="31">
        <v>1</v>
      </c>
      <c r="J114" s="31">
        <v>1</v>
      </c>
      <c r="K114" s="31">
        <f t="shared" si="21"/>
        <v>344</v>
      </c>
      <c r="L114" s="31"/>
      <c r="M114" s="31"/>
      <c r="N114" s="53">
        <f t="shared" si="22"/>
        <v>1</v>
      </c>
      <c r="O114" s="54"/>
      <c r="P114" s="133">
        <f t="shared" si="12"/>
        <v>8084000</v>
      </c>
      <c r="Q114" s="97"/>
      <c r="R114" s="134"/>
      <c r="T114" s="96"/>
      <c r="U114" s="96"/>
    </row>
    <row r="115" s="1" customFormat="1" spans="1:21">
      <c r="A115" s="135"/>
      <c r="B115" s="27">
        <v>1463958</v>
      </c>
      <c r="C115" s="27">
        <v>8467341</v>
      </c>
      <c r="D115" s="27">
        <v>168867</v>
      </c>
      <c r="E115" s="54" t="s">
        <v>29</v>
      </c>
      <c r="F115" s="30">
        <v>43574</v>
      </c>
      <c r="G115" s="30">
        <v>43576</v>
      </c>
      <c r="H115" s="31">
        <v>86</v>
      </c>
      <c r="I115" s="31">
        <v>1</v>
      </c>
      <c r="J115" s="31">
        <v>2</v>
      </c>
      <c r="K115" s="31">
        <f t="shared" si="21"/>
        <v>172</v>
      </c>
      <c r="L115" s="31"/>
      <c r="M115" s="31"/>
      <c r="N115" s="53">
        <f t="shared" si="22"/>
        <v>2</v>
      </c>
      <c r="O115" s="54"/>
      <c r="P115" s="133">
        <f t="shared" si="12"/>
        <v>4042000</v>
      </c>
      <c r="Q115" s="97"/>
      <c r="R115" s="134"/>
      <c r="T115" s="96"/>
      <c r="U115" s="96"/>
    </row>
    <row r="116" s="1" customFormat="1" spans="1:21">
      <c r="A116" s="135"/>
      <c r="B116" s="27">
        <v>1462469</v>
      </c>
      <c r="C116" s="27">
        <v>8465007</v>
      </c>
      <c r="D116" s="27">
        <v>168879</v>
      </c>
      <c r="E116" s="54" t="s">
        <v>45</v>
      </c>
      <c r="F116" s="30">
        <v>43575</v>
      </c>
      <c r="G116" s="30">
        <v>43576</v>
      </c>
      <c r="H116" s="31">
        <v>344</v>
      </c>
      <c r="I116" s="31">
        <v>1</v>
      </c>
      <c r="J116" s="31">
        <v>1</v>
      </c>
      <c r="K116" s="31">
        <f t="shared" si="21"/>
        <v>344</v>
      </c>
      <c r="L116" s="31"/>
      <c r="M116" s="31"/>
      <c r="N116" s="53">
        <f t="shared" si="22"/>
        <v>1</v>
      </c>
      <c r="O116" s="54"/>
      <c r="P116" s="133">
        <f t="shared" si="12"/>
        <v>8084000</v>
      </c>
      <c r="Q116" s="97"/>
      <c r="R116" s="134"/>
      <c r="T116" s="96"/>
      <c r="U116" s="96"/>
    </row>
    <row r="117" s="1" customFormat="1" spans="1:21">
      <c r="A117" s="135"/>
      <c r="B117" s="27">
        <v>1479426</v>
      </c>
      <c r="C117" s="27">
        <v>8525287</v>
      </c>
      <c r="D117" s="27">
        <v>169074</v>
      </c>
      <c r="E117" s="54" t="s">
        <v>29</v>
      </c>
      <c r="F117" s="30">
        <v>43576</v>
      </c>
      <c r="G117" s="30">
        <v>43577</v>
      </c>
      <c r="H117" s="31">
        <v>86</v>
      </c>
      <c r="I117" s="31">
        <v>1</v>
      </c>
      <c r="J117" s="31">
        <v>1</v>
      </c>
      <c r="K117" s="31">
        <f t="shared" si="21"/>
        <v>86</v>
      </c>
      <c r="L117" s="31"/>
      <c r="M117" s="31"/>
      <c r="N117" s="53">
        <f t="shared" si="22"/>
        <v>1</v>
      </c>
      <c r="O117" s="54"/>
      <c r="P117" s="133">
        <f t="shared" si="12"/>
        <v>2021000</v>
      </c>
      <c r="Q117" s="97"/>
      <c r="R117" s="134"/>
      <c r="T117" s="96"/>
      <c r="U117" s="96"/>
    </row>
    <row r="118" s="1" customFormat="1" spans="1:21">
      <c r="A118" s="135"/>
      <c r="B118" s="27">
        <v>1476938</v>
      </c>
      <c r="C118" s="27">
        <v>8513634</v>
      </c>
      <c r="D118" s="27">
        <v>169076</v>
      </c>
      <c r="E118" s="54" t="s">
        <v>29</v>
      </c>
      <c r="F118" s="30">
        <v>43573</v>
      </c>
      <c r="G118" s="30">
        <v>43577</v>
      </c>
      <c r="H118" s="31">
        <v>86</v>
      </c>
      <c r="I118" s="31">
        <v>1</v>
      </c>
      <c r="J118" s="31">
        <v>4</v>
      </c>
      <c r="K118" s="31">
        <f t="shared" si="21"/>
        <v>344</v>
      </c>
      <c r="L118" s="31"/>
      <c r="M118" s="31"/>
      <c r="N118" s="53">
        <f t="shared" si="22"/>
        <v>4</v>
      </c>
      <c r="O118" s="54"/>
      <c r="P118" s="133">
        <f t="shared" si="12"/>
        <v>8084000</v>
      </c>
      <c r="Q118" s="97"/>
      <c r="R118" s="134"/>
      <c r="T118" s="96"/>
      <c r="U118" s="96"/>
    </row>
    <row r="119" s="1" customFormat="1" spans="1:21">
      <c r="A119" s="135"/>
      <c r="B119" s="27">
        <v>1476938</v>
      </c>
      <c r="C119" s="27">
        <v>8513634</v>
      </c>
      <c r="D119" s="27">
        <v>169076</v>
      </c>
      <c r="E119" s="54" t="s">
        <v>116</v>
      </c>
      <c r="F119" s="30">
        <v>43573</v>
      </c>
      <c r="G119" s="30">
        <v>43577</v>
      </c>
      <c r="H119" s="31">
        <v>19</v>
      </c>
      <c r="I119" s="31">
        <v>1</v>
      </c>
      <c r="J119" s="31">
        <v>4</v>
      </c>
      <c r="K119" s="31"/>
      <c r="L119" s="31"/>
      <c r="M119" s="31">
        <f>H119*I119*J119</f>
        <v>76</v>
      </c>
      <c r="N119" s="53"/>
      <c r="O119" s="54"/>
      <c r="P119" s="133">
        <f t="shared" si="12"/>
        <v>1786000</v>
      </c>
      <c r="Q119" s="97"/>
      <c r="R119" s="134"/>
      <c r="T119" s="96"/>
      <c r="U119" s="96"/>
    </row>
    <row r="120" s="1" customFormat="1" spans="1:21">
      <c r="A120" s="135"/>
      <c r="B120" s="27">
        <v>1460637</v>
      </c>
      <c r="C120" s="27">
        <v>8460967</v>
      </c>
      <c r="D120" s="27">
        <v>169089</v>
      </c>
      <c r="E120" s="54" t="s">
        <v>29</v>
      </c>
      <c r="F120" s="30">
        <v>43574</v>
      </c>
      <c r="G120" s="30">
        <v>43577</v>
      </c>
      <c r="H120" s="31">
        <v>86</v>
      </c>
      <c r="I120" s="31">
        <v>1</v>
      </c>
      <c r="J120" s="31">
        <v>3</v>
      </c>
      <c r="K120" s="31">
        <f t="shared" ref="K120:K124" si="23">H120*I120*J120</f>
        <v>258</v>
      </c>
      <c r="L120" s="31"/>
      <c r="M120" s="31"/>
      <c r="N120" s="53">
        <f t="shared" ref="N120:N128" si="24">+I120*J120</f>
        <v>3</v>
      </c>
      <c r="O120" s="54"/>
      <c r="P120" s="133">
        <f t="shared" si="12"/>
        <v>6063000</v>
      </c>
      <c r="Q120" s="97"/>
      <c r="R120" s="134"/>
      <c r="T120" s="96"/>
      <c r="U120" s="96"/>
    </row>
    <row r="121" s="1" customFormat="1" spans="1:21">
      <c r="A121" s="135"/>
      <c r="B121" s="27">
        <v>1460637</v>
      </c>
      <c r="C121" s="27">
        <v>8460967</v>
      </c>
      <c r="D121" s="27">
        <v>169089</v>
      </c>
      <c r="E121" s="54" t="s">
        <v>116</v>
      </c>
      <c r="F121" s="30">
        <v>43574</v>
      </c>
      <c r="G121" s="30">
        <v>43577</v>
      </c>
      <c r="H121" s="31">
        <v>19</v>
      </c>
      <c r="I121" s="31">
        <v>1</v>
      </c>
      <c r="J121" s="31">
        <v>3</v>
      </c>
      <c r="K121" s="31"/>
      <c r="L121" s="31"/>
      <c r="M121" s="31">
        <f>H121*I121*J121</f>
        <v>57</v>
      </c>
      <c r="N121" s="53"/>
      <c r="O121" s="54"/>
      <c r="P121" s="133">
        <f t="shared" si="12"/>
        <v>1339500</v>
      </c>
      <c r="Q121" s="97"/>
      <c r="R121" s="134"/>
      <c r="T121" s="96"/>
      <c r="U121" s="96"/>
    </row>
    <row r="122" s="1" customFormat="1" spans="1:21">
      <c r="A122" s="135"/>
      <c r="B122" s="89">
        <v>1485531</v>
      </c>
      <c r="C122" s="27">
        <v>8542764</v>
      </c>
      <c r="D122" s="27">
        <v>169091</v>
      </c>
      <c r="E122" s="54" t="s">
        <v>29</v>
      </c>
      <c r="F122" s="30">
        <v>43575</v>
      </c>
      <c r="G122" s="30">
        <v>43577</v>
      </c>
      <c r="H122" s="31">
        <v>86</v>
      </c>
      <c r="I122" s="31">
        <v>1</v>
      </c>
      <c r="J122" s="31">
        <v>1</v>
      </c>
      <c r="K122" s="31">
        <f t="shared" si="23"/>
        <v>86</v>
      </c>
      <c r="L122" s="31"/>
      <c r="M122" s="31"/>
      <c r="N122" s="53">
        <f t="shared" si="24"/>
        <v>1</v>
      </c>
      <c r="O122" s="54"/>
      <c r="P122" s="133">
        <f t="shared" si="12"/>
        <v>2021000</v>
      </c>
      <c r="Q122" s="97"/>
      <c r="R122" s="134"/>
      <c r="T122" s="96"/>
      <c r="U122" s="96"/>
    </row>
    <row r="123" s="1" customFormat="1" spans="1:21">
      <c r="A123" s="135"/>
      <c r="B123" s="27">
        <v>1457142</v>
      </c>
      <c r="C123" s="27">
        <v>8444948</v>
      </c>
      <c r="D123" s="27">
        <v>169093</v>
      </c>
      <c r="E123" s="54" t="s">
        <v>29</v>
      </c>
      <c r="F123" s="30">
        <v>43575</v>
      </c>
      <c r="G123" s="30">
        <v>43577</v>
      </c>
      <c r="H123" s="31">
        <v>86</v>
      </c>
      <c r="I123" s="31">
        <v>1</v>
      </c>
      <c r="J123" s="31">
        <v>2</v>
      </c>
      <c r="K123" s="31">
        <f t="shared" si="23"/>
        <v>172</v>
      </c>
      <c r="L123" s="31"/>
      <c r="M123" s="31"/>
      <c r="N123" s="53">
        <f t="shared" si="24"/>
        <v>2</v>
      </c>
      <c r="O123" s="54"/>
      <c r="P123" s="133">
        <f t="shared" si="12"/>
        <v>4042000</v>
      </c>
      <c r="Q123" s="97"/>
      <c r="R123" s="134"/>
      <c r="T123" s="96"/>
      <c r="U123" s="96"/>
    </row>
    <row r="124" s="1" customFormat="1" spans="1:21">
      <c r="A124" s="135"/>
      <c r="B124" s="27">
        <v>1448959</v>
      </c>
      <c r="C124" s="27">
        <v>8415175</v>
      </c>
      <c r="D124" s="27">
        <v>169131</v>
      </c>
      <c r="E124" s="54" t="s">
        <v>149</v>
      </c>
      <c r="F124" s="30">
        <v>43576</v>
      </c>
      <c r="G124" s="30">
        <v>43577</v>
      </c>
      <c r="H124" s="31">
        <v>416</v>
      </c>
      <c r="I124" s="31">
        <v>1</v>
      </c>
      <c r="J124" s="31">
        <v>1</v>
      </c>
      <c r="K124" s="31">
        <f t="shared" si="23"/>
        <v>416</v>
      </c>
      <c r="L124" s="31"/>
      <c r="M124" s="31"/>
      <c r="N124" s="53">
        <f t="shared" si="24"/>
        <v>1</v>
      </c>
      <c r="O124" s="54"/>
      <c r="P124" s="133">
        <f t="shared" si="12"/>
        <v>9776000</v>
      </c>
      <c r="Q124" s="97"/>
      <c r="R124" s="134"/>
      <c r="T124" s="96"/>
      <c r="U124" s="96"/>
    </row>
    <row r="125" s="1" customFormat="1" spans="1:21">
      <c r="A125" s="135"/>
      <c r="B125" s="27">
        <v>1457317</v>
      </c>
      <c r="C125" s="27">
        <v>8445496</v>
      </c>
      <c r="D125" s="27">
        <v>169295</v>
      </c>
      <c r="E125" s="54" t="s">
        <v>145</v>
      </c>
      <c r="F125" s="30">
        <v>43576</v>
      </c>
      <c r="G125" s="30">
        <v>43578</v>
      </c>
      <c r="H125" s="31">
        <v>104</v>
      </c>
      <c r="I125" s="31">
        <v>2</v>
      </c>
      <c r="J125" s="31">
        <v>2</v>
      </c>
      <c r="K125" s="31">
        <f>+H125*I125*J125</f>
        <v>416</v>
      </c>
      <c r="L125" s="31"/>
      <c r="M125" s="31"/>
      <c r="N125" s="53">
        <f t="shared" si="24"/>
        <v>4</v>
      </c>
      <c r="O125" s="54"/>
      <c r="P125" s="133">
        <f t="shared" si="12"/>
        <v>9776000</v>
      </c>
      <c r="Q125" s="97"/>
      <c r="R125" s="134"/>
      <c r="T125" s="96"/>
      <c r="U125" s="96"/>
    </row>
    <row r="126" s="1" customFormat="1" spans="1:21">
      <c r="A126" s="135"/>
      <c r="B126" s="27">
        <v>1450642</v>
      </c>
      <c r="C126" s="27">
        <v>8420603</v>
      </c>
      <c r="D126" s="27">
        <v>169302</v>
      </c>
      <c r="E126" s="54" t="s">
        <v>29</v>
      </c>
      <c r="F126" s="30">
        <v>43576</v>
      </c>
      <c r="G126" s="30">
        <v>43578</v>
      </c>
      <c r="H126" s="31">
        <v>86</v>
      </c>
      <c r="I126" s="31">
        <v>1</v>
      </c>
      <c r="J126" s="31">
        <v>2</v>
      </c>
      <c r="K126" s="31">
        <f t="shared" ref="K126:K128" si="25">H126*I126*J126</f>
        <v>172</v>
      </c>
      <c r="L126" s="31"/>
      <c r="M126" s="31"/>
      <c r="N126" s="53">
        <f t="shared" si="24"/>
        <v>2</v>
      </c>
      <c r="O126" s="54"/>
      <c r="P126" s="133">
        <f t="shared" si="12"/>
        <v>4042000</v>
      </c>
      <c r="Q126" s="97"/>
      <c r="R126" s="134"/>
      <c r="T126" s="96"/>
      <c r="U126" s="96"/>
    </row>
    <row r="127" s="1" customFormat="1" spans="1:21">
      <c r="A127" s="135"/>
      <c r="B127" s="27">
        <v>1462829</v>
      </c>
      <c r="C127" s="27">
        <v>8468277</v>
      </c>
      <c r="D127" s="27">
        <v>169321</v>
      </c>
      <c r="E127" s="54" t="s">
        <v>152</v>
      </c>
      <c r="F127" s="30">
        <v>43576</v>
      </c>
      <c r="G127" s="30">
        <v>43578</v>
      </c>
      <c r="H127" s="31">
        <v>656</v>
      </c>
      <c r="I127" s="31">
        <v>1</v>
      </c>
      <c r="J127" s="31">
        <v>2</v>
      </c>
      <c r="K127" s="31">
        <f t="shared" si="25"/>
        <v>1312</v>
      </c>
      <c r="L127" s="31"/>
      <c r="M127" s="31"/>
      <c r="N127" s="53">
        <f t="shared" si="24"/>
        <v>2</v>
      </c>
      <c r="O127" s="54"/>
      <c r="P127" s="133">
        <f t="shared" si="12"/>
        <v>30832000</v>
      </c>
      <c r="Q127" s="97"/>
      <c r="R127" s="134"/>
      <c r="T127" s="96"/>
      <c r="U127" s="96"/>
    </row>
    <row r="128" s="1" customFormat="1" spans="1:21">
      <c r="A128" s="135"/>
      <c r="B128" s="89">
        <v>1484160</v>
      </c>
      <c r="C128" s="27">
        <v>8539660</v>
      </c>
      <c r="D128" s="27">
        <v>169326</v>
      </c>
      <c r="E128" s="54" t="s">
        <v>29</v>
      </c>
      <c r="F128" s="30">
        <v>43577</v>
      </c>
      <c r="G128" s="30">
        <v>43578</v>
      </c>
      <c r="H128" s="31">
        <v>86</v>
      </c>
      <c r="I128" s="31">
        <v>1</v>
      </c>
      <c r="J128" s="31">
        <v>1</v>
      </c>
      <c r="K128" s="31">
        <f t="shared" si="25"/>
        <v>86</v>
      </c>
      <c r="L128" s="31"/>
      <c r="M128" s="31"/>
      <c r="N128" s="53">
        <f t="shared" si="24"/>
        <v>1</v>
      </c>
      <c r="O128" s="54"/>
      <c r="P128" s="133">
        <f t="shared" si="12"/>
        <v>2021000</v>
      </c>
      <c r="Q128" s="97"/>
      <c r="R128" s="134"/>
      <c r="T128" s="96"/>
      <c r="U128" s="96"/>
    </row>
    <row r="129" s="1" customFormat="1" spans="1:21">
      <c r="A129" s="135"/>
      <c r="B129" s="89">
        <v>1484160</v>
      </c>
      <c r="C129" s="27">
        <v>8539660</v>
      </c>
      <c r="D129" s="27">
        <v>169326</v>
      </c>
      <c r="E129" s="54" t="s">
        <v>116</v>
      </c>
      <c r="F129" s="30">
        <v>43577</v>
      </c>
      <c r="G129" s="30">
        <v>43578</v>
      </c>
      <c r="H129" s="31">
        <v>19</v>
      </c>
      <c r="I129" s="31">
        <v>1</v>
      </c>
      <c r="J129" s="31">
        <v>1</v>
      </c>
      <c r="K129" s="31"/>
      <c r="L129" s="31"/>
      <c r="M129" s="31">
        <f t="shared" ref="M129:M133" si="26">H129*I129*J129</f>
        <v>19</v>
      </c>
      <c r="N129" s="53"/>
      <c r="O129" s="54"/>
      <c r="P129" s="133">
        <f t="shared" si="12"/>
        <v>446500</v>
      </c>
      <c r="Q129" s="97"/>
      <c r="R129" s="134"/>
      <c r="T129" s="96"/>
      <c r="U129" s="96"/>
    </row>
    <row r="130" s="1" customFormat="1" spans="1:21">
      <c r="A130" s="135"/>
      <c r="B130" s="27">
        <v>1480897</v>
      </c>
      <c r="C130" s="27">
        <v>8529877</v>
      </c>
      <c r="D130" s="27">
        <v>169463</v>
      </c>
      <c r="E130" s="54" t="s">
        <v>29</v>
      </c>
      <c r="F130" s="30">
        <v>43577</v>
      </c>
      <c r="G130" s="30">
        <v>43579</v>
      </c>
      <c r="H130" s="31">
        <v>86</v>
      </c>
      <c r="I130" s="31">
        <v>2</v>
      </c>
      <c r="J130" s="31">
        <v>2</v>
      </c>
      <c r="K130" s="31">
        <f t="shared" ref="K130:K134" si="27">H130*I130*J130</f>
        <v>344</v>
      </c>
      <c r="L130" s="31"/>
      <c r="M130" s="31"/>
      <c r="N130" s="53">
        <f t="shared" ref="N130:N134" si="28">+I130*J130</f>
        <v>4</v>
      </c>
      <c r="O130" s="54"/>
      <c r="P130" s="133">
        <f t="shared" si="12"/>
        <v>8084000</v>
      </c>
      <c r="Q130" s="97"/>
      <c r="R130" s="134"/>
      <c r="T130" s="96"/>
      <c r="U130" s="96"/>
    </row>
    <row r="131" s="1" customFormat="1" spans="1:21">
      <c r="A131" s="135"/>
      <c r="B131" s="27">
        <v>1480897</v>
      </c>
      <c r="C131" s="27">
        <v>8529877</v>
      </c>
      <c r="D131" s="27">
        <v>169463</v>
      </c>
      <c r="E131" s="54" t="s">
        <v>116</v>
      </c>
      <c r="F131" s="30">
        <v>43577</v>
      </c>
      <c r="G131" s="30">
        <v>43579</v>
      </c>
      <c r="H131" s="31">
        <v>19</v>
      </c>
      <c r="I131" s="31">
        <v>2</v>
      </c>
      <c r="J131" s="31">
        <v>2</v>
      </c>
      <c r="K131" s="31"/>
      <c r="L131" s="31"/>
      <c r="M131" s="31">
        <f t="shared" si="26"/>
        <v>76</v>
      </c>
      <c r="N131" s="53"/>
      <c r="O131" s="54"/>
      <c r="P131" s="133">
        <f t="shared" si="12"/>
        <v>1786000</v>
      </c>
      <c r="Q131" s="97"/>
      <c r="R131" s="134"/>
      <c r="T131" s="96"/>
      <c r="U131" s="96"/>
    </row>
    <row r="132" s="1" customFormat="1" spans="1:21">
      <c r="A132" s="135"/>
      <c r="B132" s="27">
        <v>1474563</v>
      </c>
      <c r="C132" s="27">
        <v>8503810</v>
      </c>
      <c r="D132" s="27">
        <v>169482</v>
      </c>
      <c r="E132" s="54" t="s">
        <v>29</v>
      </c>
      <c r="F132" s="30">
        <v>43578</v>
      </c>
      <c r="G132" s="30">
        <v>43579</v>
      </c>
      <c r="H132" s="31">
        <v>86</v>
      </c>
      <c r="I132" s="31">
        <v>1</v>
      </c>
      <c r="J132" s="31">
        <v>1</v>
      </c>
      <c r="K132" s="31">
        <f t="shared" si="27"/>
        <v>86</v>
      </c>
      <c r="L132" s="31"/>
      <c r="M132" s="31"/>
      <c r="N132" s="53">
        <f t="shared" si="28"/>
        <v>1</v>
      </c>
      <c r="O132" s="54"/>
      <c r="P132" s="133">
        <f t="shared" si="12"/>
        <v>2021000</v>
      </c>
      <c r="Q132" s="97"/>
      <c r="R132" s="134"/>
      <c r="T132" s="96"/>
      <c r="U132" s="96"/>
    </row>
    <row r="133" s="1" customFormat="1" spans="1:21">
      <c r="A133" s="135"/>
      <c r="B133" s="27">
        <v>1474563</v>
      </c>
      <c r="C133" s="27">
        <v>8503810</v>
      </c>
      <c r="D133" s="27">
        <v>169482</v>
      </c>
      <c r="E133" s="54" t="s">
        <v>116</v>
      </c>
      <c r="F133" s="30">
        <v>43578</v>
      </c>
      <c r="G133" s="30">
        <v>43579</v>
      </c>
      <c r="H133" s="31">
        <v>19</v>
      </c>
      <c r="I133" s="31">
        <v>1</v>
      </c>
      <c r="J133" s="31">
        <v>1</v>
      </c>
      <c r="K133" s="31"/>
      <c r="L133" s="31"/>
      <c r="M133" s="31">
        <f t="shared" si="26"/>
        <v>19</v>
      </c>
      <c r="N133" s="53"/>
      <c r="O133" s="54"/>
      <c r="P133" s="133">
        <f t="shared" si="12"/>
        <v>446500</v>
      </c>
      <c r="Q133" s="97"/>
      <c r="R133" s="134"/>
      <c r="T133" s="96"/>
      <c r="U133" s="96"/>
    </row>
    <row r="134" s="1" customFormat="1" spans="1:21">
      <c r="A134" s="135"/>
      <c r="B134" s="27">
        <v>1474541</v>
      </c>
      <c r="C134" s="27">
        <v>8503250</v>
      </c>
      <c r="D134" s="27">
        <v>169483</v>
      </c>
      <c r="E134" s="54" t="s">
        <v>29</v>
      </c>
      <c r="F134" s="30">
        <v>43578</v>
      </c>
      <c r="G134" s="30">
        <v>43579</v>
      </c>
      <c r="H134" s="31">
        <v>86</v>
      </c>
      <c r="I134" s="31">
        <v>1</v>
      </c>
      <c r="J134" s="31">
        <v>1</v>
      </c>
      <c r="K134" s="31">
        <f t="shared" si="27"/>
        <v>86</v>
      </c>
      <c r="L134" s="31"/>
      <c r="M134" s="31"/>
      <c r="N134" s="53">
        <f t="shared" si="28"/>
        <v>1</v>
      </c>
      <c r="O134" s="54"/>
      <c r="P134" s="133">
        <f t="shared" si="12"/>
        <v>2021000</v>
      </c>
      <c r="Q134" s="97"/>
      <c r="R134" s="134"/>
      <c r="T134" s="96"/>
      <c r="U134" s="96"/>
    </row>
    <row r="135" s="1" customFormat="1" spans="1:21">
      <c r="A135" s="135"/>
      <c r="B135" s="27">
        <v>1474541</v>
      </c>
      <c r="C135" s="27">
        <v>8503250</v>
      </c>
      <c r="D135" s="27">
        <v>169483</v>
      </c>
      <c r="E135" s="54" t="s">
        <v>116</v>
      </c>
      <c r="F135" s="30">
        <v>43578</v>
      </c>
      <c r="G135" s="30">
        <v>43579</v>
      </c>
      <c r="H135" s="31">
        <v>19</v>
      </c>
      <c r="I135" s="31">
        <v>1</v>
      </c>
      <c r="J135" s="31">
        <v>1</v>
      </c>
      <c r="K135" s="31"/>
      <c r="L135" s="31"/>
      <c r="M135" s="31">
        <f>H135*I135*J135</f>
        <v>19</v>
      </c>
      <c r="N135" s="53"/>
      <c r="O135" s="54"/>
      <c r="P135" s="133">
        <f t="shared" si="12"/>
        <v>446500</v>
      </c>
      <c r="Q135" s="97"/>
      <c r="R135" s="134"/>
      <c r="T135" s="96"/>
      <c r="U135" s="96"/>
    </row>
    <row r="136" s="1" customFormat="1" spans="1:21">
      <c r="A136" s="135"/>
      <c r="B136" s="89">
        <v>1488439</v>
      </c>
      <c r="C136" s="27">
        <v>8556234</v>
      </c>
      <c r="D136" s="27">
        <v>169484</v>
      </c>
      <c r="E136" s="54" t="s">
        <v>29</v>
      </c>
      <c r="F136" s="30">
        <v>43577</v>
      </c>
      <c r="G136" s="30">
        <v>43578</v>
      </c>
      <c r="H136" s="31">
        <v>86</v>
      </c>
      <c r="I136" s="31">
        <v>2</v>
      </c>
      <c r="J136" s="31">
        <v>1</v>
      </c>
      <c r="K136" s="31">
        <f t="shared" ref="K136:K139" si="29">H136*I136*J136</f>
        <v>172</v>
      </c>
      <c r="L136" s="31"/>
      <c r="M136" s="31"/>
      <c r="N136" s="53">
        <f t="shared" ref="N136:N142" si="30">+I136*J136</f>
        <v>2</v>
      </c>
      <c r="O136" s="54"/>
      <c r="P136" s="133">
        <f t="shared" si="12"/>
        <v>4042000</v>
      </c>
      <c r="Q136" s="97"/>
      <c r="R136" s="134"/>
      <c r="T136" s="96"/>
      <c r="U136" s="96"/>
    </row>
    <row r="137" s="1" customFormat="1" spans="1:21">
      <c r="A137" s="135"/>
      <c r="B137" s="89">
        <v>1488439</v>
      </c>
      <c r="C137" s="27">
        <v>8556234</v>
      </c>
      <c r="D137" s="27">
        <v>169484</v>
      </c>
      <c r="E137" s="54" t="s">
        <v>29</v>
      </c>
      <c r="F137" s="30">
        <v>43578</v>
      </c>
      <c r="G137" s="30">
        <v>43579</v>
      </c>
      <c r="H137" s="31">
        <v>86</v>
      </c>
      <c r="I137" s="31">
        <v>1</v>
      </c>
      <c r="J137" s="31">
        <v>1</v>
      </c>
      <c r="K137" s="31">
        <f t="shared" si="29"/>
        <v>86</v>
      </c>
      <c r="L137" s="31"/>
      <c r="M137" s="31"/>
      <c r="N137" s="53">
        <f t="shared" si="30"/>
        <v>1</v>
      </c>
      <c r="O137" s="54"/>
      <c r="P137" s="133">
        <f t="shared" si="12"/>
        <v>2021000</v>
      </c>
      <c r="Q137" s="97"/>
      <c r="R137" s="134"/>
      <c r="T137" s="96"/>
      <c r="U137" s="96"/>
    </row>
    <row r="138" s="1" customFormat="1" spans="1:21">
      <c r="A138" s="135"/>
      <c r="B138" s="27">
        <v>1475129</v>
      </c>
      <c r="C138" s="27">
        <v>8508560</v>
      </c>
      <c r="D138" s="27">
        <v>169494</v>
      </c>
      <c r="E138" s="54" t="s">
        <v>149</v>
      </c>
      <c r="F138" s="30">
        <v>43578</v>
      </c>
      <c r="G138" s="30">
        <v>43579</v>
      </c>
      <c r="H138" s="31">
        <v>416</v>
      </c>
      <c r="I138" s="31">
        <v>1</v>
      </c>
      <c r="J138" s="31">
        <v>1</v>
      </c>
      <c r="K138" s="31">
        <f t="shared" si="29"/>
        <v>416</v>
      </c>
      <c r="L138" s="31"/>
      <c r="M138" s="31"/>
      <c r="N138" s="53">
        <f t="shared" si="30"/>
        <v>1</v>
      </c>
      <c r="O138" s="54"/>
      <c r="P138" s="133">
        <f t="shared" si="12"/>
        <v>9776000</v>
      </c>
      <c r="Q138" s="97"/>
      <c r="R138" s="134"/>
      <c r="T138" s="96"/>
      <c r="U138" s="96"/>
    </row>
    <row r="139" s="1" customFormat="1" spans="1:21">
      <c r="A139" s="135"/>
      <c r="B139" s="27">
        <v>1480072</v>
      </c>
      <c r="C139" s="27">
        <v>8526623</v>
      </c>
      <c r="D139" s="27">
        <v>169666</v>
      </c>
      <c r="E139" s="54" t="s">
        <v>29</v>
      </c>
      <c r="F139" s="30">
        <v>43577</v>
      </c>
      <c r="G139" s="30">
        <v>43580</v>
      </c>
      <c r="H139" s="31">
        <v>86</v>
      </c>
      <c r="I139" s="31">
        <v>1</v>
      </c>
      <c r="J139" s="31">
        <v>3</v>
      </c>
      <c r="K139" s="31">
        <f t="shared" si="29"/>
        <v>258</v>
      </c>
      <c r="L139" s="31"/>
      <c r="M139" s="31"/>
      <c r="N139" s="53">
        <f t="shared" si="30"/>
        <v>3</v>
      </c>
      <c r="O139" s="54"/>
      <c r="P139" s="133">
        <f t="shared" si="12"/>
        <v>6063000</v>
      </c>
      <c r="Q139" s="97"/>
      <c r="R139" s="134"/>
      <c r="T139" s="96"/>
      <c r="U139" s="96"/>
    </row>
    <row r="140" s="1" customFormat="1" spans="1:21">
      <c r="A140" s="135"/>
      <c r="B140" s="27">
        <v>1481515</v>
      </c>
      <c r="C140" s="27">
        <v>8531652</v>
      </c>
      <c r="D140" s="27">
        <v>169685</v>
      </c>
      <c r="E140" s="54" t="s">
        <v>145</v>
      </c>
      <c r="F140" s="30">
        <v>43579</v>
      </c>
      <c r="G140" s="30">
        <v>43580</v>
      </c>
      <c r="H140" s="31">
        <v>104</v>
      </c>
      <c r="I140" s="31">
        <v>2</v>
      </c>
      <c r="J140" s="31">
        <v>1</v>
      </c>
      <c r="K140" s="31">
        <f>+H140*I140*J140</f>
        <v>208</v>
      </c>
      <c r="L140" s="31"/>
      <c r="M140" s="31"/>
      <c r="N140" s="53">
        <f t="shared" si="30"/>
        <v>2</v>
      </c>
      <c r="O140" s="54"/>
      <c r="P140" s="133">
        <f t="shared" ref="P140:P183" si="31">(K140+L140+M140)*23500</f>
        <v>4888000</v>
      </c>
      <c r="Q140" s="97"/>
      <c r="R140" s="134"/>
      <c r="T140" s="96"/>
      <c r="U140" s="96"/>
    </row>
    <row r="141" s="1" customFormat="1" spans="1:21">
      <c r="A141" s="135"/>
      <c r="B141" s="27">
        <v>1447637</v>
      </c>
      <c r="C141" s="27">
        <v>8404375</v>
      </c>
      <c r="D141" s="27">
        <v>169699</v>
      </c>
      <c r="E141" s="54" t="s">
        <v>37</v>
      </c>
      <c r="F141" s="30">
        <v>43577</v>
      </c>
      <c r="G141" s="30">
        <v>43580</v>
      </c>
      <c r="H141" s="31">
        <v>258</v>
      </c>
      <c r="I141" s="31">
        <v>1</v>
      </c>
      <c r="J141" s="31">
        <v>3</v>
      </c>
      <c r="K141" s="31">
        <f t="shared" ref="K141:K147" si="32">H141*I141*J141</f>
        <v>774</v>
      </c>
      <c r="L141" s="31"/>
      <c r="M141" s="31"/>
      <c r="N141" s="53">
        <f t="shared" si="30"/>
        <v>3</v>
      </c>
      <c r="O141" s="54"/>
      <c r="P141" s="133">
        <f t="shared" si="31"/>
        <v>18189000</v>
      </c>
      <c r="Q141" s="97"/>
      <c r="R141" s="134"/>
      <c r="T141" s="96"/>
      <c r="U141" s="96"/>
    </row>
    <row r="142" s="1" customFormat="1" spans="1:21">
      <c r="A142" s="135"/>
      <c r="B142" s="27">
        <v>1480114</v>
      </c>
      <c r="C142" s="27">
        <v>8531078</v>
      </c>
      <c r="D142" s="27">
        <v>169863</v>
      </c>
      <c r="E142" s="54" t="s">
        <v>145</v>
      </c>
      <c r="F142" s="30">
        <v>43579</v>
      </c>
      <c r="G142" s="30">
        <v>43581</v>
      </c>
      <c r="H142" s="31">
        <v>104</v>
      </c>
      <c r="I142" s="31">
        <v>1</v>
      </c>
      <c r="J142" s="31">
        <v>2</v>
      </c>
      <c r="K142" s="31">
        <f>+H142*I142*J142</f>
        <v>208</v>
      </c>
      <c r="L142" s="31"/>
      <c r="M142" s="31"/>
      <c r="N142" s="53">
        <f t="shared" si="30"/>
        <v>2</v>
      </c>
      <c r="O142" s="54"/>
      <c r="P142" s="133">
        <f t="shared" si="31"/>
        <v>4888000</v>
      </c>
      <c r="Q142" s="97"/>
      <c r="R142" s="134"/>
      <c r="T142" s="96"/>
      <c r="U142" s="96"/>
    </row>
    <row r="143" s="1" customFormat="1" spans="1:21">
      <c r="A143" s="135"/>
      <c r="B143" s="27">
        <v>1480114</v>
      </c>
      <c r="C143" s="27">
        <v>8531078</v>
      </c>
      <c r="D143" s="27">
        <v>169863</v>
      </c>
      <c r="E143" s="54" t="s">
        <v>116</v>
      </c>
      <c r="F143" s="30">
        <v>43579</v>
      </c>
      <c r="G143" s="30">
        <v>43581</v>
      </c>
      <c r="H143" s="31">
        <v>19</v>
      </c>
      <c r="I143" s="31">
        <v>1</v>
      </c>
      <c r="J143" s="31">
        <v>2</v>
      </c>
      <c r="K143" s="31"/>
      <c r="L143" s="31"/>
      <c r="M143" s="31">
        <f t="shared" ref="M143:M148" si="33">+H143*I143*J143</f>
        <v>38</v>
      </c>
      <c r="N143" s="53"/>
      <c r="O143" s="54"/>
      <c r="P143" s="133">
        <f t="shared" si="31"/>
        <v>893000</v>
      </c>
      <c r="Q143" s="97"/>
      <c r="R143" s="134"/>
      <c r="T143" s="96"/>
      <c r="U143" s="96"/>
    </row>
    <row r="144" s="1" customFormat="1" ht="14.25" spans="1:21">
      <c r="A144" s="135"/>
      <c r="B144" s="27">
        <v>1480114</v>
      </c>
      <c r="C144" s="27">
        <v>8531078</v>
      </c>
      <c r="D144" s="27">
        <v>169863</v>
      </c>
      <c r="E144" s="54" t="s">
        <v>153</v>
      </c>
      <c r="F144" s="30">
        <v>43579</v>
      </c>
      <c r="G144" s="30">
        <v>43581</v>
      </c>
      <c r="H144" s="31">
        <v>27</v>
      </c>
      <c r="I144" s="31">
        <v>1</v>
      </c>
      <c r="J144" s="31">
        <v>2</v>
      </c>
      <c r="K144" s="31"/>
      <c r="L144" s="31"/>
      <c r="M144" s="31">
        <f t="shared" si="33"/>
        <v>54</v>
      </c>
      <c r="N144" s="53"/>
      <c r="O144" s="54"/>
      <c r="P144" s="133">
        <f t="shared" si="31"/>
        <v>1269000</v>
      </c>
      <c r="Q144" s="97"/>
      <c r="R144" s="134"/>
      <c r="T144" s="96"/>
      <c r="U144" s="96"/>
    </row>
    <row r="145" s="1" customFormat="1" ht="14.25" spans="1:21">
      <c r="A145" s="135"/>
      <c r="B145" s="142">
        <v>1448155</v>
      </c>
      <c r="C145" s="27">
        <v>8409449</v>
      </c>
      <c r="D145" s="27">
        <v>169884</v>
      </c>
      <c r="E145" s="54" t="s">
        <v>29</v>
      </c>
      <c r="F145" s="30">
        <v>43579</v>
      </c>
      <c r="G145" s="30">
        <v>43581</v>
      </c>
      <c r="H145" s="31">
        <v>86</v>
      </c>
      <c r="I145" s="31">
        <v>1</v>
      </c>
      <c r="J145" s="31">
        <v>2</v>
      </c>
      <c r="K145" s="31">
        <f t="shared" si="32"/>
        <v>172</v>
      </c>
      <c r="L145" s="31"/>
      <c r="M145" s="31"/>
      <c r="N145" s="53">
        <f t="shared" ref="N145:N147" si="34">+I145*J145</f>
        <v>2</v>
      </c>
      <c r="O145" s="54"/>
      <c r="P145" s="133">
        <f t="shared" si="31"/>
        <v>4042000</v>
      </c>
      <c r="Q145" s="97"/>
      <c r="R145" s="134"/>
      <c r="T145" s="96"/>
      <c r="U145" s="96"/>
    </row>
    <row r="146" s="1" customFormat="1" spans="1:21">
      <c r="A146" s="135"/>
      <c r="B146" s="27">
        <v>1463869</v>
      </c>
      <c r="C146" s="27">
        <v>8468373</v>
      </c>
      <c r="D146" s="27">
        <v>169886</v>
      </c>
      <c r="E146" s="54" t="s">
        <v>29</v>
      </c>
      <c r="F146" s="30">
        <v>43579</v>
      </c>
      <c r="G146" s="30">
        <v>43581</v>
      </c>
      <c r="H146" s="31">
        <v>86</v>
      </c>
      <c r="I146" s="31">
        <v>1</v>
      </c>
      <c r="J146" s="31">
        <v>2</v>
      </c>
      <c r="K146" s="31">
        <f t="shared" si="32"/>
        <v>172</v>
      </c>
      <c r="L146" s="31"/>
      <c r="M146" s="31"/>
      <c r="N146" s="53">
        <f t="shared" si="34"/>
        <v>2</v>
      </c>
      <c r="O146" s="54"/>
      <c r="P146" s="133">
        <f t="shared" si="31"/>
        <v>4042000</v>
      </c>
      <c r="Q146" s="97"/>
      <c r="R146" s="134"/>
      <c r="T146" s="96"/>
      <c r="U146" s="96"/>
    </row>
    <row r="147" s="1" customFormat="1" spans="1:21">
      <c r="A147" s="135"/>
      <c r="B147" s="27">
        <v>1487451</v>
      </c>
      <c r="C147" s="27">
        <v>8556746</v>
      </c>
      <c r="D147" s="27">
        <v>169891</v>
      </c>
      <c r="E147" s="54" t="s">
        <v>29</v>
      </c>
      <c r="F147" s="30">
        <v>43580</v>
      </c>
      <c r="G147" s="30">
        <v>43581</v>
      </c>
      <c r="H147" s="31">
        <v>86</v>
      </c>
      <c r="I147" s="31">
        <v>1</v>
      </c>
      <c r="J147" s="31">
        <v>1</v>
      </c>
      <c r="K147" s="31">
        <f t="shared" si="32"/>
        <v>86</v>
      </c>
      <c r="L147" s="31"/>
      <c r="M147" s="31"/>
      <c r="N147" s="53">
        <f t="shared" si="34"/>
        <v>1</v>
      </c>
      <c r="O147" s="54"/>
      <c r="P147" s="133">
        <f t="shared" si="31"/>
        <v>2021000</v>
      </c>
      <c r="Q147" s="97"/>
      <c r="R147" s="134"/>
      <c r="T147" s="96"/>
      <c r="U147" s="96"/>
    </row>
    <row r="148" s="1" customFormat="1" spans="1:21">
      <c r="A148" s="135"/>
      <c r="B148" s="27">
        <v>1487451</v>
      </c>
      <c r="C148" s="27">
        <v>8556746</v>
      </c>
      <c r="D148" s="27">
        <v>169891</v>
      </c>
      <c r="E148" s="54" t="s">
        <v>52</v>
      </c>
      <c r="F148" s="30">
        <v>43580</v>
      </c>
      <c r="G148" s="30">
        <v>43581</v>
      </c>
      <c r="H148" s="31">
        <v>50</v>
      </c>
      <c r="I148" s="31">
        <v>1</v>
      </c>
      <c r="J148" s="31">
        <v>1</v>
      </c>
      <c r="K148" s="31"/>
      <c r="L148" s="31"/>
      <c r="M148" s="31">
        <f t="shared" si="33"/>
        <v>50</v>
      </c>
      <c r="N148" s="53"/>
      <c r="O148" s="54"/>
      <c r="P148" s="133">
        <f t="shared" si="31"/>
        <v>1175000</v>
      </c>
      <c r="Q148" s="97"/>
      <c r="R148" s="134"/>
      <c r="T148" s="96"/>
      <c r="U148" s="96"/>
    </row>
    <row r="149" s="1" customFormat="1" spans="1:21">
      <c r="A149" s="135"/>
      <c r="B149" s="27">
        <v>1459561</v>
      </c>
      <c r="C149" s="27">
        <v>8453093</v>
      </c>
      <c r="D149" s="27">
        <v>170051</v>
      </c>
      <c r="E149" s="54" t="s">
        <v>29</v>
      </c>
      <c r="F149" s="30">
        <v>43581</v>
      </c>
      <c r="G149" s="30">
        <v>43582</v>
      </c>
      <c r="H149" s="31">
        <v>86</v>
      </c>
      <c r="I149" s="31">
        <v>2</v>
      </c>
      <c r="J149" s="31">
        <v>1</v>
      </c>
      <c r="K149" s="31">
        <f t="shared" ref="K149:K153" si="35">H149*I149*J149</f>
        <v>172</v>
      </c>
      <c r="L149" s="31"/>
      <c r="M149" s="31"/>
      <c r="N149" s="53">
        <f t="shared" ref="N149:N153" si="36">+I149*J149</f>
        <v>2</v>
      </c>
      <c r="O149" s="54"/>
      <c r="P149" s="133">
        <f t="shared" si="31"/>
        <v>4042000</v>
      </c>
      <c r="Q149" s="97"/>
      <c r="R149" s="134"/>
      <c r="T149" s="96"/>
      <c r="U149" s="96"/>
    </row>
    <row r="150" s="1" customFormat="1" spans="1:21">
      <c r="A150" s="135"/>
      <c r="B150" s="27">
        <v>1458208</v>
      </c>
      <c r="C150" s="27">
        <v>8448564</v>
      </c>
      <c r="D150" s="27">
        <v>170062</v>
      </c>
      <c r="E150" s="54" t="s">
        <v>29</v>
      </c>
      <c r="F150" s="30">
        <v>43580</v>
      </c>
      <c r="G150" s="30">
        <v>43582</v>
      </c>
      <c r="H150" s="31">
        <v>86</v>
      </c>
      <c r="I150" s="31">
        <v>1</v>
      </c>
      <c r="J150" s="31">
        <v>2</v>
      </c>
      <c r="K150" s="31">
        <f t="shared" si="35"/>
        <v>172</v>
      </c>
      <c r="L150" s="31"/>
      <c r="M150" s="31"/>
      <c r="N150" s="53">
        <f t="shared" si="36"/>
        <v>2</v>
      </c>
      <c r="O150" s="54"/>
      <c r="P150" s="133">
        <f t="shared" si="31"/>
        <v>4042000</v>
      </c>
      <c r="Q150" s="97"/>
      <c r="R150" s="134"/>
      <c r="T150" s="96"/>
      <c r="U150" s="96"/>
    </row>
    <row r="151" s="1" customFormat="1" spans="1:21">
      <c r="A151" s="135"/>
      <c r="B151" s="27">
        <v>1460752</v>
      </c>
      <c r="C151" s="27">
        <v>8457161</v>
      </c>
      <c r="D151" s="27">
        <v>170079</v>
      </c>
      <c r="E151" s="54" t="s">
        <v>29</v>
      </c>
      <c r="F151" s="30">
        <v>43580</v>
      </c>
      <c r="G151" s="30">
        <v>43582</v>
      </c>
      <c r="H151" s="31">
        <v>86</v>
      </c>
      <c r="I151" s="31">
        <v>1</v>
      </c>
      <c r="J151" s="31">
        <v>2</v>
      </c>
      <c r="K151" s="31">
        <f t="shared" si="35"/>
        <v>172</v>
      </c>
      <c r="L151" s="31"/>
      <c r="M151" s="31"/>
      <c r="N151" s="53">
        <f t="shared" si="36"/>
        <v>2</v>
      </c>
      <c r="O151" s="54"/>
      <c r="P151" s="133">
        <f t="shared" si="31"/>
        <v>4042000</v>
      </c>
      <c r="Q151" s="97"/>
      <c r="R151" s="134"/>
      <c r="T151" s="96"/>
      <c r="U151" s="96"/>
    </row>
    <row r="152" s="1" customFormat="1" spans="1:21">
      <c r="A152" s="135"/>
      <c r="B152" s="27">
        <v>1458273</v>
      </c>
      <c r="C152" s="27">
        <v>8448535</v>
      </c>
      <c r="D152" s="27">
        <v>170080</v>
      </c>
      <c r="E152" s="54" t="s">
        <v>29</v>
      </c>
      <c r="F152" s="30">
        <v>43580</v>
      </c>
      <c r="G152" s="30">
        <v>43582</v>
      </c>
      <c r="H152" s="31">
        <v>86</v>
      </c>
      <c r="I152" s="31">
        <v>2</v>
      </c>
      <c r="J152" s="31">
        <v>2</v>
      </c>
      <c r="K152" s="31">
        <f t="shared" si="35"/>
        <v>344</v>
      </c>
      <c r="L152" s="31"/>
      <c r="M152" s="31"/>
      <c r="N152" s="53">
        <f t="shared" si="36"/>
        <v>4</v>
      </c>
      <c r="O152" s="54"/>
      <c r="P152" s="133">
        <f t="shared" si="31"/>
        <v>8084000</v>
      </c>
      <c r="Q152" s="97"/>
      <c r="R152" s="134"/>
      <c r="T152" s="96"/>
      <c r="U152" s="96"/>
    </row>
    <row r="153" s="1" customFormat="1" spans="1:21">
      <c r="A153" s="135"/>
      <c r="B153" s="27">
        <v>1451569</v>
      </c>
      <c r="C153" s="27">
        <v>8424690</v>
      </c>
      <c r="D153" s="27">
        <v>170086</v>
      </c>
      <c r="E153" s="54" t="s">
        <v>37</v>
      </c>
      <c r="F153" s="30">
        <v>43579</v>
      </c>
      <c r="G153" s="30">
        <v>43582</v>
      </c>
      <c r="H153" s="31">
        <v>258</v>
      </c>
      <c r="I153" s="31">
        <v>1</v>
      </c>
      <c r="J153" s="31">
        <v>3</v>
      </c>
      <c r="K153" s="31">
        <f t="shared" si="35"/>
        <v>774</v>
      </c>
      <c r="L153" s="31"/>
      <c r="M153" s="31"/>
      <c r="N153" s="53">
        <f t="shared" si="36"/>
        <v>3</v>
      </c>
      <c r="O153" s="54"/>
      <c r="P153" s="133">
        <f t="shared" si="31"/>
        <v>18189000</v>
      </c>
      <c r="Q153" s="97"/>
      <c r="R153" s="134"/>
      <c r="T153" s="96"/>
      <c r="U153" s="96"/>
    </row>
    <row r="154" s="1" customFormat="1" spans="1:21">
      <c r="A154" s="135"/>
      <c r="B154" s="27">
        <v>1451569</v>
      </c>
      <c r="C154" s="27">
        <v>8424690</v>
      </c>
      <c r="D154" s="27">
        <v>170086</v>
      </c>
      <c r="E154" s="79" t="s">
        <v>116</v>
      </c>
      <c r="F154" s="30">
        <v>43579</v>
      </c>
      <c r="G154" s="30">
        <v>43582</v>
      </c>
      <c r="H154" s="31">
        <v>30</v>
      </c>
      <c r="I154" s="31">
        <v>1</v>
      </c>
      <c r="J154" s="31">
        <v>3</v>
      </c>
      <c r="K154" s="31"/>
      <c r="L154" s="31"/>
      <c r="M154" s="31">
        <f>+H154*I154*J154</f>
        <v>90</v>
      </c>
      <c r="N154" s="53"/>
      <c r="O154" s="54"/>
      <c r="P154" s="133">
        <f t="shared" si="31"/>
        <v>2115000</v>
      </c>
      <c r="Q154" s="97"/>
      <c r="R154" s="134"/>
      <c r="T154" s="96"/>
      <c r="U154" s="96"/>
    </row>
    <row r="155" s="1" customFormat="1" spans="1:21">
      <c r="A155" s="135"/>
      <c r="B155" s="27">
        <v>1480593</v>
      </c>
      <c r="C155" s="27">
        <v>8530026</v>
      </c>
      <c r="D155" s="27">
        <v>170286</v>
      </c>
      <c r="E155" s="54" t="s">
        <v>29</v>
      </c>
      <c r="F155" s="30">
        <v>43581</v>
      </c>
      <c r="G155" s="30">
        <v>43583</v>
      </c>
      <c r="H155" s="31">
        <v>86</v>
      </c>
      <c r="I155" s="31">
        <v>1</v>
      </c>
      <c r="J155" s="31">
        <v>2</v>
      </c>
      <c r="K155" s="31">
        <f t="shared" ref="K155:K157" si="37">H155*I155*J155</f>
        <v>172</v>
      </c>
      <c r="L155" s="31"/>
      <c r="M155" s="31"/>
      <c r="N155" s="53">
        <f t="shared" ref="N155:N157" si="38">+I155*J155</f>
        <v>2</v>
      </c>
      <c r="O155" s="54"/>
      <c r="P155" s="133">
        <f t="shared" si="31"/>
        <v>4042000</v>
      </c>
      <c r="Q155" s="97"/>
      <c r="R155" s="134"/>
      <c r="T155" s="96"/>
      <c r="U155" s="96"/>
    </row>
    <row r="156" s="1" customFormat="1" spans="1:21">
      <c r="A156" s="135"/>
      <c r="B156" s="89">
        <v>1490402</v>
      </c>
      <c r="C156" s="27">
        <v>8534930</v>
      </c>
      <c r="D156" s="27">
        <v>170293</v>
      </c>
      <c r="E156" s="54" t="s">
        <v>29</v>
      </c>
      <c r="F156" s="30">
        <v>43581</v>
      </c>
      <c r="G156" s="30">
        <v>43583</v>
      </c>
      <c r="H156" s="31">
        <v>86</v>
      </c>
      <c r="I156" s="31">
        <v>1</v>
      </c>
      <c r="J156" s="31">
        <v>2</v>
      </c>
      <c r="K156" s="31">
        <f t="shared" si="37"/>
        <v>172</v>
      </c>
      <c r="L156" s="31"/>
      <c r="M156" s="31"/>
      <c r="N156" s="53">
        <f t="shared" si="38"/>
        <v>2</v>
      </c>
      <c r="O156" s="54"/>
      <c r="P156" s="133">
        <f t="shared" si="31"/>
        <v>4042000</v>
      </c>
      <c r="Q156" s="97"/>
      <c r="R156" s="134"/>
      <c r="T156" s="96"/>
      <c r="U156" s="96"/>
    </row>
    <row r="157" s="1" customFormat="1" spans="1:21">
      <c r="A157" s="135"/>
      <c r="B157" s="27">
        <v>1487536</v>
      </c>
      <c r="C157" s="27">
        <v>8556405</v>
      </c>
      <c r="D157" s="27">
        <v>170294</v>
      </c>
      <c r="E157" s="54" t="s">
        <v>29</v>
      </c>
      <c r="F157" s="30">
        <v>43582</v>
      </c>
      <c r="G157" s="30">
        <v>43583</v>
      </c>
      <c r="H157" s="31">
        <v>86</v>
      </c>
      <c r="I157" s="31">
        <v>2</v>
      </c>
      <c r="J157" s="31">
        <v>1</v>
      </c>
      <c r="K157" s="31">
        <f t="shared" si="37"/>
        <v>172</v>
      </c>
      <c r="L157" s="31"/>
      <c r="M157" s="31"/>
      <c r="N157" s="53">
        <f t="shared" si="38"/>
        <v>2</v>
      </c>
      <c r="O157" s="54"/>
      <c r="P157" s="133">
        <f t="shared" si="31"/>
        <v>4042000</v>
      </c>
      <c r="Q157" s="97"/>
      <c r="R157" s="134"/>
      <c r="T157" s="96"/>
      <c r="U157" s="96"/>
    </row>
    <row r="158" s="1" customFormat="1" spans="1:21">
      <c r="A158" s="135"/>
      <c r="B158" s="27">
        <v>1487536</v>
      </c>
      <c r="C158" s="27">
        <v>8556405</v>
      </c>
      <c r="D158" s="27">
        <v>170294</v>
      </c>
      <c r="E158" s="54" t="s">
        <v>116</v>
      </c>
      <c r="F158" s="30">
        <v>43582</v>
      </c>
      <c r="G158" s="30">
        <v>43583</v>
      </c>
      <c r="H158" s="31">
        <v>19</v>
      </c>
      <c r="I158" s="31">
        <v>2</v>
      </c>
      <c r="J158" s="31">
        <v>1</v>
      </c>
      <c r="K158" s="31"/>
      <c r="L158" s="31"/>
      <c r="M158" s="31">
        <f>+H158*I158*J158</f>
        <v>38</v>
      </c>
      <c r="N158" s="53"/>
      <c r="O158" s="54"/>
      <c r="P158" s="133">
        <f t="shared" si="31"/>
        <v>893000</v>
      </c>
      <c r="Q158" s="97"/>
      <c r="R158" s="134"/>
      <c r="T158" s="96"/>
      <c r="U158" s="96"/>
    </row>
    <row r="159" s="1" customFormat="1" spans="1:21">
      <c r="A159" s="135"/>
      <c r="B159" s="27">
        <v>1453160</v>
      </c>
      <c r="C159" s="27">
        <v>8432533</v>
      </c>
      <c r="D159" s="27">
        <v>170457</v>
      </c>
      <c r="E159" s="54" t="s">
        <v>29</v>
      </c>
      <c r="F159" s="30">
        <v>43583</v>
      </c>
      <c r="G159" s="30">
        <v>43584</v>
      </c>
      <c r="H159" s="31">
        <v>86</v>
      </c>
      <c r="I159" s="31">
        <v>1</v>
      </c>
      <c r="J159" s="31">
        <v>1</v>
      </c>
      <c r="K159" s="31">
        <f t="shared" ref="K159:K161" si="39">H159*I159*J159</f>
        <v>86</v>
      </c>
      <c r="L159" s="31"/>
      <c r="M159" s="31"/>
      <c r="N159" s="53">
        <f t="shared" ref="N159:N161" si="40">+I159*J159</f>
        <v>1</v>
      </c>
      <c r="O159" s="54"/>
      <c r="P159" s="133">
        <f t="shared" si="31"/>
        <v>2021000</v>
      </c>
      <c r="Q159" s="97"/>
      <c r="R159" s="134"/>
      <c r="T159" s="96"/>
      <c r="U159" s="96"/>
    </row>
    <row r="160" s="1" customFormat="1" spans="1:21">
      <c r="A160" s="135"/>
      <c r="B160" s="27">
        <v>1469783</v>
      </c>
      <c r="C160" s="27">
        <v>8488327</v>
      </c>
      <c r="D160" s="27">
        <v>170460</v>
      </c>
      <c r="E160" s="54" t="s">
        <v>29</v>
      </c>
      <c r="F160" s="30">
        <v>43583</v>
      </c>
      <c r="G160" s="30">
        <v>43584</v>
      </c>
      <c r="H160" s="31">
        <v>86</v>
      </c>
      <c r="I160" s="31">
        <v>1</v>
      </c>
      <c r="J160" s="31">
        <v>1</v>
      </c>
      <c r="K160" s="31">
        <f t="shared" si="39"/>
        <v>86</v>
      </c>
      <c r="L160" s="31"/>
      <c r="M160" s="31"/>
      <c r="N160" s="53">
        <f t="shared" si="40"/>
        <v>1</v>
      </c>
      <c r="O160" s="54"/>
      <c r="P160" s="133">
        <f t="shared" si="31"/>
        <v>2021000</v>
      </c>
      <c r="Q160" s="97"/>
      <c r="R160" s="134"/>
      <c r="T160" s="96"/>
      <c r="U160" s="96"/>
    </row>
    <row r="161" s="1" customFormat="1" spans="1:21">
      <c r="A161" s="135"/>
      <c r="B161" s="27">
        <v>1487274</v>
      </c>
      <c r="C161" s="27">
        <v>8556775</v>
      </c>
      <c r="D161" s="27">
        <v>170465</v>
      </c>
      <c r="E161" s="54" t="s">
        <v>29</v>
      </c>
      <c r="F161" s="30">
        <v>43582</v>
      </c>
      <c r="G161" s="30">
        <v>43584</v>
      </c>
      <c r="H161" s="31">
        <v>86</v>
      </c>
      <c r="I161" s="31">
        <v>1</v>
      </c>
      <c r="J161" s="31">
        <v>2</v>
      </c>
      <c r="K161" s="31">
        <f t="shared" si="39"/>
        <v>172</v>
      </c>
      <c r="L161" s="31"/>
      <c r="M161" s="31"/>
      <c r="N161" s="53">
        <f t="shared" si="40"/>
        <v>2</v>
      </c>
      <c r="O161" s="54"/>
      <c r="P161" s="133">
        <f t="shared" si="31"/>
        <v>4042000</v>
      </c>
      <c r="Q161" s="97"/>
      <c r="R161" s="134"/>
      <c r="T161" s="96"/>
      <c r="U161" s="96"/>
    </row>
    <row r="162" s="1" customFormat="1" spans="1:21">
      <c r="A162" s="135"/>
      <c r="B162" s="27">
        <v>1487274</v>
      </c>
      <c r="C162" s="27">
        <v>8556775</v>
      </c>
      <c r="D162" s="27">
        <v>170465</v>
      </c>
      <c r="E162" s="54" t="s">
        <v>116</v>
      </c>
      <c r="F162" s="30">
        <v>43582</v>
      </c>
      <c r="G162" s="30">
        <v>43584</v>
      </c>
      <c r="H162" s="31">
        <v>19</v>
      </c>
      <c r="I162" s="31">
        <v>1</v>
      </c>
      <c r="J162" s="31">
        <v>2</v>
      </c>
      <c r="K162" s="31"/>
      <c r="L162" s="31"/>
      <c r="M162" s="31">
        <f>+H162*I162*J162</f>
        <v>38</v>
      </c>
      <c r="N162" s="53"/>
      <c r="O162" s="54"/>
      <c r="P162" s="133">
        <f t="shared" si="31"/>
        <v>893000</v>
      </c>
      <c r="Q162" s="97"/>
      <c r="R162" s="134"/>
      <c r="T162" s="96"/>
      <c r="U162" s="96"/>
    </row>
    <row r="163" s="1" customFormat="1" spans="1:21">
      <c r="A163" s="135"/>
      <c r="B163" s="27">
        <v>1487766</v>
      </c>
      <c r="C163" s="27">
        <v>8556755</v>
      </c>
      <c r="D163" s="27">
        <v>170466</v>
      </c>
      <c r="E163" s="54" t="s">
        <v>29</v>
      </c>
      <c r="F163" s="30">
        <v>43583</v>
      </c>
      <c r="G163" s="30">
        <v>43584</v>
      </c>
      <c r="H163" s="31">
        <v>86</v>
      </c>
      <c r="I163" s="31">
        <v>1</v>
      </c>
      <c r="J163" s="31">
        <v>1</v>
      </c>
      <c r="K163" s="31">
        <f t="shared" ref="K163:K167" si="41">H163*I163*J163</f>
        <v>86</v>
      </c>
      <c r="L163" s="31"/>
      <c r="M163" s="31"/>
      <c r="N163" s="53">
        <f t="shared" ref="N163:N167" si="42">+I163*J163</f>
        <v>1</v>
      </c>
      <c r="O163" s="54"/>
      <c r="P163" s="133">
        <f t="shared" si="31"/>
        <v>2021000</v>
      </c>
      <c r="Q163" s="97"/>
      <c r="R163" s="134"/>
      <c r="T163" s="96"/>
      <c r="U163" s="96"/>
    </row>
    <row r="164" s="1" customFormat="1" spans="1:21">
      <c r="A164" s="135"/>
      <c r="B164" s="27">
        <v>1481427</v>
      </c>
      <c r="C164" s="27">
        <v>8531705</v>
      </c>
      <c r="D164" s="27">
        <v>170469</v>
      </c>
      <c r="E164" s="54" t="s">
        <v>29</v>
      </c>
      <c r="F164" s="30">
        <v>43583</v>
      </c>
      <c r="G164" s="30">
        <v>43584</v>
      </c>
      <c r="H164" s="31">
        <v>86</v>
      </c>
      <c r="I164" s="31">
        <v>1</v>
      </c>
      <c r="J164" s="31">
        <f t="shared" ref="J164:J170" si="43">G164-F164</f>
        <v>1</v>
      </c>
      <c r="K164" s="31">
        <f t="shared" si="41"/>
        <v>86</v>
      </c>
      <c r="L164" s="31"/>
      <c r="M164" s="31"/>
      <c r="N164" s="53">
        <f t="shared" si="42"/>
        <v>1</v>
      </c>
      <c r="O164" s="54"/>
      <c r="P164" s="133">
        <f t="shared" si="31"/>
        <v>2021000</v>
      </c>
      <c r="Q164" s="97"/>
      <c r="R164" s="134"/>
      <c r="T164" s="96"/>
      <c r="U164" s="96"/>
    </row>
    <row r="165" s="1" customFormat="1" spans="1:21">
      <c r="A165" s="135"/>
      <c r="B165" s="27">
        <v>1481427</v>
      </c>
      <c r="C165" s="27">
        <v>8531705</v>
      </c>
      <c r="D165" s="27">
        <v>170469</v>
      </c>
      <c r="E165" s="54" t="s">
        <v>116</v>
      </c>
      <c r="F165" s="30">
        <v>43583</v>
      </c>
      <c r="G165" s="30">
        <v>43584</v>
      </c>
      <c r="H165" s="31">
        <v>19</v>
      </c>
      <c r="I165" s="31">
        <v>1</v>
      </c>
      <c r="J165" s="31">
        <f t="shared" si="43"/>
        <v>1</v>
      </c>
      <c r="K165" s="31"/>
      <c r="L165" s="31"/>
      <c r="M165" s="31">
        <f t="shared" ref="M165:M170" si="44">+H165*I165*J165</f>
        <v>19</v>
      </c>
      <c r="N165" s="53"/>
      <c r="O165" s="54"/>
      <c r="P165" s="133">
        <f t="shared" si="31"/>
        <v>446500</v>
      </c>
      <c r="Q165" s="97"/>
      <c r="R165" s="134"/>
      <c r="T165" s="96"/>
      <c r="U165" s="96"/>
    </row>
    <row r="166" s="1" customFormat="1" spans="1:21">
      <c r="A166" s="135"/>
      <c r="B166" s="27">
        <v>1486855</v>
      </c>
      <c r="C166" s="27">
        <v>8552337</v>
      </c>
      <c r="D166" s="27">
        <v>170471</v>
      </c>
      <c r="E166" s="54" t="s">
        <v>29</v>
      </c>
      <c r="F166" s="30">
        <v>43583</v>
      </c>
      <c r="G166" s="30">
        <v>43584</v>
      </c>
      <c r="H166" s="31">
        <v>86</v>
      </c>
      <c r="I166" s="31">
        <v>1</v>
      </c>
      <c r="J166" s="31">
        <f t="shared" si="43"/>
        <v>1</v>
      </c>
      <c r="K166" s="31">
        <f t="shared" si="41"/>
        <v>86</v>
      </c>
      <c r="L166" s="31"/>
      <c r="M166" s="31"/>
      <c r="N166" s="53">
        <f t="shared" si="42"/>
        <v>1</v>
      </c>
      <c r="O166" s="54"/>
      <c r="P166" s="133">
        <f t="shared" si="31"/>
        <v>2021000</v>
      </c>
      <c r="Q166" s="97"/>
      <c r="R166" s="134"/>
      <c r="T166" s="96"/>
      <c r="U166" s="96"/>
    </row>
    <row r="167" s="1" customFormat="1" spans="1:21">
      <c r="A167" s="135"/>
      <c r="B167" s="27">
        <v>1487378</v>
      </c>
      <c r="C167" s="27">
        <v>8554115</v>
      </c>
      <c r="D167" s="27">
        <v>170482</v>
      </c>
      <c r="E167" s="54" t="s">
        <v>29</v>
      </c>
      <c r="F167" s="30">
        <v>43583</v>
      </c>
      <c r="G167" s="30">
        <v>43584</v>
      </c>
      <c r="H167" s="31">
        <v>86</v>
      </c>
      <c r="I167" s="31">
        <v>1</v>
      </c>
      <c r="J167" s="31">
        <f t="shared" si="43"/>
        <v>1</v>
      </c>
      <c r="K167" s="31">
        <f t="shared" si="41"/>
        <v>86</v>
      </c>
      <c r="L167" s="31"/>
      <c r="M167" s="31"/>
      <c r="N167" s="53">
        <f t="shared" si="42"/>
        <v>1</v>
      </c>
      <c r="O167" s="54"/>
      <c r="P167" s="133">
        <f t="shared" si="31"/>
        <v>2021000</v>
      </c>
      <c r="Q167" s="97"/>
      <c r="R167" s="134"/>
      <c r="T167" s="96"/>
      <c r="U167" s="96"/>
    </row>
    <row r="168" s="1" customFormat="1" spans="1:21">
      <c r="A168" s="135"/>
      <c r="B168" s="27">
        <v>1487378</v>
      </c>
      <c r="C168" s="27">
        <v>8554115</v>
      </c>
      <c r="D168" s="27">
        <v>170482</v>
      </c>
      <c r="E168" s="54" t="s">
        <v>116</v>
      </c>
      <c r="F168" s="30">
        <v>43583</v>
      </c>
      <c r="G168" s="30">
        <v>43584</v>
      </c>
      <c r="H168" s="31">
        <v>19</v>
      </c>
      <c r="I168" s="31">
        <v>1</v>
      </c>
      <c r="J168" s="31">
        <f t="shared" si="43"/>
        <v>1</v>
      </c>
      <c r="K168" s="31"/>
      <c r="L168" s="31"/>
      <c r="M168" s="31">
        <f t="shared" si="44"/>
        <v>19</v>
      </c>
      <c r="N168" s="53"/>
      <c r="O168" s="54"/>
      <c r="P168" s="133">
        <f t="shared" si="31"/>
        <v>446500</v>
      </c>
      <c r="Q168" s="97"/>
      <c r="R168" s="134"/>
      <c r="T168" s="96"/>
      <c r="U168" s="96"/>
    </row>
    <row r="169" s="1" customFormat="1" spans="1:21">
      <c r="A169" s="135"/>
      <c r="B169" s="27">
        <v>1486596</v>
      </c>
      <c r="C169" s="27">
        <v>8552715</v>
      </c>
      <c r="D169" s="27">
        <v>170485</v>
      </c>
      <c r="E169" s="54" t="s">
        <v>29</v>
      </c>
      <c r="F169" s="30">
        <v>43583</v>
      </c>
      <c r="G169" s="30">
        <v>43584</v>
      </c>
      <c r="H169" s="31">
        <v>86</v>
      </c>
      <c r="I169" s="31">
        <v>1</v>
      </c>
      <c r="J169" s="31">
        <f t="shared" si="43"/>
        <v>1</v>
      </c>
      <c r="K169" s="31">
        <f t="shared" ref="K169:K173" si="45">H169*I169*J169</f>
        <v>86</v>
      </c>
      <c r="L169" s="31"/>
      <c r="M169" s="31"/>
      <c r="N169" s="53">
        <f t="shared" ref="N169:N173" si="46">+I169*J169</f>
        <v>1</v>
      </c>
      <c r="O169" s="54"/>
      <c r="P169" s="133">
        <f t="shared" si="31"/>
        <v>2021000</v>
      </c>
      <c r="Q169" s="97"/>
      <c r="R169" s="134"/>
      <c r="T169" s="96"/>
      <c r="U169" s="96"/>
    </row>
    <row r="170" s="1" customFormat="1" spans="1:21">
      <c r="A170" s="135"/>
      <c r="B170" s="27">
        <v>1486596</v>
      </c>
      <c r="C170" s="27">
        <v>8552715</v>
      </c>
      <c r="D170" s="27">
        <v>170485</v>
      </c>
      <c r="E170" s="54" t="s">
        <v>116</v>
      </c>
      <c r="F170" s="30">
        <v>43583</v>
      </c>
      <c r="G170" s="30">
        <v>43584</v>
      </c>
      <c r="H170" s="31">
        <v>19</v>
      </c>
      <c r="I170" s="31">
        <v>1</v>
      </c>
      <c r="J170" s="31">
        <f t="shared" si="43"/>
        <v>1</v>
      </c>
      <c r="K170" s="31"/>
      <c r="L170" s="31"/>
      <c r="M170" s="31">
        <f t="shared" si="44"/>
        <v>19</v>
      </c>
      <c r="N170" s="53"/>
      <c r="O170" s="54"/>
      <c r="P170" s="133">
        <f t="shared" si="31"/>
        <v>446500</v>
      </c>
      <c r="Q170" s="97"/>
      <c r="R170" s="134"/>
      <c r="T170" s="96"/>
      <c r="U170" s="96"/>
    </row>
    <row r="171" s="1" customFormat="1" spans="1:21">
      <c r="A171" s="135"/>
      <c r="B171" s="143">
        <v>1480311</v>
      </c>
      <c r="C171" s="27">
        <v>8527831</v>
      </c>
      <c r="D171" s="27">
        <v>170490</v>
      </c>
      <c r="E171" s="54" t="s">
        <v>29</v>
      </c>
      <c r="F171" s="30">
        <v>43582</v>
      </c>
      <c r="G171" s="30">
        <v>43584</v>
      </c>
      <c r="H171" s="31">
        <v>86</v>
      </c>
      <c r="I171" s="31">
        <v>1</v>
      </c>
      <c r="J171" s="31">
        <v>2</v>
      </c>
      <c r="K171" s="31">
        <f t="shared" si="45"/>
        <v>172</v>
      </c>
      <c r="L171" s="31"/>
      <c r="M171" s="31"/>
      <c r="N171" s="53">
        <f t="shared" si="46"/>
        <v>2</v>
      </c>
      <c r="O171" s="54"/>
      <c r="P171" s="133">
        <f t="shared" si="31"/>
        <v>4042000</v>
      </c>
      <c r="Q171" s="97"/>
      <c r="R171" s="134"/>
      <c r="T171" s="96"/>
      <c r="U171" s="96"/>
    </row>
    <row r="172" s="1" customFormat="1" spans="1:21">
      <c r="A172" s="135"/>
      <c r="B172" s="143">
        <v>1480311</v>
      </c>
      <c r="C172" s="27">
        <v>8527831</v>
      </c>
      <c r="D172" s="27">
        <v>170490</v>
      </c>
      <c r="E172" s="54" t="s">
        <v>116</v>
      </c>
      <c r="F172" s="30">
        <v>43582</v>
      </c>
      <c r="G172" s="30">
        <v>43584</v>
      </c>
      <c r="H172" s="31">
        <v>19</v>
      </c>
      <c r="I172" s="31">
        <v>1</v>
      </c>
      <c r="J172" s="31">
        <f t="shared" ref="J172:J184" si="47">G172-F172</f>
        <v>2</v>
      </c>
      <c r="K172" s="31"/>
      <c r="L172" s="31"/>
      <c r="M172" s="31">
        <f t="shared" ref="M172:M176" si="48">+H172*I172*J172</f>
        <v>38</v>
      </c>
      <c r="N172" s="53"/>
      <c r="O172" s="54"/>
      <c r="P172" s="133">
        <f t="shared" si="31"/>
        <v>893000</v>
      </c>
      <c r="Q172" s="97"/>
      <c r="R172" s="134"/>
      <c r="T172" s="96"/>
      <c r="U172" s="96"/>
    </row>
    <row r="173" s="1" customFormat="1" spans="1:21">
      <c r="A173" s="135"/>
      <c r="B173" s="27">
        <v>1478416</v>
      </c>
      <c r="C173" s="27">
        <v>8520792</v>
      </c>
      <c r="D173" s="27">
        <v>170684</v>
      </c>
      <c r="E173" s="54" t="s">
        <v>29</v>
      </c>
      <c r="F173" s="30">
        <v>43583</v>
      </c>
      <c r="G173" s="30">
        <v>43585</v>
      </c>
      <c r="H173" s="31">
        <v>86</v>
      </c>
      <c r="I173" s="31">
        <v>2</v>
      </c>
      <c r="J173" s="31">
        <f t="shared" si="47"/>
        <v>2</v>
      </c>
      <c r="K173" s="31">
        <f t="shared" si="45"/>
        <v>344</v>
      </c>
      <c r="L173" s="31"/>
      <c r="M173" s="31"/>
      <c r="N173" s="53">
        <f t="shared" si="46"/>
        <v>4</v>
      </c>
      <c r="O173" s="54"/>
      <c r="P173" s="133">
        <f t="shared" si="31"/>
        <v>8084000</v>
      </c>
      <c r="Q173" s="97"/>
      <c r="R173" s="134"/>
      <c r="T173" s="96"/>
      <c r="U173" s="96"/>
    </row>
    <row r="174" s="1" customFormat="1" spans="1:21">
      <c r="A174" s="135"/>
      <c r="B174" s="27">
        <v>1478416</v>
      </c>
      <c r="C174" s="27">
        <v>8520792</v>
      </c>
      <c r="D174" s="27">
        <v>170684</v>
      </c>
      <c r="E174" s="54" t="s">
        <v>116</v>
      </c>
      <c r="F174" s="30">
        <v>43583</v>
      </c>
      <c r="G174" s="30">
        <v>43585</v>
      </c>
      <c r="H174" s="31">
        <v>19</v>
      </c>
      <c r="I174" s="31">
        <v>2</v>
      </c>
      <c r="J174" s="31">
        <f t="shared" si="47"/>
        <v>2</v>
      </c>
      <c r="K174" s="31"/>
      <c r="L174" s="31"/>
      <c r="M174" s="31">
        <f t="shared" si="48"/>
        <v>76</v>
      </c>
      <c r="N174" s="53"/>
      <c r="O174" s="54"/>
      <c r="P174" s="133">
        <f t="shared" si="31"/>
        <v>1786000</v>
      </c>
      <c r="Q174" s="97"/>
      <c r="R174" s="134"/>
      <c r="T174" s="96"/>
      <c r="U174" s="96"/>
    </row>
    <row r="175" s="1" customFormat="1" spans="1:21">
      <c r="A175" s="135"/>
      <c r="B175" s="27">
        <v>1475749</v>
      </c>
      <c r="C175" s="27">
        <v>8508701</v>
      </c>
      <c r="D175" s="27">
        <v>170686</v>
      </c>
      <c r="E175" s="54" t="s">
        <v>29</v>
      </c>
      <c r="F175" s="30">
        <v>43584</v>
      </c>
      <c r="G175" s="30">
        <v>43585</v>
      </c>
      <c r="H175" s="31">
        <v>86</v>
      </c>
      <c r="I175" s="31">
        <v>1</v>
      </c>
      <c r="J175" s="31">
        <f t="shared" si="47"/>
        <v>1</v>
      </c>
      <c r="K175" s="31">
        <f t="shared" ref="K175:K178" si="49">H175*I175*J175</f>
        <v>86</v>
      </c>
      <c r="L175" s="31"/>
      <c r="M175" s="31"/>
      <c r="N175" s="53">
        <f t="shared" ref="N175:N178" si="50">+I175*J175</f>
        <v>1</v>
      </c>
      <c r="O175" s="54"/>
      <c r="P175" s="133">
        <f t="shared" si="31"/>
        <v>2021000</v>
      </c>
      <c r="Q175" s="97"/>
      <c r="R175" s="134"/>
      <c r="T175" s="96"/>
      <c r="U175" s="96"/>
    </row>
    <row r="176" s="1" customFormat="1" spans="1:21">
      <c r="A176" s="135"/>
      <c r="B176" s="27">
        <v>1475749</v>
      </c>
      <c r="C176" s="27">
        <v>8508701</v>
      </c>
      <c r="D176" s="27">
        <v>170686</v>
      </c>
      <c r="E176" s="54" t="s">
        <v>116</v>
      </c>
      <c r="F176" s="30">
        <v>43584</v>
      </c>
      <c r="G176" s="30">
        <v>43585</v>
      </c>
      <c r="H176" s="31">
        <v>19</v>
      </c>
      <c r="I176" s="31">
        <v>1</v>
      </c>
      <c r="J176" s="31">
        <f t="shared" si="47"/>
        <v>1</v>
      </c>
      <c r="K176" s="31"/>
      <c r="L176" s="31"/>
      <c r="M176" s="31">
        <f t="shared" si="48"/>
        <v>19</v>
      </c>
      <c r="N176" s="53"/>
      <c r="O176" s="54"/>
      <c r="P176" s="133">
        <f t="shared" si="31"/>
        <v>446500</v>
      </c>
      <c r="Q176" s="97"/>
      <c r="R176" s="134"/>
      <c r="T176" s="96"/>
      <c r="U176" s="96"/>
    </row>
    <row r="177" s="1" customFormat="1" spans="1:21">
      <c r="A177" s="135"/>
      <c r="B177" s="27">
        <v>1481353</v>
      </c>
      <c r="C177" s="27">
        <v>8531294</v>
      </c>
      <c r="D177" s="27">
        <v>170688</v>
      </c>
      <c r="E177" s="54" t="s">
        <v>29</v>
      </c>
      <c r="F177" s="30">
        <v>43584</v>
      </c>
      <c r="G177" s="30">
        <v>43585</v>
      </c>
      <c r="H177" s="31">
        <v>86</v>
      </c>
      <c r="I177" s="31">
        <v>2</v>
      </c>
      <c r="J177" s="31">
        <f t="shared" si="47"/>
        <v>1</v>
      </c>
      <c r="K177" s="31">
        <f t="shared" si="49"/>
        <v>172</v>
      </c>
      <c r="L177" s="31"/>
      <c r="M177" s="31"/>
      <c r="N177" s="53">
        <f t="shared" si="50"/>
        <v>2</v>
      </c>
      <c r="O177" s="54"/>
      <c r="P177" s="133">
        <f t="shared" si="31"/>
        <v>4042000</v>
      </c>
      <c r="Q177" s="97"/>
      <c r="R177" s="134"/>
      <c r="T177" s="96"/>
      <c r="U177" s="96"/>
    </row>
    <row r="178" s="1" customFormat="1" spans="1:21">
      <c r="A178" s="135"/>
      <c r="B178" s="27">
        <v>1481177</v>
      </c>
      <c r="C178" s="27">
        <v>8531011</v>
      </c>
      <c r="D178" s="27">
        <v>170700</v>
      </c>
      <c r="E178" s="54" t="s">
        <v>29</v>
      </c>
      <c r="F178" s="30">
        <v>43584</v>
      </c>
      <c r="G178" s="30">
        <v>43585</v>
      </c>
      <c r="H178" s="31">
        <v>86</v>
      </c>
      <c r="I178" s="31">
        <v>1</v>
      </c>
      <c r="J178" s="31">
        <f t="shared" si="47"/>
        <v>1</v>
      </c>
      <c r="K178" s="31">
        <f t="shared" si="49"/>
        <v>86</v>
      </c>
      <c r="L178" s="31"/>
      <c r="M178" s="31"/>
      <c r="N178" s="53">
        <f t="shared" si="50"/>
        <v>1</v>
      </c>
      <c r="O178" s="54"/>
      <c r="P178" s="133">
        <f t="shared" si="31"/>
        <v>2021000</v>
      </c>
      <c r="Q178" s="97"/>
      <c r="R178" s="134"/>
      <c r="T178" s="96"/>
      <c r="U178" s="96"/>
    </row>
    <row r="179" s="1" customFormat="1" spans="1:21">
      <c r="A179" s="135"/>
      <c r="B179" s="27">
        <v>1481177</v>
      </c>
      <c r="C179" s="27">
        <v>8531011</v>
      </c>
      <c r="D179" s="27">
        <v>170700</v>
      </c>
      <c r="E179" s="54" t="s">
        <v>116</v>
      </c>
      <c r="F179" s="30">
        <v>43584</v>
      </c>
      <c r="G179" s="30">
        <v>43585</v>
      </c>
      <c r="H179" s="31">
        <v>19</v>
      </c>
      <c r="I179" s="31">
        <v>1</v>
      </c>
      <c r="J179" s="31">
        <f t="shared" si="47"/>
        <v>1</v>
      </c>
      <c r="K179" s="31"/>
      <c r="L179" s="31"/>
      <c r="M179" s="31">
        <f>+H179*I179*J179</f>
        <v>19</v>
      </c>
      <c r="N179" s="53"/>
      <c r="O179" s="54"/>
      <c r="P179" s="133">
        <f t="shared" si="31"/>
        <v>446500</v>
      </c>
      <c r="Q179" s="97"/>
      <c r="R179" s="134"/>
      <c r="T179" s="96"/>
      <c r="U179" s="96"/>
    </row>
    <row r="180" s="1" customFormat="1" spans="1:21">
      <c r="A180" s="135"/>
      <c r="B180" s="27">
        <v>1480961</v>
      </c>
      <c r="C180" s="27">
        <v>8529941</v>
      </c>
      <c r="D180" s="27">
        <v>170701</v>
      </c>
      <c r="E180" s="54" t="s">
        <v>29</v>
      </c>
      <c r="F180" s="30">
        <v>43584</v>
      </c>
      <c r="G180" s="30">
        <v>43585</v>
      </c>
      <c r="H180" s="31">
        <v>86</v>
      </c>
      <c r="I180" s="31">
        <v>1</v>
      </c>
      <c r="J180" s="31">
        <f t="shared" si="47"/>
        <v>1</v>
      </c>
      <c r="K180" s="31">
        <f t="shared" ref="K180:K184" si="51">H180*I180*J180</f>
        <v>86</v>
      </c>
      <c r="L180" s="31"/>
      <c r="M180" s="31"/>
      <c r="N180" s="53">
        <f t="shared" ref="N180:N184" si="52">+I180*J180</f>
        <v>1</v>
      </c>
      <c r="O180" s="54"/>
      <c r="P180" s="133">
        <f t="shared" si="31"/>
        <v>2021000</v>
      </c>
      <c r="Q180" s="97"/>
      <c r="R180" s="134"/>
      <c r="T180" s="96"/>
      <c r="U180" s="96"/>
    </row>
    <row r="181" s="1" customFormat="1" spans="1:21">
      <c r="A181" s="135"/>
      <c r="B181" s="27">
        <v>1480951</v>
      </c>
      <c r="C181" s="27">
        <v>8528687</v>
      </c>
      <c r="D181" s="27">
        <v>170702</v>
      </c>
      <c r="E181" s="54" t="s">
        <v>29</v>
      </c>
      <c r="F181" s="30">
        <v>43584</v>
      </c>
      <c r="G181" s="30">
        <v>43585</v>
      </c>
      <c r="H181" s="31">
        <v>86</v>
      </c>
      <c r="I181" s="31">
        <v>1</v>
      </c>
      <c r="J181" s="31">
        <f t="shared" si="47"/>
        <v>1</v>
      </c>
      <c r="K181" s="31">
        <f t="shared" si="51"/>
        <v>86</v>
      </c>
      <c r="L181" s="31"/>
      <c r="M181" s="31"/>
      <c r="N181" s="53">
        <f t="shared" si="52"/>
        <v>1</v>
      </c>
      <c r="O181" s="54"/>
      <c r="P181" s="133">
        <f t="shared" si="31"/>
        <v>2021000</v>
      </c>
      <c r="Q181" s="97"/>
      <c r="R181" s="134"/>
      <c r="T181" s="96"/>
      <c r="U181" s="96"/>
    </row>
    <row r="182" s="1" customFormat="1" spans="1:21">
      <c r="A182" s="135"/>
      <c r="B182" s="27">
        <v>1470293</v>
      </c>
      <c r="C182" s="27">
        <v>8491704</v>
      </c>
      <c r="D182" s="27">
        <v>170733</v>
      </c>
      <c r="E182" s="54" t="s">
        <v>29</v>
      </c>
      <c r="F182" s="30">
        <v>43583</v>
      </c>
      <c r="G182" s="30">
        <v>43585</v>
      </c>
      <c r="H182" s="31">
        <v>86</v>
      </c>
      <c r="I182" s="31">
        <v>1</v>
      </c>
      <c r="J182" s="31">
        <f t="shared" si="47"/>
        <v>2</v>
      </c>
      <c r="K182" s="31">
        <f t="shared" si="51"/>
        <v>172</v>
      </c>
      <c r="L182" s="31"/>
      <c r="M182" s="31"/>
      <c r="N182" s="53">
        <f t="shared" si="52"/>
        <v>2</v>
      </c>
      <c r="O182" s="54"/>
      <c r="P182" s="133">
        <f t="shared" si="31"/>
        <v>4042000</v>
      </c>
      <c r="Q182" s="97"/>
      <c r="R182" s="134"/>
      <c r="T182" s="96"/>
      <c r="U182" s="96"/>
    </row>
    <row r="183" s="1" customFormat="1" spans="1:21">
      <c r="A183" s="135"/>
      <c r="B183" s="27">
        <v>1472038</v>
      </c>
      <c r="C183" s="27">
        <v>8496622</v>
      </c>
      <c r="D183" s="27">
        <v>170743</v>
      </c>
      <c r="E183" s="54" t="s">
        <v>29</v>
      </c>
      <c r="F183" s="30">
        <v>43583</v>
      </c>
      <c r="G183" s="30">
        <v>43585</v>
      </c>
      <c r="H183" s="31">
        <v>86</v>
      </c>
      <c r="I183" s="31">
        <v>2</v>
      </c>
      <c r="J183" s="31">
        <f t="shared" si="47"/>
        <v>2</v>
      </c>
      <c r="K183" s="31">
        <f t="shared" si="51"/>
        <v>344</v>
      </c>
      <c r="L183" s="31"/>
      <c r="M183" s="31"/>
      <c r="N183" s="53">
        <f t="shared" si="52"/>
        <v>4</v>
      </c>
      <c r="O183" s="54"/>
      <c r="P183" s="133">
        <f t="shared" si="31"/>
        <v>8084000</v>
      </c>
      <c r="Q183" s="97"/>
      <c r="R183" s="134"/>
      <c r="T183" s="96"/>
      <c r="U183" s="96"/>
    </row>
    <row r="184" s="1" customFormat="1" spans="1:21">
      <c r="A184" s="135"/>
      <c r="B184" s="144">
        <v>1472706</v>
      </c>
      <c r="C184" s="27">
        <v>8498192</v>
      </c>
      <c r="D184" s="119">
        <v>170897</v>
      </c>
      <c r="E184" s="54" t="s">
        <v>29</v>
      </c>
      <c r="F184" s="30">
        <v>43584</v>
      </c>
      <c r="G184" s="30">
        <v>43585</v>
      </c>
      <c r="H184" s="31">
        <v>86</v>
      </c>
      <c r="I184" s="31">
        <v>1</v>
      </c>
      <c r="J184" s="31">
        <f t="shared" si="47"/>
        <v>1</v>
      </c>
      <c r="K184" s="31">
        <f t="shared" si="51"/>
        <v>86</v>
      </c>
      <c r="L184" s="31"/>
      <c r="M184" s="31"/>
      <c r="N184" s="53">
        <f t="shared" si="52"/>
        <v>1</v>
      </c>
      <c r="O184" s="54"/>
      <c r="P184" s="133">
        <f>K184*$P$10</f>
        <v>2021000</v>
      </c>
      <c r="Q184" s="97"/>
      <c r="R184" s="134"/>
      <c r="T184" s="96"/>
      <c r="U184" s="96"/>
    </row>
    <row r="185" spans="20:21">
      <c r="T185" s="96"/>
      <c r="U185" s="96"/>
    </row>
    <row r="186" spans="20:21">
      <c r="T186" s="96"/>
      <c r="U186" s="96"/>
    </row>
    <row r="187" spans="20:21">
      <c r="T187" s="96"/>
      <c r="U187" s="96"/>
    </row>
    <row r="188" spans="20:21">
      <c r="T188" s="96"/>
      <c r="U188" s="96"/>
    </row>
    <row r="189" spans="20:21">
      <c r="T189" s="96"/>
      <c r="U189" s="96"/>
    </row>
    <row r="190" spans="20:21">
      <c r="T190" s="96"/>
      <c r="U190" s="96"/>
    </row>
    <row r="191" spans="20:21">
      <c r="T191" s="96"/>
      <c r="U191" s="96"/>
    </row>
    <row r="192" spans="20:21">
      <c r="T192" s="96"/>
      <c r="U192" s="96"/>
    </row>
    <row r="193" spans="20:21">
      <c r="T193" s="96"/>
      <c r="U193" s="96"/>
    </row>
    <row r="194" spans="20:21">
      <c r="T194" s="96"/>
      <c r="U194" s="96"/>
    </row>
    <row r="195" spans="20:21">
      <c r="T195" s="96"/>
      <c r="U195" s="96"/>
    </row>
    <row r="196" spans="20:21">
      <c r="T196" s="96"/>
      <c r="U196" s="96"/>
    </row>
    <row r="197" spans="20:21">
      <c r="T197" s="96"/>
      <c r="U197" s="96"/>
    </row>
    <row r="198" spans="20:21">
      <c r="T198" s="96"/>
      <c r="U198" s="96"/>
    </row>
    <row r="199" spans="20:21">
      <c r="T199" s="96"/>
      <c r="U199" s="96"/>
    </row>
    <row r="200" spans="20:21">
      <c r="T200" s="96"/>
      <c r="U200" s="96"/>
    </row>
    <row r="201" spans="20:21">
      <c r="T201" s="96"/>
      <c r="U201" s="96"/>
    </row>
    <row r="202" spans="20:21">
      <c r="T202" s="96"/>
      <c r="U202" s="96"/>
    </row>
    <row r="203" spans="20:21">
      <c r="T203" s="96"/>
      <c r="U203" s="96"/>
    </row>
    <row r="204" spans="20:21">
      <c r="T204" s="96"/>
      <c r="U204" s="96"/>
    </row>
    <row r="205" spans="20:21">
      <c r="T205" s="96"/>
      <c r="U205" s="96"/>
    </row>
    <row r="206" spans="20:21">
      <c r="T206" s="96"/>
      <c r="U206" s="96"/>
    </row>
    <row r="207" spans="20:21">
      <c r="T207" s="96"/>
      <c r="U207" s="96"/>
    </row>
    <row r="208" spans="20:21">
      <c r="T208" s="96"/>
      <c r="U208" s="96"/>
    </row>
    <row r="209" spans="20:21">
      <c r="T209" s="96"/>
      <c r="U209" s="96"/>
    </row>
    <row r="210" spans="20:21">
      <c r="T210" s="96"/>
      <c r="U210" s="96"/>
    </row>
    <row r="211" spans="20:21">
      <c r="T211" s="96"/>
      <c r="U211" s="96"/>
    </row>
    <row r="212" spans="20:21">
      <c r="T212" s="96"/>
      <c r="U212" s="96"/>
    </row>
    <row r="213" spans="20:21">
      <c r="T213" s="96"/>
      <c r="U213" s="96"/>
    </row>
    <row r="214" spans="20:21">
      <c r="T214" s="96"/>
      <c r="U214" s="96"/>
    </row>
    <row r="215" spans="20:21">
      <c r="T215" s="96"/>
      <c r="U215" s="96"/>
    </row>
    <row r="216" spans="20:21">
      <c r="T216" s="96"/>
      <c r="U216" s="96"/>
    </row>
    <row r="217" spans="20:21">
      <c r="T217" s="96"/>
      <c r="U217" s="96"/>
    </row>
    <row r="218" spans="20:21">
      <c r="T218" s="96"/>
      <c r="U218" s="96"/>
    </row>
    <row r="219" spans="20:21">
      <c r="T219" s="96"/>
      <c r="U219" s="96"/>
    </row>
    <row r="220" spans="20:21">
      <c r="T220" s="96"/>
      <c r="U220" s="96"/>
    </row>
    <row r="221" spans="20:21">
      <c r="T221" s="96"/>
      <c r="U221" s="96"/>
    </row>
    <row r="222" spans="20:21">
      <c r="T222" s="96"/>
      <c r="U222" s="96"/>
    </row>
    <row r="223" spans="20:21">
      <c r="T223" s="96"/>
      <c r="U223" s="96"/>
    </row>
    <row r="224" spans="20:21">
      <c r="T224" s="96"/>
      <c r="U224" s="96"/>
    </row>
    <row r="225" spans="20:21">
      <c r="T225" s="96"/>
      <c r="U225" s="96"/>
    </row>
    <row r="226" spans="20:21">
      <c r="T226" s="96"/>
      <c r="U226" s="96"/>
    </row>
    <row r="227" spans="20:21">
      <c r="T227" s="96"/>
      <c r="U227" s="96"/>
    </row>
    <row r="228" spans="20:21">
      <c r="T228" s="96"/>
      <c r="U228" s="96"/>
    </row>
    <row r="229" spans="20:21">
      <c r="T229" s="96"/>
      <c r="U229" s="96"/>
    </row>
    <row r="230" spans="20:21">
      <c r="T230" s="96"/>
      <c r="U230" s="96"/>
    </row>
    <row r="231" spans="20:21">
      <c r="T231" s="96"/>
      <c r="U231" s="96"/>
    </row>
    <row r="232" spans="20:21">
      <c r="T232" s="96"/>
      <c r="U232" s="96"/>
    </row>
    <row r="233" spans="20:21">
      <c r="T233" s="96"/>
      <c r="U233" s="96"/>
    </row>
    <row r="234" spans="20:21">
      <c r="T234" s="96"/>
      <c r="U234" s="96"/>
    </row>
    <row r="235" spans="20:21">
      <c r="T235" s="96"/>
      <c r="U235" s="96"/>
    </row>
    <row r="236" spans="20:21">
      <c r="T236" s="96"/>
      <c r="U236" s="96"/>
    </row>
    <row r="237" spans="20:21">
      <c r="T237" s="96"/>
      <c r="U237" s="96"/>
    </row>
    <row r="238" spans="20:21">
      <c r="T238" s="96"/>
      <c r="U238" s="96"/>
    </row>
    <row r="239" spans="20:21">
      <c r="T239" s="96"/>
      <c r="U239" s="96"/>
    </row>
    <row r="240" spans="20:21">
      <c r="T240" s="96"/>
      <c r="U240" s="96"/>
    </row>
    <row r="241" spans="20:21">
      <c r="T241" s="96"/>
      <c r="U241" s="96"/>
    </row>
    <row r="242" spans="20:21">
      <c r="T242" s="96"/>
      <c r="U242" s="96"/>
    </row>
    <row r="243" spans="20:21">
      <c r="T243" s="96"/>
      <c r="U243" s="96"/>
    </row>
    <row r="244" spans="20:21">
      <c r="T244" s="96"/>
      <c r="U244" s="96"/>
    </row>
    <row r="245" spans="20:21">
      <c r="T245" s="96"/>
      <c r="U245" s="96"/>
    </row>
    <row r="246" spans="20:21">
      <c r="T246" s="96"/>
      <c r="U246" s="96"/>
    </row>
    <row r="247" spans="20:21">
      <c r="T247" s="96"/>
      <c r="U247" s="96"/>
    </row>
    <row r="248" spans="20:21">
      <c r="T248" s="96"/>
      <c r="U248" s="96"/>
    </row>
    <row r="249" spans="20:21">
      <c r="T249" s="96"/>
      <c r="U249" s="96"/>
    </row>
    <row r="250" spans="20:21">
      <c r="T250" s="96"/>
      <c r="U250" s="96"/>
    </row>
    <row r="251" spans="20:21">
      <c r="T251" s="96"/>
      <c r="U251" s="96"/>
    </row>
    <row r="252" spans="20:21">
      <c r="T252" s="96"/>
      <c r="U252" s="96"/>
    </row>
    <row r="253" spans="20:21">
      <c r="T253" s="96"/>
      <c r="U253" s="96"/>
    </row>
    <row r="254" spans="20:21">
      <c r="T254" s="96"/>
      <c r="U254" s="96"/>
    </row>
    <row r="255" spans="20:21">
      <c r="T255" s="96"/>
      <c r="U255" s="96"/>
    </row>
    <row r="256" spans="20:21">
      <c r="T256" s="96"/>
      <c r="U256" s="96"/>
    </row>
    <row r="257" spans="20:21">
      <c r="T257" s="96"/>
      <c r="U257" s="96"/>
    </row>
    <row r="258" spans="20:21">
      <c r="T258" s="96"/>
      <c r="U258" s="96"/>
    </row>
    <row r="259" spans="20:21">
      <c r="T259" s="96"/>
      <c r="U259" s="96"/>
    </row>
    <row r="260" spans="20:21">
      <c r="T260" s="96"/>
      <c r="U260" s="96"/>
    </row>
    <row r="261" spans="20:21">
      <c r="T261" s="96"/>
      <c r="U261" s="96"/>
    </row>
    <row r="262" spans="20:21">
      <c r="T262" s="96"/>
      <c r="U262" s="96"/>
    </row>
    <row r="263" spans="20:21">
      <c r="T263" s="96"/>
      <c r="U263" s="96"/>
    </row>
    <row r="264" spans="20:21">
      <c r="T264" s="96"/>
      <c r="U264" s="96"/>
    </row>
    <row r="265" spans="20:21">
      <c r="T265" s="96"/>
      <c r="U265" s="96"/>
    </row>
    <row r="266" spans="20:21">
      <c r="T266" s="96"/>
      <c r="U266" s="96"/>
    </row>
    <row r="267" spans="20:21">
      <c r="T267" s="96"/>
      <c r="U267" s="96"/>
    </row>
    <row r="268" spans="20:21">
      <c r="T268" s="96"/>
      <c r="U268" s="96"/>
    </row>
    <row r="269" spans="20:21">
      <c r="T269" s="96"/>
      <c r="U269" s="96"/>
    </row>
    <row r="270" spans="20:21">
      <c r="T270" s="96"/>
      <c r="U270" s="96"/>
    </row>
    <row r="271" spans="20:21">
      <c r="T271" s="96"/>
      <c r="U271" s="96"/>
    </row>
    <row r="272" spans="20:21">
      <c r="T272" s="96"/>
      <c r="U272" s="96"/>
    </row>
    <row r="273" spans="20:21">
      <c r="T273" s="96"/>
      <c r="U273" s="96"/>
    </row>
    <row r="274" spans="20:21">
      <c r="T274" s="96"/>
      <c r="U274" s="96"/>
    </row>
    <row r="275" spans="20:21">
      <c r="T275" s="96"/>
      <c r="U275" s="96"/>
    </row>
    <row r="276" spans="20:21">
      <c r="T276" s="96"/>
      <c r="U276" s="96"/>
    </row>
    <row r="277" spans="20:21">
      <c r="T277" s="96"/>
      <c r="U277" s="96"/>
    </row>
    <row r="278" spans="20:21">
      <c r="T278" s="96"/>
      <c r="U278" s="96"/>
    </row>
    <row r="279" spans="20:21">
      <c r="T279" s="96"/>
      <c r="U279" s="96"/>
    </row>
    <row r="280" spans="20:21">
      <c r="T280" s="96"/>
      <c r="U280" s="96"/>
    </row>
    <row r="281" spans="20:21">
      <c r="T281" s="96"/>
      <c r="U281" s="96"/>
    </row>
    <row r="282" spans="20:21">
      <c r="T282" s="96"/>
      <c r="U282" s="96"/>
    </row>
    <row r="283" spans="20:21">
      <c r="T283" s="96"/>
      <c r="U283" s="96"/>
    </row>
    <row r="284" spans="20:21">
      <c r="T284" s="96"/>
      <c r="U284" s="96"/>
    </row>
    <row r="285" spans="20:21">
      <c r="T285" s="96"/>
      <c r="U285" s="96"/>
    </row>
    <row r="286" spans="20:21">
      <c r="T286" s="96"/>
      <c r="U286" s="96"/>
    </row>
    <row r="287" spans="20:21">
      <c r="T287" s="96"/>
      <c r="U287" s="96"/>
    </row>
    <row r="288" spans="20:21">
      <c r="T288" s="96"/>
      <c r="U288" s="96"/>
    </row>
    <row r="289" spans="20:21">
      <c r="T289" s="96"/>
      <c r="U289" s="96"/>
    </row>
    <row r="290" spans="20:21">
      <c r="T290" s="96"/>
      <c r="U290" s="96"/>
    </row>
    <row r="291" spans="20:21">
      <c r="T291" s="96"/>
      <c r="U291" s="96"/>
    </row>
    <row r="292" spans="20:21">
      <c r="T292" s="96"/>
      <c r="U292" s="96"/>
    </row>
    <row r="293" spans="20:21">
      <c r="T293" s="96"/>
      <c r="U293" s="96"/>
    </row>
    <row r="294" spans="20:21">
      <c r="T294" s="96"/>
      <c r="U294" s="96"/>
    </row>
    <row r="295" spans="20:21">
      <c r="T295" s="96"/>
      <c r="U295" s="96"/>
    </row>
    <row r="296" spans="20:21">
      <c r="T296" s="96"/>
      <c r="U296" s="96"/>
    </row>
    <row r="297" spans="20:21">
      <c r="T297" s="96"/>
      <c r="U297" s="96"/>
    </row>
    <row r="298" spans="20:21">
      <c r="T298" s="96"/>
      <c r="U298" s="96"/>
    </row>
    <row r="299" spans="20:21">
      <c r="T299" s="96"/>
      <c r="U299" s="96"/>
    </row>
    <row r="300" spans="20:21">
      <c r="T300" s="96"/>
      <c r="U300" s="96"/>
    </row>
    <row r="301" spans="20:21">
      <c r="T301" s="96"/>
      <c r="U301" s="96"/>
    </row>
    <row r="302" spans="20:21">
      <c r="T302" s="96"/>
      <c r="U302" s="96"/>
    </row>
    <row r="303" spans="20:21">
      <c r="T303" s="96"/>
      <c r="U303" s="96"/>
    </row>
    <row r="304" spans="20:21">
      <c r="T304" s="96"/>
      <c r="U304" s="96"/>
    </row>
    <row r="305" spans="20:21">
      <c r="T305" s="96"/>
      <c r="U305" s="96"/>
    </row>
    <row r="306" spans="20:21">
      <c r="T306" s="96"/>
      <c r="U306" s="96"/>
    </row>
    <row r="307" spans="20:21">
      <c r="T307" s="96"/>
      <c r="U307" s="96"/>
    </row>
    <row r="308" spans="20:21">
      <c r="T308" s="96"/>
      <c r="U308" s="96"/>
    </row>
    <row r="309" spans="20:21">
      <c r="T309" s="96"/>
      <c r="U309" s="96"/>
    </row>
    <row r="310" spans="20:21">
      <c r="T310" s="96"/>
      <c r="U310" s="96"/>
    </row>
    <row r="311" spans="20:21">
      <c r="T311" s="96"/>
      <c r="U311" s="96"/>
    </row>
    <row r="312" spans="20:21">
      <c r="T312" s="96"/>
      <c r="U312" s="96"/>
    </row>
    <row r="313" spans="20:21">
      <c r="T313" s="96"/>
      <c r="U313" s="96"/>
    </row>
    <row r="314" spans="20:21">
      <c r="T314" s="96"/>
      <c r="U314" s="96"/>
    </row>
    <row r="315" spans="20:21">
      <c r="T315" s="96"/>
      <c r="U315" s="96"/>
    </row>
    <row r="316" spans="20:21">
      <c r="T316" s="96"/>
      <c r="U316" s="96"/>
    </row>
    <row r="317" spans="20:21">
      <c r="T317" s="96"/>
      <c r="U317" s="96"/>
    </row>
    <row r="318" spans="20:21">
      <c r="T318" s="96"/>
      <c r="U318" s="96"/>
    </row>
    <row r="319" spans="20:21">
      <c r="T319" s="96"/>
      <c r="U319" s="96"/>
    </row>
    <row r="320" spans="20:21">
      <c r="T320" s="96"/>
      <c r="U320" s="96"/>
    </row>
    <row r="321" spans="20:21">
      <c r="T321" s="96"/>
      <c r="U321" s="96"/>
    </row>
    <row r="322" spans="20:21">
      <c r="T322" s="96"/>
      <c r="U322" s="96"/>
    </row>
    <row r="323" spans="20:21">
      <c r="T323" s="96"/>
      <c r="U323" s="96"/>
    </row>
    <row r="324" spans="20:21">
      <c r="T324" s="96"/>
      <c r="U324" s="96"/>
    </row>
    <row r="325" spans="20:21">
      <c r="T325" s="96"/>
      <c r="U325" s="96"/>
    </row>
    <row r="326" spans="20:21">
      <c r="T326" s="96"/>
      <c r="U326" s="96"/>
    </row>
    <row r="327" spans="20:21">
      <c r="T327" s="96"/>
      <c r="U327" s="96"/>
    </row>
    <row r="328" spans="20:21">
      <c r="T328" s="96"/>
      <c r="U328" s="96"/>
    </row>
    <row r="329" spans="20:21">
      <c r="T329" s="96"/>
      <c r="U329" s="96"/>
    </row>
    <row r="330" spans="20:21">
      <c r="T330" s="96"/>
      <c r="U330" s="96"/>
    </row>
    <row r="331" spans="20:21">
      <c r="T331" s="96"/>
      <c r="U331" s="96"/>
    </row>
    <row r="332" spans="20:21">
      <c r="T332" s="96"/>
      <c r="U332" s="96"/>
    </row>
    <row r="333" spans="20:21">
      <c r="T333" s="96"/>
      <c r="U333" s="96"/>
    </row>
    <row r="334" spans="20:21">
      <c r="T334" s="96"/>
      <c r="U334" s="96"/>
    </row>
    <row r="335" spans="20:21">
      <c r="T335" s="96"/>
      <c r="U335" s="96"/>
    </row>
    <row r="336" spans="20:21">
      <c r="T336" s="96"/>
      <c r="U336" s="96"/>
    </row>
    <row r="337" spans="20:21">
      <c r="T337" s="96"/>
      <c r="U337" s="96"/>
    </row>
    <row r="338" spans="20:21">
      <c r="T338" s="96"/>
      <c r="U338" s="96"/>
    </row>
    <row r="339" spans="20:21">
      <c r="T339" s="96"/>
      <c r="U339" s="96"/>
    </row>
    <row r="340" spans="20:21">
      <c r="T340" s="96"/>
      <c r="U340" s="96"/>
    </row>
    <row r="341" spans="20:21">
      <c r="T341" s="96"/>
      <c r="U341" s="96"/>
    </row>
    <row r="342" spans="20:21">
      <c r="T342" s="96"/>
      <c r="U342" s="96"/>
    </row>
    <row r="343" spans="20:21">
      <c r="T343" s="96"/>
      <c r="U343" s="96"/>
    </row>
    <row r="344" spans="20:21">
      <c r="T344" s="96"/>
      <c r="U344" s="96"/>
    </row>
    <row r="345" spans="20:21">
      <c r="T345" s="96"/>
      <c r="U345" s="96"/>
    </row>
    <row r="346" spans="20:21">
      <c r="T346" s="96"/>
      <c r="U346" s="96"/>
    </row>
    <row r="347" spans="20:21">
      <c r="T347" s="96"/>
      <c r="U347" s="96"/>
    </row>
    <row r="348" spans="20:21">
      <c r="T348" s="96"/>
      <c r="U348" s="96"/>
    </row>
    <row r="349" spans="20:21">
      <c r="T349" s="96"/>
      <c r="U349" s="96"/>
    </row>
    <row r="350" spans="20:21">
      <c r="T350" s="96"/>
      <c r="U350" s="96"/>
    </row>
    <row r="351" spans="20:21">
      <c r="T351" s="96"/>
      <c r="U351" s="96"/>
    </row>
    <row r="352" spans="20:21">
      <c r="T352" s="96"/>
      <c r="U352" s="96"/>
    </row>
    <row r="353" spans="20:21">
      <c r="T353" s="96"/>
      <c r="U353" s="96"/>
    </row>
    <row r="354" spans="20:21">
      <c r="T354" s="96"/>
      <c r="U354" s="96"/>
    </row>
    <row r="355" spans="20:21">
      <c r="T355" s="96"/>
      <c r="U355" s="96"/>
    </row>
    <row r="356" spans="20:21">
      <c r="T356" s="96"/>
      <c r="U356" s="96"/>
    </row>
    <row r="357" spans="20:21">
      <c r="T357" s="96"/>
      <c r="U357" s="96"/>
    </row>
    <row r="358" spans="20:21">
      <c r="T358" s="96"/>
      <c r="U358" s="96"/>
    </row>
    <row r="359" spans="20:21">
      <c r="T359" s="96"/>
      <c r="U359" s="96"/>
    </row>
    <row r="360" spans="20:21">
      <c r="T360" s="96"/>
      <c r="U360" s="96"/>
    </row>
    <row r="361" spans="20:21">
      <c r="T361" s="96"/>
      <c r="U361" s="96"/>
    </row>
    <row r="362" spans="20:21">
      <c r="T362" s="96"/>
      <c r="U362" s="96"/>
    </row>
    <row r="363" spans="20:21">
      <c r="T363" s="96"/>
      <c r="U363" s="96"/>
    </row>
    <row r="364" spans="20:21">
      <c r="T364" s="96"/>
      <c r="U364" s="96"/>
    </row>
    <row r="365" spans="20:21">
      <c r="T365" s="96"/>
      <c r="U365" s="96"/>
    </row>
    <row r="366" spans="20:21">
      <c r="T366" s="96"/>
      <c r="U366" s="96"/>
    </row>
    <row r="367" spans="20:21">
      <c r="T367" s="96"/>
      <c r="U367" s="96"/>
    </row>
    <row r="368" spans="20:21">
      <c r="T368" s="96"/>
      <c r="U368" s="96"/>
    </row>
    <row r="369" spans="20:21">
      <c r="T369" s="96"/>
      <c r="U369" s="96"/>
    </row>
    <row r="370" spans="20:21">
      <c r="T370" s="96"/>
      <c r="U370" s="96"/>
    </row>
    <row r="371" spans="20:21">
      <c r="T371" s="96"/>
      <c r="U371" s="96"/>
    </row>
    <row r="372" spans="20:21">
      <c r="T372" s="96"/>
      <c r="U372" s="96"/>
    </row>
    <row r="373" spans="20:21">
      <c r="T373" s="96"/>
      <c r="U373" s="96"/>
    </row>
    <row r="374" spans="20:21">
      <c r="T374" s="96"/>
      <c r="U374" s="96"/>
    </row>
    <row r="375" spans="20:21">
      <c r="T375" s="96"/>
      <c r="U375" s="96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29 B31:B63 B65:B74 B76:B80 B84:B90 B92:B102 B104:B121 B123:B127 B130:B135 B138:B144 B146:B155 B157:B184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3"/>
  <sheetViews>
    <sheetView topLeftCell="B1" workbookViewId="0">
      <selection activeCell="Q1" sqref="Q$1:W$1048576"/>
    </sheetView>
  </sheetViews>
  <sheetFormatPr defaultColWidth="9" defaultRowHeight="13.5"/>
  <cols>
    <col min="1" max="1" width="21.8583333333333" style="74" hidden="1" customWidth="1"/>
    <col min="2" max="2" width="12.2833333333333" style="74" customWidth="1"/>
    <col min="3" max="3" width="12.425" style="74" customWidth="1"/>
    <col min="4" max="4" width="15.5666666666667" style="74" customWidth="1"/>
    <col min="5" max="5" width="21" style="76" customWidth="1"/>
    <col min="6" max="6" width="13" style="7" customWidth="1"/>
    <col min="7" max="7" width="9.375" style="74" customWidth="1"/>
    <col min="8" max="9" width="6" style="74" customWidth="1"/>
    <col min="10" max="10" width="12.1416666666667" style="74" customWidth="1"/>
    <col min="11" max="11" width="16.1416666666667" style="74" customWidth="1"/>
    <col min="12" max="12" width="10.425" style="74" customWidth="1"/>
    <col min="13" max="13" width="9.85833333333333" style="74" customWidth="1"/>
    <col min="14" max="14" width="8.85833333333333" style="74" customWidth="1"/>
    <col min="15" max="15" width="11.5666666666667" style="74" customWidth="1"/>
    <col min="16" max="16" width="13.2833333333333" style="74" hidden="1" customWidth="1"/>
    <col min="17" max="17" width="13.2833333333333" style="74" customWidth="1"/>
    <col min="18" max="18" width="9.14166666666667" style="74"/>
    <col min="19" max="20" width="8" style="77"/>
    <col min="21" max="16384" width="9.14166666666667" style="74"/>
  </cols>
  <sheetData>
    <row r="1" s="74" customFormat="1" ht="15" customHeight="1" spans="3:20">
      <c r="C1" s="78" t="s">
        <v>0</v>
      </c>
      <c r="E1" s="79" t="s">
        <v>1</v>
      </c>
      <c r="F1" s="10">
        <f>K11</f>
        <v>48540</v>
      </c>
      <c r="G1" s="89" t="s">
        <v>154</v>
      </c>
      <c r="S1" s="96"/>
      <c r="T1" s="96"/>
    </row>
    <row r="2" s="74" customFormat="1" spans="5:20">
      <c r="E2" s="79" t="s">
        <v>6</v>
      </c>
      <c r="F2" s="10">
        <v>-32875</v>
      </c>
      <c r="H2" s="80"/>
      <c r="S2" s="96"/>
      <c r="T2" s="96"/>
    </row>
    <row r="3" s="74" customFormat="1" spans="5:20">
      <c r="E3" s="79" t="s">
        <v>2</v>
      </c>
      <c r="F3" s="10">
        <f>L11</f>
        <v>0</v>
      </c>
      <c r="G3" s="80"/>
      <c r="H3" s="7"/>
      <c r="J3" s="80"/>
      <c r="S3" s="96"/>
      <c r="T3" s="96"/>
    </row>
    <row r="4" s="74" customFormat="1" spans="5:20">
      <c r="E4" s="79" t="s">
        <v>3</v>
      </c>
      <c r="F4" s="10">
        <f>M11</f>
        <v>2804</v>
      </c>
      <c r="G4" s="89" t="s">
        <v>154</v>
      </c>
      <c r="H4" s="80"/>
      <c r="I4" s="7"/>
      <c r="S4" s="96"/>
      <c r="T4" s="96"/>
    </row>
    <row r="5" s="74" customFormat="1" ht="20.25" spans="5:20">
      <c r="E5" s="13" t="s">
        <v>8</v>
      </c>
      <c r="F5" s="14">
        <f>SUM(F1:F4)</f>
        <v>18469</v>
      </c>
      <c r="S5" s="96"/>
      <c r="T5" s="96"/>
    </row>
    <row r="6" s="74" customFormat="1" ht="22.5" customHeight="1" spans="2:20">
      <c r="B6" s="81" t="s">
        <v>9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90"/>
      <c r="S6" s="96"/>
      <c r="T6" s="96"/>
    </row>
    <row r="7" s="74" customFormat="1" ht="22.5" customHeight="1" spans="1:20">
      <c r="A7" s="82" t="s">
        <v>155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S7" s="96"/>
      <c r="T7" s="96"/>
    </row>
    <row r="8" s="74" customFormat="1" ht="22.5" customHeight="1" spans="1:20">
      <c r="A8" s="81"/>
      <c r="B8" s="81"/>
      <c r="C8" s="82"/>
      <c r="D8" s="82"/>
      <c r="E8" s="82"/>
      <c r="F8" s="17" t="s">
        <v>156</v>
      </c>
      <c r="G8" s="17"/>
      <c r="H8" s="17"/>
      <c r="I8" s="17"/>
      <c r="J8" s="17"/>
      <c r="K8" s="47">
        <v>32875</v>
      </c>
      <c r="L8" s="48"/>
      <c r="M8" s="81"/>
      <c r="N8" s="82"/>
      <c r="O8" s="82"/>
      <c r="P8" s="91"/>
      <c r="Q8" s="80"/>
      <c r="S8" s="96"/>
      <c r="T8" s="96"/>
    </row>
    <row r="9" s="74" customFormat="1" ht="24" customHeight="1" spans="1:20">
      <c r="A9" s="18" t="s">
        <v>12</v>
      </c>
      <c r="B9" s="19" t="s">
        <v>13</v>
      </c>
      <c r="C9" s="19" t="s">
        <v>14</v>
      </c>
      <c r="D9" s="20" t="s">
        <v>15</v>
      </c>
      <c r="E9" s="21" t="s">
        <v>16</v>
      </c>
      <c r="F9" s="21" t="s">
        <v>17</v>
      </c>
      <c r="G9" s="21"/>
      <c r="H9" s="22" t="s">
        <v>18</v>
      </c>
      <c r="I9" s="49" t="s">
        <v>19</v>
      </c>
      <c r="J9" s="25" t="s">
        <v>20</v>
      </c>
      <c r="K9" s="22" t="s">
        <v>21</v>
      </c>
      <c r="L9" s="22" t="s">
        <v>22</v>
      </c>
      <c r="M9" s="22" t="s">
        <v>23</v>
      </c>
      <c r="N9" s="50" t="s">
        <v>24</v>
      </c>
      <c r="O9" s="92" t="s">
        <v>27</v>
      </c>
      <c r="P9" s="74" t="s">
        <v>143</v>
      </c>
      <c r="S9" s="96"/>
      <c r="T9" s="96"/>
    </row>
    <row r="10" s="74" customFormat="1" ht="14.25" spans="1:20">
      <c r="A10" s="23"/>
      <c r="B10" s="21"/>
      <c r="C10" s="19"/>
      <c r="D10" s="20"/>
      <c r="E10" s="21"/>
      <c r="F10" s="24" t="s">
        <v>25</v>
      </c>
      <c r="G10" s="21" t="s">
        <v>26</v>
      </c>
      <c r="H10" s="25"/>
      <c r="I10" s="49"/>
      <c r="J10" s="25"/>
      <c r="K10" s="25"/>
      <c r="L10" s="25"/>
      <c r="M10" s="22"/>
      <c r="N10" s="52">
        <f>SUM(N12:N2507)</f>
        <v>497</v>
      </c>
      <c r="O10" s="92"/>
      <c r="P10" s="74">
        <v>23500</v>
      </c>
      <c r="S10" s="96"/>
      <c r="T10" s="96"/>
    </row>
    <row r="11" s="74" customFormat="1" ht="17.25" customHeight="1" spans="1:20">
      <c r="A11" s="23"/>
      <c r="B11" s="21"/>
      <c r="C11" s="21"/>
      <c r="D11" s="20">
        <v>1</v>
      </c>
      <c r="E11" s="21">
        <v>2</v>
      </c>
      <c r="F11" s="24">
        <v>3</v>
      </c>
      <c r="G11" s="21">
        <v>4</v>
      </c>
      <c r="H11" s="25">
        <v>5</v>
      </c>
      <c r="I11" s="49">
        <v>6</v>
      </c>
      <c r="J11" s="25">
        <v>7</v>
      </c>
      <c r="K11" s="25">
        <f>SUBTOTAL(9,K12:K608)</f>
        <v>48540</v>
      </c>
      <c r="L11" s="25">
        <f t="shared" ref="K11:M11" si="0">SUBTOTAL(9,L12:L608)</f>
        <v>0</v>
      </c>
      <c r="M11" s="25">
        <f t="shared" si="0"/>
        <v>2804</v>
      </c>
      <c r="N11" s="52"/>
      <c r="O11" s="92"/>
      <c r="P11" s="93"/>
      <c r="S11" s="96"/>
      <c r="T11" s="96"/>
    </row>
    <row r="12" s="74" customFormat="1" spans="1:20">
      <c r="A12" s="83"/>
      <c r="B12" s="84">
        <v>1485963</v>
      </c>
      <c r="C12" s="85">
        <v>8546890</v>
      </c>
      <c r="D12" s="84">
        <v>170947</v>
      </c>
      <c r="E12" s="86" t="s">
        <v>29</v>
      </c>
      <c r="F12" s="87">
        <v>43585</v>
      </c>
      <c r="G12" s="87">
        <v>43586</v>
      </c>
      <c r="H12" s="31">
        <v>86</v>
      </c>
      <c r="I12" s="31">
        <v>1</v>
      </c>
      <c r="J12" s="31">
        <v>1</v>
      </c>
      <c r="K12" s="31">
        <f t="shared" ref="K12:K18" si="1">H12*I12*J12</f>
        <v>86</v>
      </c>
      <c r="L12" s="31"/>
      <c r="M12" s="31"/>
      <c r="N12" s="94">
        <f t="shared" ref="N12:N18" si="2">+I12*J12</f>
        <v>1</v>
      </c>
      <c r="O12" s="84"/>
      <c r="P12" s="91">
        <f t="shared" ref="P12:P75" si="3">(K12+L12+M12)*23500</f>
        <v>2021000</v>
      </c>
      <c r="Q12" s="97"/>
      <c r="R12" s="98"/>
      <c r="S12" s="96"/>
      <c r="T12" s="96"/>
    </row>
    <row r="13" s="74" customFormat="1" spans="1:20">
      <c r="A13" s="83" t="s">
        <v>30</v>
      </c>
      <c r="B13" s="84">
        <v>1481318</v>
      </c>
      <c r="C13" s="85">
        <v>8531161</v>
      </c>
      <c r="D13" s="84">
        <v>170959</v>
      </c>
      <c r="E13" s="86" t="s">
        <v>29</v>
      </c>
      <c r="F13" s="87">
        <v>43582</v>
      </c>
      <c r="G13" s="87">
        <v>43586</v>
      </c>
      <c r="H13" s="33">
        <v>86</v>
      </c>
      <c r="I13" s="31">
        <v>1</v>
      </c>
      <c r="J13" s="31">
        <v>4</v>
      </c>
      <c r="K13" s="31">
        <f t="shared" si="1"/>
        <v>344</v>
      </c>
      <c r="L13" s="31"/>
      <c r="M13" s="31"/>
      <c r="N13" s="94">
        <f t="shared" si="2"/>
        <v>4</v>
      </c>
      <c r="O13" s="84"/>
      <c r="P13" s="91">
        <f t="shared" si="3"/>
        <v>8084000</v>
      </c>
      <c r="Q13" s="97"/>
      <c r="R13" s="98"/>
      <c r="S13" s="96"/>
      <c r="T13" s="96"/>
    </row>
    <row r="14" s="74" customFormat="1" spans="1:20">
      <c r="A14" s="83"/>
      <c r="B14" s="84">
        <v>1447140</v>
      </c>
      <c r="C14" s="85">
        <v>8404564</v>
      </c>
      <c r="D14" s="84">
        <v>170962</v>
      </c>
      <c r="E14" s="86" t="s">
        <v>29</v>
      </c>
      <c r="F14" s="87">
        <v>43584</v>
      </c>
      <c r="G14" s="87">
        <v>43586</v>
      </c>
      <c r="H14" s="33">
        <v>86</v>
      </c>
      <c r="I14" s="31">
        <v>1</v>
      </c>
      <c r="J14" s="31">
        <v>2</v>
      </c>
      <c r="K14" s="31">
        <f t="shared" si="1"/>
        <v>172</v>
      </c>
      <c r="L14" s="31"/>
      <c r="M14" s="31"/>
      <c r="N14" s="94">
        <f t="shared" si="2"/>
        <v>2</v>
      </c>
      <c r="O14" s="84"/>
      <c r="P14" s="91">
        <f t="shared" si="3"/>
        <v>4042000</v>
      </c>
      <c r="Q14" s="97"/>
      <c r="R14" s="98"/>
      <c r="S14" s="96"/>
      <c r="T14" s="96"/>
    </row>
    <row r="15" s="74" customFormat="1" spans="1:20">
      <c r="A15" s="83"/>
      <c r="B15" s="84">
        <v>1447583</v>
      </c>
      <c r="C15" s="85">
        <v>8406550</v>
      </c>
      <c r="D15" s="84">
        <v>170963</v>
      </c>
      <c r="E15" s="86" t="s">
        <v>29</v>
      </c>
      <c r="F15" s="87">
        <v>43584</v>
      </c>
      <c r="G15" s="87">
        <v>43586</v>
      </c>
      <c r="H15" s="33">
        <v>86</v>
      </c>
      <c r="I15" s="31">
        <v>1</v>
      </c>
      <c r="J15" s="31">
        <v>2</v>
      </c>
      <c r="K15" s="31">
        <f t="shared" si="1"/>
        <v>172</v>
      </c>
      <c r="L15" s="31"/>
      <c r="M15" s="31"/>
      <c r="N15" s="94">
        <f t="shared" si="2"/>
        <v>2</v>
      </c>
      <c r="O15" s="84"/>
      <c r="P15" s="91">
        <f t="shared" si="3"/>
        <v>4042000</v>
      </c>
      <c r="Q15" s="97"/>
      <c r="R15" s="98"/>
      <c r="S15" s="96"/>
      <c r="T15" s="96"/>
    </row>
    <row r="16" s="74" customFormat="1" spans="1:20">
      <c r="A16" s="83"/>
      <c r="B16" s="84">
        <v>1487793</v>
      </c>
      <c r="C16" s="85">
        <v>8557262</v>
      </c>
      <c r="D16" s="84">
        <v>170965</v>
      </c>
      <c r="E16" s="86" t="s">
        <v>29</v>
      </c>
      <c r="F16" s="87">
        <v>43585</v>
      </c>
      <c r="G16" s="87">
        <v>43586</v>
      </c>
      <c r="H16" s="33">
        <v>86</v>
      </c>
      <c r="I16" s="31">
        <v>1</v>
      </c>
      <c r="J16" s="31">
        <v>1</v>
      </c>
      <c r="K16" s="31">
        <f t="shared" si="1"/>
        <v>86</v>
      </c>
      <c r="L16" s="31"/>
      <c r="M16" s="31"/>
      <c r="N16" s="94">
        <f t="shared" si="2"/>
        <v>1</v>
      </c>
      <c r="O16" s="84"/>
      <c r="P16" s="91">
        <f t="shared" si="3"/>
        <v>2021000</v>
      </c>
      <c r="Q16" s="97"/>
      <c r="R16" s="98"/>
      <c r="S16" s="96"/>
      <c r="T16" s="96"/>
    </row>
    <row r="17" s="74" customFormat="1" spans="1:20">
      <c r="A17" s="83"/>
      <c r="B17" s="84">
        <v>1450824</v>
      </c>
      <c r="C17" s="85">
        <v>8420783</v>
      </c>
      <c r="D17" s="84">
        <v>170967</v>
      </c>
      <c r="E17" s="86" t="s">
        <v>29</v>
      </c>
      <c r="F17" s="87">
        <v>43585</v>
      </c>
      <c r="G17" s="87">
        <v>43586</v>
      </c>
      <c r="H17" s="33">
        <v>86</v>
      </c>
      <c r="I17" s="31">
        <v>1</v>
      </c>
      <c r="J17" s="31">
        <v>1</v>
      </c>
      <c r="K17" s="31">
        <f t="shared" si="1"/>
        <v>86</v>
      </c>
      <c r="L17" s="31"/>
      <c r="M17" s="31"/>
      <c r="N17" s="94">
        <f t="shared" si="2"/>
        <v>1</v>
      </c>
      <c r="O17" s="84"/>
      <c r="P17" s="91">
        <f t="shared" si="3"/>
        <v>2021000</v>
      </c>
      <c r="Q17" s="97"/>
      <c r="R17" s="98"/>
      <c r="S17" s="96"/>
      <c r="T17" s="96"/>
    </row>
    <row r="18" s="74" customFormat="1" spans="1:20">
      <c r="A18" s="83"/>
      <c r="B18" s="84">
        <v>1485737</v>
      </c>
      <c r="C18" s="85">
        <v>8545155</v>
      </c>
      <c r="D18" s="84">
        <v>170969</v>
      </c>
      <c r="E18" s="86" t="s">
        <v>29</v>
      </c>
      <c r="F18" s="87">
        <v>43583</v>
      </c>
      <c r="G18" s="87">
        <v>43586</v>
      </c>
      <c r="H18" s="31">
        <v>86</v>
      </c>
      <c r="I18" s="31">
        <v>1</v>
      </c>
      <c r="J18" s="31">
        <v>3</v>
      </c>
      <c r="K18" s="31">
        <f t="shared" si="1"/>
        <v>258</v>
      </c>
      <c r="L18" s="31"/>
      <c r="M18" s="31"/>
      <c r="N18" s="94">
        <f t="shared" si="2"/>
        <v>3</v>
      </c>
      <c r="O18" s="84"/>
      <c r="P18" s="91">
        <f t="shared" si="3"/>
        <v>6063000</v>
      </c>
      <c r="Q18" s="97"/>
      <c r="R18" s="98"/>
      <c r="S18" s="96"/>
      <c r="T18" s="96"/>
    </row>
    <row r="19" s="74" customFormat="1" spans="1:20">
      <c r="A19" s="83"/>
      <c r="B19" s="84">
        <v>1485737</v>
      </c>
      <c r="C19" s="85">
        <v>8545155</v>
      </c>
      <c r="D19" s="84">
        <v>170969</v>
      </c>
      <c r="E19" s="86" t="s">
        <v>116</v>
      </c>
      <c r="F19" s="87">
        <v>43583</v>
      </c>
      <c r="G19" s="87">
        <v>43586</v>
      </c>
      <c r="H19" s="31">
        <v>19</v>
      </c>
      <c r="I19" s="31">
        <v>1</v>
      </c>
      <c r="J19" s="31">
        <v>3</v>
      </c>
      <c r="K19" s="31"/>
      <c r="L19" s="31"/>
      <c r="M19" s="31">
        <f>+H19*I19*J19</f>
        <v>57</v>
      </c>
      <c r="N19" s="94"/>
      <c r="O19" s="84"/>
      <c r="P19" s="91">
        <f t="shared" si="3"/>
        <v>1339500</v>
      </c>
      <c r="Q19" s="97"/>
      <c r="R19" s="98"/>
      <c r="S19" s="96"/>
      <c r="T19" s="96"/>
    </row>
    <row r="20" s="74" customFormat="1" spans="1:20">
      <c r="A20" s="83"/>
      <c r="B20" s="84">
        <v>1482899</v>
      </c>
      <c r="C20" s="85">
        <v>8536645</v>
      </c>
      <c r="D20" s="84">
        <v>170972</v>
      </c>
      <c r="E20" s="86" t="s">
        <v>29</v>
      </c>
      <c r="F20" s="87">
        <v>43585</v>
      </c>
      <c r="G20" s="87">
        <v>43586</v>
      </c>
      <c r="H20" s="31">
        <v>86</v>
      </c>
      <c r="I20" s="31">
        <v>1</v>
      </c>
      <c r="J20" s="31">
        <v>1</v>
      </c>
      <c r="K20" s="31">
        <f t="shared" ref="K20:K24" si="4">H20*I20*J20</f>
        <v>86</v>
      </c>
      <c r="L20" s="31"/>
      <c r="M20" s="31"/>
      <c r="N20" s="94">
        <f t="shared" ref="N20:N24" si="5">+I20*J20</f>
        <v>1</v>
      </c>
      <c r="O20" s="84"/>
      <c r="P20" s="91">
        <f t="shared" si="3"/>
        <v>2021000</v>
      </c>
      <c r="Q20" s="97"/>
      <c r="R20" s="98"/>
      <c r="S20" s="96"/>
      <c r="T20" s="96"/>
    </row>
    <row r="21" s="74" customFormat="1" spans="1:20">
      <c r="A21" s="83"/>
      <c r="B21" s="84">
        <v>1482899</v>
      </c>
      <c r="C21" s="85">
        <v>8536645</v>
      </c>
      <c r="D21" s="84">
        <v>170972</v>
      </c>
      <c r="E21" s="86" t="s">
        <v>157</v>
      </c>
      <c r="F21" s="87">
        <v>43585</v>
      </c>
      <c r="G21" s="87">
        <v>43586</v>
      </c>
      <c r="H21" s="31">
        <v>15</v>
      </c>
      <c r="I21" s="31">
        <v>1</v>
      </c>
      <c r="J21" s="31">
        <v>1</v>
      </c>
      <c r="K21" s="31"/>
      <c r="L21" s="31"/>
      <c r="M21" s="31">
        <f>+H21*I21*J21</f>
        <v>15</v>
      </c>
      <c r="N21" s="94"/>
      <c r="O21" s="84"/>
      <c r="P21" s="91">
        <f t="shared" si="3"/>
        <v>352500</v>
      </c>
      <c r="Q21" s="97"/>
      <c r="R21" s="98"/>
      <c r="S21" s="96"/>
      <c r="T21" s="96"/>
    </row>
    <row r="22" s="74" customFormat="1" spans="1:20">
      <c r="A22" s="83"/>
      <c r="B22" s="84">
        <v>1451680</v>
      </c>
      <c r="C22" s="85">
        <v>8423171</v>
      </c>
      <c r="D22" s="84">
        <v>170973</v>
      </c>
      <c r="E22" s="86" t="s">
        <v>29</v>
      </c>
      <c r="F22" s="87">
        <v>43584</v>
      </c>
      <c r="G22" s="87">
        <v>43586</v>
      </c>
      <c r="H22" s="31">
        <v>86</v>
      </c>
      <c r="I22" s="31">
        <v>1</v>
      </c>
      <c r="J22" s="31">
        <v>2</v>
      </c>
      <c r="K22" s="31">
        <f t="shared" si="4"/>
        <v>172</v>
      </c>
      <c r="L22" s="31"/>
      <c r="M22" s="31"/>
      <c r="N22" s="94">
        <f t="shared" si="5"/>
        <v>2</v>
      </c>
      <c r="O22" s="84"/>
      <c r="P22" s="91">
        <f t="shared" si="3"/>
        <v>4042000</v>
      </c>
      <c r="Q22" s="97"/>
      <c r="R22" s="98"/>
      <c r="S22" s="96"/>
      <c r="T22" s="96"/>
    </row>
    <row r="23" s="75" customFormat="1" spans="1:22">
      <c r="A23" s="83"/>
      <c r="B23" s="84">
        <v>1487702</v>
      </c>
      <c r="C23" s="85">
        <v>8556847</v>
      </c>
      <c r="D23" s="84">
        <v>171019</v>
      </c>
      <c r="E23" s="86" t="s">
        <v>29</v>
      </c>
      <c r="F23" s="87">
        <v>43585</v>
      </c>
      <c r="G23" s="87">
        <v>43586</v>
      </c>
      <c r="H23" s="34">
        <v>86</v>
      </c>
      <c r="I23" s="34">
        <v>1</v>
      </c>
      <c r="J23" s="34">
        <v>1</v>
      </c>
      <c r="K23" s="31">
        <f t="shared" si="4"/>
        <v>86</v>
      </c>
      <c r="L23" s="34"/>
      <c r="M23" s="34"/>
      <c r="N23" s="94">
        <f t="shared" si="5"/>
        <v>1</v>
      </c>
      <c r="O23" s="95"/>
      <c r="P23" s="91">
        <f t="shared" si="3"/>
        <v>2021000</v>
      </c>
      <c r="Q23" s="97"/>
      <c r="R23" s="98"/>
      <c r="S23" s="96"/>
      <c r="T23" s="96"/>
      <c r="V23" s="74"/>
    </row>
    <row r="24" s="74" customFormat="1" spans="1:20">
      <c r="A24" s="83"/>
      <c r="B24" s="84">
        <v>1478656</v>
      </c>
      <c r="C24" s="85">
        <v>8521646</v>
      </c>
      <c r="D24" s="84">
        <v>171222</v>
      </c>
      <c r="E24" s="86" t="s">
        <v>29</v>
      </c>
      <c r="F24" s="87">
        <v>43586</v>
      </c>
      <c r="G24" s="87">
        <v>43587</v>
      </c>
      <c r="H24" s="33">
        <v>86</v>
      </c>
      <c r="I24" s="31">
        <v>1</v>
      </c>
      <c r="J24" s="31">
        <v>1</v>
      </c>
      <c r="K24" s="31">
        <f t="shared" si="4"/>
        <v>86</v>
      </c>
      <c r="L24" s="31"/>
      <c r="M24" s="31"/>
      <c r="N24" s="94">
        <f t="shared" si="5"/>
        <v>1</v>
      </c>
      <c r="O24" s="84"/>
      <c r="P24" s="91">
        <f t="shared" si="3"/>
        <v>2021000</v>
      </c>
      <c r="Q24" s="97"/>
      <c r="R24" s="98"/>
      <c r="S24" s="96"/>
      <c r="T24" s="96"/>
    </row>
    <row r="25" s="74" customFormat="1" spans="1:20">
      <c r="A25" s="83"/>
      <c r="B25" s="84">
        <v>1478656</v>
      </c>
      <c r="C25" s="85">
        <v>8521646</v>
      </c>
      <c r="D25" s="84">
        <v>171222</v>
      </c>
      <c r="E25" s="86" t="s">
        <v>158</v>
      </c>
      <c r="F25" s="87">
        <v>43586</v>
      </c>
      <c r="G25" s="87">
        <v>43587</v>
      </c>
      <c r="H25" s="31">
        <v>50</v>
      </c>
      <c r="I25" s="31">
        <v>1</v>
      </c>
      <c r="J25" s="31">
        <v>1</v>
      </c>
      <c r="K25" s="31"/>
      <c r="L25" s="31"/>
      <c r="M25" s="31">
        <f>+H25*I25*J25</f>
        <v>50</v>
      </c>
      <c r="N25" s="94"/>
      <c r="O25" s="84"/>
      <c r="P25" s="91">
        <f t="shared" si="3"/>
        <v>1175000</v>
      </c>
      <c r="Q25" s="97"/>
      <c r="R25" s="98"/>
      <c r="S25" s="96"/>
      <c r="T25" s="96"/>
    </row>
    <row r="26" s="74" customFormat="1" spans="1:20">
      <c r="A26" s="83" t="s">
        <v>40</v>
      </c>
      <c r="B26" s="84">
        <v>1483239</v>
      </c>
      <c r="C26" s="85">
        <v>8536381</v>
      </c>
      <c r="D26" s="84">
        <v>171223</v>
      </c>
      <c r="E26" s="86" t="s">
        <v>94</v>
      </c>
      <c r="F26" s="87">
        <v>43586</v>
      </c>
      <c r="G26" s="87">
        <v>43587</v>
      </c>
      <c r="H26" s="31">
        <v>164</v>
      </c>
      <c r="I26" s="31">
        <v>1</v>
      </c>
      <c r="J26" s="31">
        <v>1</v>
      </c>
      <c r="K26" s="31">
        <f t="shared" ref="K26:K28" si="6">H26*I26*J26</f>
        <v>164</v>
      </c>
      <c r="L26" s="31"/>
      <c r="M26" s="31"/>
      <c r="N26" s="94">
        <f t="shared" ref="N26:N28" si="7">+I26*J26</f>
        <v>1</v>
      </c>
      <c r="O26" s="84"/>
      <c r="P26" s="91">
        <f t="shared" si="3"/>
        <v>3854000</v>
      </c>
      <c r="Q26" s="97"/>
      <c r="R26" s="98"/>
      <c r="S26" s="96"/>
      <c r="T26" s="96"/>
    </row>
    <row r="27" s="74" customFormat="1" spans="1:20">
      <c r="A27" s="83"/>
      <c r="B27" s="84">
        <v>1489750</v>
      </c>
      <c r="C27" s="85">
        <v>8562524</v>
      </c>
      <c r="D27" s="84">
        <v>171226</v>
      </c>
      <c r="E27" s="86" t="s">
        <v>29</v>
      </c>
      <c r="F27" s="87">
        <v>43586</v>
      </c>
      <c r="G27" s="87">
        <v>43587</v>
      </c>
      <c r="H27" s="31">
        <v>86</v>
      </c>
      <c r="I27" s="31">
        <v>1</v>
      </c>
      <c r="J27" s="31">
        <v>1</v>
      </c>
      <c r="K27" s="31">
        <f t="shared" si="6"/>
        <v>86</v>
      </c>
      <c r="L27" s="31"/>
      <c r="M27" s="31"/>
      <c r="N27" s="94">
        <f t="shared" si="7"/>
        <v>1</v>
      </c>
      <c r="O27" s="84"/>
      <c r="P27" s="91">
        <f t="shared" si="3"/>
        <v>2021000</v>
      </c>
      <c r="Q27" s="97"/>
      <c r="R27" s="98"/>
      <c r="S27" s="96"/>
      <c r="T27" s="96"/>
    </row>
    <row r="28" s="74" customFormat="1" spans="1:20">
      <c r="A28" s="83"/>
      <c r="B28" s="84">
        <v>1485344</v>
      </c>
      <c r="C28" s="85">
        <v>8544498</v>
      </c>
      <c r="D28" s="84">
        <v>171235</v>
      </c>
      <c r="E28" s="86" t="s">
        <v>29</v>
      </c>
      <c r="F28" s="87">
        <v>43586</v>
      </c>
      <c r="G28" s="87">
        <v>43587</v>
      </c>
      <c r="H28" s="31">
        <v>86</v>
      </c>
      <c r="I28" s="31">
        <v>2</v>
      </c>
      <c r="J28" s="31">
        <v>1</v>
      </c>
      <c r="K28" s="31">
        <f t="shared" si="6"/>
        <v>172</v>
      </c>
      <c r="L28" s="31"/>
      <c r="M28" s="31"/>
      <c r="N28" s="94">
        <f t="shared" si="7"/>
        <v>2</v>
      </c>
      <c r="O28" s="84"/>
      <c r="P28" s="91">
        <f t="shared" si="3"/>
        <v>4042000</v>
      </c>
      <c r="Q28" s="97"/>
      <c r="R28" s="98"/>
      <c r="S28" s="96"/>
      <c r="T28" s="96"/>
    </row>
    <row r="29" s="74" customFormat="1" spans="1:20">
      <c r="A29" s="83"/>
      <c r="B29" s="84">
        <v>1485344</v>
      </c>
      <c r="C29" s="85">
        <v>8544498</v>
      </c>
      <c r="D29" s="84">
        <v>171235</v>
      </c>
      <c r="E29" s="86" t="s">
        <v>116</v>
      </c>
      <c r="F29" s="87">
        <v>43586</v>
      </c>
      <c r="G29" s="87">
        <v>43587</v>
      </c>
      <c r="H29" s="31">
        <v>19</v>
      </c>
      <c r="I29" s="31">
        <v>2</v>
      </c>
      <c r="J29" s="31">
        <v>1</v>
      </c>
      <c r="K29" s="31"/>
      <c r="L29" s="31"/>
      <c r="M29" s="31">
        <f t="shared" ref="M29:M33" si="8">+H29*I29*J29</f>
        <v>38</v>
      </c>
      <c r="N29" s="94"/>
      <c r="O29" s="84"/>
      <c r="P29" s="91">
        <f t="shared" si="3"/>
        <v>893000</v>
      </c>
      <c r="Q29" s="97"/>
      <c r="R29" s="98"/>
      <c r="S29" s="96"/>
      <c r="T29" s="96"/>
    </row>
    <row r="30" s="74" customFormat="1" spans="1:20">
      <c r="A30" s="83"/>
      <c r="B30" s="84">
        <v>1487756</v>
      </c>
      <c r="C30" s="85">
        <v>8554574</v>
      </c>
      <c r="D30" s="84">
        <v>171237</v>
      </c>
      <c r="E30" s="86" t="s">
        <v>29</v>
      </c>
      <c r="F30" s="87">
        <v>43586</v>
      </c>
      <c r="G30" s="87">
        <v>43587</v>
      </c>
      <c r="H30" s="31">
        <v>86</v>
      </c>
      <c r="I30" s="31">
        <v>1</v>
      </c>
      <c r="J30" s="31">
        <v>1</v>
      </c>
      <c r="K30" s="31">
        <f t="shared" ref="K30:K35" si="9">H30*I30*J30</f>
        <v>86</v>
      </c>
      <c r="L30" s="31"/>
      <c r="M30" s="31"/>
      <c r="N30" s="94">
        <f t="shared" ref="N30:N35" si="10">+I30*J30</f>
        <v>1</v>
      </c>
      <c r="O30" s="84"/>
      <c r="P30" s="91">
        <f t="shared" si="3"/>
        <v>2021000</v>
      </c>
      <c r="Q30" s="97"/>
      <c r="R30" s="98"/>
      <c r="S30" s="96"/>
      <c r="T30" s="96"/>
    </row>
    <row r="31" s="74" customFormat="1" spans="1:20">
      <c r="A31" s="83"/>
      <c r="B31" s="84">
        <v>1471657</v>
      </c>
      <c r="C31" s="85">
        <v>8493851</v>
      </c>
      <c r="D31" s="84">
        <v>171239</v>
      </c>
      <c r="E31" s="86" t="s">
        <v>29</v>
      </c>
      <c r="F31" s="87">
        <v>43586</v>
      </c>
      <c r="G31" s="87">
        <v>43587</v>
      </c>
      <c r="H31" s="31">
        <v>86</v>
      </c>
      <c r="I31" s="31">
        <v>1</v>
      </c>
      <c r="J31" s="31">
        <v>1</v>
      </c>
      <c r="K31" s="31">
        <f t="shared" si="9"/>
        <v>86</v>
      </c>
      <c r="L31" s="31"/>
      <c r="M31" s="31"/>
      <c r="N31" s="94">
        <f t="shared" si="10"/>
        <v>1</v>
      </c>
      <c r="O31" s="84"/>
      <c r="P31" s="91">
        <f t="shared" si="3"/>
        <v>2021000</v>
      </c>
      <c r="Q31" s="97"/>
      <c r="R31" s="98"/>
      <c r="S31" s="96"/>
      <c r="T31" s="96"/>
    </row>
    <row r="32" s="74" customFormat="1" spans="1:20">
      <c r="A32" s="83"/>
      <c r="B32" s="84">
        <v>1471657</v>
      </c>
      <c r="C32" s="85">
        <v>8493851</v>
      </c>
      <c r="D32" s="84">
        <v>171239</v>
      </c>
      <c r="E32" s="86" t="s">
        <v>116</v>
      </c>
      <c r="F32" s="87">
        <v>43586</v>
      </c>
      <c r="G32" s="87">
        <v>43587</v>
      </c>
      <c r="H32" s="31">
        <v>19</v>
      </c>
      <c r="I32" s="31">
        <v>1</v>
      </c>
      <c r="J32" s="31">
        <v>1</v>
      </c>
      <c r="K32" s="31"/>
      <c r="L32" s="31"/>
      <c r="M32" s="31">
        <f t="shared" si="8"/>
        <v>19</v>
      </c>
      <c r="N32" s="94"/>
      <c r="O32" s="84"/>
      <c r="P32" s="91">
        <f t="shared" si="3"/>
        <v>446500</v>
      </c>
      <c r="Q32" s="97"/>
      <c r="R32" s="98"/>
      <c r="S32" s="96"/>
      <c r="T32" s="96"/>
    </row>
    <row r="33" s="74" customFormat="1" spans="1:20">
      <c r="A33" s="83"/>
      <c r="B33" s="84">
        <v>1471657</v>
      </c>
      <c r="C33" s="85">
        <v>8493851</v>
      </c>
      <c r="D33" s="84">
        <v>171239</v>
      </c>
      <c r="E33" s="86" t="s">
        <v>158</v>
      </c>
      <c r="F33" s="87">
        <v>43586</v>
      </c>
      <c r="G33" s="87">
        <v>43587</v>
      </c>
      <c r="H33" s="31">
        <v>50</v>
      </c>
      <c r="I33" s="31">
        <v>1</v>
      </c>
      <c r="J33" s="31">
        <v>1</v>
      </c>
      <c r="K33" s="31"/>
      <c r="L33" s="31"/>
      <c r="M33" s="31">
        <f t="shared" si="8"/>
        <v>50</v>
      </c>
      <c r="N33" s="94"/>
      <c r="O33" s="84"/>
      <c r="P33" s="91">
        <f t="shared" si="3"/>
        <v>1175000</v>
      </c>
      <c r="Q33" s="97"/>
      <c r="R33" s="98"/>
      <c r="S33" s="96"/>
      <c r="T33" s="96"/>
    </row>
    <row r="34" s="74" customFormat="1" spans="1:20">
      <c r="A34" s="83"/>
      <c r="B34" s="84">
        <v>1471909</v>
      </c>
      <c r="C34" s="85">
        <v>8494183</v>
      </c>
      <c r="D34" s="84">
        <v>171240</v>
      </c>
      <c r="E34" s="86" t="s">
        <v>29</v>
      </c>
      <c r="F34" s="87">
        <v>43586</v>
      </c>
      <c r="G34" s="87">
        <v>43587</v>
      </c>
      <c r="H34" s="31">
        <v>86</v>
      </c>
      <c r="I34" s="31">
        <v>1</v>
      </c>
      <c r="J34" s="31">
        <v>1</v>
      </c>
      <c r="K34" s="31">
        <f t="shared" si="9"/>
        <v>86</v>
      </c>
      <c r="L34" s="31"/>
      <c r="M34" s="31"/>
      <c r="N34" s="94">
        <f t="shared" si="10"/>
        <v>1</v>
      </c>
      <c r="O34" s="84"/>
      <c r="P34" s="91">
        <f t="shared" si="3"/>
        <v>2021000</v>
      </c>
      <c r="Q34" s="97"/>
      <c r="R34" s="98"/>
      <c r="S34" s="96"/>
      <c r="T34" s="96"/>
    </row>
    <row r="35" s="74" customFormat="1" spans="1:20">
      <c r="A35" s="83"/>
      <c r="B35" s="84">
        <v>1482903</v>
      </c>
      <c r="C35" s="85">
        <v>8536657</v>
      </c>
      <c r="D35" s="84">
        <v>171243</v>
      </c>
      <c r="E35" s="86" t="s">
        <v>145</v>
      </c>
      <c r="F35" s="87">
        <v>43586</v>
      </c>
      <c r="G35" s="87">
        <v>43587</v>
      </c>
      <c r="H35" s="31">
        <v>104</v>
      </c>
      <c r="I35" s="31">
        <v>1</v>
      </c>
      <c r="J35" s="31">
        <v>1</v>
      </c>
      <c r="K35" s="31">
        <f t="shared" si="9"/>
        <v>104</v>
      </c>
      <c r="L35" s="31"/>
      <c r="M35" s="31"/>
      <c r="N35" s="94">
        <f t="shared" si="10"/>
        <v>1</v>
      </c>
      <c r="O35" s="84"/>
      <c r="P35" s="91">
        <f t="shared" si="3"/>
        <v>2444000</v>
      </c>
      <c r="Q35" s="97"/>
      <c r="R35" s="98"/>
      <c r="S35" s="96"/>
      <c r="T35" s="96"/>
    </row>
    <row r="36" s="74" customFormat="1" spans="1:20">
      <c r="A36" s="83"/>
      <c r="B36" s="84">
        <v>1482903</v>
      </c>
      <c r="C36" s="85">
        <v>8536657</v>
      </c>
      <c r="D36" s="84">
        <v>171243</v>
      </c>
      <c r="E36" s="86" t="s">
        <v>153</v>
      </c>
      <c r="F36" s="87">
        <v>43586</v>
      </c>
      <c r="G36" s="87">
        <v>43587</v>
      </c>
      <c r="H36" s="31">
        <v>27</v>
      </c>
      <c r="I36" s="31">
        <v>1</v>
      </c>
      <c r="J36" s="31">
        <v>1</v>
      </c>
      <c r="K36" s="31"/>
      <c r="L36" s="31"/>
      <c r="M36" s="31">
        <f>+H36*I36*J36</f>
        <v>27</v>
      </c>
      <c r="N36" s="94"/>
      <c r="O36" s="84"/>
      <c r="P36" s="91">
        <f t="shared" si="3"/>
        <v>634500</v>
      </c>
      <c r="Q36" s="97"/>
      <c r="R36" s="98"/>
      <c r="S36" s="96"/>
      <c r="T36" s="96"/>
    </row>
    <row r="37" s="74" customFormat="1" spans="1:20">
      <c r="A37" s="83"/>
      <c r="B37" s="84">
        <v>1481378</v>
      </c>
      <c r="C37" s="85">
        <v>8533249</v>
      </c>
      <c r="D37" s="84">
        <v>171246</v>
      </c>
      <c r="E37" s="86" t="s">
        <v>29</v>
      </c>
      <c r="F37" s="87">
        <v>43585</v>
      </c>
      <c r="G37" s="87">
        <v>43587</v>
      </c>
      <c r="H37" s="31">
        <v>86</v>
      </c>
      <c r="I37" s="31">
        <v>1</v>
      </c>
      <c r="J37" s="31">
        <v>2</v>
      </c>
      <c r="K37" s="31">
        <f t="shared" ref="K37:K45" si="11">H37*I37*J37</f>
        <v>172</v>
      </c>
      <c r="L37" s="31"/>
      <c r="M37" s="31"/>
      <c r="N37" s="94">
        <f t="shared" ref="N37:N45" si="12">+I37*J37</f>
        <v>2</v>
      </c>
      <c r="O37" s="84"/>
      <c r="P37" s="91">
        <f t="shared" si="3"/>
        <v>4042000</v>
      </c>
      <c r="Q37" s="97"/>
      <c r="R37" s="98"/>
      <c r="S37" s="96"/>
      <c r="T37" s="96"/>
    </row>
    <row r="38" s="74" customFormat="1" spans="1:20">
      <c r="A38" s="83"/>
      <c r="B38" s="84">
        <v>1481378</v>
      </c>
      <c r="C38" s="85">
        <v>8533249</v>
      </c>
      <c r="D38" s="84">
        <v>171246</v>
      </c>
      <c r="E38" s="86" t="s">
        <v>158</v>
      </c>
      <c r="F38" s="87">
        <v>43585</v>
      </c>
      <c r="G38" s="87">
        <v>43587</v>
      </c>
      <c r="H38" s="31">
        <v>50</v>
      </c>
      <c r="I38" s="31">
        <v>1</v>
      </c>
      <c r="J38" s="31">
        <v>2</v>
      </c>
      <c r="K38" s="31"/>
      <c r="L38" s="31"/>
      <c r="M38" s="31">
        <f>+J38*I38*H38</f>
        <v>100</v>
      </c>
      <c r="N38" s="94"/>
      <c r="O38" s="84"/>
      <c r="P38" s="91">
        <f t="shared" si="3"/>
        <v>2350000</v>
      </c>
      <c r="Q38" s="97"/>
      <c r="R38" s="98"/>
      <c r="S38" s="96"/>
      <c r="T38" s="96"/>
    </row>
    <row r="39" s="74" customFormat="1" spans="1:20">
      <c r="A39" s="83"/>
      <c r="B39" s="84">
        <v>1441830</v>
      </c>
      <c r="C39" s="85">
        <v>8438503</v>
      </c>
      <c r="D39" s="84">
        <v>171256</v>
      </c>
      <c r="E39" s="86" t="s">
        <v>159</v>
      </c>
      <c r="F39" s="87">
        <v>43585</v>
      </c>
      <c r="G39" s="87">
        <v>43587</v>
      </c>
      <c r="H39" s="31">
        <v>344</v>
      </c>
      <c r="I39" s="31">
        <v>1</v>
      </c>
      <c r="J39" s="31">
        <v>2</v>
      </c>
      <c r="K39" s="31">
        <f t="shared" si="11"/>
        <v>688</v>
      </c>
      <c r="L39" s="31"/>
      <c r="M39" s="31"/>
      <c r="N39" s="94">
        <f>+I39*J39*4</f>
        <v>8</v>
      </c>
      <c r="O39" s="84"/>
      <c r="P39" s="91">
        <f t="shared" si="3"/>
        <v>16168000</v>
      </c>
      <c r="Q39" s="97"/>
      <c r="R39" s="98"/>
      <c r="S39" s="96"/>
      <c r="T39" s="96"/>
    </row>
    <row r="40" s="74" customFormat="1" spans="1:20">
      <c r="A40" s="83"/>
      <c r="B40" s="84">
        <v>1488982</v>
      </c>
      <c r="C40" s="85">
        <v>8588248</v>
      </c>
      <c r="D40" s="84">
        <v>171474</v>
      </c>
      <c r="E40" s="86" t="s">
        <v>29</v>
      </c>
      <c r="F40" s="87">
        <v>43586</v>
      </c>
      <c r="G40" s="87">
        <v>43587</v>
      </c>
      <c r="H40" s="31">
        <v>86</v>
      </c>
      <c r="I40" s="31">
        <v>1</v>
      </c>
      <c r="J40" s="31">
        <v>1</v>
      </c>
      <c r="K40" s="31">
        <f t="shared" si="11"/>
        <v>86</v>
      </c>
      <c r="L40" s="31"/>
      <c r="M40" s="31"/>
      <c r="N40" s="94">
        <f t="shared" si="12"/>
        <v>1</v>
      </c>
      <c r="O40" s="84"/>
      <c r="P40" s="91">
        <f t="shared" si="3"/>
        <v>2021000</v>
      </c>
      <c r="Q40" s="97"/>
      <c r="R40" s="98"/>
      <c r="S40" s="96"/>
      <c r="T40" s="96"/>
    </row>
    <row r="41" s="74" customFormat="1" spans="1:20">
      <c r="A41" s="83"/>
      <c r="B41" s="84">
        <v>1489954</v>
      </c>
      <c r="C41" s="85">
        <v>8588321</v>
      </c>
      <c r="D41" s="84">
        <v>171475</v>
      </c>
      <c r="E41" s="86" t="s">
        <v>29</v>
      </c>
      <c r="F41" s="87">
        <v>43586</v>
      </c>
      <c r="G41" s="87">
        <v>43587</v>
      </c>
      <c r="H41" s="31">
        <v>86</v>
      </c>
      <c r="I41" s="31">
        <v>1</v>
      </c>
      <c r="J41" s="31">
        <v>1</v>
      </c>
      <c r="K41" s="31">
        <f t="shared" si="11"/>
        <v>86</v>
      </c>
      <c r="L41" s="31"/>
      <c r="M41" s="31"/>
      <c r="N41" s="94">
        <f t="shared" si="12"/>
        <v>1</v>
      </c>
      <c r="O41" s="84"/>
      <c r="P41" s="91">
        <f t="shared" si="3"/>
        <v>2021000</v>
      </c>
      <c r="Q41" s="97"/>
      <c r="R41" s="98"/>
      <c r="S41" s="96"/>
      <c r="T41" s="96"/>
    </row>
    <row r="42" s="74" customFormat="1" spans="1:20">
      <c r="A42" s="83"/>
      <c r="B42" s="84">
        <v>1481355</v>
      </c>
      <c r="C42" s="85">
        <v>8531698</v>
      </c>
      <c r="D42" s="84">
        <v>171495</v>
      </c>
      <c r="E42" s="86" t="s">
        <v>29</v>
      </c>
      <c r="F42" s="87">
        <v>43587</v>
      </c>
      <c r="G42" s="87">
        <v>43588</v>
      </c>
      <c r="H42" s="31">
        <v>86</v>
      </c>
      <c r="I42" s="31">
        <v>1</v>
      </c>
      <c r="J42" s="31">
        <v>1</v>
      </c>
      <c r="K42" s="31">
        <f t="shared" si="11"/>
        <v>86</v>
      </c>
      <c r="L42" s="31"/>
      <c r="M42" s="31"/>
      <c r="N42" s="94">
        <f t="shared" si="12"/>
        <v>1</v>
      </c>
      <c r="O42" s="84"/>
      <c r="P42" s="91">
        <f t="shared" si="3"/>
        <v>2021000</v>
      </c>
      <c r="Q42" s="97"/>
      <c r="R42" s="98"/>
      <c r="S42" s="96"/>
      <c r="T42" s="96"/>
    </row>
    <row r="43" s="74" customFormat="1" spans="1:20">
      <c r="A43" s="83"/>
      <c r="B43" s="84">
        <v>1483728</v>
      </c>
      <c r="C43" s="85">
        <v>8537837</v>
      </c>
      <c r="D43" s="84">
        <v>171502</v>
      </c>
      <c r="E43" s="86" t="s">
        <v>29</v>
      </c>
      <c r="F43" s="87">
        <v>43586</v>
      </c>
      <c r="G43" s="87">
        <v>43588</v>
      </c>
      <c r="H43" s="31">
        <v>86</v>
      </c>
      <c r="I43" s="31">
        <v>1</v>
      </c>
      <c r="J43" s="31">
        <v>2</v>
      </c>
      <c r="K43" s="31">
        <f t="shared" si="11"/>
        <v>172</v>
      </c>
      <c r="L43" s="31"/>
      <c r="M43" s="31"/>
      <c r="N43" s="94">
        <f t="shared" si="12"/>
        <v>2</v>
      </c>
      <c r="O43" s="84"/>
      <c r="P43" s="91">
        <f t="shared" si="3"/>
        <v>4042000</v>
      </c>
      <c r="Q43" s="97"/>
      <c r="R43" s="98"/>
      <c r="S43" s="96"/>
      <c r="T43" s="96"/>
    </row>
    <row r="44" s="74" customFormat="1" spans="1:20">
      <c r="A44" s="83"/>
      <c r="B44" s="84">
        <v>1445889</v>
      </c>
      <c r="C44" s="85">
        <v>8401356</v>
      </c>
      <c r="D44" s="84">
        <v>171505</v>
      </c>
      <c r="E44" s="86" t="s">
        <v>29</v>
      </c>
      <c r="F44" s="87">
        <v>43585</v>
      </c>
      <c r="G44" s="87">
        <v>43588</v>
      </c>
      <c r="H44" s="31">
        <v>86</v>
      </c>
      <c r="I44" s="31">
        <v>2</v>
      </c>
      <c r="J44" s="31">
        <v>3</v>
      </c>
      <c r="K44" s="31">
        <f t="shared" si="11"/>
        <v>516</v>
      </c>
      <c r="L44" s="31"/>
      <c r="M44" s="31"/>
      <c r="N44" s="94">
        <f t="shared" si="12"/>
        <v>6</v>
      </c>
      <c r="O44" s="84"/>
      <c r="P44" s="91">
        <f t="shared" si="3"/>
        <v>12126000</v>
      </c>
      <c r="Q44" s="97"/>
      <c r="R44" s="98"/>
      <c r="S44" s="96"/>
      <c r="T44" s="96"/>
    </row>
    <row r="45" s="74" customFormat="1" spans="1:20">
      <c r="A45" s="83"/>
      <c r="B45" s="84">
        <v>1486107</v>
      </c>
      <c r="C45" s="85">
        <v>8548229</v>
      </c>
      <c r="D45" s="84">
        <v>171522</v>
      </c>
      <c r="E45" s="86" t="s">
        <v>29</v>
      </c>
      <c r="F45" s="87">
        <v>43587</v>
      </c>
      <c r="G45" s="87">
        <v>43588</v>
      </c>
      <c r="H45" s="31">
        <v>86</v>
      </c>
      <c r="I45" s="31">
        <v>1</v>
      </c>
      <c r="J45" s="31">
        <v>1</v>
      </c>
      <c r="K45" s="31">
        <f t="shared" si="11"/>
        <v>86</v>
      </c>
      <c r="L45" s="31"/>
      <c r="M45" s="31"/>
      <c r="N45" s="94">
        <f t="shared" si="12"/>
        <v>1</v>
      </c>
      <c r="O45" s="84"/>
      <c r="P45" s="91">
        <f t="shared" si="3"/>
        <v>2021000</v>
      </c>
      <c r="Q45" s="97"/>
      <c r="R45" s="98"/>
      <c r="S45" s="96"/>
      <c r="T45" s="96"/>
    </row>
    <row r="46" s="74" customFormat="1" spans="1:20">
      <c r="A46" s="83"/>
      <c r="B46" s="84">
        <v>1486107</v>
      </c>
      <c r="C46" s="85">
        <v>8548229</v>
      </c>
      <c r="D46" s="84">
        <v>171522</v>
      </c>
      <c r="E46" s="86" t="s">
        <v>116</v>
      </c>
      <c r="F46" s="87">
        <v>43587</v>
      </c>
      <c r="G46" s="87">
        <v>43588</v>
      </c>
      <c r="H46" s="31">
        <v>19</v>
      </c>
      <c r="I46" s="31">
        <v>1</v>
      </c>
      <c r="J46" s="31">
        <v>1</v>
      </c>
      <c r="K46" s="31"/>
      <c r="L46" s="31"/>
      <c r="M46" s="31">
        <f>+H46*I46*J46</f>
        <v>19</v>
      </c>
      <c r="N46" s="94"/>
      <c r="O46" s="84"/>
      <c r="P46" s="91">
        <f t="shared" si="3"/>
        <v>446500</v>
      </c>
      <c r="Q46" s="97"/>
      <c r="R46" s="98"/>
      <c r="S46" s="96"/>
      <c r="T46" s="96"/>
    </row>
    <row r="47" s="74" customFormat="1" spans="1:20">
      <c r="A47" s="83"/>
      <c r="B47" s="84">
        <v>1473255</v>
      </c>
      <c r="C47" s="85">
        <v>8499044</v>
      </c>
      <c r="D47" s="84">
        <v>171530</v>
      </c>
      <c r="E47" s="86" t="s">
        <v>145</v>
      </c>
      <c r="F47" s="87">
        <v>43587</v>
      </c>
      <c r="G47" s="87">
        <v>43588</v>
      </c>
      <c r="H47" s="31">
        <v>104</v>
      </c>
      <c r="I47" s="31">
        <v>1</v>
      </c>
      <c r="J47" s="31">
        <v>1</v>
      </c>
      <c r="K47" s="31">
        <f t="shared" ref="K47:K56" si="13">H47*I47*J47</f>
        <v>104</v>
      </c>
      <c r="L47" s="31"/>
      <c r="M47" s="31"/>
      <c r="N47" s="94">
        <f t="shared" ref="N47:N53" si="14">+I47*J47</f>
        <v>1</v>
      </c>
      <c r="O47" s="84"/>
      <c r="P47" s="91">
        <f t="shared" si="3"/>
        <v>2444000</v>
      </c>
      <c r="Q47" s="97"/>
      <c r="R47" s="98"/>
      <c r="S47" s="96"/>
      <c r="T47" s="96"/>
    </row>
    <row r="48" s="74" customFormat="1" spans="1:20">
      <c r="A48" s="83"/>
      <c r="B48" s="84">
        <v>1474111</v>
      </c>
      <c r="C48" s="85">
        <v>8501787</v>
      </c>
      <c r="D48" s="84">
        <v>171531</v>
      </c>
      <c r="E48" s="86" t="s">
        <v>94</v>
      </c>
      <c r="F48" s="87">
        <v>43587</v>
      </c>
      <c r="G48" s="87">
        <v>43588</v>
      </c>
      <c r="H48" s="31">
        <v>164</v>
      </c>
      <c r="I48" s="31">
        <v>1</v>
      </c>
      <c r="J48" s="31">
        <v>1</v>
      </c>
      <c r="K48" s="31">
        <f t="shared" si="13"/>
        <v>164</v>
      </c>
      <c r="L48" s="31"/>
      <c r="M48" s="31"/>
      <c r="N48" s="94">
        <f t="shared" si="14"/>
        <v>1</v>
      </c>
      <c r="O48" s="84"/>
      <c r="P48" s="91">
        <f t="shared" si="3"/>
        <v>3854000</v>
      </c>
      <c r="Q48" s="97"/>
      <c r="R48" s="98"/>
      <c r="S48" s="96"/>
      <c r="T48" s="96"/>
    </row>
    <row r="49" s="74" customFormat="1" spans="1:20">
      <c r="A49" s="83"/>
      <c r="B49" s="84">
        <v>1482808</v>
      </c>
      <c r="C49" s="85">
        <v>8535733</v>
      </c>
      <c r="D49" s="84">
        <v>171535</v>
      </c>
      <c r="E49" s="86" t="s">
        <v>29</v>
      </c>
      <c r="F49" s="87">
        <v>43586</v>
      </c>
      <c r="G49" s="87">
        <v>43588</v>
      </c>
      <c r="H49" s="31">
        <v>86</v>
      </c>
      <c r="I49" s="31">
        <v>1</v>
      </c>
      <c r="J49" s="31">
        <v>2</v>
      </c>
      <c r="K49" s="31">
        <f t="shared" si="13"/>
        <v>172</v>
      </c>
      <c r="L49" s="31"/>
      <c r="M49" s="31"/>
      <c r="N49" s="94">
        <f t="shared" si="14"/>
        <v>2</v>
      </c>
      <c r="O49" s="84"/>
      <c r="P49" s="91">
        <f t="shared" si="3"/>
        <v>4042000</v>
      </c>
      <c r="Q49" s="97"/>
      <c r="R49" s="98"/>
      <c r="S49" s="96"/>
      <c r="T49" s="96"/>
    </row>
    <row r="50" s="74" customFormat="1" spans="1:20">
      <c r="A50" s="83"/>
      <c r="B50" s="84">
        <v>1479697</v>
      </c>
      <c r="C50" s="85">
        <v>8524267</v>
      </c>
      <c r="D50" s="84">
        <v>171658</v>
      </c>
      <c r="E50" s="86" t="s">
        <v>29</v>
      </c>
      <c r="F50" s="87">
        <v>43587</v>
      </c>
      <c r="G50" s="87">
        <v>43588</v>
      </c>
      <c r="H50" s="31">
        <v>86</v>
      </c>
      <c r="I50" s="31">
        <v>1</v>
      </c>
      <c r="J50" s="31">
        <v>1</v>
      </c>
      <c r="K50" s="31">
        <f t="shared" si="13"/>
        <v>86</v>
      </c>
      <c r="L50" s="31"/>
      <c r="M50" s="31"/>
      <c r="N50" s="94">
        <f t="shared" si="14"/>
        <v>1</v>
      </c>
      <c r="O50" s="84"/>
      <c r="P50" s="91">
        <f t="shared" si="3"/>
        <v>2021000</v>
      </c>
      <c r="Q50" s="97"/>
      <c r="R50" s="98"/>
      <c r="S50" s="96"/>
      <c r="T50" s="96"/>
    </row>
    <row r="51" s="74" customFormat="1" spans="1:20">
      <c r="A51" s="83"/>
      <c r="B51" s="84">
        <v>1472866</v>
      </c>
      <c r="C51" s="85">
        <v>8498592</v>
      </c>
      <c r="D51" s="84">
        <v>171731</v>
      </c>
      <c r="E51" s="86" t="s">
        <v>29</v>
      </c>
      <c r="F51" s="87">
        <v>43588</v>
      </c>
      <c r="G51" s="87">
        <v>43589</v>
      </c>
      <c r="H51" s="31">
        <v>86</v>
      </c>
      <c r="I51" s="31">
        <v>1</v>
      </c>
      <c r="J51" s="31">
        <v>1</v>
      </c>
      <c r="K51" s="31">
        <f t="shared" si="13"/>
        <v>86</v>
      </c>
      <c r="L51" s="31"/>
      <c r="M51" s="31"/>
      <c r="N51" s="94">
        <f t="shared" si="14"/>
        <v>1</v>
      </c>
      <c r="O51" s="84"/>
      <c r="P51" s="91">
        <f t="shared" si="3"/>
        <v>2021000</v>
      </c>
      <c r="Q51" s="97"/>
      <c r="R51" s="98"/>
      <c r="S51" s="96"/>
      <c r="T51" s="96"/>
    </row>
    <row r="52" s="74" customFormat="1" spans="1:20">
      <c r="A52" s="83"/>
      <c r="B52" s="84">
        <v>1486120</v>
      </c>
      <c r="C52" s="85">
        <v>8549395</v>
      </c>
      <c r="D52" s="84">
        <v>171735</v>
      </c>
      <c r="E52" s="86" t="s">
        <v>29</v>
      </c>
      <c r="F52" s="87">
        <v>43588</v>
      </c>
      <c r="G52" s="87">
        <v>43589</v>
      </c>
      <c r="H52" s="31">
        <v>86</v>
      </c>
      <c r="I52" s="31">
        <v>1</v>
      </c>
      <c r="J52" s="31">
        <v>1</v>
      </c>
      <c r="K52" s="31">
        <f t="shared" si="13"/>
        <v>86</v>
      </c>
      <c r="L52" s="31"/>
      <c r="M52" s="31"/>
      <c r="N52" s="94">
        <f t="shared" si="14"/>
        <v>1</v>
      </c>
      <c r="O52" s="84"/>
      <c r="P52" s="91">
        <f t="shared" si="3"/>
        <v>2021000</v>
      </c>
      <c r="Q52" s="97"/>
      <c r="R52" s="98"/>
      <c r="S52" s="96"/>
      <c r="T52" s="96"/>
    </row>
    <row r="53" s="74" customFormat="1" spans="1:20">
      <c r="A53" s="83"/>
      <c r="B53" s="84">
        <v>1480387</v>
      </c>
      <c r="C53" s="85">
        <v>8526748</v>
      </c>
      <c r="D53" s="84">
        <v>171743</v>
      </c>
      <c r="E53" s="86" t="s">
        <v>29</v>
      </c>
      <c r="F53" s="87">
        <v>43587</v>
      </c>
      <c r="G53" s="87">
        <v>43589</v>
      </c>
      <c r="H53" s="31">
        <v>86</v>
      </c>
      <c r="I53" s="31">
        <v>1</v>
      </c>
      <c r="J53" s="31">
        <v>2</v>
      </c>
      <c r="K53" s="31">
        <f t="shared" si="13"/>
        <v>172</v>
      </c>
      <c r="L53" s="31"/>
      <c r="M53" s="31"/>
      <c r="N53" s="94">
        <f t="shared" si="14"/>
        <v>2</v>
      </c>
      <c r="O53" s="84"/>
      <c r="P53" s="91">
        <f t="shared" si="3"/>
        <v>4042000</v>
      </c>
      <c r="Q53" s="97"/>
      <c r="R53" s="98"/>
      <c r="S53" s="96"/>
      <c r="T53" s="96"/>
    </row>
    <row r="54" s="74" customFormat="1" spans="1:20">
      <c r="A54" s="83"/>
      <c r="B54" s="84">
        <v>1470043</v>
      </c>
      <c r="C54" s="85">
        <v>8489256</v>
      </c>
      <c r="D54" s="84">
        <v>171777</v>
      </c>
      <c r="E54" s="86" t="s">
        <v>159</v>
      </c>
      <c r="F54" s="87">
        <v>43587</v>
      </c>
      <c r="G54" s="87">
        <v>43589</v>
      </c>
      <c r="H54" s="31">
        <v>344</v>
      </c>
      <c r="I54" s="31">
        <v>1</v>
      </c>
      <c r="J54" s="31">
        <v>2</v>
      </c>
      <c r="K54" s="31">
        <f t="shared" si="13"/>
        <v>688</v>
      </c>
      <c r="L54" s="31"/>
      <c r="M54" s="31"/>
      <c r="N54" s="94">
        <f>+I54*J54*4</f>
        <v>8</v>
      </c>
      <c r="O54" s="84"/>
      <c r="P54" s="91">
        <f t="shared" si="3"/>
        <v>16168000</v>
      </c>
      <c r="Q54" s="97"/>
      <c r="R54" s="98"/>
      <c r="S54" s="96"/>
      <c r="T54" s="96"/>
    </row>
    <row r="55" s="74" customFormat="1" spans="1:20">
      <c r="A55" s="83"/>
      <c r="B55" s="84">
        <v>1474134</v>
      </c>
      <c r="C55" s="85">
        <v>8502418</v>
      </c>
      <c r="D55" s="84">
        <v>171779</v>
      </c>
      <c r="E55" s="86" t="s">
        <v>159</v>
      </c>
      <c r="F55" s="87">
        <v>43587</v>
      </c>
      <c r="G55" s="87">
        <v>43589</v>
      </c>
      <c r="H55" s="31">
        <v>344</v>
      </c>
      <c r="I55" s="31">
        <v>1</v>
      </c>
      <c r="J55" s="31">
        <v>2</v>
      </c>
      <c r="K55" s="31">
        <f t="shared" si="13"/>
        <v>688</v>
      </c>
      <c r="L55" s="31"/>
      <c r="M55" s="31"/>
      <c r="N55" s="94">
        <f>+I55*J55*4</f>
        <v>8</v>
      </c>
      <c r="O55" s="84"/>
      <c r="P55" s="91">
        <f t="shared" si="3"/>
        <v>16168000</v>
      </c>
      <c r="Q55" s="97"/>
      <c r="R55" s="98"/>
      <c r="S55" s="96"/>
      <c r="T55" s="96"/>
    </row>
    <row r="56" s="74" customFormat="1" spans="1:20">
      <c r="A56" s="83"/>
      <c r="B56" s="84">
        <v>1482205</v>
      </c>
      <c r="C56" s="85">
        <v>8532796</v>
      </c>
      <c r="D56" s="84">
        <v>171971</v>
      </c>
      <c r="E56" s="86" t="s">
        <v>94</v>
      </c>
      <c r="F56" s="87">
        <v>43587</v>
      </c>
      <c r="G56" s="87">
        <v>43589</v>
      </c>
      <c r="H56" s="31">
        <v>164</v>
      </c>
      <c r="I56" s="31">
        <v>1</v>
      </c>
      <c r="J56" s="31">
        <v>2</v>
      </c>
      <c r="K56" s="31">
        <f t="shared" si="13"/>
        <v>328</v>
      </c>
      <c r="L56" s="31"/>
      <c r="M56" s="31"/>
      <c r="N56" s="94">
        <f t="shared" ref="N56:N59" si="15">+I56*J56</f>
        <v>2</v>
      </c>
      <c r="O56" s="84"/>
      <c r="P56" s="91">
        <f t="shared" si="3"/>
        <v>7708000</v>
      </c>
      <c r="Q56" s="97"/>
      <c r="R56" s="98"/>
      <c r="S56" s="96"/>
      <c r="T56" s="96"/>
    </row>
    <row r="57" s="74" customFormat="1" spans="1:20">
      <c r="A57" s="83"/>
      <c r="B57" s="84">
        <v>1482205</v>
      </c>
      <c r="C57" s="85">
        <v>8532796</v>
      </c>
      <c r="D57" s="84">
        <v>171971</v>
      </c>
      <c r="E57" s="86" t="s">
        <v>116</v>
      </c>
      <c r="F57" s="87">
        <v>43587</v>
      </c>
      <c r="G57" s="87">
        <v>43589</v>
      </c>
      <c r="H57" s="31">
        <v>19</v>
      </c>
      <c r="I57" s="31">
        <v>1</v>
      </c>
      <c r="J57" s="31">
        <v>2</v>
      </c>
      <c r="K57" s="31"/>
      <c r="L57" s="31"/>
      <c r="M57" s="31">
        <f>+H57*I57*J57</f>
        <v>38</v>
      </c>
      <c r="N57" s="94"/>
      <c r="O57" s="84"/>
      <c r="P57" s="91">
        <f t="shared" si="3"/>
        <v>893000</v>
      </c>
      <c r="Q57" s="97"/>
      <c r="R57" s="98"/>
      <c r="S57" s="96"/>
      <c r="T57" s="96"/>
    </row>
    <row r="58" s="74" customFormat="1" spans="1:20">
      <c r="A58" s="83"/>
      <c r="B58" s="84">
        <v>1482205</v>
      </c>
      <c r="C58" s="85">
        <v>8532796</v>
      </c>
      <c r="D58" s="84">
        <v>171971</v>
      </c>
      <c r="E58" s="86" t="s">
        <v>160</v>
      </c>
      <c r="F58" s="87">
        <v>43587</v>
      </c>
      <c r="G58" s="87">
        <v>43589</v>
      </c>
      <c r="H58" s="31">
        <v>66</v>
      </c>
      <c r="I58" s="31">
        <v>1</v>
      </c>
      <c r="J58" s="31">
        <v>2</v>
      </c>
      <c r="K58" s="31">
        <f t="shared" ref="K58:K64" si="16">H58*I58*J58</f>
        <v>132</v>
      </c>
      <c r="L58" s="31"/>
      <c r="M58" s="31"/>
      <c r="N58" s="94">
        <f t="shared" si="15"/>
        <v>2</v>
      </c>
      <c r="O58" s="84"/>
      <c r="P58" s="91">
        <f t="shared" si="3"/>
        <v>3102000</v>
      </c>
      <c r="Q58" s="97"/>
      <c r="R58" s="98"/>
      <c r="S58" s="96"/>
      <c r="T58" s="96"/>
    </row>
    <row r="59" s="74" customFormat="1" spans="1:20">
      <c r="A59" s="83"/>
      <c r="B59" s="84">
        <v>1491656</v>
      </c>
      <c r="C59" s="85">
        <v>8572937</v>
      </c>
      <c r="D59" s="84">
        <v>172017</v>
      </c>
      <c r="E59" s="86" t="s">
        <v>29</v>
      </c>
      <c r="F59" s="87">
        <v>43589</v>
      </c>
      <c r="G59" s="87">
        <v>43590</v>
      </c>
      <c r="H59" s="31">
        <v>86</v>
      </c>
      <c r="I59" s="31">
        <v>1</v>
      </c>
      <c r="J59" s="31">
        <v>1</v>
      </c>
      <c r="K59" s="31">
        <f t="shared" si="16"/>
        <v>86</v>
      </c>
      <c r="L59" s="31"/>
      <c r="M59" s="31"/>
      <c r="N59" s="94">
        <f t="shared" si="15"/>
        <v>1</v>
      </c>
      <c r="O59" s="84"/>
      <c r="P59" s="91">
        <f t="shared" si="3"/>
        <v>2021000</v>
      </c>
      <c r="Q59" s="97"/>
      <c r="R59" s="98"/>
      <c r="S59" s="96"/>
      <c r="T59" s="96"/>
    </row>
    <row r="60" s="74" customFormat="1" spans="1:20">
      <c r="A60" s="83"/>
      <c r="B60" s="84">
        <v>1491656</v>
      </c>
      <c r="C60" s="85">
        <v>8572937</v>
      </c>
      <c r="D60" s="84">
        <v>172017</v>
      </c>
      <c r="E60" s="86" t="s">
        <v>116</v>
      </c>
      <c r="F60" s="87">
        <v>43589</v>
      </c>
      <c r="G60" s="87">
        <v>43590</v>
      </c>
      <c r="H60" s="31">
        <v>19</v>
      </c>
      <c r="I60" s="31">
        <v>1</v>
      </c>
      <c r="J60" s="31">
        <v>1</v>
      </c>
      <c r="K60" s="31"/>
      <c r="L60" s="31"/>
      <c r="M60" s="31">
        <f>+H60*I60*J60</f>
        <v>19</v>
      </c>
      <c r="N60" s="94"/>
      <c r="O60" s="84"/>
      <c r="P60" s="91">
        <f t="shared" si="3"/>
        <v>446500</v>
      </c>
      <c r="Q60" s="97"/>
      <c r="R60" s="98"/>
      <c r="S60" s="96"/>
      <c r="T60" s="96"/>
    </row>
    <row r="61" s="74" customFormat="1" spans="1:20">
      <c r="A61" s="83" t="s">
        <v>77</v>
      </c>
      <c r="B61" s="84">
        <v>1492638</v>
      </c>
      <c r="C61" s="85">
        <v>8577329</v>
      </c>
      <c r="D61" s="84">
        <v>172018</v>
      </c>
      <c r="E61" s="86" t="s">
        <v>29</v>
      </c>
      <c r="F61" s="87">
        <v>43589</v>
      </c>
      <c r="G61" s="87">
        <v>43590</v>
      </c>
      <c r="H61" s="31">
        <v>86</v>
      </c>
      <c r="I61" s="31">
        <v>1</v>
      </c>
      <c r="J61" s="31">
        <v>1</v>
      </c>
      <c r="K61" s="31">
        <f t="shared" si="16"/>
        <v>86</v>
      </c>
      <c r="L61" s="31"/>
      <c r="M61" s="31"/>
      <c r="N61" s="94">
        <f t="shared" ref="N61:N64" si="17">+I61*J61</f>
        <v>1</v>
      </c>
      <c r="O61" s="84"/>
      <c r="P61" s="91">
        <f t="shared" si="3"/>
        <v>2021000</v>
      </c>
      <c r="Q61" s="97"/>
      <c r="R61" s="98"/>
      <c r="S61" s="96"/>
      <c r="T61" s="96"/>
    </row>
    <row r="62" s="74" customFormat="1" spans="1:20">
      <c r="A62" s="83"/>
      <c r="B62" s="84">
        <v>1484549</v>
      </c>
      <c r="C62" s="85">
        <v>8543013</v>
      </c>
      <c r="D62" s="84">
        <v>172026</v>
      </c>
      <c r="E62" s="86" t="s">
        <v>29</v>
      </c>
      <c r="F62" s="87">
        <v>43588</v>
      </c>
      <c r="G62" s="87">
        <v>43590</v>
      </c>
      <c r="H62" s="31">
        <v>86</v>
      </c>
      <c r="I62" s="31">
        <v>1</v>
      </c>
      <c r="J62" s="31">
        <v>2</v>
      </c>
      <c r="K62" s="31">
        <f t="shared" si="16"/>
        <v>172</v>
      </c>
      <c r="L62" s="31"/>
      <c r="M62" s="31"/>
      <c r="N62" s="94">
        <f t="shared" si="17"/>
        <v>2</v>
      </c>
      <c r="O62" s="84"/>
      <c r="P62" s="91">
        <f t="shared" si="3"/>
        <v>4042000</v>
      </c>
      <c r="Q62" s="97"/>
      <c r="R62" s="98"/>
      <c r="S62" s="96"/>
      <c r="T62" s="96"/>
    </row>
    <row r="63" s="74" customFormat="1" spans="1:20">
      <c r="A63" s="83"/>
      <c r="B63" s="84">
        <v>1453563</v>
      </c>
      <c r="C63" s="85">
        <v>8429476</v>
      </c>
      <c r="D63" s="84">
        <v>172027</v>
      </c>
      <c r="E63" s="86" t="s">
        <v>161</v>
      </c>
      <c r="F63" s="87">
        <v>43588</v>
      </c>
      <c r="G63" s="87">
        <v>43590</v>
      </c>
      <c r="H63" s="31">
        <v>258</v>
      </c>
      <c r="I63" s="31">
        <v>1</v>
      </c>
      <c r="J63" s="31">
        <v>2</v>
      </c>
      <c r="K63" s="31">
        <f t="shared" si="16"/>
        <v>516</v>
      </c>
      <c r="L63" s="31"/>
      <c r="M63" s="31"/>
      <c r="N63" s="94">
        <f>+I63*J63*3</f>
        <v>6</v>
      </c>
      <c r="O63" s="84"/>
      <c r="P63" s="91">
        <f t="shared" si="3"/>
        <v>12126000</v>
      </c>
      <c r="Q63" s="97"/>
      <c r="R63" s="98"/>
      <c r="S63" s="96"/>
      <c r="T63" s="96"/>
    </row>
    <row r="64" s="74" customFormat="1" spans="1:20">
      <c r="A64" s="83"/>
      <c r="B64" s="84">
        <v>1488531</v>
      </c>
      <c r="C64" s="85">
        <v>8560358</v>
      </c>
      <c r="D64" s="84">
        <v>172028</v>
      </c>
      <c r="E64" s="86" t="s">
        <v>29</v>
      </c>
      <c r="F64" s="87">
        <v>43589</v>
      </c>
      <c r="G64" s="87">
        <v>43590</v>
      </c>
      <c r="H64" s="31">
        <v>86</v>
      </c>
      <c r="I64" s="31">
        <v>1</v>
      </c>
      <c r="J64" s="31">
        <v>1</v>
      </c>
      <c r="K64" s="31">
        <f t="shared" si="16"/>
        <v>86</v>
      </c>
      <c r="L64" s="31"/>
      <c r="M64" s="31"/>
      <c r="N64" s="94">
        <f t="shared" si="17"/>
        <v>1</v>
      </c>
      <c r="O64" s="84"/>
      <c r="P64" s="91">
        <f t="shared" si="3"/>
        <v>2021000</v>
      </c>
      <c r="Q64" s="97"/>
      <c r="R64" s="98"/>
      <c r="S64" s="96"/>
      <c r="T64" s="96"/>
    </row>
    <row r="65" s="74" customFormat="1" spans="1:20">
      <c r="A65" s="83"/>
      <c r="B65" s="84">
        <v>1488531</v>
      </c>
      <c r="C65" s="85">
        <v>8560358</v>
      </c>
      <c r="D65" s="84">
        <v>172028</v>
      </c>
      <c r="E65" s="86" t="s">
        <v>116</v>
      </c>
      <c r="F65" s="87">
        <v>43589</v>
      </c>
      <c r="G65" s="87">
        <v>43590</v>
      </c>
      <c r="H65" s="31">
        <v>19</v>
      </c>
      <c r="I65" s="31">
        <v>1</v>
      </c>
      <c r="J65" s="31">
        <v>1</v>
      </c>
      <c r="K65" s="31"/>
      <c r="L65" s="31"/>
      <c r="M65" s="31">
        <f>+H65*I65*J65</f>
        <v>19</v>
      </c>
      <c r="N65" s="94"/>
      <c r="O65" s="84"/>
      <c r="P65" s="91">
        <f t="shared" si="3"/>
        <v>446500</v>
      </c>
      <c r="Q65" s="97"/>
      <c r="R65" s="98"/>
      <c r="S65" s="96"/>
      <c r="T65" s="96"/>
    </row>
    <row r="66" s="74" customFormat="1" spans="1:20">
      <c r="A66" s="83"/>
      <c r="B66" s="84">
        <v>1463143</v>
      </c>
      <c r="C66" s="85">
        <v>8467010</v>
      </c>
      <c r="D66" s="84">
        <v>172029</v>
      </c>
      <c r="E66" s="86" t="s">
        <v>29</v>
      </c>
      <c r="F66" s="87">
        <v>43588</v>
      </c>
      <c r="G66" s="87">
        <v>43590</v>
      </c>
      <c r="H66" s="31">
        <v>86</v>
      </c>
      <c r="I66" s="31">
        <v>1</v>
      </c>
      <c r="J66" s="31">
        <v>2</v>
      </c>
      <c r="K66" s="31">
        <f t="shared" ref="K66:K72" si="18">H66*I66*J66</f>
        <v>172</v>
      </c>
      <c r="L66" s="31"/>
      <c r="M66" s="31"/>
      <c r="N66" s="94">
        <f t="shared" ref="N66:N69" si="19">+I66*J66</f>
        <v>2</v>
      </c>
      <c r="O66" s="84"/>
      <c r="P66" s="91">
        <f t="shared" si="3"/>
        <v>4042000</v>
      </c>
      <c r="Q66" s="97"/>
      <c r="R66" s="98"/>
      <c r="S66" s="96"/>
      <c r="T66" s="96"/>
    </row>
    <row r="67" s="74" customFormat="1" spans="1:20">
      <c r="A67" s="83"/>
      <c r="B67" s="84">
        <v>1473569</v>
      </c>
      <c r="C67" s="85">
        <v>8500730</v>
      </c>
      <c r="D67" s="84">
        <v>172052</v>
      </c>
      <c r="E67" s="86" t="s">
        <v>161</v>
      </c>
      <c r="F67" s="87">
        <v>43588</v>
      </c>
      <c r="G67" s="87">
        <v>43590</v>
      </c>
      <c r="H67" s="31">
        <v>258</v>
      </c>
      <c r="I67" s="31">
        <v>1</v>
      </c>
      <c r="J67" s="31">
        <v>2</v>
      </c>
      <c r="K67" s="31">
        <f t="shared" si="18"/>
        <v>516</v>
      </c>
      <c r="L67" s="31"/>
      <c r="M67" s="31"/>
      <c r="N67" s="94">
        <f>+I67*J67*3</f>
        <v>6</v>
      </c>
      <c r="O67" s="84"/>
      <c r="P67" s="91">
        <f t="shared" si="3"/>
        <v>12126000</v>
      </c>
      <c r="Q67" s="97"/>
      <c r="R67" s="98"/>
      <c r="S67" s="96"/>
      <c r="T67" s="96"/>
    </row>
    <row r="68" s="74" customFormat="1" spans="1:20">
      <c r="A68" s="83"/>
      <c r="B68" s="84">
        <v>1492652</v>
      </c>
      <c r="C68" s="85">
        <v>8577456</v>
      </c>
      <c r="D68" s="84">
        <v>172277</v>
      </c>
      <c r="E68" s="86" t="s">
        <v>29</v>
      </c>
      <c r="F68" s="87">
        <v>43589</v>
      </c>
      <c r="G68" s="87">
        <v>43591</v>
      </c>
      <c r="H68" s="31">
        <v>86</v>
      </c>
      <c r="I68" s="31">
        <v>1</v>
      </c>
      <c r="J68" s="31">
        <v>2</v>
      </c>
      <c r="K68" s="31">
        <f t="shared" si="18"/>
        <v>172</v>
      </c>
      <c r="L68" s="31"/>
      <c r="M68" s="31"/>
      <c r="N68" s="94">
        <f t="shared" si="19"/>
        <v>2</v>
      </c>
      <c r="O68" s="84"/>
      <c r="P68" s="91">
        <f t="shared" si="3"/>
        <v>4042000</v>
      </c>
      <c r="Q68" s="97"/>
      <c r="R68" s="98"/>
      <c r="S68" s="96"/>
      <c r="T68" s="96"/>
    </row>
    <row r="69" s="74" customFormat="1" spans="1:20">
      <c r="A69" s="83"/>
      <c r="B69" s="84">
        <v>1492652</v>
      </c>
      <c r="C69" s="85">
        <v>8582954</v>
      </c>
      <c r="D69" s="84">
        <v>172278</v>
      </c>
      <c r="E69" s="86" t="s">
        <v>29</v>
      </c>
      <c r="F69" s="87">
        <v>43589</v>
      </c>
      <c r="G69" s="87">
        <v>43591</v>
      </c>
      <c r="H69" s="31">
        <v>86</v>
      </c>
      <c r="I69" s="31">
        <v>1</v>
      </c>
      <c r="J69" s="31">
        <v>2</v>
      </c>
      <c r="K69" s="31">
        <f t="shared" si="18"/>
        <v>172</v>
      </c>
      <c r="L69" s="31"/>
      <c r="M69" s="31"/>
      <c r="N69" s="94">
        <f t="shared" si="19"/>
        <v>2</v>
      </c>
      <c r="O69" s="84"/>
      <c r="P69" s="91">
        <f t="shared" si="3"/>
        <v>4042000</v>
      </c>
      <c r="Q69" s="97"/>
      <c r="R69" s="98"/>
      <c r="S69" s="96"/>
      <c r="T69" s="96"/>
    </row>
    <row r="70" s="75" customFormat="1" spans="1:22">
      <c r="A70" s="83"/>
      <c r="B70" s="84">
        <v>1470133</v>
      </c>
      <c r="C70" s="85">
        <v>8494767</v>
      </c>
      <c r="D70" s="84">
        <v>172286</v>
      </c>
      <c r="E70" s="86" t="s">
        <v>161</v>
      </c>
      <c r="F70" s="87">
        <v>43589</v>
      </c>
      <c r="G70" s="87">
        <v>43591</v>
      </c>
      <c r="H70" s="34">
        <v>258</v>
      </c>
      <c r="I70" s="34">
        <v>1</v>
      </c>
      <c r="J70" s="34">
        <v>2</v>
      </c>
      <c r="K70" s="31">
        <f t="shared" si="18"/>
        <v>516</v>
      </c>
      <c r="L70" s="34"/>
      <c r="M70" s="34"/>
      <c r="N70" s="94">
        <f>+I70*J70*3</f>
        <v>6</v>
      </c>
      <c r="O70" s="95"/>
      <c r="P70" s="91">
        <f t="shared" si="3"/>
        <v>12126000</v>
      </c>
      <c r="Q70" s="97"/>
      <c r="R70" s="98"/>
      <c r="S70" s="96"/>
      <c r="T70" s="96"/>
      <c r="V70" s="74"/>
    </row>
    <row r="71" s="74" customFormat="1" spans="1:20">
      <c r="A71" s="83"/>
      <c r="B71" s="84">
        <v>1475820</v>
      </c>
      <c r="C71" s="85">
        <v>8508722</v>
      </c>
      <c r="D71" s="84">
        <v>172287</v>
      </c>
      <c r="E71" s="86" t="s">
        <v>29</v>
      </c>
      <c r="F71" s="87">
        <v>43589</v>
      </c>
      <c r="G71" s="87">
        <v>43591</v>
      </c>
      <c r="H71" s="31">
        <v>86</v>
      </c>
      <c r="I71" s="31">
        <v>1</v>
      </c>
      <c r="J71" s="31">
        <v>2</v>
      </c>
      <c r="K71" s="31">
        <f t="shared" si="18"/>
        <v>172</v>
      </c>
      <c r="L71" s="31"/>
      <c r="M71" s="31"/>
      <c r="N71" s="94">
        <f t="shared" ref="N71:N76" si="20">+I71*J71</f>
        <v>2</v>
      </c>
      <c r="O71" s="84"/>
      <c r="P71" s="91">
        <f t="shared" si="3"/>
        <v>4042000</v>
      </c>
      <c r="Q71" s="97"/>
      <c r="R71" s="98"/>
      <c r="S71" s="96"/>
      <c r="T71" s="96"/>
    </row>
    <row r="72" s="74" customFormat="1" spans="1:20">
      <c r="A72" s="83"/>
      <c r="B72" s="84">
        <v>1486419</v>
      </c>
      <c r="C72" s="85">
        <v>8551073</v>
      </c>
      <c r="D72" s="84">
        <v>172302</v>
      </c>
      <c r="E72" s="86" t="s">
        <v>29</v>
      </c>
      <c r="F72" s="87">
        <v>43590</v>
      </c>
      <c r="G72" s="87">
        <v>43591</v>
      </c>
      <c r="H72" s="31">
        <v>86</v>
      </c>
      <c r="I72" s="31">
        <v>1</v>
      </c>
      <c r="J72" s="31">
        <v>1</v>
      </c>
      <c r="K72" s="31">
        <f t="shared" si="18"/>
        <v>86</v>
      </c>
      <c r="L72" s="31"/>
      <c r="M72" s="31"/>
      <c r="N72" s="94">
        <f t="shared" si="20"/>
        <v>1</v>
      </c>
      <c r="O72" s="84"/>
      <c r="P72" s="91">
        <f t="shared" si="3"/>
        <v>2021000</v>
      </c>
      <c r="Q72" s="97"/>
      <c r="R72" s="98"/>
      <c r="S72" s="96"/>
      <c r="T72" s="96"/>
    </row>
    <row r="73" s="74" customFormat="1" spans="1:20">
      <c r="A73" s="83"/>
      <c r="B73" s="84">
        <v>1486419</v>
      </c>
      <c r="C73" s="85">
        <v>8551073</v>
      </c>
      <c r="D73" s="84">
        <v>172302</v>
      </c>
      <c r="E73" s="86" t="s">
        <v>157</v>
      </c>
      <c r="F73" s="87">
        <v>43590</v>
      </c>
      <c r="G73" s="87">
        <v>43591</v>
      </c>
      <c r="H73" s="31">
        <v>15</v>
      </c>
      <c r="I73" s="31">
        <v>1</v>
      </c>
      <c r="J73" s="31">
        <v>1</v>
      </c>
      <c r="K73" s="31"/>
      <c r="L73" s="31"/>
      <c r="M73" s="31">
        <f>+H73*I73*J73</f>
        <v>15</v>
      </c>
      <c r="N73" s="94"/>
      <c r="O73" s="84"/>
      <c r="P73" s="91">
        <f t="shared" si="3"/>
        <v>352500</v>
      </c>
      <c r="Q73" s="97"/>
      <c r="R73" s="98"/>
      <c r="S73" s="96"/>
      <c r="T73" s="96"/>
    </row>
    <row r="74" s="74" customFormat="1" spans="1:20">
      <c r="A74" s="83"/>
      <c r="B74" s="84">
        <v>1486425</v>
      </c>
      <c r="C74" s="85">
        <v>8552676</v>
      </c>
      <c r="D74" s="84">
        <v>172303</v>
      </c>
      <c r="E74" s="86" t="s">
        <v>29</v>
      </c>
      <c r="F74" s="87">
        <v>43590</v>
      </c>
      <c r="G74" s="87">
        <v>43591</v>
      </c>
      <c r="H74" s="31">
        <v>86</v>
      </c>
      <c r="I74" s="31">
        <v>1</v>
      </c>
      <c r="J74" s="31">
        <v>1</v>
      </c>
      <c r="K74" s="31">
        <f t="shared" ref="K74:K81" si="21">H74*I74*J74</f>
        <v>86</v>
      </c>
      <c r="L74" s="31"/>
      <c r="M74" s="31"/>
      <c r="N74" s="94">
        <f t="shared" si="20"/>
        <v>1</v>
      </c>
      <c r="O74" s="84"/>
      <c r="P74" s="91">
        <f t="shared" si="3"/>
        <v>2021000</v>
      </c>
      <c r="Q74" s="97"/>
      <c r="R74" s="98"/>
      <c r="S74" s="96"/>
      <c r="T74" s="96"/>
    </row>
    <row r="75" s="74" customFormat="1" spans="1:20">
      <c r="A75" s="83"/>
      <c r="B75" s="84">
        <v>1489983</v>
      </c>
      <c r="C75" s="85">
        <v>8564139</v>
      </c>
      <c r="D75" s="84">
        <v>172304</v>
      </c>
      <c r="E75" s="86" t="s">
        <v>29</v>
      </c>
      <c r="F75" s="87">
        <v>43590</v>
      </c>
      <c r="G75" s="87">
        <v>43591</v>
      </c>
      <c r="H75" s="31">
        <v>86</v>
      </c>
      <c r="I75" s="31">
        <v>1</v>
      </c>
      <c r="J75" s="31">
        <v>1</v>
      </c>
      <c r="K75" s="31">
        <f t="shared" si="21"/>
        <v>86</v>
      </c>
      <c r="L75" s="31"/>
      <c r="M75" s="31"/>
      <c r="N75" s="94">
        <f t="shared" si="20"/>
        <v>1</v>
      </c>
      <c r="O75" s="84"/>
      <c r="P75" s="91">
        <f t="shared" si="3"/>
        <v>2021000</v>
      </c>
      <c r="Q75" s="97"/>
      <c r="R75" s="98"/>
      <c r="S75" s="96"/>
      <c r="T75" s="96"/>
    </row>
    <row r="76" s="74" customFormat="1" spans="1:20">
      <c r="A76" s="83"/>
      <c r="B76" s="84">
        <v>1492657</v>
      </c>
      <c r="C76" s="85">
        <v>8577486</v>
      </c>
      <c r="D76" s="84">
        <v>172305</v>
      </c>
      <c r="E76" s="86" t="s">
        <v>29</v>
      </c>
      <c r="F76" s="87">
        <v>43589</v>
      </c>
      <c r="G76" s="87">
        <v>43591</v>
      </c>
      <c r="H76" s="31">
        <v>86</v>
      </c>
      <c r="I76" s="31">
        <v>1</v>
      </c>
      <c r="J76" s="31">
        <v>2</v>
      </c>
      <c r="K76" s="31">
        <f t="shared" si="21"/>
        <v>172</v>
      </c>
      <c r="L76" s="31"/>
      <c r="M76" s="31"/>
      <c r="N76" s="94">
        <f t="shared" si="20"/>
        <v>2</v>
      </c>
      <c r="O76" s="84"/>
      <c r="P76" s="91">
        <f t="shared" ref="P76:P139" si="22">(K76+L76+M76)*23500</f>
        <v>4042000</v>
      </c>
      <c r="Q76" s="97"/>
      <c r="R76" s="98"/>
      <c r="S76" s="96"/>
      <c r="T76" s="96"/>
    </row>
    <row r="77" s="74" customFormat="1" spans="1:20">
      <c r="A77" s="83"/>
      <c r="B77" s="84">
        <v>1485900</v>
      </c>
      <c r="C77" s="85">
        <v>8548027</v>
      </c>
      <c r="D77" s="84">
        <v>172489</v>
      </c>
      <c r="E77" s="86" t="s">
        <v>162</v>
      </c>
      <c r="F77" s="87">
        <v>43591</v>
      </c>
      <c r="G77" s="87">
        <v>43592</v>
      </c>
      <c r="H77" s="31">
        <v>312</v>
      </c>
      <c r="I77" s="31">
        <v>1</v>
      </c>
      <c r="J77" s="31">
        <v>1</v>
      </c>
      <c r="K77" s="31">
        <f t="shared" si="21"/>
        <v>312</v>
      </c>
      <c r="L77" s="31"/>
      <c r="M77" s="31"/>
      <c r="N77" s="94">
        <f>+I77*J77*3</f>
        <v>3</v>
      </c>
      <c r="O77" s="84"/>
      <c r="P77" s="91">
        <f t="shared" si="22"/>
        <v>7332000</v>
      </c>
      <c r="Q77" s="97"/>
      <c r="R77" s="98"/>
      <c r="S77" s="96"/>
      <c r="T77" s="96"/>
    </row>
    <row r="78" s="74" customFormat="1" spans="1:20">
      <c r="A78" s="83"/>
      <c r="B78" s="84">
        <v>1460650</v>
      </c>
      <c r="C78" s="85">
        <v>8457921</v>
      </c>
      <c r="D78" s="84">
        <v>172491</v>
      </c>
      <c r="E78" s="86" t="s">
        <v>29</v>
      </c>
      <c r="F78" s="87">
        <v>43591</v>
      </c>
      <c r="G78" s="87">
        <v>43592</v>
      </c>
      <c r="H78" s="31">
        <v>86</v>
      </c>
      <c r="I78" s="31">
        <v>3</v>
      </c>
      <c r="J78" s="31">
        <v>1</v>
      </c>
      <c r="K78" s="31">
        <f t="shared" si="21"/>
        <v>258</v>
      </c>
      <c r="L78" s="31"/>
      <c r="M78" s="31"/>
      <c r="N78" s="94">
        <f t="shared" ref="N78:N81" si="23">+I78*J78</f>
        <v>3</v>
      </c>
      <c r="O78" s="84"/>
      <c r="P78" s="91">
        <f t="shared" si="22"/>
        <v>6063000</v>
      </c>
      <c r="Q78" s="97"/>
      <c r="R78" s="98"/>
      <c r="S78" s="96"/>
      <c r="T78" s="96"/>
    </row>
    <row r="79" s="74" customFormat="1" spans="1:20">
      <c r="A79" s="83"/>
      <c r="B79" s="84">
        <v>1486433</v>
      </c>
      <c r="C79" s="85">
        <v>8546850</v>
      </c>
      <c r="D79" s="84">
        <v>172506</v>
      </c>
      <c r="E79" s="86" t="s">
        <v>29</v>
      </c>
      <c r="F79" s="87">
        <v>43590</v>
      </c>
      <c r="G79" s="87">
        <v>43592</v>
      </c>
      <c r="H79" s="31">
        <v>86</v>
      </c>
      <c r="I79" s="31">
        <v>1</v>
      </c>
      <c r="J79" s="31">
        <v>2</v>
      </c>
      <c r="K79" s="31">
        <f t="shared" si="21"/>
        <v>172</v>
      </c>
      <c r="L79" s="31"/>
      <c r="M79" s="31"/>
      <c r="N79" s="94">
        <f t="shared" si="23"/>
        <v>2</v>
      </c>
      <c r="O79" s="84"/>
      <c r="P79" s="91">
        <f t="shared" si="22"/>
        <v>4042000</v>
      </c>
      <c r="Q79" s="97"/>
      <c r="R79" s="98"/>
      <c r="S79" s="96"/>
      <c r="T79" s="96"/>
    </row>
    <row r="80" s="74" customFormat="1" spans="1:20">
      <c r="A80" s="83"/>
      <c r="B80" s="84">
        <v>1478955</v>
      </c>
      <c r="C80" s="85">
        <v>8523101</v>
      </c>
      <c r="D80" s="84">
        <v>172511</v>
      </c>
      <c r="E80" s="86" t="s">
        <v>29</v>
      </c>
      <c r="F80" s="87">
        <v>43590</v>
      </c>
      <c r="G80" s="87">
        <v>43592</v>
      </c>
      <c r="H80" s="31">
        <v>86</v>
      </c>
      <c r="I80" s="31">
        <v>1</v>
      </c>
      <c r="J80" s="31">
        <v>2</v>
      </c>
      <c r="K80" s="31">
        <f t="shared" si="21"/>
        <v>172</v>
      </c>
      <c r="L80" s="31"/>
      <c r="M80" s="31"/>
      <c r="N80" s="94">
        <f t="shared" si="23"/>
        <v>2</v>
      </c>
      <c r="O80" s="84"/>
      <c r="P80" s="91">
        <f t="shared" si="22"/>
        <v>4042000</v>
      </c>
      <c r="Q80" s="97"/>
      <c r="R80" s="98"/>
      <c r="S80" s="96"/>
      <c r="T80" s="96"/>
    </row>
    <row r="81" s="74" customFormat="1" spans="1:20">
      <c r="A81" s="83"/>
      <c r="B81" s="84">
        <v>1486414</v>
      </c>
      <c r="C81" s="85">
        <v>8552640</v>
      </c>
      <c r="D81" s="84">
        <v>172657</v>
      </c>
      <c r="E81" s="86" t="s">
        <v>145</v>
      </c>
      <c r="F81" s="87">
        <v>43591</v>
      </c>
      <c r="G81" s="87">
        <v>43592</v>
      </c>
      <c r="H81" s="33">
        <v>104</v>
      </c>
      <c r="I81" s="31">
        <v>1</v>
      </c>
      <c r="J81" s="31">
        <v>1</v>
      </c>
      <c r="K81" s="31">
        <f t="shared" si="21"/>
        <v>104</v>
      </c>
      <c r="L81" s="31"/>
      <c r="M81" s="31"/>
      <c r="N81" s="94">
        <f t="shared" si="23"/>
        <v>1</v>
      </c>
      <c r="O81" s="84"/>
      <c r="P81" s="91">
        <f t="shared" si="22"/>
        <v>2444000</v>
      </c>
      <c r="Q81" s="97"/>
      <c r="R81" s="98"/>
      <c r="S81" s="96"/>
      <c r="T81" s="96"/>
    </row>
    <row r="82" s="74" customFormat="1" spans="1:20">
      <c r="A82" s="83"/>
      <c r="B82" s="84">
        <v>1486414</v>
      </c>
      <c r="C82" s="85">
        <v>8552640</v>
      </c>
      <c r="D82" s="84">
        <v>172657</v>
      </c>
      <c r="E82" s="86" t="s">
        <v>153</v>
      </c>
      <c r="F82" s="87">
        <v>43591</v>
      </c>
      <c r="G82" s="87">
        <v>43592</v>
      </c>
      <c r="H82" s="31">
        <v>27</v>
      </c>
      <c r="I82" s="31">
        <v>1</v>
      </c>
      <c r="J82" s="31">
        <v>1</v>
      </c>
      <c r="K82" s="31"/>
      <c r="L82" s="31"/>
      <c r="M82" s="31">
        <f>+H82*I82*J82</f>
        <v>27</v>
      </c>
      <c r="N82" s="94"/>
      <c r="O82" s="84"/>
      <c r="P82" s="91">
        <f t="shared" si="22"/>
        <v>634500</v>
      </c>
      <c r="Q82" s="97"/>
      <c r="R82" s="98"/>
      <c r="S82" s="96"/>
      <c r="T82" s="96"/>
    </row>
    <row r="83" s="74" customFormat="1" spans="1:20">
      <c r="A83" s="83"/>
      <c r="B83" s="84">
        <v>1483973</v>
      </c>
      <c r="C83" s="85">
        <v>8539960</v>
      </c>
      <c r="D83" s="84">
        <v>172676</v>
      </c>
      <c r="E83" s="86" t="s">
        <v>29</v>
      </c>
      <c r="F83" s="87">
        <v>43591</v>
      </c>
      <c r="G83" s="87">
        <v>43593</v>
      </c>
      <c r="H83" s="31">
        <v>86</v>
      </c>
      <c r="I83" s="31">
        <v>1</v>
      </c>
      <c r="J83" s="31">
        <v>2</v>
      </c>
      <c r="K83" s="31">
        <f t="shared" ref="K83:K85" si="24">H83*I83*J83</f>
        <v>172</v>
      </c>
      <c r="L83" s="31"/>
      <c r="M83" s="31"/>
      <c r="N83" s="94">
        <f t="shared" ref="N83:N85" si="25">+I83*J83</f>
        <v>2</v>
      </c>
      <c r="O83" s="84"/>
      <c r="P83" s="91">
        <f t="shared" si="22"/>
        <v>4042000</v>
      </c>
      <c r="Q83" s="97"/>
      <c r="R83" s="98"/>
      <c r="S83" s="96"/>
      <c r="T83" s="96"/>
    </row>
    <row r="84" s="74" customFormat="1" spans="1:20">
      <c r="A84" s="83"/>
      <c r="B84" s="84">
        <v>1486015</v>
      </c>
      <c r="C84" s="85">
        <v>8548023</v>
      </c>
      <c r="D84" s="84">
        <v>172678</v>
      </c>
      <c r="E84" s="86" t="s">
        <v>29</v>
      </c>
      <c r="F84" s="87">
        <v>43592</v>
      </c>
      <c r="G84" s="87">
        <v>43593</v>
      </c>
      <c r="H84" s="31">
        <v>86</v>
      </c>
      <c r="I84" s="31">
        <v>1</v>
      </c>
      <c r="J84" s="31">
        <v>1</v>
      </c>
      <c r="K84" s="31">
        <f t="shared" si="24"/>
        <v>86</v>
      </c>
      <c r="L84" s="31"/>
      <c r="M84" s="31"/>
      <c r="N84" s="94">
        <f t="shared" si="25"/>
        <v>1</v>
      </c>
      <c r="O84" s="84"/>
      <c r="P84" s="91">
        <f t="shared" si="22"/>
        <v>2021000</v>
      </c>
      <c r="Q84" s="97"/>
      <c r="R84" s="98"/>
      <c r="S84" s="96"/>
      <c r="T84" s="96"/>
    </row>
    <row r="85" s="74" customFormat="1" spans="1:20">
      <c r="A85" s="83"/>
      <c r="B85" s="84">
        <v>1477604</v>
      </c>
      <c r="C85" s="85">
        <v>8518031</v>
      </c>
      <c r="D85" s="84">
        <v>172694</v>
      </c>
      <c r="E85" s="86" t="s">
        <v>29</v>
      </c>
      <c r="F85" s="87">
        <v>43590</v>
      </c>
      <c r="G85" s="87">
        <v>43593</v>
      </c>
      <c r="H85" s="31">
        <v>86</v>
      </c>
      <c r="I85" s="31">
        <v>1</v>
      </c>
      <c r="J85" s="31">
        <v>3</v>
      </c>
      <c r="K85" s="31">
        <f t="shared" si="24"/>
        <v>258</v>
      </c>
      <c r="L85" s="31"/>
      <c r="M85" s="31"/>
      <c r="N85" s="94">
        <f t="shared" si="25"/>
        <v>3</v>
      </c>
      <c r="O85" s="84"/>
      <c r="P85" s="91">
        <f t="shared" si="22"/>
        <v>6063000</v>
      </c>
      <c r="Q85" s="97"/>
      <c r="R85" s="98"/>
      <c r="S85" s="96"/>
      <c r="T85" s="96"/>
    </row>
    <row r="86" s="74" customFormat="1" spans="1:20">
      <c r="A86" s="83"/>
      <c r="B86" s="84">
        <v>1477604</v>
      </c>
      <c r="C86" s="85">
        <v>8518031</v>
      </c>
      <c r="D86" s="84">
        <v>172694</v>
      </c>
      <c r="E86" s="86" t="s">
        <v>116</v>
      </c>
      <c r="F86" s="87">
        <v>43590</v>
      </c>
      <c r="G86" s="87">
        <v>43593</v>
      </c>
      <c r="H86" s="31">
        <v>19</v>
      </c>
      <c r="I86" s="31">
        <v>1</v>
      </c>
      <c r="J86" s="31">
        <v>3</v>
      </c>
      <c r="K86" s="31"/>
      <c r="L86" s="31"/>
      <c r="M86" s="31">
        <f>+H86*I86*J86</f>
        <v>57</v>
      </c>
      <c r="N86" s="94"/>
      <c r="O86" s="84"/>
      <c r="P86" s="91">
        <f t="shared" si="22"/>
        <v>1339500</v>
      </c>
      <c r="Q86" s="97"/>
      <c r="R86" s="98"/>
      <c r="S86" s="96"/>
      <c r="T86" s="96"/>
    </row>
    <row r="87" s="74" customFormat="1" spans="1:20">
      <c r="A87" s="83"/>
      <c r="B87" s="84">
        <v>1468939</v>
      </c>
      <c r="C87" s="85">
        <v>8485878</v>
      </c>
      <c r="D87" s="84">
        <v>172702</v>
      </c>
      <c r="E87" s="86" t="s">
        <v>161</v>
      </c>
      <c r="F87" s="87">
        <v>43589</v>
      </c>
      <c r="G87" s="87">
        <v>43593</v>
      </c>
      <c r="H87" s="31">
        <v>258</v>
      </c>
      <c r="I87" s="31">
        <v>1</v>
      </c>
      <c r="J87" s="31">
        <v>4</v>
      </c>
      <c r="K87" s="31">
        <f t="shared" ref="K87:K91" si="26">H87*I87*J87</f>
        <v>1032</v>
      </c>
      <c r="L87" s="31"/>
      <c r="M87" s="31"/>
      <c r="N87" s="94">
        <f>+I87*J87*3</f>
        <v>12</v>
      </c>
      <c r="O87" s="84"/>
      <c r="P87" s="91">
        <f t="shared" si="22"/>
        <v>24252000</v>
      </c>
      <c r="Q87" s="97"/>
      <c r="R87" s="98"/>
      <c r="S87" s="96"/>
      <c r="T87" s="96"/>
    </row>
    <row r="88" s="74" customFormat="1" spans="1:20">
      <c r="A88" s="83"/>
      <c r="B88" s="84">
        <v>1456961</v>
      </c>
      <c r="C88" s="85">
        <v>8443700</v>
      </c>
      <c r="D88" s="84">
        <v>172719</v>
      </c>
      <c r="E88" s="86" t="s">
        <v>29</v>
      </c>
      <c r="F88" s="87">
        <v>43590</v>
      </c>
      <c r="G88" s="87">
        <v>43593</v>
      </c>
      <c r="H88" s="31">
        <v>86</v>
      </c>
      <c r="I88" s="31">
        <v>1</v>
      </c>
      <c r="J88" s="31">
        <v>3</v>
      </c>
      <c r="K88" s="31">
        <f t="shared" si="26"/>
        <v>258</v>
      </c>
      <c r="L88" s="31"/>
      <c r="M88" s="31"/>
      <c r="N88" s="94">
        <f t="shared" ref="N88:N91" si="27">+I88*J88</f>
        <v>3</v>
      </c>
      <c r="O88" s="84"/>
      <c r="P88" s="91">
        <f t="shared" si="22"/>
        <v>6063000</v>
      </c>
      <c r="Q88" s="97"/>
      <c r="R88" s="98"/>
      <c r="S88" s="96"/>
      <c r="T88" s="96"/>
    </row>
    <row r="89" s="74" customFormat="1" spans="1:20">
      <c r="A89" s="83"/>
      <c r="B89" s="84">
        <v>1489553</v>
      </c>
      <c r="C89" s="85">
        <v>8564163</v>
      </c>
      <c r="D89" s="84">
        <v>172721</v>
      </c>
      <c r="E89" s="86" t="s">
        <v>29</v>
      </c>
      <c r="F89" s="87">
        <v>43591</v>
      </c>
      <c r="G89" s="87">
        <v>43593</v>
      </c>
      <c r="H89" s="31">
        <v>86</v>
      </c>
      <c r="I89" s="31">
        <v>1</v>
      </c>
      <c r="J89" s="31">
        <v>2</v>
      </c>
      <c r="K89" s="31">
        <f t="shared" si="26"/>
        <v>172</v>
      </c>
      <c r="L89" s="31"/>
      <c r="M89" s="31"/>
      <c r="N89" s="94">
        <f t="shared" si="27"/>
        <v>2</v>
      </c>
      <c r="O89" s="84"/>
      <c r="P89" s="91">
        <f t="shared" si="22"/>
        <v>4042000</v>
      </c>
      <c r="Q89" s="97"/>
      <c r="R89" s="98"/>
      <c r="S89" s="96"/>
      <c r="T89" s="96"/>
    </row>
    <row r="90" s="74" customFormat="1" spans="1:20">
      <c r="A90" s="83"/>
      <c r="B90" s="84">
        <v>1475489</v>
      </c>
      <c r="C90" s="85">
        <v>8508671</v>
      </c>
      <c r="D90" s="84">
        <v>172726</v>
      </c>
      <c r="E90" s="86" t="s">
        <v>29</v>
      </c>
      <c r="F90" s="87">
        <v>43592</v>
      </c>
      <c r="G90" s="87">
        <v>43593</v>
      </c>
      <c r="H90" s="31">
        <v>86</v>
      </c>
      <c r="I90" s="31">
        <v>1</v>
      </c>
      <c r="J90" s="31">
        <v>1</v>
      </c>
      <c r="K90" s="31">
        <f t="shared" si="26"/>
        <v>86</v>
      </c>
      <c r="L90" s="31"/>
      <c r="M90" s="31"/>
      <c r="N90" s="94">
        <f t="shared" si="27"/>
        <v>1</v>
      </c>
      <c r="O90" s="84"/>
      <c r="P90" s="91">
        <f t="shared" si="22"/>
        <v>2021000</v>
      </c>
      <c r="Q90" s="97"/>
      <c r="R90" s="98"/>
      <c r="S90" s="96"/>
      <c r="T90" s="96"/>
    </row>
    <row r="91" s="74" customFormat="1" spans="1:20">
      <c r="A91" s="83"/>
      <c r="B91" s="84">
        <v>1487330</v>
      </c>
      <c r="C91" s="85">
        <v>8554374</v>
      </c>
      <c r="D91" s="84">
        <v>172908</v>
      </c>
      <c r="E91" s="86" t="s">
        <v>29</v>
      </c>
      <c r="F91" s="87">
        <v>43592</v>
      </c>
      <c r="G91" s="87">
        <v>43594</v>
      </c>
      <c r="H91" s="31">
        <v>86</v>
      </c>
      <c r="I91" s="31">
        <v>1</v>
      </c>
      <c r="J91" s="31">
        <v>2</v>
      </c>
      <c r="K91" s="31">
        <f t="shared" si="26"/>
        <v>172</v>
      </c>
      <c r="L91" s="31"/>
      <c r="M91" s="31"/>
      <c r="N91" s="94">
        <f t="shared" si="27"/>
        <v>2</v>
      </c>
      <c r="O91" s="84"/>
      <c r="P91" s="91">
        <f t="shared" si="22"/>
        <v>4042000</v>
      </c>
      <c r="Q91" s="97"/>
      <c r="R91" s="98"/>
      <c r="S91" s="96"/>
      <c r="T91" s="96"/>
    </row>
    <row r="92" s="74" customFormat="1" spans="1:20">
      <c r="A92" s="83"/>
      <c r="B92" s="84">
        <v>1487330</v>
      </c>
      <c r="C92" s="85">
        <v>8554374</v>
      </c>
      <c r="D92" s="84">
        <v>172908</v>
      </c>
      <c r="E92" s="86" t="s">
        <v>116</v>
      </c>
      <c r="F92" s="87">
        <v>43592</v>
      </c>
      <c r="G92" s="87">
        <v>43594</v>
      </c>
      <c r="H92" s="34">
        <v>19</v>
      </c>
      <c r="I92" s="34">
        <v>1</v>
      </c>
      <c r="J92" s="31">
        <v>2</v>
      </c>
      <c r="K92" s="31"/>
      <c r="L92" s="31"/>
      <c r="M92" s="31">
        <f>+H92*I92*J92</f>
        <v>38</v>
      </c>
      <c r="N92" s="94"/>
      <c r="O92" s="84"/>
      <c r="P92" s="91">
        <f t="shared" si="22"/>
        <v>893000</v>
      </c>
      <c r="Q92" s="97"/>
      <c r="R92" s="98"/>
      <c r="S92" s="96"/>
      <c r="T92" s="96"/>
    </row>
    <row r="93" s="74" customFormat="1" spans="1:20">
      <c r="A93" s="83"/>
      <c r="B93" s="84">
        <v>1495788</v>
      </c>
      <c r="C93" s="85">
        <v>8593355</v>
      </c>
      <c r="D93" s="84">
        <v>172919</v>
      </c>
      <c r="E93" s="86" t="s">
        <v>29</v>
      </c>
      <c r="F93" s="87">
        <v>43593</v>
      </c>
      <c r="G93" s="87">
        <v>43594</v>
      </c>
      <c r="H93" s="34">
        <v>86</v>
      </c>
      <c r="I93" s="34">
        <v>3</v>
      </c>
      <c r="J93" s="31">
        <v>1</v>
      </c>
      <c r="K93" s="31">
        <f t="shared" ref="K93:K96" si="28">H93*I93*J93</f>
        <v>258</v>
      </c>
      <c r="L93" s="31"/>
      <c r="M93" s="31"/>
      <c r="N93" s="94">
        <f t="shared" ref="N93:N96" si="29">+I93*J93</f>
        <v>3</v>
      </c>
      <c r="O93" s="84"/>
      <c r="P93" s="91">
        <f t="shared" si="22"/>
        <v>6063000</v>
      </c>
      <c r="Q93" s="97"/>
      <c r="R93" s="98"/>
      <c r="S93" s="96"/>
      <c r="T93" s="96"/>
    </row>
    <row r="94" s="74" customFormat="1" spans="1:20">
      <c r="A94" s="83"/>
      <c r="B94" s="84">
        <v>1469366</v>
      </c>
      <c r="C94" s="85">
        <v>8487211</v>
      </c>
      <c r="D94" s="84">
        <v>172920</v>
      </c>
      <c r="E94" s="86" t="s">
        <v>29</v>
      </c>
      <c r="F94" s="87">
        <v>43590</v>
      </c>
      <c r="G94" s="87">
        <v>43594</v>
      </c>
      <c r="H94" s="34">
        <v>86</v>
      </c>
      <c r="I94" s="34">
        <v>1</v>
      </c>
      <c r="J94" s="31">
        <v>4</v>
      </c>
      <c r="K94" s="31">
        <f t="shared" si="28"/>
        <v>344</v>
      </c>
      <c r="L94" s="31"/>
      <c r="M94" s="31"/>
      <c r="N94" s="94">
        <f t="shared" si="29"/>
        <v>4</v>
      </c>
      <c r="O94" s="84"/>
      <c r="P94" s="91">
        <f t="shared" si="22"/>
        <v>8084000</v>
      </c>
      <c r="Q94" s="97"/>
      <c r="R94" s="98"/>
      <c r="S94" s="96"/>
      <c r="T94" s="96"/>
    </row>
    <row r="95" s="74" customFormat="1" spans="1:20">
      <c r="A95" s="83"/>
      <c r="B95" s="84">
        <v>1469205</v>
      </c>
      <c r="C95" s="85">
        <v>8486636</v>
      </c>
      <c r="D95" s="84">
        <v>172922</v>
      </c>
      <c r="E95" s="86" t="s">
        <v>29</v>
      </c>
      <c r="F95" s="87">
        <v>43590</v>
      </c>
      <c r="G95" s="87">
        <v>43594</v>
      </c>
      <c r="H95" s="34">
        <v>86</v>
      </c>
      <c r="I95" s="34">
        <v>1</v>
      </c>
      <c r="J95" s="31">
        <v>4</v>
      </c>
      <c r="K95" s="31">
        <f t="shared" si="28"/>
        <v>344</v>
      </c>
      <c r="L95" s="31"/>
      <c r="M95" s="31"/>
      <c r="N95" s="94">
        <f t="shared" si="29"/>
        <v>4</v>
      </c>
      <c r="O95" s="84"/>
      <c r="P95" s="91">
        <f t="shared" si="22"/>
        <v>8084000</v>
      </c>
      <c r="Q95" s="97"/>
      <c r="R95" s="98"/>
      <c r="S95" s="96"/>
      <c r="T95" s="96"/>
    </row>
    <row r="96" s="74" customFormat="1" spans="1:20">
      <c r="A96" s="83"/>
      <c r="B96" s="84">
        <v>1489826</v>
      </c>
      <c r="C96" s="85">
        <v>8564306</v>
      </c>
      <c r="D96" s="84">
        <v>172924</v>
      </c>
      <c r="E96" s="86" t="s">
        <v>29</v>
      </c>
      <c r="F96" s="87">
        <v>43591</v>
      </c>
      <c r="G96" s="87">
        <v>43594</v>
      </c>
      <c r="H96" s="31">
        <v>86</v>
      </c>
      <c r="I96" s="31">
        <v>1</v>
      </c>
      <c r="J96" s="31">
        <v>3</v>
      </c>
      <c r="K96" s="31">
        <f t="shared" si="28"/>
        <v>258</v>
      </c>
      <c r="L96" s="31"/>
      <c r="M96" s="31"/>
      <c r="N96" s="94">
        <f t="shared" si="29"/>
        <v>3</v>
      </c>
      <c r="O96" s="84"/>
      <c r="P96" s="91">
        <f t="shared" si="22"/>
        <v>6063000</v>
      </c>
      <c r="Q96" s="97"/>
      <c r="R96" s="98"/>
      <c r="S96" s="96"/>
      <c r="T96" s="96"/>
    </row>
    <row r="97" s="74" customFormat="1" spans="1:20">
      <c r="A97" s="83"/>
      <c r="B97" s="84">
        <v>1489826</v>
      </c>
      <c r="C97" s="85">
        <v>8564306</v>
      </c>
      <c r="D97" s="84">
        <v>172924</v>
      </c>
      <c r="E97" s="86" t="s">
        <v>116</v>
      </c>
      <c r="F97" s="87">
        <v>43591</v>
      </c>
      <c r="G97" s="87">
        <v>43594</v>
      </c>
      <c r="H97" s="31">
        <v>19</v>
      </c>
      <c r="I97" s="31">
        <v>1</v>
      </c>
      <c r="J97" s="31">
        <v>3</v>
      </c>
      <c r="K97" s="31"/>
      <c r="L97" s="31"/>
      <c r="M97" s="31">
        <f>+H97*I97*J97</f>
        <v>57</v>
      </c>
      <c r="N97" s="94"/>
      <c r="O97" s="84"/>
      <c r="P97" s="91">
        <f t="shared" si="22"/>
        <v>1339500</v>
      </c>
      <c r="Q97" s="97"/>
      <c r="R97" s="98"/>
      <c r="S97" s="96"/>
      <c r="T97" s="96"/>
    </row>
    <row r="98" s="74" customFormat="1" spans="1:20">
      <c r="A98" s="101"/>
      <c r="B98" s="84">
        <v>1484961</v>
      </c>
      <c r="C98" s="85">
        <v>8543033</v>
      </c>
      <c r="D98" s="84">
        <v>172925</v>
      </c>
      <c r="E98" s="86" t="s">
        <v>29</v>
      </c>
      <c r="F98" s="87">
        <v>43591</v>
      </c>
      <c r="G98" s="87">
        <v>43594</v>
      </c>
      <c r="H98" s="31">
        <v>86</v>
      </c>
      <c r="I98" s="31">
        <v>1</v>
      </c>
      <c r="J98" s="31">
        <v>3</v>
      </c>
      <c r="K98" s="31">
        <f t="shared" ref="K98:K105" si="30">H98*I98*J98</f>
        <v>258</v>
      </c>
      <c r="L98" s="31"/>
      <c r="M98" s="31"/>
      <c r="N98" s="94">
        <f t="shared" ref="N98:N105" si="31">+I98*J98</f>
        <v>3</v>
      </c>
      <c r="O98" s="84"/>
      <c r="P98" s="91">
        <f t="shared" si="22"/>
        <v>6063000</v>
      </c>
      <c r="Q98" s="97"/>
      <c r="R98" s="98"/>
      <c r="S98" s="96"/>
      <c r="T98" s="96"/>
    </row>
    <row r="99" s="74" customFormat="1" spans="1:20">
      <c r="A99" s="101"/>
      <c r="B99" s="84">
        <v>1484961</v>
      </c>
      <c r="C99" s="85">
        <v>8543033</v>
      </c>
      <c r="D99" s="84">
        <v>172925</v>
      </c>
      <c r="E99" s="86" t="s">
        <v>116</v>
      </c>
      <c r="F99" s="87">
        <v>43591</v>
      </c>
      <c r="G99" s="87">
        <v>43594</v>
      </c>
      <c r="H99" s="31">
        <v>19</v>
      </c>
      <c r="I99" s="31">
        <v>1</v>
      </c>
      <c r="J99" s="31">
        <v>3</v>
      </c>
      <c r="K99" s="31"/>
      <c r="L99" s="31"/>
      <c r="M99" s="31">
        <f>+H99*I99*J99</f>
        <v>57</v>
      </c>
      <c r="N99" s="94"/>
      <c r="O99" s="84"/>
      <c r="P99" s="91">
        <f t="shared" si="22"/>
        <v>1339500</v>
      </c>
      <c r="Q99" s="97"/>
      <c r="R99" s="98"/>
      <c r="S99" s="96"/>
      <c r="T99" s="96"/>
    </row>
    <row r="100" s="74" customFormat="1" spans="1:20">
      <c r="A100" s="101" t="s">
        <v>120</v>
      </c>
      <c r="B100" s="84">
        <v>1486428</v>
      </c>
      <c r="C100" s="85">
        <v>8551527</v>
      </c>
      <c r="D100" s="84">
        <v>172942</v>
      </c>
      <c r="E100" s="86" t="s">
        <v>29</v>
      </c>
      <c r="F100" s="87">
        <v>43592</v>
      </c>
      <c r="G100" s="87">
        <v>43594</v>
      </c>
      <c r="H100" s="31">
        <v>86</v>
      </c>
      <c r="I100" s="31">
        <v>1</v>
      </c>
      <c r="J100" s="31">
        <v>2</v>
      </c>
      <c r="K100" s="31">
        <f t="shared" si="30"/>
        <v>172</v>
      </c>
      <c r="L100" s="31"/>
      <c r="M100" s="31"/>
      <c r="N100" s="94">
        <f t="shared" si="31"/>
        <v>2</v>
      </c>
      <c r="O100" s="84"/>
      <c r="P100" s="91">
        <f t="shared" si="22"/>
        <v>4042000</v>
      </c>
      <c r="Q100" s="97"/>
      <c r="R100" s="98"/>
      <c r="S100" s="96"/>
      <c r="T100" s="96"/>
    </row>
    <row r="101" s="74" customFormat="1" spans="1:20">
      <c r="A101" s="101"/>
      <c r="B101" s="84">
        <v>1454653</v>
      </c>
      <c r="C101" s="85">
        <v>8434249</v>
      </c>
      <c r="D101" s="84">
        <v>172943</v>
      </c>
      <c r="E101" s="86" t="s">
        <v>29</v>
      </c>
      <c r="F101" s="87">
        <v>43592</v>
      </c>
      <c r="G101" s="87">
        <v>43594</v>
      </c>
      <c r="H101" s="31">
        <v>86</v>
      </c>
      <c r="I101" s="31">
        <v>1</v>
      </c>
      <c r="J101" s="31">
        <v>2</v>
      </c>
      <c r="K101" s="31">
        <f t="shared" si="30"/>
        <v>172</v>
      </c>
      <c r="L101" s="31"/>
      <c r="M101" s="31"/>
      <c r="N101" s="94">
        <f t="shared" si="31"/>
        <v>2</v>
      </c>
      <c r="O101" s="84"/>
      <c r="P101" s="91">
        <f t="shared" si="22"/>
        <v>4042000</v>
      </c>
      <c r="Q101" s="97"/>
      <c r="R101" s="98"/>
      <c r="S101" s="96"/>
      <c r="T101" s="96"/>
    </row>
    <row r="102" s="74" customFormat="1" spans="1:20">
      <c r="A102" s="101" t="s">
        <v>120</v>
      </c>
      <c r="B102" s="84">
        <v>1455559</v>
      </c>
      <c r="C102" s="85">
        <v>8436173</v>
      </c>
      <c r="D102" s="84">
        <v>173066</v>
      </c>
      <c r="E102" s="86" t="s">
        <v>145</v>
      </c>
      <c r="F102" s="87">
        <v>43590</v>
      </c>
      <c r="G102" s="87">
        <v>43595</v>
      </c>
      <c r="H102" s="31">
        <v>104</v>
      </c>
      <c r="I102" s="31">
        <v>1</v>
      </c>
      <c r="J102" s="31">
        <v>5</v>
      </c>
      <c r="K102" s="31">
        <f t="shared" si="30"/>
        <v>520</v>
      </c>
      <c r="L102" s="31"/>
      <c r="M102" s="31"/>
      <c r="N102" s="94">
        <f t="shared" si="31"/>
        <v>5</v>
      </c>
      <c r="O102" s="84"/>
      <c r="P102" s="91">
        <f t="shared" si="22"/>
        <v>12220000</v>
      </c>
      <c r="Q102" s="97"/>
      <c r="R102" s="98"/>
      <c r="S102" s="96"/>
      <c r="T102" s="96"/>
    </row>
    <row r="103" s="74" customFormat="1" spans="1:20">
      <c r="A103" s="101"/>
      <c r="B103" s="84">
        <v>1477862</v>
      </c>
      <c r="C103" s="85">
        <v>8517891</v>
      </c>
      <c r="D103" s="84">
        <v>173075</v>
      </c>
      <c r="E103" s="86" t="s">
        <v>29</v>
      </c>
      <c r="F103" s="87">
        <v>43594</v>
      </c>
      <c r="G103" s="87">
        <v>43595</v>
      </c>
      <c r="H103" s="31">
        <v>86</v>
      </c>
      <c r="I103" s="31">
        <v>1</v>
      </c>
      <c r="J103" s="31">
        <v>1</v>
      </c>
      <c r="K103" s="31">
        <f t="shared" si="30"/>
        <v>86</v>
      </c>
      <c r="L103" s="31"/>
      <c r="M103" s="31"/>
      <c r="N103" s="94">
        <f t="shared" si="31"/>
        <v>1</v>
      </c>
      <c r="O103" s="84"/>
      <c r="P103" s="91">
        <f t="shared" si="22"/>
        <v>2021000</v>
      </c>
      <c r="Q103" s="97"/>
      <c r="R103" s="98"/>
      <c r="S103" s="96"/>
      <c r="T103" s="96"/>
    </row>
    <row r="104" s="74" customFormat="1" spans="1:20">
      <c r="A104" s="101"/>
      <c r="B104" s="84">
        <v>1494185</v>
      </c>
      <c r="C104" s="85">
        <v>8585119</v>
      </c>
      <c r="D104" s="84">
        <v>173078</v>
      </c>
      <c r="E104" s="86" t="s">
        <v>29</v>
      </c>
      <c r="F104" s="87">
        <v>43593</v>
      </c>
      <c r="G104" s="87">
        <v>43595</v>
      </c>
      <c r="H104" s="31">
        <v>86</v>
      </c>
      <c r="I104" s="31">
        <v>2</v>
      </c>
      <c r="J104" s="31">
        <v>2</v>
      </c>
      <c r="K104" s="31">
        <f t="shared" si="30"/>
        <v>344</v>
      </c>
      <c r="L104" s="31"/>
      <c r="M104" s="31"/>
      <c r="N104" s="94">
        <f t="shared" si="31"/>
        <v>4</v>
      </c>
      <c r="O104" s="84"/>
      <c r="P104" s="91">
        <f t="shared" si="22"/>
        <v>8084000</v>
      </c>
      <c r="Q104" s="97"/>
      <c r="R104" s="98"/>
      <c r="S104" s="96"/>
      <c r="T104" s="96"/>
    </row>
    <row r="105" s="74" customFormat="1" spans="1:20">
      <c r="A105" s="101"/>
      <c r="B105" s="84">
        <v>1489277</v>
      </c>
      <c r="C105" s="85">
        <v>8563496</v>
      </c>
      <c r="D105" s="84">
        <v>173079</v>
      </c>
      <c r="E105" s="86" t="s">
        <v>29</v>
      </c>
      <c r="F105" s="87">
        <v>43592</v>
      </c>
      <c r="G105" s="87">
        <v>43595</v>
      </c>
      <c r="H105" s="31">
        <v>86</v>
      </c>
      <c r="I105" s="31">
        <v>1</v>
      </c>
      <c r="J105" s="31">
        <v>3</v>
      </c>
      <c r="K105" s="31">
        <f t="shared" si="30"/>
        <v>258</v>
      </c>
      <c r="L105" s="31"/>
      <c r="M105" s="31"/>
      <c r="N105" s="94">
        <f t="shared" si="31"/>
        <v>3</v>
      </c>
      <c r="O105" s="84"/>
      <c r="P105" s="91">
        <f t="shared" si="22"/>
        <v>6063000</v>
      </c>
      <c r="Q105" s="97"/>
      <c r="R105" s="98"/>
      <c r="S105" s="96"/>
      <c r="T105" s="96"/>
    </row>
    <row r="106" s="74" customFormat="1" spans="1:20">
      <c r="A106" s="101"/>
      <c r="B106" s="84">
        <v>1489277</v>
      </c>
      <c r="C106" s="85">
        <v>8563496</v>
      </c>
      <c r="D106" s="84">
        <v>173079</v>
      </c>
      <c r="E106" s="86" t="s">
        <v>116</v>
      </c>
      <c r="F106" s="87">
        <v>43592</v>
      </c>
      <c r="G106" s="87">
        <v>43595</v>
      </c>
      <c r="H106" s="31">
        <v>19</v>
      </c>
      <c r="I106" s="31">
        <v>1</v>
      </c>
      <c r="J106" s="31">
        <v>3</v>
      </c>
      <c r="K106" s="31"/>
      <c r="L106" s="31"/>
      <c r="M106" s="31">
        <f>+H106*I106*J106</f>
        <v>57</v>
      </c>
      <c r="N106" s="94"/>
      <c r="O106" s="84"/>
      <c r="P106" s="91">
        <f t="shared" si="22"/>
        <v>1339500</v>
      </c>
      <c r="Q106" s="97"/>
      <c r="R106" s="98"/>
      <c r="S106" s="96"/>
      <c r="T106" s="96"/>
    </row>
    <row r="107" s="74" customFormat="1" spans="1:20">
      <c r="A107" s="101"/>
      <c r="B107" s="84">
        <v>1456031</v>
      </c>
      <c r="C107" s="85">
        <v>8439313</v>
      </c>
      <c r="D107" s="84">
        <v>173081</v>
      </c>
      <c r="E107" s="86" t="s">
        <v>29</v>
      </c>
      <c r="F107" s="87">
        <v>43594</v>
      </c>
      <c r="G107" s="87">
        <v>43595</v>
      </c>
      <c r="H107" s="31">
        <v>86</v>
      </c>
      <c r="I107" s="31">
        <v>1</v>
      </c>
      <c r="J107" s="31">
        <v>1</v>
      </c>
      <c r="K107" s="31">
        <f t="shared" ref="K107:K111" si="32">H107*I107*J107</f>
        <v>86</v>
      </c>
      <c r="L107" s="31"/>
      <c r="M107" s="31"/>
      <c r="N107" s="94">
        <f t="shared" ref="N107:N111" si="33">+I107*J107</f>
        <v>1</v>
      </c>
      <c r="O107" s="84"/>
      <c r="P107" s="91">
        <f t="shared" si="22"/>
        <v>2021000</v>
      </c>
      <c r="Q107" s="97"/>
      <c r="R107" s="98"/>
      <c r="S107" s="96"/>
      <c r="T107" s="96"/>
    </row>
    <row r="108" s="74" customFormat="1" spans="1:20">
      <c r="A108" s="101"/>
      <c r="B108" s="84">
        <v>1481579</v>
      </c>
      <c r="C108" s="85">
        <v>8534380</v>
      </c>
      <c r="D108" s="84">
        <v>173082</v>
      </c>
      <c r="E108" s="86" t="s">
        <v>29</v>
      </c>
      <c r="F108" s="87">
        <v>43593</v>
      </c>
      <c r="G108" s="87">
        <v>43595</v>
      </c>
      <c r="H108" s="31">
        <v>86</v>
      </c>
      <c r="I108" s="31">
        <v>1</v>
      </c>
      <c r="J108" s="31">
        <v>2</v>
      </c>
      <c r="K108" s="31">
        <f t="shared" si="32"/>
        <v>172</v>
      </c>
      <c r="L108" s="31"/>
      <c r="M108" s="31"/>
      <c r="N108" s="94">
        <f t="shared" si="33"/>
        <v>2</v>
      </c>
      <c r="O108" s="84"/>
      <c r="P108" s="91">
        <f t="shared" si="22"/>
        <v>4042000</v>
      </c>
      <c r="Q108" s="97"/>
      <c r="R108" s="98"/>
      <c r="S108" s="96"/>
      <c r="T108" s="96"/>
    </row>
    <row r="109" s="74" customFormat="1" spans="1:20">
      <c r="A109" s="101"/>
      <c r="B109" s="84">
        <v>1481579</v>
      </c>
      <c r="C109" s="85">
        <v>8534380</v>
      </c>
      <c r="D109" s="84">
        <v>173082</v>
      </c>
      <c r="E109" s="86" t="s">
        <v>116</v>
      </c>
      <c r="F109" s="87">
        <v>43593</v>
      </c>
      <c r="G109" s="87">
        <v>43595</v>
      </c>
      <c r="H109" s="31">
        <v>19</v>
      </c>
      <c r="I109" s="31">
        <v>1</v>
      </c>
      <c r="J109" s="31">
        <v>2</v>
      </c>
      <c r="K109" s="31"/>
      <c r="L109" s="31"/>
      <c r="M109" s="31">
        <f t="shared" ref="M109:M114" si="34">+H109*I109*J109</f>
        <v>38</v>
      </c>
      <c r="N109" s="94"/>
      <c r="O109" s="84"/>
      <c r="P109" s="91">
        <f t="shared" si="22"/>
        <v>893000</v>
      </c>
      <c r="Q109" s="97"/>
      <c r="R109" s="98"/>
      <c r="S109" s="96"/>
      <c r="T109" s="96"/>
    </row>
    <row r="110" s="74" customFormat="1" spans="1:20">
      <c r="A110" s="101"/>
      <c r="B110" s="84">
        <v>1494729</v>
      </c>
      <c r="C110" s="85">
        <v>8587701</v>
      </c>
      <c r="D110" s="84">
        <v>173101</v>
      </c>
      <c r="E110" s="86" t="s">
        <v>29</v>
      </c>
      <c r="F110" s="87">
        <v>43593</v>
      </c>
      <c r="G110" s="87">
        <v>43595</v>
      </c>
      <c r="H110" s="31">
        <v>86</v>
      </c>
      <c r="I110" s="31">
        <v>1</v>
      </c>
      <c r="J110" s="31">
        <v>2</v>
      </c>
      <c r="K110" s="31">
        <f t="shared" si="32"/>
        <v>172</v>
      </c>
      <c r="L110" s="31"/>
      <c r="M110" s="31"/>
      <c r="N110" s="94">
        <f t="shared" si="33"/>
        <v>2</v>
      </c>
      <c r="O110" s="84"/>
      <c r="P110" s="91">
        <f t="shared" si="22"/>
        <v>4042000</v>
      </c>
      <c r="Q110" s="97"/>
      <c r="R110" s="98"/>
      <c r="S110" s="96"/>
      <c r="T110" s="96"/>
    </row>
    <row r="111" s="74" customFormat="1" spans="1:20">
      <c r="A111" s="101" t="s">
        <v>120</v>
      </c>
      <c r="B111" s="84">
        <v>1479132</v>
      </c>
      <c r="C111" s="85">
        <v>8524360</v>
      </c>
      <c r="D111" s="84">
        <v>173246</v>
      </c>
      <c r="E111" s="86" t="s">
        <v>29</v>
      </c>
      <c r="F111" s="87">
        <v>43594</v>
      </c>
      <c r="G111" s="87">
        <v>43596</v>
      </c>
      <c r="H111" s="31">
        <v>86</v>
      </c>
      <c r="I111" s="31">
        <v>2</v>
      </c>
      <c r="J111" s="31">
        <v>2</v>
      </c>
      <c r="K111" s="31">
        <f t="shared" si="32"/>
        <v>344</v>
      </c>
      <c r="L111" s="31"/>
      <c r="M111" s="31"/>
      <c r="N111" s="94">
        <f t="shared" si="33"/>
        <v>4</v>
      </c>
      <c r="O111" s="84"/>
      <c r="P111" s="91">
        <f t="shared" si="22"/>
        <v>8084000</v>
      </c>
      <c r="Q111" s="97"/>
      <c r="R111" s="98"/>
      <c r="S111" s="96"/>
      <c r="T111" s="96"/>
    </row>
    <row r="112" s="74" customFormat="1" spans="1:20">
      <c r="A112" s="101"/>
      <c r="B112" s="84">
        <v>1479132</v>
      </c>
      <c r="C112" s="85">
        <v>8524360</v>
      </c>
      <c r="D112" s="84">
        <v>173246</v>
      </c>
      <c r="E112" s="86" t="s">
        <v>116</v>
      </c>
      <c r="F112" s="87">
        <v>43594</v>
      </c>
      <c r="G112" s="87">
        <v>43596</v>
      </c>
      <c r="H112" s="31">
        <v>19</v>
      </c>
      <c r="I112" s="31">
        <v>2</v>
      </c>
      <c r="J112" s="31">
        <v>2</v>
      </c>
      <c r="K112" s="31"/>
      <c r="L112" s="31"/>
      <c r="M112" s="31">
        <f t="shared" si="34"/>
        <v>76</v>
      </c>
      <c r="N112" s="94"/>
      <c r="O112" s="84"/>
      <c r="P112" s="91">
        <f t="shared" si="22"/>
        <v>1786000</v>
      </c>
      <c r="Q112" s="97"/>
      <c r="R112" s="98"/>
      <c r="S112" s="96"/>
      <c r="T112" s="96"/>
    </row>
    <row r="113" s="74" customFormat="1" spans="1:20">
      <c r="A113" s="101"/>
      <c r="B113" s="84">
        <v>1483777</v>
      </c>
      <c r="C113" s="85">
        <v>8538084</v>
      </c>
      <c r="D113" s="84">
        <v>173247</v>
      </c>
      <c r="E113" s="86" t="s">
        <v>29</v>
      </c>
      <c r="F113" s="87">
        <v>43594</v>
      </c>
      <c r="G113" s="87">
        <v>43596</v>
      </c>
      <c r="H113" s="31">
        <v>86</v>
      </c>
      <c r="I113" s="31">
        <v>1</v>
      </c>
      <c r="J113" s="31">
        <v>2</v>
      </c>
      <c r="K113" s="31">
        <f t="shared" ref="K113:K117" si="35">H113*I113*J113</f>
        <v>172</v>
      </c>
      <c r="L113" s="31"/>
      <c r="M113" s="31"/>
      <c r="N113" s="94">
        <f t="shared" ref="N113:N117" si="36">+I113*J113</f>
        <v>2</v>
      </c>
      <c r="O113" s="84"/>
      <c r="P113" s="91">
        <f t="shared" si="22"/>
        <v>4042000</v>
      </c>
      <c r="Q113" s="97"/>
      <c r="R113" s="98"/>
      <c r="S113" s="96"/>
      <c r="T113" s="96"/>
    </row>
    <row r="114" s="74" customFormat="1" spans="1:20">
      <c r="A114" s="101"/>
      <c r="B114" s="84">
        <v>1483777</v>
      </c>
      <c r="C114" s="85">
        <v>8538084</v>
      </c>
      <c r="D114" s="84">
        <v>173247</v>
      </c>
      <c r="E114" s="86" t="s">
        <v>116</v>
      </c>
      <c r="F114" s="87">
        <v>43594</v>
      </c>
      <c r="G114" s="87">
        <v>43596</v>
      </c>
      <c r="H114" s="31">
        <v>19</v>
      </c>
      <c r="I114" s="31">
        <v>1</v>
      </c>
      <c r="J114" s="31">
        <v>2</v>
      </c>
      <c r="K114" s="31"/>
      <c r="L114" s="31"/>
      <c r="M114" s="31">
        <f t="shared" si="34"/>
        <v>38</v>
      </c>
      <c r="N114" s="94"/>
      <c r="O114" s="84"/>
      <c r="P114" s="91">
        <f t="shared" si="22"/>
        <v>893000</v>
      </c>
      <c r="Q114" s="97"/>
      <c r="R114" s="98"/>
      <c r="S114" s="96"/>
      <c r="T114" s="96"/>
    </row>
    <row r="115" s="74" customFormat="1" spans="1:20">
      <c r="A115" s="101"/>
      <c r="B115" s="84">
        <v>1474363</v>
      </c>
      <c r="C115" s="85">
        <v>8502947</v>
      </c>
      <c r="D115" s="84">
        <v>173253</v>
      </c>
      <c r="E115" s="86" t="s">
        <v>29</v>
      </c>
      <c r="F115" s="87">
        <v>43594</v>
      </c>
      <c r="G115" s="87">
        <v>43596</v>
      </c>
      <c r="H115" s="31">
        <v>86</v>
      </c>
      <c r="I115" s="31">
        <v>1</v>
      </c>
      <c r="J115" s="31">
        <v>2</v>
      </c>
      <c r="K115" s="31">
        <f t="shared" si="35"/>
        <v>172</v>
      </c>
      <c r="L115" s="31"/>
      <c r="M115" s="31"/>
      <c r="N115" s="94">
        <f t="shared" si="36"/>
        <v>2</v>
      </c>
      <c r="O115" s="84"/>
      <c r="P115" s="91">
        <f t="shared" si="22"/>
        <v>4042000</v>
      </c>
      <c r="Q115" s="97"/>
      <c r="R115" s="98"/>
      <c r="S115" s="96"/>
      <c r="T115" s="96"/>
    </row>
    <row r="116" s="74" customFormat="1" spans="1:20">
      <c r="A116" s="101"/>
      <c r="B116" s="84">
        <v>1488091</v>
      </c>
      <c r="C116" s="85">
        <v>8556972</v>
      </c>
      <c r="D116" s="84">
        <v>173257</v>
      </c>
      <c r="E116" s="86" t="s">
        <v>29</v>
      </c>
      <c r="F116" s="87">
        <v>43594</v>
      </c>
      <c r="G116" s="87">
        <v>43596</v>
      </c>
      <c r="H116" s="31">
        <v>86</v>
      </c>
      <c r="I116" s="31">
        <v>1</v>
      </c>
      <c r="J116" s="31">
        <v>2</v>
      </c>
      <c r="K116" s="31">
        <f t="shared" si="35"/>
        <v>172</v>
      </c>
      <c r="L116" s="31"/>
      <c r="M116" s="31"/>
      <c r="N116" s="94">
        <f t="shared" si="36"/>
        <v>2</v>
      </c>
      <c r="O116" s="84"/>
      <c r="P116" s="91">
        <f t="shared" si="22"/>
        <v>4042000</v>
      </c>
      <c r="Q116" s="97"/>
      <c r="R116" s="98"/>
      <c r="S116" s="96"/>
      <c r="T116" s="96"/>
    </row>
    <row r="117" s="74" customFormat="1" spans="1:20">
      <c r="A117" s="101"/>
      <c r="B117" s="89">
        <v>1490335</v>
      </c>
      <c r="C117" s="85">
        <v>8566089</v>
      </c>
      <c r="D117" s="84">
        <v>173265</v>
      </c>
      <c r="E117" s="86" t="s">
        <v>94</v>
      </c>
      <c r="F117" s="87">
        <v>43592</v>
      </c>
      <c r="G117" s="87">
        <v>43596</v>
      </c>
      <c r="H117" s="31">
        <v>164</v>
      </c>
      <c r="I117" s="31">
        <v>1</v>
      </c>
      <c r="J117" s="31">
        <v>3</v>
      </c>
      <c r="K117" s="31">
        <f t="shared" si="35"/>
        <v>492</v>
      </c>
      <c r="L117" s="31"/>
      <c r="M117" s="31"/>
      <c r="N117" s="94">
        <f t="shared" si="36"/>
        <v>3</v>
      </c>
      <c r="O117" s="84"/>
      <c r="P117" s="91">
        <f t="shared" si="22"/>
        <v>11562000</v>
      </c>
      <c r="Q117" s="97"/>
      <c r="R117" s="98"/>
      <c r="S117" s="96"/>
      <c r="T117" s="96"/>
    </row>
    <row r="118" s="74" customFormat="1" spans="1:20">
      <c r="A118" s="101"/>
      <c r="B118" s="89">
        <v>1490335</v>
      </c>
      <c r="C118" s="85">
        <v>8566089</v>
      </c>
      <c r="D118" s="84">
        <v>173265</v>
      </c>
      <c r="E118" s="86" t="s">
        <v>116</v>
      </c>
      <c r="F118" s="87">
        <v>43592</v>
      </c>
      <c r="G118" s="87">
        <v>43596</v>
      </c>
      <c r="H118" s="31">
        <v>19</v>
      </c>
      <c r="I118" s="31">
        <v>1</v>
      </c>
      <c r="J118" s="31">
        <v>3</v>
      </c>
      <c r="K118" s="31"/>
      <c r="L118" s="31"/>
      <c r="M118" s="31">
        <f>+H118*I118*J118</f>
        <v>57</v>
      </c>
      <c r="N118" s="94"/>
      <c r="O118" s="84"/>
      <c r="P118" s="91">
        <f t="shared" si="22"/>
        <v>1339500</v>
      </c>
      <c r="Q118" s="97"/>
      <c r="R118" s="98"/>
      <c r="S118" s="96"/>
      <c r="T118" s="96"/>
    </row>
    <row r="119" s="74" customFormat="1" spans="1:20">
      <c r="A119" s="101"/>
      <c r="B119" s="84">
        <v>1457572</v>
      </c>
      <c r="C119" s="85">
        <v>8447972</v>
      </c>
      <c r="D119" s="84">
        <v>173269</v>
      </c>
      <c r="E119" s="86" t="s">
        <v>146</v>
      </c>
      <c r="F119" s="87">
        <v>43593</v>
      </c>
      <c r="G119" s="87">
        <v>43596</v>
      </c>
      <c r="H119" s="31">
        <v>146</v>
      </c>
      <c r="I119" s="31">
        <v>1</v>
      </c>
      <c r="J119" s="31">
        <v>3</v>
      </c>
      <c r="K119" s="31">
        <f t="shared" ref="K119:K135" si="37">H119*I119*J119</f>
        <v>438</v>
      </c>
      <c r="L119" s="31"/>
      <c r="M119" s="31"/>
      <c r="N119" s="94">
        <f t="shared" ref="N119:N124" si="38">+I119*J119</f>
        <v>3</v>
      </c>
      <c r="O119" s="84"/>
      <c r="P119" s="91">
        <f t="shared" si="22"/>
        <v>10293000</v>
      </c>
      <c r="Q119" s="97"/>
      <c r="R119" s="98"/>
      <c r="S119" s="96"/>
      <c r="T119" s="96"/>
    </row>
    <row r="120" s="74" customFormat="1" spans="1:20">
      <c r="A120" s="101"/>
      <c r="B120" s="84">
        <v>1471589</v>
      </c>
      <c r="C120" s="85">
        <v>8493946</v>
      </c>
      <c r="D120" s="84">
        <v>173442</v>
      </c>
      <c r="E120" s="86" t="s">
        <v>29</v>
      </c>
      <c r="F120" s="87">
        <v>43596</v>
      </c>
      <c r="G120" s="87">
        <v>43597</v>
      </c>
      <c r="H120" s="31">
        <v>86</v>
      </c>
      <c r="I120" s="31">
        <v>1</v>
      </c>
      <c r="J120" s="31">
        <v>1</v>
      </c>
      <c r="K120" s="31">
        <f t="shared" si="37"/>
        <v>86</v>
      </c>
      <c r="L120" s="31"/>
      <c r="M120" s="31"/>
      <c r="N120" s="94">
        <f t="shared" si="38"/>
        <v>1</v>
      </c>
      <c r="O120" s="84"/>
      <c r="P120" s="91">
        <f t="shared" si="22"/>
        <v>2021000</v>
      </c>
      <c r="Q120" s="97"/>
      <c r="R120" s="98"/>
      <c r="S120" s="96"/>
      <c r="T120" s="96"/>
    </row>
    <row r="121" s="74" customFormat="1" spans="1:20">
      <c r="A121" s="101"/>
      <c r="B121" s="84">
        <v>1471589</v>
      </c>
      <c r="C121" s="85">
        <v>8493946</v>
      </c>
      <c r="D121" s="84">
        <v>173442</v>
      </c>
      <c r="E121" s="86" t="s">
        <v>116</v>
      </c>
      <c r="F121" s="87">
        <v>43596</v>
      </c>
      <c r="G121" s="87">
        <v>43597</v>
      </c>
      <c r="H121" s="31">
        <v>19</v>
      </c>
      <c r="I121" s="31">
        <v>1</v>
      </c>
      <c r="J121" s="31">
        <v>1</v>
      </c>
      <c r="K121" s="31"/>
      <c r="L121" s="31"/>
      <c r="M121" s="31">
        <f>+H121*I121*J121</f>
        <v>19</v>
      </c>
      <c r="N121" s="94"/>
      <c r="O121" s="84"/>
      <c r="P121" s="91">
        <f t="shared" si="22"/>
        <v>446500</v>
      </c>
      <c r="Q121" s="97"/>
      <c r="R121" s="98"/>
      <c r="S121" s="96"/>
      <c r="T121" s="96"/>
    </row>
    <row r="122" s="74" customFormat="1" spans="1:20">
      <c r="A122" s="101"/>
      <c r="B122" s="84">
        <v>1464118</v>
      </c>
      <c r="C122" s="85">
        <v>8469842</v>
      </c>
      <c r="D122" s="84">
        <v>173448</v>
      </c>
      <c r="E122" s="86" t="s">
        <v>161</v>
      </c>
      <c r="F122" s="87">
        <v>43596</v>
      </c>
      <c r="G122" s="87">
        <v>43597</v>
      </c>
      <c r="H122" s="31">
        <v>258</v>
      </c>
      <c r="I122" s="31">
        <v>1</v>
      </c>
      <c r="J122" s="31">
        <v>1</v>
      </c>
      <c r="K122" s="31">
        <f t="shared" si="37"/>
        <v>258</v>
      </c>
      <c r="L122" s="31"/>
      <c r="M122" s="31"/>
      <c r="N122" s="94">
        <f>+I122*J122*3</f>
        <v>3</v>
      </c>
      <c r="O122" s="84"/>
      <c r="P122" s="91">
        <f t="shared" si="22"/>
        <v>6063000</v>
      </c>
      <c r="Q122" s="97"/>
      <c r="R122" s="98"/>
      <c r="S122" s="96"/>
      <c r="T122" s="96"/>
    </row>
    <row r="123" s="74" customFormat="1" spans="1:20">
      <c r="A123" s="101"/>
      <c r="B123" s="84">
        <v>1479566</v>
      </c>
      <c r="C123" s="85">
        <v>8523236</v>
      </c>
      <c r="D123" s="84">
        <v>173457</v>
      </c>
      <c r="E123" s="86" t="s">
        <v>163</v>
      </c>
      <c r="F123" s="87">
        <v>43594</v>
      </c>
      <c r="G123" s="87">
        <v>43597</v>
      </c>
      <c r="H123" s="31">
        <v>438</v>
      </c>
      <c r="I123" s="31">
        <v>1</v>
      </c>
      <c r="J123" s="31">
        <v>3</v>
      </c>
      <c r="K123" s="31">
        <f t="shared" si="37"/>
        <v>1314</v>
      </c>
      <c r="L123" s="31"/>
      <c r="M123" s="31"/>
      <c r="N123" s="94">
        <f>+I123*J123*3</f>
        <v>9</v>
      </c>
      <c r="O123" s="84"/>
      <c r="P123" s="91">
        <f t="shared" si="22"/>
        <v>30879000</v>
      </c>
      <c r="Q123" s="97"/>
      <c r="R123" s="98"/>
      <c r="S123" s="96"/>
      <c r="T123" s="96"/>
    </row>
    <row r="124" s="74" customFormat="1" spans="1:20">
      <c r="A124" s="101"/>
      <c r="B124" s="84">
        <v>1485217</v>
      </c>
      <c r="C124" s="85">
        <v>8544288</v>
      </c>
      <c r="D124" s="84">
        <v>173466</v>
      </c>
      <c r="E124" s="86" t="s">
        <v>29</v>
      </c>
      <c r="F124" s="87">
        <v>43595</v>
      </c>
      <c r="G124" s="87">
        <v>43597</v>
      </c>
      <c r="H124" s="31">
        <v>86</v>
      </c>
      <c r="I124" s="31">
        <v>3</v>
      </c>
      <c r="J124" s="31">
        <v>2</v>
      </c>
      <c r="K124" s="31">
        <f t="shared" si="37"/>
        <v>516</v>
      </c>
      <c r="L124" s="31"/>
      <c r="M124" s="31"/>
      <c r="N124" s="94">
        <f t="shared" si="38"/>
        <v>6</v>
      </c>
      <c r="O124" s="84"/>
      <c r="P124" s="91">
        <f t="shared" si="22"/>
        <v>12126000</v>
      </c>
      <c r="Q124" s="97"/>
      <c r="R124" s="98"/>
      <c r="S124" s="96"/>
      <c r="T124" s="96"/>
    </row>
    <row r="125" s="74" customFormat="1" spans="1:20">
      <c r="A125" s="101"/>
      <c r="B125" s="89">
        <v>1492379</v>
      </c>
      <c r="C125" s="85">
        <v>8577858</v>
      </c>
      <c r="D125" s="84">
        <v>173492</v>
      </c>
      <c r="E125" s="86" t="s">
        <v>159</v>
      </c>
      <c r="F125" s="87">
        <v>43596</v>
      </c>
      <c r="G125" s="87">
        <v>43597</v>
      </c>
      <c r="H125" s="31">
        <v>344</v>
      </c>
      <c r="I125" s="31">
        <v>1</v>
      </c>
      <c r="J125" s="31">
        <v>1</v>
      </c>
      <c r="K125" s="31">
        <f t="shared" si="37"/>
        <v>344</v>
      </c>
      <c r="L125" s="31"/>
      <c r="M125" s="31"/>
      <c r="N125" s="94">
        <f>+I125*J125*4</f>
        <v>4</v>
      </c>
      <c r="O125" s="84"/>
      <c r="P125" s="91">
        <f t="shared" si="22"/>
        <v>8084000</v>
      </c>
      <c r="Q125" s="97"/>
      <c r="R125" s="98"/>
      <c r="S125" s="96"/>
      <c r="T125" s="96"/>
    </row>
    <row r="126" s="74" customFormat="1" spans="1:20">
      <c r="A126" s="101"/>
      <c r="B126" s="84">
        <v>1491584</v>
      </c>
      <c r="C126" s="85">
        <v>8574529</v>
      </c>
      <c r="D126" s="84">
        <v>173637</v>
      </c>
      <c r="E126" s="86" t="s">
        <v>146</v>
      </c>
      <c r="F126" s="87">
        <v>43595</v>
      </c>
      <c r="G126" s="87">
        <v>43598</v>
      </c>
      <c r="H126" s="31">
        <v>146</v>
      </c>
      <c r="I126" s="31">
        <v>1</v>
      </c>
      <c r="J126" s="31">
        <v>3</v>
      </c>
      <c r="K126" s="31">
        <f t="shared" si="37"/>
        <v>438</v>
      </c>
      <c r="L126" s="31"/>
      <c r="M126" s="31"/>
      <c r="N126" s="94">
        <f t="shared" ref="N126:N131" si="39">+I126*J126</f>
        <v>3</v>
      </c>
      <c r="O126" s="84"/>
      <c r="P126" s="91">
        <f t="shared" si="22"/>
        <v>10293000</v>
      </c>
      <c r="Q126" s="97"/>
      <c r="R126" s="98"/>
      <c r="S126" s="96"/>
      <c r="T126" s="96"/>
    </row>
    <row r="127" s="74" customFormat="1" spans="1:20">
      <c r="A127" s="101"/>
      <c r="B127" s="84">
        <v>1498098</v>
      </c>
      <c r="C127" s="85">
        <v>8600299</v>
      </c>
      <c r="D127" s="84">
        <v>173641</v>
      </c>
      <c r="E127" s="86" t="s">
        <v>29</v>
      </c>
      <c r="F127" s="87">
        <v>43596</v>
      </c>
      <c r="G127" s="87">
        <v>43598</v>
      </c>
      <c r="H127" s="31">
        <v>86</v>
      </c>
      <c r="I127" s="31">
        <v>1</v>
      </c>
      <c r="J127" s="31">
        <v>2</v>
      </c>
      <c r="K127" s="31">
        <f t="shared" si="37"/>
        <v>172</v>
      </c>
      <c r="L127" s="31"/>
      <c r="M127" s="31"/>
      <c r="N127" s="94">
        <f t="shared" si="39"/>
        <v>2</v>
      </c>
      <c r="O127" s="84"/>
      <c r="P127" s="91">
        <f t="shared" si="22"/>
        <v>4042000</v>
      </c>
      <c r="Q127" s="97"/>
      <c r="R127" s="98"/>
      <c r="S127" s="96"/>
      <c r="T127" s="96"/>
    </row>
    <row r="128" s="74" customFormat="1" spans="1:20">
      <c r="A128" s="101"/>
      <c r="B128" s="84">
        <v>1470024</v>
      </c>
      <c r="C128" s="85">
        <v>8489271</v>
      </c>
      <c r="D128" s="84">
        <v>173643</v>
      </c>
      <c r="E128" s="86" t="s">
        <v>29</v>
      </c>
      <c r="F128" s="87">
        <v>43596</v>
      </c>
      <c r="G128" s="87">
        <v>43598</v>
      </c>
      <c r="H128" s="31">
        <v>86</v>
      </c>
      <c r="I128" s="31">
        <v>1</v>
      </c>
      <c r="J128" s="31">
        <v>2</v>
      </c>
      <c r="K128" s="31">
        <f t="shared" si="37"/>
        <v>172</v>
      </c>
      <c r="L128" s="31"/>
      <c r="M128" s="31"/>
      <c r="N128" s="94">
        <f t="shared" si="39"/>
        <v>2</v>
      </c>
      <c r="O128" s="84"/>
      <c r="P128" s="91">
        <f t="shared" si="22"/>
        <v>4042000</v>
      </c>
      <c r="Q128" s="97"/>
      <c r="R128" s="98"/>
      <c r="S128" s="96"/>
      <c r="T128" s="96"/>
    </row>
    <row r="129" s="74" customFormat="1" spans="1:20">
      <c r="A129" s="101"/>
      <c r="B129" s="84">
        <v>1484418</v>
      </c>
      <c r="C129" s="85">
        <v>8542897</v>
      </c>
      <c r="D129" s="84">
        <v>173644</v>
      </c>
      <c r="E129" s="86" t="s">
        <v>29</v>
      </c>
      <c r="F129" s="87">
        <v>43597</v>
      </c>
      <c r="G129" s="87">
        <v>43598</v>
      </c>
      <c r="H129" s="31">
        <v>86</v>
      </c>
      <c r="I129" s="31">
        <v>1</v>
      </c>
      <c r="J129" s="31">
        <v>1</v>
      </c>
      <c r="K129" s="31">
        <f t="shared" si="37"/>
        <v>86</v>
      </c>
      <c r="L129" s="31"/>
      <c r="M129" s="31"/>
      <c r="N129" s="94">
        <f t="shared" si="39"/>
        <v>1</v>
      </c>
      <c r="O129" s="84"/>
      <c r="P129" s="91">
        <f t="shared" si="22"/>
        <v>2021000</v>
      </c>
      <c r="Q129" s="97"/>
      <c r="R129" s="98"/>
      <c r="S129" s="96"/>
      <c r="T129" s="96"/>
    </row>
    <row r="130" s="74" customFormat="1" spans="1:20">
      <c r="A130" s="101"/>
      <c r="B130" s="84">
        <v>1488287</v>
      </c>
      <c r="C130" s="85">
        <v>8557313</v>
      </c>
      <c r="D130" s="84">
        <v>173645</v>
      </c>
      <c r="E130" s="86" t="s">
        <v>146</v>
      </c>
      <c r="F130" s="87">
        <v>43592</v>
      </c>
      <c r="G130" s="87">
        <v>43598</v>
      </c>
      <c r="H130" s="31">
        <v>146</v>
      </c>
      <c r="I130" s="31">
        <v>1</v>
      </c>
      <c r="J130" s="31">
        <v>6</v>
      </c>
      <c r="K130" s="31">
        <f t="shared" si="37"/>
        <v>876</v>
      </c>
      <c r="L130" s="31"/>
      <c r="M130" s="31"/>
      <c r="N130" s="94">
        <f t="shared" si="39"/>
        <v>6</v>
      </c>
      <c r="O130" s="84"/>
      <c r="P130" s="91">
        <f t="shared" si="22"/>
        <v>20586000</v>
      </c>
      <c r="Q130" s="97"/>
      <c r="R130" s="98"/>
      <c r="S130" s="96"/>
      <c r="T130" s="96"/>
    </row>
    <row r="131" s="74" customFormat="1" spans="1:20">
      <c r="A131" s="101"/>
      <c r="B131" s="84">
        <v>1488095</v>
      </c>
      <c r="C131" s="85">
        <v>8557011</v>
      </c>
      <c r="D131" s="84">
        <v>173647</v>
      </c>
      <c r="E131" s="86" t="s">
        <v>146</v>
      </c>
      <c r="F131" s="87">
        <v>43592</v>
      </c>
      <c r="G131" s="87">
        <v>43598</v>
      </c>
      <c r="H131" s="31">
        <v>146</v>
      </c>
      <c r="I131" s="31">
        <v>1</v>
      </c>
      <c r="J131" s="31">
        <v>6</v>
      </c>
      <c r="K131" s="31">
        <f t="shared" si="37"/>
        <v>876</v>
      </c>
      <c r="L131" s="31"/>
      <c r="M131" s="31"/>
      <c r="N131" s="94">
        <f t="shared" si="39"/>
        <v>6</v>
      </c>
      <c r="O131" s="84"/>
      <c r="P131" s="91">
        <f t="shared" si="22"/>
        <v>20586000</v>
      </c>
      <c r="Q131" s="97"/>
      <c r="R131" s="98"/>
      <c r="S131" s="96"/>
      <c r="T131" s="96"/>
    </row>
    <row r="132" s="74" customFormat="1" spans="1:20">
      <c r="A132" s="101"/>
      <c r="B132" s="84">
        <v>1485485</v>
      </c>
      <c r="C132" s="85">
        <v>8547246</v>
      </c>
      <c r="D132" s="84">
        <v>173696</v>
      </c>
      <c r="E132" s="86" t="s">
        <v>164</v>
      </c>
      <c r="F132" s="87">
        <v>43597</v>
      </c>
      <c r="G132" s="87">
        <v>43598</v>
      </c>
      <c r="H132" s="31">
        <v>492</v>
      </c>
      <c r="I132" s="31">
        <v>1</v>
      </c>
      <c r="J132" s="31">
        <v>1</v>
      </c>
      <c r="K132" s="31">
        <f t="shared" si="37"/>
        <v>492</v>
      </c>
      <c r="L132" s="31"/>
      <c r="M132" s="31"/>
      <c r="N132" s="94">
        <f>+I132*J132*3</f>
        <v>3</v>
      </c>
      <c r="O132" s="84"/>
      <c r="P132" s="91">
        <f t="shared" si="22"/>
        <v>11562000</v>
      </c>
      <c r="Q132" s="97"/>
      <c r="R132" s="98"/>
      <c r="S132" s="96"/>
      <c r="T132" s="96"/>
    </row>
    <row r="133" s="74" customFormat="1" spans="1:20">
      <c r="A133" s="101"/>
      <c r="B133" s="84">
        <v>1492120</v>
      </c>
      <c r="C133" s="85">
        <v>8574420</v>
      </c>
      <c r="D133" s="84">
        <v>173837</v>
      </c>
      <c r="E133" s="86" t="s">
        <v>29</v>
      </c>
      <c r="F133" s="87">
        <v>43598</v>
      </c>
      <c r="G133" s="87">
        <v>43599</v>
      </c>
      <c r="H133" s="31">
        <v>86</v>
      </c>
      <c r="I133" s="31">
        <v>1</v>
      </c>
      <c r="J133" s="31">
        <v>1</v>
      </c>
      <c r="K133" s="31">
        <f t="shared" si="37"/>
        <v>86</v>
      </c>
      <c r="L133" s="31"/>
      <c r="M133" s="31"/>
      <c r="N133" s="94">
        <f t="shared" ref="N133:N135" si="40">+I133*J133</f>
        <v>1</v>
      </c>
      <c r="O133" s="84"/>
      <c r="P133" s="91">
        <f t="shared" si="22"/>
        <v>2021000</v>
      </c>
      <c r="Q133" s="97"/>
      <c r="R133" s="98"/>
      <c r="S133" s="96"/>
      <c r="T133" s="96"/>
    </row>
    <row r="134" s="74" customFormat="1" spans="1:20">
      <c r="A134" s="101"/>
      <c r="B134" s="84">
        <v>1488494</v>
      </c>
      <c r="C134" s="85">
        <v>8560087</v>
      </c>
      <c r="D134" s="84">
        <v>173838</v>
      </c>
      <c r="E134" s="86" t="s">
        <v>29</v>
      </c>
      <c r="F134" s="87">
        <v>43598</v>
      </c>
      <c r="G134" s="87">
        <v>43599</v>
      </c>
      <c r="H134" s="31">
        <v>86</v>
      </c>
      <c r="I134" s="31">
        <v>1</v>
      </c>
      <c r="J134" s="31">
        <v>1</v>
      </c>
      <c r="K134" s="31">
        <f t="shared" si="37"/>
        <v>86</v>
      </c>
      <c r="L134" s="31"/>
      <c r="M134" s="31"/>
      <c r="N134" s="94">
        <f t="shared" si="40"/>
        <v>1</v>
      </c>
      <c r="O134" s="84"/>
      <c r="P134" s="91">
        <f t="shared" si="22"/>
        <v>2021000</v>
      </c>
      <c r="Q134" s="97"/>
      <c r="R134" s="98"/>
      <c r="S134" s="96"/>
      <c r="T134" s="96"/>
    </row>
    <row r="135" s="74" customFormat="1" spans="1:20">
      <c r="A135" s="101"/>
      <c r="B135" s="84">
        <v>1481012</v>
      </c>
      <c r="C135" s="85">
        <v>8528826</v>
      </c>
      <c r="D135" s="84">
        <v>173841</v>
      </c>
      <c r="E135" s="86" t="s">
        <v>29</v>
      </c>
      <c r="F135" s="87">
        <v>43597</v>
      </c>
      <c r="G135" s="87">
        <v>43599</v>
      </c>
      <c r="H135" s="31">
        <v>86</v>
      </c>
      <c r="I135" s="31">
        <v>4</v>
      </c>
      <c r="J135" s="31">
        <v>2</v>
      </c>
      <c r="K135" s="31">
        <f t="shared" si="37"/>
        <v>688</v>
      </c>
      <c r="L135" s="31"/>
      <c r="M135" s="31"/>
      <c r="N135" s="94">
        <f t="shared" si="40"/>
        <v>8</v>
      </c>
      <c r="O135" s="84"/>
      <c r="P135" s="91">
        <f t="shared" si="22"/>
        <v>16168000</v>
      </c>
      <c r="Q135" s="97"/>
      <c r="R135" s="98"/>
      <c r="S135" s="96"/>
      <c r="T135" s="96"/>
    </row>
    <row r="136" s="74" customFormat="1" spans="1:20">
      <c r="A136" s="101"/>
      <c r="B136" s="84">
        <v>1481012</v>
      </c>
      <c r="C136" s="85">
        <v>8528826</v>
      </c>
      <c r="D136" s="84">
        <v>173841</v>
      </c>
      <c r="E136" s="86" t="s">
        <v>116</v>
      </c>
      <c r="F136" s="87">
        <v>43597</v>
      </c>
      <c r="G136" s="87">
        <v>43599</v>
      </c>
      <c r="H136" s="31">
        <v>19</v>
      </c>
      <c r="I136" s="31">
        <v>4</v>
      </c>
      <c r="J136" s="31">
        <v>2</v>
      </c>
      <c r="K136" s="31"/>
      <c r="L136" s="31"/>
      <c r="M136" s="31">
        <f>+H136*I136*J136</f>
        <v>152</v>
      </c>
      <c r="N136" s="94"/>
      <c r="O136" s="84"/>
      <c r="P136" s="91">
        <f t="shared" si="22"/>
        <v>3572000</v>
      </c>
      <c r="Q136" s="97"/>
      <c r="R136" s="98"/>
      <c r="S136" s="96"/>
      <c r="T136" s="96"/>
    </row>
    <row r="137" s="74" customFormat="1" spans="1:20">
      <c r="A137" s="101"/>
      <c r="B137" s="84">
        <v>1491443</v>
      </c>
      <c r="C137" s="85">
        <v>8569434</v>
      </c>
      <c r="D137" s="84">
        <v>173873</v>
      </c>
      <c r="E137" s="86" t="s">
        <v>29</v>
      </c>
      <c r="F137" s="87">
        <v>43597</v>
      </c>
      <c r="G137" s="87">
        <v>43599</v>
      </c>
      <c r="H137" s="31">
        <v>86</v>
      </c>
      <c r="I137" s="31">
        <v>1</v>
      </c>
      <c r="J137" s="31">
        <v>2</v>
      </c>
      <c r="K137" s="31">
        <f t="shared" ref="K137:K141" si="41">H137*I137*J137</f>
        <v>172</v>
      </c>
      <c r="L137" s="31"/>
      <c r="M137" s="31"/>
      <c r="N137" s="94">
        <f t="shared" ref="N137:N141" si="42">+I137*J137</f>
        <v>2</v>
      </c>
      <c r="O137" s="84"/>
      <c r="P137" s="91">
        <f t="shared" si="22"/>
        <v>4042000</v>
      </c>
      <c r="Q137" s="97"/>
      <c r="R137" s="98"/>
      <c r="S137" s="96"/>
      <c r="T137" s="96"/>
    </row>
    <row r="138" s="74" customFormat="1" spans="1:20">
      <c r="A138" s="101"/>
      <c r="B138" s="84">
        <v>1492045</v>
      </c>
      <c r="C138" s="85">
        <v>8574830</v>
      </c>
      <c r="D138" s="84">
        <v>173883</v>
      </c>
      <c r="E138" s="86" t="s">
        <v>159</v>
      </c>
      <c r="F138" s="87">
        <v>43598</v>
      </c>
      <c r="G138" s="87">
        <v>43599</v>
      </c>
      <c r="H138" s="31">
        <v>344</v>
      </c>
      <c r="I138" s="31">
        <v>1</v>
      </c>
      <c r="J138" s="31">
        <v>1</v>
      </c>
      <c r="K138" s="31">
        <f t="shared" si="41"/>
        <v>344</v>
      </c>
      <c r="L138" s="31"/>
      <c r="M138" s="31"/>
      <c r="N138" s="94">
        <f>+I138*J138*4</f>
        <v>4</v>
      </c>
      <c r="O138" s="84"/>
      <c r="P138" s="91">
        <f t="shared" si="22"/>
        <v>8084000</v>
      </c>
      <c r="Q138" s="97"/>
      <c r="R138" s="98"/>
      <c r="S138" s="96"/>
      <c r="T138" s="96"/>
    </row>
    <row r="139" s="74" customFormat="1" spans="1:20">
      <c r="A139" s="101"/>
      <c r="B139" s="84">
        <v>1475579</v>
      </c>
      <c r="C139" s="85">
        <v>8515244</v>
      </c>
      <c r="D139" s="84">
        <v>174031</v>
      </c>
      <c r="E139" s="86" t="s">
        <v>161</v>
      </c>
      <c r="F139" s="87">
        <v>43597</v>
      </c>
      <c r="G139" s="87">
        <v>43600</v>
      </c>
      <c r="H139" s="31">
        <v>258</v>
      </c>
      <c r="I139" s="31">
        <v>1</v>
      </c>
      <c r="J139" s="31">
        <v>3</v>
      </c>
      <c r="K139" s="31">
        <f t="shared" si="41"/>
        <v>774</v>
      </c>
      <c r="L139" s="31"/>
      <c r="M139" s="31"/>
      <c r="N139" s="94">
        <f>+I139*J139*3</f>
        <v>9</v>
      </c>
      <c r="O139" s="84"/>
      <c r="P139" s="91">
        <f t="shared" si="22"/>
        <v>18189000</v>
      </c>
      <c r="Q139" s="97"/>
      <c r="R139" s="98"/>
      <c r="S139" s="96"/>
      <c r="T139" s="96"/>
    </row>
    <row r="140" s="74" customFormat="1" spans="1:20">
      <c r="A140" s="101"/>
      <c r="B140" s="84">
        <v>1495907</v>
      </c>
      <c r="C140" s="85">
        <v>8593618</v>
      </c>
      <c r="D140" s="84">
        <v>174042</v>
      </c>
      <c r="E140" s="86" t="s">
        <v>29</v>
      </c>
      <c r="F140" s="87">
        <v>43598</v>
      </c>
      <c r="G140" s="87">
        <v>43600</v>
      </c>
      <c r="H140" s="31">
        <v>86</v>
      </c>
      <c r="I140" s="31">
        <v>2</v>
      </c>
      <c r="J140" s="31">
        <v>2</v>
      </c>
      <c r="K140" s="31">
        <f t="shared" si="41"/>
        <v>344</v>
      </c>
      <c r="L140" s="31"/>
      <c r="M140" s="31"/>
      <c r="N140" s="94">
        <f t="shared" si="42"/>
        <v>4</v>
      </c>
      <c r="O140" s="84"/>
      <c r="P140" s="91">
        <f t="shared" ref="P140:P185" si="43">(K140+L140+M140)*23500</f>
        <v>8084000</v>
      </c>
      <c r="Q140" s="97"/>
      <c r="R140" s="98"/>
      <c r="S140" s="96"/>
      <c r="T140" s="96"/>
    </row>
    <row r="141" s="74" customFormat="1" spans="1:20">
      <c r="A141" s="101"/>
      <c r="B141" s="84">
        <v>1498114</v>
      </c>
      <c r="C141" s="85">
        <v>8599671</v>
      </c>
      <c r="D141" s="84">
        <v>174063</v>
      </c>
      <c r="E141" s="86" t="s">
        <v>29</v>
      </c>
      <c r="F141" s="87">
        <v>43598</v>
      </c>
      <c r="G141" s="87">
        <v>43600</v>
      </c>
      <c r="H141" s="31">
        <v>86</v>
      </c>
      <c r="I141" s="31">
        <v>1</v>
      </c>
      <c r="J141" s="31">
        <v>2</v>
      </c>
      <c r="K141" s="31">
        <f t="shared" si="41"/>
        <v>172</v>
      </c>
      <c r="L141" s="31"/>
      <c r="M141" s="31"/>
      <c r="N141" s="94">
        <f t="shared" si="42"/>
        <v>2</v>
      </c>
      <c r="O141" s="84"/>
      <c r="P141" s="91">
        <f t="shared" si="43"/>
        <v>4042000</v>
      </c>
      <c r="Q141" s="97"/>
      <c r="R141" s="98"/>
      <c r="S141" s="96"/>
      <c r="T141" s="96"/>
    </row>
    <row r="142" s="74" customFormat="1" spans="1:20">
      <c r="A142" s="101"/>
      <c r="B142" s="84">
        <v>1498114</v>
      </c>
      <c r="C142" s="85">
        <v>8599671</v>
      </c>
      <c r="D142" s="84">
        <v>174063</v>
      </c>
      <c r="E142" s="86" t="s">
        <v>116</v>
      </c>
      <c r="F142" s="87">
        <v>43598</v>
      </c>
      <c r="G142" s="87">
        <v>43600</v>
      </c>
      <c r="H142" s="31">
        <v>19</v>
      </c>
      <c r="I142" s="31">
        <v>1</v>
      </c>
      <c r="J142" s="31">
        <v>2</v>
      </c>
      <c r="K142" s="31"/>
      <c r="L142" s="31"/>
      <c r="M142" s="31">
        <f>+H142*I142*J142</f>
        <v>38</v>
      </c>
      <c r="N142" s="94"/>
      <c r="O142" s="84"/>
      <c r="P142" s="91">
        <f t="shared" si="43"/>
        <v>893000</v>
      </c>
      <c r="Q142" s="97"/>
      <c r="R142" s="98"/>
      <c r="S142" s="96"/>
      <c r="T142" s="96"/>
    </row>
    <row r="143" s="74" customFormat="1" spans="1:20">
      <c r="A143" s="101"/>
      <c r="B143" s="84">
        <v>1479144</v>
      </c>
      <c r="C143" s="85">
        <v>8522732</v>
      </c>
      <c r="D143" s="84">
        <v>174066</v>
      </c>
      <c r="E143" s="86" t="s">
        <v>29</v>
      </c>
      <c r="F143" s="87">
        <v>43599</v>
      </c>
      <c r="G143" s="87">
        <v>43600</v>
      </c>
      <c r="H143" s="31">
        <v>86</v>
      </c>
      <c r="I143" s="31">
        <v>1</v>
      </c>
      <c r="J143" s="31">
        <v>1</v>
      </c>
      <c r="K143" s="31">
        <f t="shared" ref="K143:K148" si="44">H143*I143*J143</f>
        <v>86</v>
      </c>
      <c r="L143" s="31"/>
      <c r="M143" s="31"/>
      <c r="N143" s="94">
        <f t="shared" ref="N143:N148" si="45">+I143*J143</f>
        <v>1</v>
      </c>
      <c r="O143" s="84"/>
      <c r="P143" s="91">
        <f t="shared" si="43"/>
        <v>2021000</v>
      </c>
      <c r="Q143" s="97"/>
      <c r="R143" s="98"/>
      <c r="S143" s="96"/>
      <c r="T143" s="96"/>
    </row>
    <row r="144" s="74" customFormat="1" spans="1:20">
      <c r="A144" s="101"/>
      <c r="B144" s="84">
        <v>1487878</v>
      </c>
      <c r="C144" s="85">
        <v>8557285</v>
      </c>
      <c r="D144" s="84">
        <v>174075</v>
      </c>
      <c r="E144" s="86" t="s">
        <v>29</v>
      </c>
      <c r="F144" s="87">
        <v>43597</v>
      </c>
      <c r="G144" s="87">
        <v>43600</v>
      </c>
      <c r="H144" s="31">
        <v>86</v>
      </c>
      <c r="I144" s="31">
        <v>1</v>
      </c>
      <c r="J144" s="31">
        <v>3</v>
      </c>
      <c r="K144" s="31">
        <f t="shared" si="44"/>
        <v>258</v>
      </c>
      <c r="L144" s="31"/>
      <c r="M144" s="31"/>
      <c r="N144" s="94">
        <f t="shared" si="45"/>
        <v>3</v>
      </c>
      <c r="O144" s="84"/>
      <c r="P144" s="91">
        <f t="shared" si="43"/>
        <v>6063000</v>
      </c>
      <c r="Q144" s="97"/>
      <c r="R144" s="98"/>
      <c r="S144" s="96"/>
      <c r="T144" s="96"/>
    </row>
    <row r="145" s="74" customFormat="1" spans="1:20">
      <c r="A145" s="101"/>
      <c r="B145" s="84">
        <v>1487878</v>
      </c>
      <c r="C145" s="85">
        <v>8557285</v>
      </c>
      <c r="D145" s="84">
        <v>174075</v>
      </c>
      <c r="E145" s="86" t="s">
        <v>116</v>
      </c>
      <c r="F145" s="87">
        <v>43597</v>
      </c>
      <c r="G145" s="87">
        <v>43600</v>
      </c>
      <c r="H145" s="31">
        <v>19</v>
      </c>
      <c r="I145" s="31">
        <v>1</v>
      </c>
      <c r="J145" s="31">
        <v>3</v>
      </c>
      <c r="K145" s="31"/>
      <c r="L145" s="31"/>
      <c r="M145" s="31">
        <f>+H145*I145*J145</f>
        <v>57</v>
      </c>
      <c r="N145" s="94"/>
      <c r="O145" s="84"/>
      <c r="P145" s="91">
        <f t="shared" si="43"/>
        <v>1339500</v>
      </c>
      <c r="Q145" s="97"/>
      <c r="R145" s="98"/>
      <c r="S145" s="96"/>
      <c r="T145" s="96"/>
    </row>
    <row r="146" s="74" customFormat="1" spans="1:20">
      <c r="A146" s="101"/>
      <c r="B146" s="84">
        <v>1489913</v>
      </c>
      <c r="C146" s="85">
        <v>8563885</v>
      </c>
      <c r="D146" s="84">
        <v>174094</v>
      </c>
      <c r="E146" s="86" t="s">
        <v>29</v>
      </c>
      <c r="F146" s="87">
        <v>43596</v>
      </c>
      <c r="G146" s="87">
        <v>43600</v>
      </c>
      <c r="H146" s="31">
        <v>86</v>
      </c>
      <c r="I146" s="31">
        <v>1</v>
      </c>
      <c r="J146" s="31">
        <v>4</v>
      </c>
      <c r="K146" s="31">
        <f t="shared" si="44"/>
        <v>344</v>
      </c>
      <c r="L146" s="31"/>
      <c r="M146" s="31"/>
      <c r="N146" s="94">
        <f t="shared" si="45"/>
        <v>4</v>
      </c>
      <c r="O146" s="84"/>
      <c r="P146" s="91">
        <f t="shared" si="43"/>
        <v>8084000</v>
      </c>
      <c r="Q146" s="97"/>
      <c r="R146" s="98"/>
      <c r="S146" s="96"/>
      <c r="T146" s="96"/>
    </row>
    <row r="147" s="74" customFormat="1" spans="1:20">
      <c r="A147" s="101"/>
      <c r="B147" s="84">
        <v>1496621</v>
      </c>
      <c r="C147" s="85">
        <v>8596368</v>
      </c>
      <c r="D147" s="84">
        <v>174230</v>
      </c>
      <c r="E147" s="86" t="s">
        <v>29</v>
      </c>
      <c r="F147" s="87">
        <v>43598</v>
      </c>
      <c r="G147" s="87">
        <v>43601</v>
      </c>
      <c r="H147" s="31">
        <v>86</v>
      </c>
      <c r="I147" s="31">
        <v>1</v>
      </c>
      <c r="J147" s="31">
        <v>3</v>
      </c>
      <c r="K147" s="31">
        <f t="shared" si="44"/>
        <v>258</v>
      </c>
      <c r="L147" s="31"/>
      <c r="M147" s="31"/>
      <c r="N147" s="94">
        <f t="shared" si="45"/>
        <v>3</v>
      </c>
      <c r="O147" s="84"/>
      <c r="P147" s="91">
        <f t="shared" si="43"/>
        <v>6063000</v>
      </c>
      <c r="Q147" s="97"/>
      <c r="R147" s="98"/>
      <c r="S147" s="96"/>
      <c r="T147" s="96"/>
    </row>
    <row r="148" s="74" customFormat="1" spans="1:20">
      <c r="A148" s="101"/>
      <c r="B148" s="84">
        <v>1497151</v>
      </c>
      <c r="C148" s="85">
        <v>8596946</v>
      </c>
      <c r="D148" s="84">
        <v>174231</v>
      </c>
      <c r="E148" s="86" t="s">
        <v>29</v>
      </c>
      <c r="F148" s="87">
        <v>43599</v>
      </c>
      <c r="G148" s="87">
        <v>43601</v>
      </c>
      <c r="H148" s="31">
        <v>86</v>
      </c>
      <c r="I148" s="31">
        <v>1</v>
      </c>
      <c r="J148" s="31">
        <v>2</v>
      </c>
      <c r="K148" s="31">
        <f t="shared" si="44"/>
        <v>172</v>
      </c>
      <c r="L148" s="31"/>
      <c r="M148" s="31"/>
      <c r="N148" s="94">
        <f t="shared" si="45"/>
        <v>2</v>
      </c>
      <c r="O148" s="84"/>
      <c r="P148" s="91">
        <f t="shared" si="43"/>
        <v>4042000</v>
      </c>
      <c r="Q148" s="97"/>
      <c r="R148" s="98"/>
      <c r="S148" s="96"/>
      <c r="T148" s="96"/>
    </row>
    <row r="149" s="74" customFormat="1" spans="1:20">
      <c r="A149" s="101"/>
      <c r="B149" s="84">
        <v>1497151</v>
      </c>
      <c r="C149" s="85">
        <v>8596946</v>
      </c>
      <c r="D149" s="84">
        <v>174231</v>
      </c>
      <c r="E149" s="86" t="s">
        <v>116</v>
      </c>
      <c r="F149" s="87">
        <v>43599</v>
      </c>
      <c r="G149" s="87">
        <v>43601</v>
      </c>
      <c r="H149" s="31">
        <v>19</v>
      </c>
      <c r="I149" s="31">
        <v>1</v>
      </c>
      <c r="J149" s="31">
        <v>2</v>
      </c>
      <c r="K149" s="31"/>
      <c r="L149" s="31"/>
      <c r="M149" s="31">
        <f t="shared" ref="M149:M154" si="46">+H149*I149*J149</f>
        <v>38</v>
      </c>
      <c r="N149" s="94"/>
      <c r="O149" s="84"/>
      <c r="P149" s="91">
        <f t="shared" si="43"/>
        <v>893000</v>
      </c>
      <c r="Q149" s="97"/>
      <c r="R149" s="98"/>
      <c r="S149" s="96"/>
      <c r="T149" s="96"/>
    </row>
    <row r="150" s="74" customFormat="1" spans="1:20">
      <c r="A150" s="101"/>
      <c r="B150" s="84">
        <v>1494003</v>
      </c>
      <c r="C150" s="85">
        <v>8585243</v>
      </c>
      <c r="D150" s="84">
        <v>174252</v>
      </c>
      <c r="E150" s="86" t="s">
        <v>94</v>
      </c>
      <c r="F150" s="87">
        <v>43599</v>
      </c>
      <c r="G150" s="87">
        <v>43601</v>
      </c>
      <c r="H150" s="31">
        <v>164</v>
      </c>
      <c r="I150" s="31">
        <v>1</v>
      </c>
      <c r="J150" s="31">
        <v>2</v>
      </c>
      <c r="K150" s="31">
        <f t="shared" ref="K150:K153" si="47">H150*I150*J150</f>
        <v>328</v>
      </c>
      <c r="L150" s="31"/>
      <c r="M150" s="31"/>
      <c r="N150" s="94">
        <f t="shared" ref="N150:N153" si="48">+I150*J150</f>
        <v>2</v>
      </c>
      <c r="O150" s="84"/>
      <c r="P150" s="91">
        <f t="shared" si="43"/>
        <v>7708000</v>
      </c>
      <c r="Q150" s="97"/>
      <c r="R150" s="98"/>
      <c r="S150" s="96"/>
      <c r="T150" s="96"/>
    </row>
    <row r="151" s="74" customFormat="1" spans="1:20">
      <c r="A151" s="101"/>
      <c r="B151" s="84">
        <v>1494003</v>
      </c>
      <c r="C151" s="85">
        <v>8585243</v>
      </c>
      <c r="D151" s="84">
        <v>174252</v>
      </c>
      <c r="E151" s="86" t="s">
        <v>165</v>
      </c>
      <c r="F151" s="87">
        <v>43599</v>
      </c>
      <c r="G151" s="87">
        <v>43601</v>
      </c>
      <c r="H151" s="31">
        <v>46</v>
      </c>
      <c r="I151" s="31">
        <v>1</v>
      </c>
      <c r="J151" s="31">
        <v>2</v>
      </c>
      <c r="K151" s="31"/>
      <c r="L151" s="31"/>
      <c r="M151" s="31">
        <f t="shared" si="46"/>
        <v>92</v>
      </c>
      <c r="N151" s="94"/>
      <c r="O151" s="84"/>
      <c r="P151" s="91">
        <f t="shared" si="43"/>
        <v>2162000</v>
      </c>
      <c r="Q151" s="97"/>
      <c r="R151" s="98"/>
      <c r="S151" s="96"/>
      <c r="T151" s="96"/>
    </row>
    <row r="152" s="74" customFormat="1" spans="1:20">
      <c r="A152" s="101"/>
      <c r="B152" s="84">
        <v>1499351</v>
      </c>
      <c r="C152" s="85">
        <v>8602968</v>
      </c>
      <c r="D152" s="84">
        <v>174255</v>
      </c>
      <c r="E152" s="86" t="s">
        <v>29</v>
      </c>
      <c r="F152" s="87">
        <v>43600</v>
      </c>
      <c r="G152" s="87">
        <v>43601</v>
      </c>
      <c r="H152" s="31">
        <v>86</v>
      </c>
      <c r="I152" s="31">
        <v>1</v>
      </c>
      <c r="J152" s="31">
        <v>1</v>
      </c>
      <c r="K152" s="31">
        <f t="shared" si="47"/>
        <v>86</v>
      </c>
      <c r="L152" s="31"/>
      <c r="M152" s="31"/>
      <c r="N152" s="94">
        <f t="shared" si="48"/>
        <v>1</v>
      </c>
      <c r="O152" s="84"/>
      <c r="P152" s="91">
        <f t="shared" si="43"/>
        <v>2021000</v>
      </c>
      <c r="Q152" s="97"/>
      <c r="R152" s="98"/>
      <c r="S152" s="96"/>
      <c r="T152" s="96"/>
    </row>
    <row r="153" s="74" customFormat="1" spans="1:20">
      <c r="A153" s="101"/>
      <c r="B153" s="84">
        <v>1492958</v>
      </c>
      <c r="C153" s="85">
        <v>8579201</v>
      </c>
      <c r="D153" s="84">
        <v>174257</v>
      </c>
      <c r="E153" s="86" t="s">
        <v>29</v>
      </c>
      <c r="F153" s="87">
        <v>43600</v>
      </c>
      <c r="G153" s="87">
        <v>43601</v>
      </c>
      <c r="H153" s="31">
        <v>86</v>
      </c>
      <c r="I153" s="31">
        <v>1</v>
      </c>
      <c r="J153" s="31">
        <v>1</v>
      </c>
      <c r="K153" s="31">
        <f t="shared" si="47"/>
        <v>86</v>
      </c>
      <c r="L153" s="31"/>
      <c r="M153" s="31"/>
      <c r="N153" s="94">
        <f t="shared" si="48"/>
        <v>1</v>
      </c>
      <c r="O153" s="84"/>
      <c r="P153" s="91">
        <f t="shared" si="43"/>
        <v>2021000</v>
      </c>
      <c r="Q153" s="97"/>
      <c r="R153" s="98"/>
      <c r="S153" s="96"/>
      <c r="T153" s="96"/>
    </row>
    <row r="154" s="74" customFormat="1" spans="1:20">
      <c r="A154" s="101"/>
      <c r="B154" s="84">
        <v>1492958</v>
      </c>
      <c r="C154" s="85">
        <v>8579201</v>
      </c>
      <c r="D154" s="84">
        <v>174257</v>
      </c>
      <c r="E154" s="86" t="s">
        <v>116</v>
      </c>
      <c r="F154" s="87">
        <v>43600</v>
      </c>
      <c r="G154" s="87">
        <v>43601</v>
      </c>
      <c r="H154" s="31">
        <v>19</v>
      </c>
      <c r="I154" s="31">
        <v>1</v>
      </c>
      <c r="J154" s="31">
        <v>1</v>
      </c>
      <c r="K154" s="31"/>
      <c r="L154" s="31"/>
      <c r="M154" s="31">
        <f t="shared" si="46"/>
        <v>19</v>
      </c>
      <c r="N154" s="94"/>
      <c r="O154" s="84"/>
      <c r="P154" s="91">
        <f t="shared" si="43"/>
        <v>446500</v>
      </c>
      <c r="Q154" s="97"/>
      <c r="R154" s="98"/>
      <c r="S154" s="96"/>
      <c r="T154" s="96"/>
    </row>
    <row r="155" s="74" customFormat="1" spans="1:20">
      <c r="A155" s="101"/>
      <c r="B155" s="84">
        <v>1497255</v>
      </c>
      <c r="C155" s="85">
        <v>8597623</v>
      </c>
      <c r="D155" s="84">
        <v>174268</v>
      </c>
      <c r="E155" s="86" t="s">
        <v>29</v>
      </c>
      <c r="F155" s="87">
        <v>43600</v>
      </c>
      <c r="G155" s="87">
        <v>43601</v>
      </c>
      <c r="H155" s="31">
        <v>86</v>
      </c>
      <c r="I155" s="31">
        <v>1</v>
      </c>
      <c r="J155" s="31">
        <v>1</v>
      </c>
      <c r="K155" s="31">
        <f t="shared" ref="K155:K160" si="49">H155*I155*J155</f>
        <v>86</v>
      </c>
      <c r="L155" s="31"/>
      <c r="M155" s="31"/>
      <c r="N155" s="94">
        <f t="shared" ref="N155:N160" si="50">+I155*J155</f>
        <v>1</v>
      </c>
      <c r="O155" s="84"/>
      <c r="P155" s="91">
        <f t="shared" si="43"/>
        <v>2021000</v>
      </c>
      <c r="Q155" s="97"/>
      <c r="R155" s="98"/>
      <c r="S155" s="96"/>
      <c r="T155" s="96"/>
    </row>
    <row r="156" s="74" customFormat="1" spans="1:20">
      <c r="A156" s="101"/>
      <c r="B156" s="84">
        <v>1497255</v>
      </c>
      <c r="C156" s="85">
        <v>8597623</v>
      </c>
      <c r="D156" s="84">
        <v>174268</v>
      </c>
      <c r="E156" s="86" t="s">
        <v>116</v>
      </c>
      <c r="F156" s="87">
        <v>43600</v>
      </c>
      <c r="G156" s="87">
        <v>43601</v>
      </c>
      <c r="H156" s="31">
        <v>19</v>
      </c>
      <c r="I156" s="31">
        <v>1</v>
      </c>
      <c r="J156" s="31">
        <v>1</v>
      </c>
      <c r="K156" s="31"/>
      <c r="L156" s="31"/>
      <c r="M156" s="31">
        <f>+H156*I156*J156</f>
        <v>19</v>
      </c>
      <c r="N156" s="94"/>
      <c r="O156" s="84"/>
      <c r="P156" s="91">
        <f t="shared" si="43"/>
        <v>446500</v>
      </c>
      <c r="Q156" s="97"/>
      <c r="R156" s="98"/>
      <c r="S156" s="96"/>
      <c r="T156" s="96"/>
    </row>
    <row r="157" s="74" customFormat="1" spans="1:20">
      <c r="A157" s="101"/>
      <c r="B157" s="84">
        <v>1492135</v>
      </c>
      <c r="C157" s="85">
        <v>8576185</v>
      </c>
      <c r="D157" s="84">
        <v>174269</v>
      </c>
      <c r="E157" s="86" t="s">
        <v>94</v>
      </c>
      <c r="F157" s="87">
        <v>43599</v>
      </c>
      <c r="G157" s="87">
        <v>43601</v>
      </c>
      <c r="H157" s="31">
        <v>164</v>
      </c>
      <c r="I157" s="31">
        <v>1</v>
      </c>
      <c r="J157" s="31">
        <v>2</v>
      </c>
      <c r="K157" s="31">
        <f t="shared" si="49"/>
        <v>328</v>
      </c>
      <c r="L157" s="31"/>
      <c r="M157" s="31"/>
      <c r="N157" s="94">
        <f t="shared" si="50"/>
        <v>2</v>
      </c>
      <c r="O157" s="84"/>
      <c r="P157" s="91">
        <f t="shared" si="43"/>
        <v>7708000</v>
      </c>
      <c r="Q157" s="97"/>
      <c r="R157" s="98"/>
      <c r="S157" s="96"/>
      <c r="T157" s="96"/>
    </row>
    <row r="158" s="74" customFormat="1" spans="1:20">
      <c r="A158" s="101"/>
      <c r="B158" s="84">
        <v>1499730</v>
      </c>
      <c r="C158" s="85">
        <v>8603999</v>
      </c>
      <c r="D158" s="84">
        <v>174384</v>
      </c>
      <c r="E158" s="86" t="s">
        <v>29</v>
      </c>
      <c r="F158" s="87">
        <v>43601</v>
      </c>
      <c r="G158" s="87">
        <v>43602</v>
      </c>
      <c r="H158" s="31">
        <v>86</v>
      </c>
      <c r="I158" s="31">
        <v>1</v>
      </c>
      <c r="J158" s="31">
        <v>1</v>
      </c>
      <c r="K158" s="31">
        <f t="shared" si="49"/>
        <v>86</v>
      </c>
      <c r="L158" s="31"/>
      <c r="M158" s="31"/>
      <c r="N158" s="94">
        <f t="shared" si="50"/>
        <v>1</v>
      </c>
      <c r="O158" s="84"/>
      <c r="P158" s="91">
        <f t="shared" si="43"/>
        <v>2021000</v>
      </c>
      <c r="Q158" s="97"/>
      <c r="R158" s="98"/>
      <c r="S158" s="96"/>
      <c r="T158" s="96"/>
    </row>
    <row r="159" s="74" customFormat="1" spans="1:20">
      <c r="A159" s="101"/>
      <c r="B159" s="84">
        <v>1480082</v>
      </c>
      <c r="C159" s="85">
        <v>8526609</v>
      </c>
      <c r="D159" s="84">
        <v>174386</v>
      </c>
      <c r="E159" s="86" t="s">
        <v>94</v>
      </c>
      <c r="F159" s="87">
        <v>43600</v>
      </c>
      <c r="G159" s="87">
        <v>43602</v>
      </c>
      <c r="H159" s="31">
        <v>164</v>
      </c>
      <c r="I159" s="31">
        <v>1</v>
      </c>
      <c r="J159" s="31">
        <v>2</v>
      </c>
      <c r="K159" s="31">
        <f t="shared" si="49"/>
        <v>328</v>
      </c>
      <c r="L159" s="31"/>
      <c r="M159" s="31"/>
      <c r="N159" s="94">
        <f t="shared" si="50"/>
        <v>2</v>
      </c>
      <c r="O159" s="84"/>
      <c r="P159" s="91">
        <f t="shared" si="43"/>
        <v>7708000</v>
      </c>
      <c r="Q159" s="97"/>
      <c r="R159" s="98"/>
      <c r="S159" s="96"/>
      <c r="T159" s="96"/>
    </row>
    <row r="160" s="74" customFormat="1" spans="1:20">
      <c r="A160" s="101"/>
      <c r="B160" s="84">
        <v>1470787</v>
      </c>
      <c r="C160" s="85">
        <v>8493056</v>
      </c>
      <c r="D160" s="84">
        <v>174393</v>
      </c>
      <c r="E160" s="86" t="s">
        <v>29</v>
      </c>
      <c r="F160" s="87">
        <v>43599</v>
      </c>
      <c r="G160" s="87">
        <v>43602</v>
      </c>
      <c r="H160" s="31">
        <v>86</v>
      </c>
      <c r="I160" s="31">
        <v>1</v>
      </c>
      <c r="J160" s="31">
        <v>3</v>
      </c>
      <c r="K160" s="31">
        <f t="shared" si="49"/>
        <v>258</v>
      </c>
      <c r="L160" s="31"/>
      <c r="M160" s="31"/>
      <c r="N160" s="94">
        <f t="shared" si="50"/>
        <v>3</v>
      </c>
      <c r="O160" s="84"/>
      <c r="P160" s="91">
        <f t="shared" si="43"/>
        <v>6063000</v>
      </c>
      <c r="Q160" s="97"/>
      <c r="R160" s="98"/>
      <c r="S160" s="96"/>
      <c r="T160" s="96"/>
    </row>
    <row r="161" s="74" customFormat="1" spans="1:20">
      <c r="A161" s="101"/>
      <c r="B161" s="84">
        <v>1470787</v>
      </c>
      <c r="C161" s="85">
        <v>8493056</v>
      </c>
      <c r="D161" s="84">
        <v>174393</v>
      </c>
      <c r="E161" s="86" t="s">
        <v>116</v>
      </c>
      <c r="F161" s="87">
        <v>43599</v>
      </c>
      <c r="G161" s="87">
        <v>43602</v>
      </c>
      <c r="H161" s="31">
        <v>19</v>
      </c>
      <c r="I161" s="31">
        <v>1</v>
      </c>
      <c r="J161" s="31">
        <v>3</v>
      </c>
      <c r="K161" s="31"/>
      <c r="L161" s="31"/>
      <c r="M161" s="31">
        <f>+H161*I161*J161</f>
        <v>57</v>
      </c>
      <c r="N161" s="94"/>
      <c r="O161" s="84"/>
      <c r="P161" s="91">
        <f t="shared" si="43"/>
        <v>1339500</v>
      </c>
      <c r="Q161" s="97"/>
      <c r="R161" s="98"/>
      <c r="S161" s="96"/>
      <c r="T161" s="96"/>
    </row>
    <row r="162" s="74" customFormat="1" spans="1:20">
      <c r="A162" s="101"/>
      <c r="B162" s="84">
        <v>1495851</v>
      </c>
      <c r="C162" s="85">
        <v>8593526</v>
      </c>
      <c r="D162" s="84">
        <v>174399</v>
      </c>
      <c r="E162" s="86" t="s">
        <v>94</v>
      </c>
      <c r="F162" s="87">
        <v>43600</v>
      </c>
      <c r="G162" s="87">
        <v>43602</v>
      </c>
      <c r="H162" s="31">
        <v>164</v>
      </c>
      <c r="I162" s="31">
        <v>4</v>
      </c>
      <c r="J162" s="31">
        <v>2</v>
      </c>
      <c r="K162" s="31">
        <f t="shared" ref="K162:K166" si="51">H162*I162*J162</f>
        <v>1312</v>
      </c>
      <c r="L162" s="31"/>
      <c r="M162" s="31"/>
      <c r="N162" s="94">
        <f t="shared" ref="N162:N166" si="52">+I162*J162</f>
        <v>8</v>
      </c>
      <c r="O162" s="84"/>
      <c r="P162" s="91">
        <f t="shared" si="43"/>
        <v>30832000</v>
      </c>
      <c r="Q162" s="97"/>
      <c r="R162" s="98"/>
      <c r="S162" s="96"/>
      <c r="T162" s="96"/>
    </row>
    <row r="163" s="74" customFormat="1" spans="1:20">
      <c r="A163" s="101"/>
      <c r="B163" s="84">
        <v>1494349</v>
      </c>
      <c r="C163" s="85">
        <v>8585497</v>
      </c>
      <c r="D163" s="84">
        <v>174406</v>
      </c>
      <c r="E163" s="86" t="s">
        <v>145</v>
      </c>
      <c r="F163" s="87">
        <v>43601</v>
      </c>
      <c r="G163" s="87">
        <v>43602</v>
      </c>
      <c r="H163" s="31">
        <v>104</v>
      </c>
      <c r="I163" s="31">
        <v>1</v>
      </c>
      <c r="J163" s="31">
        <v>1</v>
      </c>
      <c r="K163" s="31">
        <f t="shared" si="51"/>
        <v>104</v>
      </c>
      <c r="L163" s="31"/>
      <c r="M163" s="31"/>
      <c r="N163" s="94">
        <f t="shared" si="52"/>
        <v>1</v>
      </c>
      <c r="O163" s="84"/>
      <c r="P163" s="91">
        <f t="shared" si="43"/>
        <v>2444000</v>
      </c>
      <c r="Q163" s="97"/>
      <c r="R163" s="98"/>
      <c r="S163" s="96"/>
      <c r="T163" s="96"/>
    </row>
    <row r="164" s="74" customFormat="1" spans="1:20">
      <c r="A164" s="101"/>
      <c r="B164" s="84">
        <v>1496991</v>
      </c>
      <c r="C164" s="85">
        <v>8596483</v>
      </c>
      <c r="D164" s="84">
        <v>174408</v>
      </c>
      <c r="E164" s="86" t="s">
        <v>29</v>
      </c>
      <c r="F164" s="87">
        <v>43601</v>
      </c>
      <c r="G164" s="87">
        <v>43602</v>
      </c>
      <c r="H164" s="31">
        <v>86</v>
      </c>
      <c r="I164" s="31">
        <v>1</v>
      </c>
      <c r="J164" s="31">
        <v>1</v>
      </c>
      <c r="K164" s="31">
        <f t="shared" si="51"/>
        <v>86</v>
      </c>
      <c r="L164" s="31"/>
      <c r="M164" s="31"/>
      <c r="N164" s="94">
        <f t="shared" si="52"/>
        <v>1</v>
      </c>
      <c r="O164" s="84"/>
      <c r="P164" s="91">
        <f t="shared" si="43"/>
        <v>2021000</v>
      </c>
      <c r="Q164" s="97"/>
      <c r="R164" s="98"/>
      <c r="S164" s="96"/>
      <c r="T164" s="96"/>
    </row>
    <row r="165" s="74" customFormat="1" spans="1:20">
      <c r="A165" s="101"/>
      <c r="B165" s="84">
        <v>1496252</v>
      </c>
      <c r="C165" s="85">
        <v>8594241</v>
      </c>
      <c r="D165" s="84">
        <v>174410</v>
      </c>
      <c r="E165" s="86" t="s">
        <v>94</v>
      </c>
      <c r="F165" s="87">
        <v>43600</v>
      </c>
      <c r="G165" s="87">
        <v>43602</v>
      </c>
      <c r="H165" s="31">
        <v>164</v>
      </c>
      <c r="I165" s="31">
        <v>1</v>
      </c>
      <c r="J165" s="31">
        <v>2</v>
      </c>
      <c r="K165" s="31">
        <f t="shared" si="51"/>
        <v>328</v>
      </c>
      <c r="L165" s="31"/>
      <c r="M165" s="31"/>
      <c r="N165" s="94">
        <f t="shared" si="52"/>
        <v>2</v>
      </c>
      <c r="O165" s="84"/>
      <c r="P165" s="91">
        <f t="shared" si="43"/>
        <v>7708000</v>
      </c>
      <c r="Q165" s="97"/>
      <c r="R165" s="98"/>
      <c r="S165" s="96"/>
      <c r="T165" s="96"/>
    </row>
    <row r="166" s="74" customFormat="1" spans="1:20">
      <c r="A166" s="101"/>
      <c r="B166" s="84">
        <v>1482794</v>
      </c>
      <c r="C166" s="85">
        <v>8535708</v>
      </c>
      <c r="D166" s="84">
        <v>175804</v>
      </c>
      <c r="E166" s="86" t="s">
        <v>29</v>
      </c>
      <c r="F166" s="87">
        <v>43601</v>
      </c>
      <c r="G166" s="87">
        <v>43602</v>
      </c>
      <c r="H166" s="31">
        <v>86</v>
      </c>
      <c r="I166" s="31">
        <v>1</v>
      </c>
      <c r="J166" s="31">
        <v>1</v>
      </c>
      <c r="K166" s="31">
        <f t="shared" si="51"/>
        <v>86</v>
      </c>
      <c r="L166" s="31"/>
      <c r="M166" s="31"/>
      <c r="N166" s="94">
        <f t="shared" si="52"/>
        <v>1</v>
      </c>
      <c r="O166" s="84"/>
      <c r="P166" s="91">
        <f t="shared" si="43"/>
        <v>2021000</v>
      </c>
      <c r="Q166" s="97"/>
      <c r="R166" s="98"/>
      <c r="S166" s="96"/>
      <c r="T166" s="96"/>
    </row>
    <row r="167" s="74" customFormat="1" spans="1:20">
      <c r="A167" s="101"/>
      <c r="B167" s="84">
        <v>1482794</v>
      </c>
      <c r="C167" s="85">
        <v>8535708</v>
      </c>
      <c r="D167" s="84">
        <v>175804</v>
      </c>
      <c r="E167" s="86" t="s">
        <v>157</v>
      </c>
      <c r="F167" s="87">
        <v>43601</v>
      </c>
      <c r="G167" s="87">
        <v>43602</v>
      </c>
      <c r="H167" s="31">
        <v>15</v>
      </c>
      <c r="I167" s="31">
        <v>1</v>
      </c>
      <c r="J167" s="31">
        <v>1</v>
      </c>
      <c r="K167" s="31"/>
      <c r="L167" s="31"/>
      <c r="M167" s="31">
        <f>+H167*I167*J167</f>
        <v>15</v>
      </c>
      <c r="N167" s="94"/>
      <c r="O167" s="84"/>
      <c r="P167" s="91">
        <f t="shared" si="43"/>
        <v>352500</v>
      </c>
      <c r="Q167" s="97"/>
      <c r="R167" s="98"/>
      <c r="S167" s="96"/>
      <c r="T167" s="96"/>
    </row>
    <row r="168" s="74" customFormat="1" spans="1:20">
      <c r="A168" s="101"/>
      <c r="B168" s="84">
        <v>1473333</v>
      </c>
      <c r="C168" s="85">
        <v>8499043</v>
      </c>
      <c r="D168" s="84">
        <v>174529</v>
      </c>
      <c r="E168" s="86" t="s">
        <v>29</v>
      </c>
      <c r="F168" s="87">
        <v>43602</v>
      </c>
      <c r="G168" s="87">
        <v>43603</v>
      </c>
      <c r="H168" s="31">
        <v>86</v>
      </c>
      <c r="I168" s="31">
        <v>1</v>
      </c>
      <c r="J168" s="31">
        <f t="shared" ref="J168:J187" si="53">+G168-F168</f>
        <v>1</v>
      </c>
      <c r="K168" s="31">
        <f t="shared" ref="K168:K175" si="54">H168*I168*J168</f>
        <v>86</v>
      </c>
      <c r="L168" s="31"/>
      <c r="M168" s="31"/>
      <c r="N168" s="94">
        <f t="shared" ref="N168:N175" si="55">+I168*J168</f>
        <v>1</v>
      </c>
      <c r="O168" s="84"/>
      <c r="P168" s="91">
        <f t="shared" si="43"/>
        <v>2021000</v>
      </c>
      <c r="Q168" s="97"/>
      <c r="R168" s="98"/>
      <c r="S168" s="96"/>
      <c r="T168" s="96"/>
    </row>
    <row r="169" s="74" customFormat="1" spans="1:20">
      <c r="A169" s="101"/>
      <c r="B169" s="84">
        <v>1451257</v>
      </c>
      <c r="C169" s="85">
        <v>8422167</v>
      </c>
      <c r="D169" s="84">
        <v>174531</v>
      </c>
      <c r="E169" s="86" t="s">
        <v>29</v>
      </c>
      <c r="F169" s="87">
        <v>43601</v>
      </c>
      <c r="G169" s="87">
        <v>43603</v>
      </c>
      <c r="H169" s="31">
        <v>86</v>
      </c>
      <c r="I169" s="31">
        <v>1</v>
      </c>
      <c r="J169" s="31">
        <f t="shared" si="53"/>
        <v>2</v>
      </c>
      <c r="K169" s="31">
        <f t="shared" si="54"/>
        <v>172</v>
      </c>
      <c r="L169" s="31"/>
      <c r="M169" s="31"/>
      <c r="N169" s="94">
        <f t="shared" si="55"/>
        <v>2</v>
      </c>
      <c r="O169" s="84"/>
      <c r="P169" s="91">
        <f t="shared" si="43"/>
        <v>4042000</v>
      </c>
      <c r="Q169" s="97"/>
      <c r="R169" s="98"/>
      <c r="S169" s="96"/>
      <c r="T169" s="96"/>
    </row>
    <row r="170" s="74" customFormat="1" spans="1:20">
      <c r="A170" s="101"/>
      <c r="B170" s="84">
        <v>1499696</v>
      </c>
      <c r="C170" s="85">
        <v>8603918</v>
      </c>
      <c r="D170" s="84">
        <v>174540</v>
      </c>
      <c r="E170" s="86" t="s">
        <v>29</v>
      </c>
      <c r="F170" s="87">
        <v>43602</v>
      </c>
      <c r="G170" s="87">
        <v>43603</v>
      </c>
      <c r="H170" s="31">
        <v>86</v>
      </c>
      <c r="I170" s="31">
        <v>1</v>
      </c>
      <c r="J170" s="31">
        <f t="shared" si="53"/>
        <v>1</v>
      </c>
      <c r="K170" s="31">
        <f t="shared" si="54"/>
        <v>86</v>
      </c>
      <c r="L170" s="31"/>
      <c r="M170" s="31"/>
      <c r="N170" s="94">
        <f t="shared" si="55"/>
        <v>1</v>
      </c>
      <c r="O170" s="84"/>
      <c r="P170" s="91">
        <f t="shared" si="43"/>
        <v>2021000</v>
      </c>
      <c r="Q170" s="97"/>
      <c r="R170" s="98"/>
      <c r="S170" s="96"/>
      <c r="T170" s="96"/>
    </row>
    <row r="171" s="74" customFormat="1" spans="1:20">
      <c r="A171" s="101"/>
      <c r="B171" s="84">
        <v>1454155</v>
      </c>
      <c r="C171" s="85">
        <v>8432528</v>
      </c>
      <c r="D171" s="84">
        <v>174557</v>
      </c>
      <c r="E171" s="86" t="s">
        <v>29</v>
      </c>
      <c r="F171" s="87">
        <v>43601</v>
      </c>
      <c r="G171" s="87">
        <v>43603</v>
      </c>
      <c r="H171" s="31">
        <v>86</v>
      </c>
      <c r="I171" s="31">
        <v>2</v>
      </c>
      <c r="J171" s="31">
        <f t="shared" si="53"/>
        <v>2</v>
      </c>
      <c r="K171" s="31">
        <f t="shared" si="54"/>
        <v>344</v>
      </c>
      <c r="L171" s="31"/>
      <c r="M171" s="31"/>
      <c r="N171" s="94">
        <f t="shared" si="55"/>
        <v>4</v>
      </c>
      <c r="O171" s="84"/>
      <c r="P171" s="91">
        <f t="shared" si="43"/>
        <v>8084000</v>
      </c>
      <c r="Q171" s="97"/>
      <c r="R171" s="98"/>
      <c r="S171" s="96"/>
      <c r="T171" s="96"/>
    </row>
    <row r="172" s="74" customFormat="1" spans="1:20">
      <c r="A172" s="101"/>
      <c r="B172" s="84">
        <v>1496145</v>
      </c>
      <c r="C172" s="85">
        <v>8594039</v>
      </c>
      <c r="D172" s="84">
        <v>174726</v>
      </c>
      <c r="E172" s="86" t="s">
        <v>29</v>
      </c>
      <c r="F172" s="87">
        <v>43603</v>
      </c>
      <c r="G172" s="87">
        <v>43604</v>
      </c>
      <c r="H172" s="31">
        <v>86</v>
      </c>
      <c r="I172" s="31">
        <v>1</v>
      </c>
      <c r="J172" s="31">
        <f t="shared" si="53"/>
        <v>1</v>
      </c>
      <c r="K172" s="31">
        <f t="shared" si="54"/>
        <v>86</v>
      </c>
      <c r="L172" s="31"/>
      <c r="M172" s="31"/>
      <c r="N172" s="94">
        <f t="shared" si="55"/>
        <v>1</v>
      </c>
      <c r="O172" s="84"/>
      <c r="P172" s="91">
        <f t="shared" si="43"/>
        <v>2021000</v>
      </c>
      <c r="Q172" s="97"/>
      <c r="R172" s="98"/>
      <c r="S172" s="96"/>
      <c r="T172" s="96"/>
    </row>
    <row r="173" s="74" customFormat="1" spans="1:20">
      <c r="A173" s="101"/>
      <c r="B173" s="84">
        <v>1500152</v>
      </c>
      <c r="C173" s="85">
        <v>8613740</v>
      </c>
      <c r="D173" s="84">
        <v>174731</v>
      </c>
      <c r="E173" s="86" t="s">
        <v>29</v>
      </c>
      <c r="F173" s="87">
        <v>43603</v>
      </c>
      <c r="G173" s="87">
        <v>43604</v>
      </c>
      <c r="H173" s="31">
        <v>86</v>
      </c>
      <c r="I173" s="31">
        <v>1</v>
      </c>
      <c r="J173" s="31">
        <f t="shared" si="53"/>
        <v>1</v>
      </c>
      <c r="K173" s="31">
        <f t="shared" si="54"/>
        <v>86</v>
      </c>
      <c r="L173" s="31"/>
      <c r="M173" s="31"/>
      <c r="N173" s="94">
        <f t="shared" si="55"/>
        <v>1</v>
      </c>
      <c r="O173" s="84"/>
      <c r="P173" s="91">
        <f t="shared" si="43"/>
        <v>2021000</v>
      </c>
      <c r="Q173" s="97"/>
      <c r="R173" s="98"/>
      <c r="S173" s="96"/>
      <c r="T173" s="96"/>
    </row>
    <row r="174" s="74" customFormat="1" spans="1:20">
      <c r="A174" s="101"/>
      <c r="B174" s="84">
        <v>1497585</v>
      </c>
      <c r="C174" s="85">
        <v>8597999</v>
      </c>
      <c r="D174" s="84">
        <v>174739</v>
      </c>
      <c r="E174" s="86" t="s">
        <v>29</v>
      </c>
      <c r="F174" s="87">
        <v>43600</v>
      </c>
      <c r="G174" s="87">
        <v>43604</v>
      </c>
      <c r="H174" s="31">
        <v>86</v>
      </c>
      <c r="I174" s="31">
        <v>1</v>
      </c>
      <c r="J174" s="31">
        <f t="shared" si="53"/>
        <v>4</v>
      </c>
      <c r="K174" s="31">
        <f t="shared" si="54"/>
        <v>344</v>
      </c>
      <c r="L174" s="31"/>
      <c r="M174" s="31"/>
      <c r="N174" s="94">
        <f t="shared" si="55"/>
        <v>4</v>
      </c>
      <c r="O174" s="84"/>
      <c r="P174" s="91">
        <f t="shared" si="43"/>
        <v>8084000</v>
      </c>
      <c r="Q174" s="97"/>
      <c r="R174" s="98"/>
      <c r="S174" s="96"/>
      <c r="T174" s="96"/>
    </row>
    <row r="175" s="74" customFormat="1" spans="1:20">
      <c r="A175" s="101"/>
      <c r="B175" s="84">
        <v>1479973</v>
      </c>
      <c r="C175" s="85">
        <v>8526396</v>
      </c>
      <c r="D175" s="84">
        <v>174743</v>
      </c>
      <c r="E175" s="86" t="s">
        <v>29</v>
      </c>
      <c r="F175" s="87">
        <v>43602</v>
      </c>
      <c r="G175" s="87">
        <v>43604</v>
      </c>
      <c r="H175" s="31">
        <v>86</v>
      </c>
      <c r="I175" s="31">
        <v>2</v>
      </c>
      <c r="J175" s="31">
        <f t="shared" si="53"/>
        <v>2</v>
      </c>
      <c r="K175" s="31">
        <f t="shared" si="54"/>
        <v>344</v>
      </c>
      <c r="L175" s="31"/>
      <c r="M175" s="31"/>
      <c r="N175" s="94">
        <f t="shared" si="55"/>
        <v>4</v>
      </c>
      <c r="O175" s="84"/>
      <c r="P175" s="91">
        <f t="shared" si="43"/>
        <v>8084000</v>
      </c>
      <c r="Q175" s="97"/>
      <c r="R175" s="98"/>
      <c r="S175" s="96"/>
      <c r="T175" s="96"/>
    </row>
    <row r="176" s="74" customFormat="1" spans="1:20">
      <c r="A176" s="101"/>
      <c r="B176" s="84">
        <f t="shared" ref="B176:G176" si="56">B175</f>
        <v>1479973</v>
      </c>
      <c r="C176" s="85">
        <v>8526396</v>
      </c>
      <c r="D176" s="84">
        <f t="shared" si="56"/>
        <v>174743</v>
      </c>
      <c r="E176" s="86" t="s">
        <v>157</v>
      </c>
      <c r="F176" s="87">
        <f t="shared" si="56"/>
        <v>43602</v>
      </c>
      <c r="G176" s="87">
        <f t="shared" si="56"/>
        <v>43604</v>
      </c>
      <c r="H176" s="31">
        <v>15</v>
      </c>
      <c r="I176" s="31">
        <v>1</v>
      </c>
      <c r="J176" s="31">
        <f t="shared" si="53"/>
        <v>2</v>
      </c>
      <c r="K176" s="31"/>
      <c r="L176" s="31"/>
      <c r="M176" s="31">
        <f>+H176*I176*J176</f>
        <v>30</v>
      </c>
      <c r="N176" s="94"/>
      <c r="O176" s="84"/>
      <c r="P176" s="91">
        <f t="shared" si="43"/>
        <v>705000</v>
      </c>
      <c r="Q176" s="97"/>
      <c r="R176" s="98"/>
      <c r="S176" s="96"/>
      <c r="T176" s="96"/>
    </row>
    <row r="177" s="74" customFormat="1" spans="1:20">
      <c r="A177" s="101"/>
      <c r="B177" s="84">
        <v>1471988</v>
      </c>
      <c r="C177" s="85">
        <v>8495949</v>
      </c>
      <c r="D177" s="84">
        <v>174748</v>
      </c>
      <c r="E177" s="86" t="s">
        <v>161</v>
      </c>
      <c r="F177" s="87">
        <v>43602</v>
      </c>
      <c r="G177" s="87">
        <v>43604</v>
      </c>
      <c r="H177" s="31">
        <v>258</v>
      </c>
      <c r="I177" s="31">
        <v>1</v>
      </c>
      <c r="J177" s="31">
        <f t="shared" si="53"/>
        <v>2</v>
      </c>
      <c r="K177" s="31">
        <f t="shared" ref="K177:K181" si="57">H177*I177*J177</f>
        <v>516</v>
      </c>
      <c r="L177" s="31"/>
      <c r="M177" s="31"/>
      <c r="N177" s="94">
        <f>+I177*J177*3</f>
        <v>6</v>
      </c>
      <c r="O177" s="84"/>
      <c r="P177" s="91">
        <f t="shared" si="43"/>
        <v>12126000</v>
      </c>
      <c r="Q177" s="97"/>
      <c r="R177" s="98"/>
      <c r="S177" s="96"/>
      <c r="T177" s="96"/>
    </row>
    <row r="178" s="74" customFormat="1" spans="1:20">
      <c r="A178" s="101"/>
      <c r="B178" s="84">
        <v>1461336</v>
      </c>
      <c r="C178" s="85">
        <v>8463498</v>
      </c>
      <c r="D178" s="84">
        <v>174749</v>
      </c>
      <c r="E178" s="86" t="s">
        <v>159</v>
      </c>
      <c r="F178" s="87">
        <v>43600</v>
      </c>
      <c r="G178" s="87">
        <v>43604</v>
      </c>
      <c r="H178" s="31">
        <v>344</v>
      </c>
      <c r="I178" s="31">
        <v>1</v>
      </c>
      <c r="J178" s="31">
        <f t="shared" si="53"/>
        <v>4</v>
      </c>
      <c r="K178" s="31">
        <f t="shared" si="57"/>
        <v>1376</v>
      </c>
      <c r="L178" s="31"/>
      <c r="M178" s="31"/>
      <c r="N178" s="94">
        <f>+I178*J178*4</f>
        <v>16</v>
      </c>
      <c r="O178" s="84"/>
      <c r="P178" s="91">
        <f t="shared" si="43"/>
        <v>32336000</v>
      </c>
      <c r="Q178" s="97"/>
      <c r="R178" s="98"/>
      <c r="S178" s="96"/>
      <c r="T178" s="96"/>
    </row>
    <row r="179" s="74" customFormat="1" spans="1:20">
      <c r="A179" s="101"/>
      <c r="B179" s="84">
        <v>1490033</v>
      </c>
      <c r="C179" s="85">
        <v>8564315</v>
      </c>
      <c r="D179" s="84">
        <v>174936</v>
      </c>
      <c r="E179" s="86" t="s">
        <v>29</v>
      </c>
      <c r="F179" s="87">
        <v>43604</v>
      </c>
      <c r="G179" s="87">
        <v>43605</v>
      </c>
      <c r="H179" s="31">
        <v>86</v>
      </c>
      <c r="I179" s="31">
        <v>2</v>
      </c>
      <c r="J179" s="31">
        <f t="shared" si="53"/>
        <v>1</v>
      </c>
      <c r="K179" s="31">
        <f t="shared" si="57"/>
        <v>172</v>
      </c>
      <c r="L179" s="31"/>
      <c r="M179" s="31"/>
      <c r="N179" s="94">
        <f t="shared" ref="N179:N181" si="58">+I179*J179</f>
        <v>2</v>
      </c>
      <c r="O179" s="84"/>
      <c r="P179" s="91">
        <f t="shared" si="43"/>
        <v>4042000</v>
      </c>
      <c r="Q179" s="97"/>
      <c r="R179" s="98"/>
      <c r="S179" s="96"/>
      <c r="T179" s="96"/>
    </row>
    <row r="180" s="74" customFormat="1" spans="1:20">
      <c r="A180" s="101"/>
      <c r="B180" s="84">
        <v>1496703</v>
      </c>
      <c r="C180" s="85">
        <v>8596428</v>
      </c>
      <c r="D180" s="84">
        <v>174950</v>
      </c>
      <c r="E180" s="86" t="s">
        <v>29</v>
      </c>
      <c r="F180" s="87">
        <v>43604</v>
      </c>
      <c r="G180" s="87">
        <v>43605</v>
      </c>
      <c r="H180" s="31">
        <v>86</v>
      </c>
      <c r="I180" s="31">
        <v>2</v>
      </c>
      <c r="J180" s="31">
        <f t="shared" si="53"/>
        <v>1</v>
      </c>
      <c r="K180" s="31">
        <f t="shared" si="57"/>
        <v>172</v>
      </c>
      <c r="L180" s="31"/>
      <c r="M180" s="31"/>
      <c r="N180" s="94">
        <f t="shared" si="58"/>
        <v>2</v>
      </c>
      <c r="O180" s="84"/>
      <c r="P180" s="91">
        <f t="shared" si="43"/>
        <v>4042000</v>
      </c>
      <c r="Q180" s="97"/>
      <c r="R180" s="98"/>
      <c r="S180" s="96"/>
      <c r="T180" s="96"/>
    </row>
    <row r="181" s="74" customFormat="1" spans="1:20">
      <c r="A181" s="101"/>
      <c r="B181" s="84">
        <v>1488641</v>
      </c>
      <c r="C181" s="85">
        <v>8560317</v>
      </c>
      <c r="D181" s="84">
        <v>174969</v>
      </c>
      <c r="E181" s="86" t="s">
        <v>29</v>
      </c>
      <c r="F181" s="87">
        <v>43604</v>
      </c>
      <c r="G181" s="87">
        <v>43605</v>
      </c>
      <c r="H181" s="31">
        <v>86</v>
      </c>
      <c r="I181" s="31">
        <v>1</v>
      </c>
      <c r="J181" s="31">
        <f t="shared" si="53"/>
        <v>1</v>
      </c>
      <c r="K181" s="31">
        <f t="shared" si="57"/>
        <v>86</v>
      </c>
      <c r="L181" s="31"/>
      <c r="M181" s="31"/>
      <c r="N181" s="94">
        <f t="shared" si="58"/>
        <v>1</v>
      </c>
      <c r="O181" s="84"/>
      <c r="P181" s="91">
        <f t="shared" si="43"/>
        <v>2021000</v>
      </c>
      <c r="Q181" s="97"/>
      <c r="R181" s="98"/>
      <c r="S181" s="96"/>
      <c r="T181" s="96"/>
    </row>
    <row r="182" s="74" customFormat="1" spans="1:20">
      <c r="A182" s="101"/>
      <c r="B182" s="84">
        <f t="shared" ref="B182:G182" si="59">B181</f>
        <v>1488641</v>
      </c>
      <c r="C182" s="85">
        <v>8560317</v>
      </c>
      <c r="D182" s="84">
        <f t="shared" si="59"/>
        <v>174969</v>
      </c>
      <c r="E182" s="86" t="s">
        <v>116</v>
      </c>
      <c r="F182" s="87">
        <f t="shared" si="59"/>
        <v>43604</v>
      </c>
      <c r="G182" s="87">
        <f t="shared" si="59"/>
        <v>43605</v>
      </c>
      <c r="H182" s="31">
        <v>19</v>
      </c>
      <c r="I182" s="31">
        <v>1</v>
      </c>
      <c r="J182" s="31">
        <f t="shared" si="53"/>
        <v>1</v>
      </c>
      <c r="K182" s="31"/>
      <c r="L182" s="31"/>
      <c r="M182" s="31">
        <f t="shared" ref="M182:M186" si="60">+H182*I182*J182</f>
        <v>19</v>
      </c>
      <c r="N182" s="94"/>
      <c r="O182" s="84"/>
      <c r="P182" s="91">
        <f t="shared" si="43"/>
        <v>446500</v>
      </c>
      <c r="Q182" s="97"/>
      <c r="R182" s="98"/>
      <c r="S182" s="96"/>
      <c r="T182" s="96"/>
    </row>
    <row r="183" s="74" customFormat="1" spans="1:20">
      <c r="A183" s="101"/>
      <c r="B183" s="84">
        <v>1480707</v>
      </c>
      <c r="C183" s="85">
        <v>8528948</v>
      </c>
      <c r="D183" s="84">
        <v>174974</v>
      </c>
      <c r="E183" s="86" t="s">
        <v>94</v>
      </c>
      <c r="F183" s="87">
        <v>43602</v>
      </c>
      <c r="G183" s="87">
        <v>43605</v>
      </c>
      <c r="H183" s="31">
        <v>164</v>
      </c>
      <c r="I183" s="31">
        <v>1</v>
      </c>
      <c r="J183" s="31">
        <f t="shared" si="53"/>
        <v>3</v>
      </c>
      <c r="K183" s="31">
        <f t="shared" ref="K183:K188" si="61">H183*I183*J183</f>
        <v>492</v>
      </c>
      <c r="L183" s="31"/>
      <c r="M183" s="31"/>
      <c r="N183" s="94">
        <f t="shared" ref="N183:N188" si="62">+I183*J183</f>
        <v>3</v>
      </c>
      <c r="O183" s="84"/>
      <c r="P183" s="91">
        <f t="shared" si="43"/>
        <v>11562000</v>
      </c>
      <c r="Q183" s="97"/>
      <c r="R183" s="98"/>
      <c r="S183" s="77"/>
      <c r="T183" s="77"/>
    </row>
    <row r="184" s="74" customFormat="1" spans="1:20">
      <c r="A184" s="101"/>
      <c r="B184" s="84">
        <f t="shared" ref="B184:G184" si="63">B183</f>
        <v>1480707</v>
      </c>
      <c r="C184" s="85">
        <v>8528948</v>
      </c>
      <c r="D184" s="84">
        <f t="shared" si="63"/>
        <v>174974</v>
      </c>
      <c r="E184" s="86" t="s">
        <v>116</v>
      </c>
      <c r="F184" s="87">
        <f t="shared" si="63"/>
        <v>43602</v>
      </c>
      <c r="G184" s="87">
        <f t="shared" si="63"/>
        <v>43605</v>
      </c>
      <c r="H184" s="31">
        <v>19</v>
      </c>
      <c r="I184" s="31">
        <v>1</v>
      </c>
      <c r="J184" s="31">
        <f t="shared" si="53"/>
        <v>3</v>
      </c>
      <c r="K184" s="31"/>
      <c r="L184" s="31"/>
      <c r="M184" s="31">
        <f t="shared" si="60"/>
        <v>57</v>
      </c>
      <c r="N184" s="94"/>
      <c r="O184" s="84"/>
      <c r="P184" s="91">
        <f t="shared" si="43"/>
        <v>1339500</v>
      </c>
      <c r="Q184" s="97"/>
      <c r="R184" s="98"/>
      <c r="S184" s="77"/>
      <c r="T184" s="77"/>
    </row>
    <row r="185" s="74" customFormat="1" spans="1:20">
      <c r="A185" s="101"/>
      <c r="B185" s="84">
        <v>1484163</v>
      </c>
      <c r="C185" s="85">
        <v>8539797</v>
      </c>
      <c r="D185" s="84">
        <v>174984</v>
      </c>
      <c r="E185" s="86" t="s">
        <v>29</v>
      </c>
      <c r="F185" s="87">
        <v>43603</v>
      </c>
      <c r="G185" s="87">
        <v>43605</v>
      </c>
      <c r="H185" s="31">
        <v>86</v>
      </c>
      <c r="I185" s="31">
        <v>1</v>
      </c>
      <c r="J185" s="31">
        <f t="shared" si="53"/>
        <v>2</v>
      </c>
      <c r="K185" s="31">
        <f t="shared" si="61"/>
        <v>172</v>
      </c>
      <c r="L185" s="31"/>
      <c r="M185" s="31"/>
      <c r="N185" s="94">
        <f t="shared" si="62"/>
        <v>2</v>
      </c>
      <c r="O185" s="84"/>
      <c r="P185" s="91">
        <f t="shared" si="43"/>
        <v>4042000</v>
      </c>
      <c r="Q185" s="97"/>
      <c r="R185" s="98"/>
      <c r="S185" s="77"/>
      <c r="T185" s="77"/>
    </row>
    <row r="186" s="74" customFormat="1" spans="1:20">
      <c r="A186" s="101"/>
      <c r="B186" s="84">
        <f t="shared" ref="B186:G186" si="64">B185</f>
        <v>1484163</v>
      </c>
      <c r="C186" s="85">
        <v>8539797</v>
      </c>
      <c r="D186" s="84">
        <f t="shared" si="64"/>
        <v>174984</v>
      </c>
      <c r="E186" s="86" t="s">
        <v>116</v>
      </c>
      <c r="F186" s="87">
        <f t="shared" si="64"/>
        <v>43603</v>
      </c>
      <c r="G186" s="87">
        <f t="shared" si="64"/>
        <v>43605</v>
      </c>
      <c r="H186" s="31">
        <v>19</v>
      </c>
      <c r="I186" s="31">
        <v>1</v>
      </c>
      <c r="J186" s="31">
        <f t="shared" si="53"/>
        <v>2</v>
      </c>
      <c r="K186" s="31"/>
      <c r="L186" s="31"/>
      <c r="M186" s="31">
        <f t="shared" si="60"/>
        <v>38</v>
      </c>
      <c r="N186" s="94"/>
      <c r="O186" s="84"/>
      <c r="P186" s="91">
        <f>K186*$P$10</f>
        <v>0</v>
      </c>
      <c r="Q186" s="97"/>
      <c r="R186" s="98"/>
      <c r="S186" s="77"/>
      <c r="T186" s="77"/>
    </row>
    <row r="187" s="74" customFormat="1" spans="2:20">
      <c r="B187" s="84">
        <v>1500056</v>
      </c>
      <c r="C187" s="85">
        <v>8608067</v>
      </c>
      <c r="D187" s="84">
        <v>174992</v>
      </c>
      <c r="E187" s="86" t="s">
        <v>29</v>
      </c>
      <c r="F187" s="87">
        <v>43602</v>
      </c>
      <c r="G187" s="87">
        <v>43605</v>
      </c>
      <c r="H187" s="31">
        <v>86</v>
      </c>
      <c r="I187" s="31">
        <v>1</v>
      </c>
      <c r="J187" s="31">
        <f t="shared" si="53"/>
        <v>3</v>
      </c>
      <c r="K187" s="31">
        <f t="shared" si="61"/>
        <v>258</v>
      </c>
      <c r="L187" s="84"/>
      <c r="M187" s="84"/>
      <c r="N187" s="94">
        <f t="shared" si="62"/>
        <v>3</v>
      </c>
      <c r="O187" s="84"/>
      <c r="Q187" s="97"/>
      <c r="R187" s="98"/>
      <c r="S187" s="77"/>
      <c r="T187" s="77"/>
    </row>
    <row r="188" s="75" customFormat="1" spans="2:22">
      <c r="B188" s="95">
        <v>1484331</v>
      </c>
      <c r="C188" s="88">
        <v>8541873</v>
      </c>
      <c r="D188" s="95">
        <v>175805</v>
      </c>
      <c r="E188" s="104" t="s">
        <v>29</v>
      </c>
      <c r="F188" s="105">
        <v>43603</v>
      </c>
      <c r="G188" s="105">
        <v>43605</v>
      </c>
      <c r="H188" s="34">
        <v>86</v>
      </c>
      <c r="I188" s="34">
        <v>3</v>
      </c>
      <c r="J188" s="34">
        <v>2</v>
      </c>
      <c r="K188" s="34">
        <f t="shared" si="61"/>
        <v>516</v>
      </c>
      <c r="L188" s="95"/>
      <c r="M188" s="95"/>
      <c r="N188" s="106">
        <f t="shared" si="62"/>
        <v>6</v>
      </c>
      <c r="O188" s="95"/>
      <c r="Q188" s="97"/>
      <c r="R188" s="98"/>
      <c r="S188" s="77"/>
      <c r="T188" s="77"/>
      <c r="V188" s="74"/>
    </row>
    <row r="189" s="75" customFormat="1" spans="2:22">
      <c r="B189" s="95">
        <v>1484331</v>
      </c>
      <c r="C189" s="88">
        <v>8541873</v>
      </c>
      <c r="D189" s="95">
        <v>175805</v>
      </c>
      <c r="E189" s="104" t="s">
        <v>116</v>
      </c>
      <c r="F189" s="105">
        <v>43603</v>
      </c>
      <c r="G189" s="105">
        <v>43605</v>
      </c>
      <c r="H189" s="34">
        <v>19</v>
      </c>
      <c r="I189" s="34">
        <v>3</v>
      </c>
      <c r="J189" s="34">
        <v>2</v>
      </c>
      <c r="K189" s="34"/>
      <c r="L189" s="95"/>
      <c r="M189" s="95">
        <f t="shared" ref="M189:M193" si="65">+H189*I189*J189</f>
        <v>114</v>
      </c>
      <c r="N189" s="106"/>
      <c r="O189" s="95"/>
      <c r="Q189" s="97"/>
      <c r="R189" s="98"/>
      <c r="S189" s="77"/>
      <c r="T189" s="77"/>
      <c r="V189" s="74"/>
    </row>
    <row r="190" s="74" customFormat="1" spans="2:20">
      <c r="B190" s="84">
        <v>1501419</v>
      </c>
      <c r="C190" s="85">
        <v>8609497</v>
      </c>
      <c r="D190" s="84">
        <v>175145</v>
      </c>
      <c r="E190" s="86" t="s">
        <v>29</v>
      </c>
      <c r="F190" s="87">
        <v>43605</v>
      </c>
      <c r="G190" s="87">
        <v>43606</v>
      </c>
      <c r="H190" s="31">
        <v>86</v>
      </c>
      <c r="I190" s="31">
        <v>1</v>
      </c>
      <c r="J190" s="31">
        <f t="shared" ref="J190:J253" si="66">+G190-F190</f>
        <v>1</v>
      </c>
      <c r="K190" s="31">
        <f t="shared" ref="K190:K195" si="67">H190*I190*J190</f>
        <v>86</v>
      </c>
      <c r="L190" s="84"/>
      <c r="M190" s="84"/>
      <c r="N190" s="94">
        <f t="shared" ref="N190:N195" si="68">+I190*J190</f>
        <v>1</v>
      </c>
      <c r="O190" s="84"/>
      <c r="Q190" s="97"/>
      <c r="R190" s="98"/>
      <c r="S190" s="77"/>
      <c r="T190" s="77"/>
    </row>
    <row r="191" s="74" customFormat="1" spans="2:20">
      <c r="B191" s="84">
        <f t="shared" ref="B191:G191" si="69">B190</f>
        <v>1501419</v>
      </c>
      <c r="C191" s="85">
        <v>8609497</v>
      </c>
      <c r="D191" s="84">
        <f t="shared" si="69"/>
        <v>175145</v>
      </c>
      <c r="E191" s="86" t="s">
        <v>116</v>
      </c>
      <c r="F191" s="87">
        <f t="shared" si="69"/>
        <v>43605</v>
      </c>
      <c r="G191" s="87">
        <f t="shared" si="69"/>
        <v>43606</v>
      </c>
      <c r="H191" s="31">
        <v>19</v>
      </c>
      <c r="I191" s="31">
        <v>1</v>
      </c>
      <c r="J191" s="31">
        <f t="shared" si="66"/>
        <v>1</v>
      </c>
      <c r="K191" s="31"/>
      <c r="L191" s="84"/>
      <c r="M191" s="84">
        <f t="shared" si="65"/>
        <v>19</v>
      </c>
      <c r="N191" s="94"/>
      <c r="O191" s="84"/>
      <c r="Q191" s="97"/>
      <c r="R191" s="98"/>
      <c r="S191" s="77"/>
      <c r="T191" s="77"/>
    </row>
    <row r="192" s="74" customFormat="1" spans="2:20">
      <c r="B192" s="84">
        <v>1494891</v>
      </c>
      <c r="C192" s="85">
        <v>8588465</v>
      </c>
      <c r="D192" s="84">
        <v>175146</v>
      </c>
      <c r="E192" s="86" t="s">
        <v>29</v>
      </c>
      <c r="F192" s="87">
        <v>43605</v>
      </c>
      <c r="G192" s="87">
        <v>43606</v>
      </c>
      <c r="H192" s="31">
        <v>86</v>
      </c>
      <c r="I192" s="31">
        <v>1</v>
      </c>
      <c r="J192" s="31">
        <f t="shared" si="66"/>
        <v>1</v>
      </c>
      <c r="K192" s="31">
        <f t="shared" si="67"/>
        <v>86</v>
      </c>
      <c r="L192" s="84"/>
      <c r="M192" s="84"/>
      <c r="N192" s="94">
        <f t="shared" si="68"/>
        <v>1</v>
      </c>
      <c r="O192" s="84"/>
      <c r="Q192" s="97"/>
      <c r="R192" s="98"/>
      <c r="S192" s="77"/>
      <c r="T192" s="77"/>
    </row>
    <row r="193" s="74" customFormat="1" spans="2:20">
      <c r="B193" s="84">
        <f t="shared" ref="B193:G193" si="70">B192</f>
        <v>1494891</v>
      </c>
      <c r="C193" s="85">
        <v>8588465</v>
      </c>
      <c r="D193" s="84">
        <f t="shared" si="70"/>
        <v>175146</v>
      </c>
      <c r="E193" s="86" t="s">
        <v>116</v>
      </c>
      <c r="F193" s="87">
        <f t="shared" si="70"/>
        <v>43605</v>
      </c>
      <c r="G193" s="87">
        <f t="shared" si="70"/>
        <v>43606</v>
      </c>
      <c r="H193" s="31">
        <v>19</v>
      </c>
      <c r="I193" s="31">
        <v>1</v>
      </c>
      <c r="J193" s="31">
        <f t="shared" si="66"/>
        <v>1</v>
      </c>
      <c r="K193" s="31"/>
      <c r="L193" s="84"/>
      <c r="M193" s="84">
        <f t="shared" si="65"/>
        <v>19</v>
      </c>
      <c r="N193" s="94"/>
      <c r="O193" s="84"/>
      <c r="Q193" s="97"/>
      <c r="R193" s="98"/>
      <c r="S193" s="77"/>
      <c r="T193" s="77"/>
    </row>
    <row r="194" s="74" customFormat="1" spans="2:20">
      <c r="B194" s="84">
        <v>1474364</v>
      </c>
      <c r="C194" s="85">
        <v>8502100</v>
      </c>
      <c r="D194" s="84">
        <v>175152</v>
      </c>
      <c r="E194" s="86" t="s">
        <v>29</v>
      </c>
      <c r="F194" s="87">
        <v>43605</v>
      </c>
      <c r="G194" s="87">
        <v>43606</v>
      </c>
      <c r="H194" s="31">
        <v>86</v>
      </c>
      <c r="I194" s="31">
        <v>1</v>
      </c>
      <c r="J194" s="31">
        <f t="shared" si="66"/>
        <v>1</v>
      </c>
      <c r="K194" s="31">
        <f t="shared" si="67"/>
        <v>86</v>
      </c>
      <c r="L194" s="84"/>
      <c r="M194" s="84"/>
      <c r="N194" s="94">
        <f t="shared" si="68"/>
        <v>1</v>
      </c>
      <c r="O194" s="84"/>
      <c r="Q194" s="97"/>
      <c r="R194" s="98"/>
      <c r="S194" s="77"/>
      <c r="T194" s="77"/>
    </row>
    <row r="195" s="74" customFormat="1" spans="2:20">
      <c r="B195" s="84">
        <v>1493828</v>
      </c>
      <c r="C195" s="85">
        <v>8584926</v>
      </c>
      <c r="D195" s="84">
        <v>175163</v>
      </c>
      <c r="E195" s="86" t="s">
        <v>94</v>
      </c>
      <c r="F195" s="87">
        <v>43605</v>
      </c>
      <c r="G195" s="87">
        <v>43606</v>
      </c>
      <c r="H195" s="31">
        <v>164</v>
      </c>
      <c r="I195" s="31">
        <v>1</v>
      </c>
      <c r="J195" s="31">
        <f t="shared" si="66"/>
        <v>1</v>
      </c>
      <c r="K195" s="31">
        <f t="shared" si="67"/>
        <v>164</v>
      </c>
      <c r="L195" s="84"/>
      <c r="M195" s="84"/>
      <c r="N195" s="94">
        <f t="shared" si="68"/>
        <v>1</v>
      </c>
      <c r="O195" s="84"/>
      <c r="Q195" s="97"/>
      <c r="R195" s="98"/>
      <c r="S195" s="77"/>
      <c r="T195" s="77"/>
    </row>
    <row r="196" s="74" customFormat="1" spans="2:20">
      <c r="B196" s="84">
        <f t="shared" ref="B196:G196" si="71">B195</f>
        <v>1493828</v>
      </c>
      <c r="C196" s="85">
        <v>8584926</v>
      </c>
      <c r="D196" s="84">
        <f t="shared" si="71"/>
        <v>175163</v>
      </c>
      <c r="E196" s="86" t="s">
        <v>116</v>
      </c>
      <c r="F196" s="87">
        <f t="shared" si="71"/>
        <v>43605</v>
      </c>
      <c r="G196" s="87">
        <f t="shared" si="71"/>
        <v>43606</v>
      </c>
      <c r="H196" s="31">
        <v>19</v>
      </c>
      <c r="I196" s="31">
        <v>1</v>
      </c>
      <c r="J196" s="31">
        <f t="shared" si="66"/>
        <v>1</v>
      </c>
      <c r="K196" s="31"/>
      <c r="L196" s="84"/>
      <c r="M196" s="84">
        <f t="shared" ref="M196:M200" si="72">+H196*I196*J196</f>
        <v>19</v>
      </c>
      <c r="N196" s="94"/>
      <c r="O196" s="84"/>
      <c r="Q196" s="97"/>
      <c r="R196" s="98"/>
      <c r="S196" s="77"/>
      <c r="T196" s="77"/>
    </row>
    <row r="197" s="74" customFormat="1" spans="2:20">
      <c r="B197" s="84">
        <f t="shared" ref="B197:G197" si="73">B196</f>
        <v>1493828</v>
      </c>
      <c r="C197" s="85">
        <v>8584926</v>
      </c>
      <c r="D197" s="84">
        <f t="shared" si="73"/>
        <v>175163</v>
      </c>
      <c r="E197" s="86" t="s">
        <v>160</v>
      </c>
      <c r="F197" s="87">
        <f t="shared" si="73"/>
        <v>43605</v>
      </c>
      <c r="G197" s="87">
        <f t="shared" si="73"/>
        <v>43606</v>
      </c>
      <c r="H197" s="31">
        <v>100</v>
      </c>
      <c r="I197" s="31">
        <v>1</v>
      </c>
      <c r="J197" s="31">
        <f t="shared" si="66"/>
        <v>1</v>
      </c>
      <c r="K197" s="31"/>
      <c r="L197" s="84"/>
      <c r="M197" s="84">
        <f t="shared" si="72"/>
        <v>100</v>
      </c>
      <c r="N197" s="94"/>
      <c r="O197" s="84"/>
      <c r="Q197" s="97"/>
      <c r="R197" s="98"/>
      <c r="S197" s="77"/>
      <c r="T197" s="77"/>
    </row>
    <row r="198" s="74" customFormat="1" spans="2:20">
      <c r="B198" s="84">
        <v>1488288</v>
      </c>
      <c r="C198" s="85">
        <v>8557342</v>
      </c>
      <c r="D198" s="84">
        <v>175329</v>
      </c>
      <c r="E198" s="86" t="s">
        <v>29</v>
      </c>
      <c r="F198" s="87">
        <v>43606</v>
      </c>
      <c r="G198" s="87">
        <v>43607</v>
      </c>
      <c r="H198" s="31">
        <v>86</v>
      </c>
      <c r="I198" s="31">
        <v>1</v>
      </c>
      <c r="J198" s="31">
        <f t="shared" si="66"/>
        <v>1</v>
      </c>
      <c r="K198" s="31">
        <f t="shared" ref="K198:K201" si="74">H198*I198*J198</f>
        <v>86</v>
      </c>
      <c r="L198" s="84"/>
      <c r="M198" s="84"/>
      <c r="N198" s="94">
        <f t="shared" ref="N198:N201" si="75">+I198*J198</f>
        <v>1</v>
      </c>
      <c r="O198" s="84"/>
      <c r="Q198" s="97"/>
      <c r="R198" s="98"/>
      <c r="S198" s="77"/>
      <c r="T198" s="77"/>
    </row>
    <row r="199" s="74" customFormat="1" spans="2:20">
      <c r="B199" s="84">
        <v>1491503</v>
      </c>
      <c r="C199" s="85">
        <v>8570494</v>
      </c>
      <c r="D199" s="84">
        <v>175335</v>
      </c>
      <c r="E199" s="86" t="s">
        <v>29</v>
      </c>
      <c r="F199" s="87">
        <v>43606</v>
      </c>
      <c r="G199" s="87">
        <v>43607</v>
      </c>
      <c r="H199" s="31">
        <v>86</v>
      </c>
      <c r="I199" s="31">
        <v>2</v>
      </c>
      <c r="J199" s="31">
        <f t="shared" si="66"/>
        <v>1</v>
      </c>
      <c r="K199" s="31">
        <f t="shared" si="74"/>
        <v>172</v>
      </c>
      <c r="L199" s="84"/>
      <c r="M199" s="84"/>
      <c r="N199" s="94">
        <f t="shared" si="75"/>
        <v>2</v>
      </c>
      <c r="O199" s="84"/>
      <c r="Q199" s="97"/>
      <c r="R199" s="98"/>
      <c r="S199" s="77"/>
      <c r="T199" s="77"/>
    </row>
    <row r="200" s="74" customFormat="1" spans="2:20">
      <c r="B200" s="84">
        <f t="shared" ref="B200:G200" si="76">B199</f>
        <v>1491503</v>
      </c>
      <c r="C200" s="85">
        <v>8570494</v>
      </c>
      <c r="D200" s="84">
        <f t="shared" si="76"/>
        <v>175335</v>
      </c>
      <c r="E200" s="86" t="s">
        <v>116</v>
      </c>
      <c r="F200" s="87">
        <f t="shared" si="76"/>
        <v>43606</v>
      </c>
      <c r="G200" s="87">
        <f t="shared" si="76"/>
        <v>43607</v>
      </c>
      <c r="H200" s="31">
        <v>19</v>
      </c>
      <c r="I200" s="31">
        <v>2</v>
      </c>
      <c r="J200" s="31">
        <f t="shared" si="66"/>
        <v>1</v>
      </c>
      <c r="K200" s="31"/>
      <c r="L200" s="84"/>
      <c r="M200" s="84">
        <f t="shared" si="72"/>
        <v>38</v>
      </c>
      <c r="N200" s="94"/>
      <c r="O200" s="84"/>
      <c r="Q200" s="97"/>
      <c r="R200" s="98"/>
      <c r="S200" s="77"/>
      <c r="T200" s="77"/>
    </row>
    <row r="201" s="74" customFormat="1" spans="2:20">
      <c r="B201" s="84">
        <v>1484175</v>
      </c>
      <c r="C201" s="85">
        <v>8541472</v>
      </c>
      <c r="D201" s="84">
        <v>175348</v>
      </c>
      <c r="E201" s="86" t="s">
        <v>146</v>
      </c>
      <c r="F201" s="87">
        <v>43605</v>
      </c>
      <c r="G201" s="87">
        <v>43607</v>
      </c>
      <c r="H201" s="31">
        <v>146</v>
      </c>
      <c r="I201" s="31">
        <v>1</v>
      </c>
      <c r="J201" s="31">
        <f t="shared" si="66"/>
        <v>2</v>
      </c>
      <c r="K201" s="31">
        <f t="shared" si="74"/>
        <v>292</v>
      </c>
      <c r="L201" s="84"/>
      <c r="M201" s="84"/>
      <c r="N201" s="94">
        <f t="shared" si="75"/>
        <v>2</v>
      </c>
      <c r="O201" s="84"/>
      <c r="Q201" s="97"/>
      <c r="R201" s="98"/>
      <c r="S201" s="77"/>
      <c r="T201" s="77"/>
    </row>
    <row r="202" s="74" customFormat="1" spans="2:20">
      <c r="B202" s="84">
        <f t="shared" ref="B202:G202" si="77">B201</f>
        <v>1484175</v>
      </c>
      <c r="C202" s="85">
        <v>8541472</v>
      </c>
      <c r="D202" s="84">
        <f t="shared" si="77"/>
        <v>175348</v>
      </c>
      <c r="E202" s="86" t="s">
        <v>116</v>
      </c>
      <c r="F202" s="87">
        <f t="shared" si="77"/>
        <v>43605</v>
      </c>
      <c r="G202" s="87">
        <f t="shared" si="77"/>
        <v>43607</v>
      </c>
      <c r="H202" s="31">
        <v>19</v>
      </c>
      <c r="I202" s="31">
        <v>1</v>
      </c>
      <c r="J202" s="31">
        <f t="shared" si="66"/>
        <v>2</v>
      </c>
      <c r="K202" s="31"/>
      <c r="L202" s="84"/>
      <c r="M202" s="84">
        <f>+H202*I202*J202</f>
        <v>38</v>
      </c>
      <c r="N202" s="94"/>
      <c r="O202" s="84"/>
      <c r="Q202" s="97"/>
      <c r="R202" s="98"/>
      <c r="S202" s="77"/>
      <c r="T202" s="77"/>
    </row>
    <row r="203" s="74" customFormat="1" spans="2:20">
      <c r="B203" s="84">
        <v>1492501</v>
      </c>
      <c r="C203" s="85">
        <v>8577215</v>
      </c>
      <c r="D203" s="84">
        <v>175363</v>
      </c>
      <c r="E203" s="86" t="s">
        <v>159</v>
      </c>
      <c r="F203" s="87">
        <v>43604</v>
      </c>
      <c r="G203" s="87">
        <v>43607</v>
      </c>
      <c r="H203" s="31">
        <v>344</v>
      </c>
      <c r="I203" s="31">
        <v>1</v>
      </c>
      <c r="J203" s="31">
        <f t="shared" si="66"/>
        <v>3</v>
      </c>
      <c r="K203" s="31">
        <f t="shared" ref="K203:K208" si="78">H203*I203*J203</f>
        <v>1032</v>
      </c>
      <c r="L203" s="84"/>
      <c r="M203" s="84"/>
      <c r="N203" s="94">
        <f>+I203*J203*4</f>
        <v>12</v>
      </c>
      <c r="O203" s="84"/>
      <c r="Q203" s="97"/>
      <c r="R203" s="98"/>
      <c r="S203" s="77"/>
      <c r="T203" s="77"/>
    </row>
    <row r="204" s="74" customFormat="1" spans="2:20">
      <c r="B204" s="84">
        <v>1486859</v>
      </c>
      <c r="C204" s="85">
        <v>8554648</v>
      </c>
      <c r="D204" s="84">
        <v>175488</v>
      </c>
      <c r="E204" s="86" t="s">
        <v>29</v>
      </c>
      <c r="F204" s="87">
        <v>43606</v>
      </c>
      <c r="G204" s="87">
        <v>43608</v>
      </c>
      <c r="H204" s="31">
        <v>86</v>
      </c>
      <c r="I204" s="31">
        <v>1</v>
      </c>
      <c r="J204" s="31">
        <f t="shared" si="66"/>
        <v>2</v>
      </c>
      <c r="K204" s="31">
        <f t="shared" si="78"/>
        <v>172</v>
      </c>
      <c r="L204" s="84"/>
      <c r="M204" s="84"/>
      <c r="N204" s="94">
        <f t="shared" ref="N204:N208" si="79">+I204*J204</f>
        <v>2</v>
      </c>
      <c r="O204" s="84"/>
      <c r="Q204" s="97"/>
      <c r="R204" s="98"/>
      <c r="S204" s="77"/>
      <c r="T204" s="77"/>
    </row>
    <row r="205" s="74" customFormat="1" spans="2:20">
      <c r="B205" s="84">
        <f t="shared" ref="B205:G205" si="80">B204</f>
        <v>1486859</v>
      </c>
      <c r="C205" s="85">
        <v>8554648</v>
      </c>
      <c r="D205" s="84">
        <f t="shared" si="80"/>
        <v>175488</v>
      </c>
      <c r="E205" s="86" t="s">
        <v>116</v>
      </c>
      <c r="F205" s="87">
        <f t="shared" si="80"/>
        <v>43606</v>
      </c>
      <c r="G205" s="87">
        <f t="shared" si="80"/>
        <v>43608</v>
      </c>
      <c r="H205" s="31">
        <v>19</v>
      </c>
      <c r="I205" s="31">
        <v>1</v>
      </c>
      <c r="J205" s="31">
        <f t="shared" si="66"/>
        <v>2</v>
      </c>
      <c r="K205" s="31"/>
      <c r="L205" s="84"/>
      <c r="M205" s="84">
        <f>+H205*I205*J205</f>
        <v>38</v>
      </c>
      <c r="N205" s="94"/>
      <c r="O205" s="84"/>
      <c r="Q205" s="97"/>
      <c r="R205" s="98"/>
      <c r="S205" s="77"/>
      <c r="T205" s="77"/>
    </row>
    <row r="206" s="74" customFormat="1" spans="2:20">
      <c r="B206" s="84">
        <v>1487585</v>
      </c>
      <c r="C206" s="85">
        <v>8557124</v>
      </c>
      <c r="D206" s="84">
        <v>175489</v>
      </c>
      <c r="E206" s="86" t="s">
        <v>29</v>
      </c>
      <c r="F206" s="87">
        <v>43605</v>
      </c>
      <c r="G206" s="87">
        <v>43608</v>
      </c>
      <c r="H206" s="31">
        <v>86</v>
      </c>
      <c r="I206" s="31">
        <v>2</v>
      </c>
      <c r="J206" s="31">
        <f t="shared" si="66"/>
        <v>3</v>
      </c>
      <c r="K206" s="31">
        <f t="shared" si="78"/>
        <v>516</v>
      </c>
      <c r="L206" s="84"/>
      <c r="M206" s="84"/>
      <c r="N206" s="94">
        <f t="shared" si="79"/>
        <v>6</v>
      </c>
      <c r="O206" s="84"/>
      <c r="Q206" s="97"/>
      <c r="R206" s="98"/>
      <c r="S206" s="77"/>
      <c r="T206" s="77"/>
    </row>
    <row r="207" s="74" customFormat="1" spans="2:20">
      <c r="B207" s="84">
        <v>1492641</v>
      </c>
      <c r="C207" s="85">
        <v>8577442</v>
      </c>
      <c r="D207" s="84">
        <v>175492</v>
      </c>
      <c r="E207" s="86" t="s">
        <v>29</v>
      </c>
      <c r="F207" s="87">
        <v>43607</v>
      </c>
      <c r="G207" s="87">
        <v>43608</v>
      </c>
      <c r="H207" s="31">
        <v>86</v>
      </c>
      <c r="I207" s="31">
        <v>1</v>
      </c>
      <c r="J207" s="31">
        <f t="shared" si="66"/>
        <v>1</v>
      </c>
      <c r="K207" s="31">
        <f t="shared" si="78"/>
        <v>86</v>
      </c>
      <c r="L207" s="84"/>
      <c r="M207" s="84"/>
      <c r="N207" s="94">
        <f t="shared" si="79"/>
        <v>1</v>
      </c>
      <c r="O207" s="84"/>
      <c r="Q207" s="97"/>
      <c r="R207" s="98"/>
      <c r="S207" s="77"/>
      <c r="T207" s="77"/>
    </row>
    <row r="208" s="74" customFormat="1" spans="2:20">
      <c r="B208" s="84">
        <v>1495125</v>
      </c>
      <c r="C208" s="85">
        <v>8588446</v>
      </c>
      <c r="D208" s="84">
        <v>175493</v>
      </c>
      <c r="E208" s="86" t="s">
        <v>29</v>
      </c>
      <c r="F208" s="87">
        <v>43606</v>
      </c>
      <c r="G208" s="87">
        <v>43608</v>
      </c>
      <c r="H208" s="31">
        <v>86</v>
      </c>
      <c r="I208" s="31">
        <v>1</v>
      </c>
      <c r="J208" s="31">
        <f t="shared" si="66"/>
        <v>2</v>
      </c>
      <c r="K208" s="31">
        <f t="shared" si="78"/>
        <v>172</v>
      </c>
      <c r="L208" s="84"/>
      <c r="M208" s="84"/>
      <c r="N208" s="94">
        <f t="shared" si="79"/>
        <v>2</v>
      </c>
      <c r="O208" s="84"/>
      <c r="Q208" s="97"/>
      <c r="R208" s="98"/>
      <c r="S208" s="77"/>
      <c r="T208" s="77"/>
    </row>
    <row r="209" s="74" customFormat="1" spans="2:20">
      <c r="B209" s="84">
        <f t="shared" ref="B209:G209" si="81">B208</f>
        <v>1495125</v>
      </c>
      <c r="C209" s="85">
        <v>8588446</v>
      </c>
      <c r="D209" s="84">
        <f t="shared" si="81"/>
        <v>175493</v>
      </c>
      <c r="E209" s="86" t="s">
        <v>116</v>
      </c>
      <c r="F209" s="87">
        <f t="shared" si="81"/>
        <v>43606</v>
      </c>
      <c r="G209" s="87">
        <f t="shared" si="81"/>
        <v>43608</v>
      </c>
      <c r="H209" s="31">
        <v>19</v>
      </c>
      <c r="I209" s="31">
        <v>1</v>
      </c>
      <c r="J209" s="31">
        <f t="shared" si="66"/>
        <v>2</v>
      </c>
      <c r="K209" s="31"/>
      <c r="L209" s="84"/>
      <c r="M209" s="84">
        <f>+H209*I209*J209</f>
        <v>38</v>
      </c>
      <c r="N209" s="94"/>
      <c r="O209" s="84"/>
      <c r="Q209" s="97"/>
      <c r="R209" s="98"/>
      <c r="S209" s="77"/>
      <c r="T209" s="77"/>
    </row>
    <row r="210" s="74" customFormat="1" spans="2:20">
      <c r="B210" s="84">
        <v>1498942</v>
      </c>
      <c r="C210" s="85">
        <v>8601894</v>
      </c>
      <c r="D210" s="84">
        <v>175497</v>
      </c>
      <c r="E210" s="86" t="s">
        <v>29</v>
      </c>
      <c r="F210" s="87">
        <v>43605</v>
      </c>
      <c r="G210" s="87">
        <v>43608</v>
      </c>
      <c r="H210" s="31">
        <v>86</v>
      </c>
      <c r="I210" s="31">
        <v>2</v>
      </c>
      <c r="J210" s="31">
        <f t="shared" si="66"/>
        <v>3</v>
      </c>
      <c r="K210" s="31">
        <f t="shared" ref="K210:K215" si="82">H210*I210*J210</f>
        <v>516</v>
      </c>
      <c r="L210" s="84"/>
      <c r="M210" s="84"/>
      <c r="N210" s="94">
        <f t="shared" ref="N210:N215" si="83">+I210*J210</f>
        <v>6</v>
      </c>
      <c r="O210" s="84"/>
      <c r="Q210" s="97"/>
      <c r="R210" s="98"/>
      <c r="S210" s="77"/>
      <c r="T210" s="77"/>
    </row>
    <row r="211" s="74" customFormat="1" spans="2:20">
      <c r="B211" s="84">
        <v>1498287</v>
      </c>
      <c r="C211" s="85">
        <v>8600235</v>
      </c>
      <c r="D211" s="84">
        <v>175500</v>
      </c>
      <c r="E211" s="86" t="s">
        <v>29</v>
      </c>
      <c r="F211" s="87">
        <v>43606</v>
      </c>
      <c r="G211" s="87">
        <v>43608</v>
      </c>
      <c r="H211" s="31">
        <v>86</v>
      </c>
      <c r="I211" s="31">
        <v>1</v>
      </c>
      <c r="J211" s="31">
        <f t="shared" si="66"/>
        <v>2</v>
      </c>
      <c r="K211" s="31">
        <f t="shared" si="82"/>
        <v>172</v>
      </c>
      <c r="L211" s="84"/>
      <c r="M211" s="84"/>
      <c r="N211" s="94">
        <f t="shared" si="83"/>
        <v>2</v>
      </c>
      <c r="O211" s="84"/>
      <c r="Q211" s="97"/>
      <c r="R211" s="98"/>
      <c r="S211" s="77"/>
      <c r="T211" s="77"/>
    </row>
    <row r="212" s="74" customFormat="1" spans="2:20">
      <c r="B212" s="84">
        <f t="shared" ref="B212:G212" si="84">B211</f>
        <v>1498287</v>
      </c>
      <c r="C212" s="85">
        <v>8600235</v>
      </c>
      <c r="D212" s="84">
        <f t="shared" si="84"/>
        <v>175500</v>
      </c>
      <c r="E212" s="86" t="s">
        <v>116</v>
      </c>
      <c r="F212" s="87">
        <f t="shared" si="84"/>
        <v>43606</v>
      </c>
      <c r="G212" s="87">
        <f t="shared" si="84"/>
        <v>43608</v>
      </c>
      <c r="H212" s="31">
        <v>19</v>
      </c>
      <c r="I212" s="31">
        <v>1</v>
      </c>
      <c r="J212" s="31">
        <f t="shared" si="66"/>
        <v>2</v>
      </c>
      <c r="K212" s="31"/>
      <c r="L212" s="84"/>
      <c r="M212" s="84">
        <f>+H212*I212*J212</f>
        <v>38</v>
      </c>
      <c r="N212" s="94"/>
      <c r="O212" s="84"/>
      <c r="Q212" s="97"/>
      <c r="R212" s="98"/>
      <c r="S212" s="77"/>
      <c r="T212" s="77"/>
    </row>
    <row r="213" s="74" customFormat="1" spans="2:20">
      <c r="B213" s="84">
        <v>1493535</v>
      </c>
      <c r="C213" s="85">
        <v>8583491</v>
      </c>
      <c r="D213" s="84">
        <v>175502</v>
      </c>
      <c r="E213" s="86" t="s">
        <v>29</v>
      </c>
      <c r="F213" s="87">
        <v>43605</v>
      </c>
      <c r="G213" s="87">
        <v>43608</v>
      </c>
      <c r="H213" s="31">
        <v>86</v>
      </c>
      <c r="I213" s="31">
        <v>1</v>
      </c>
      <c r="J213" s="31">
        <f t="shared" si="66"/>
        <v>3</v>
      </c>
      <c r="K213" s="31">
        <f t="shared" si="82"/>
        <v>258</v>
      </c>
      <c r="L213" s="84"/>
      <c r="M213" s="84"/>
      <c r="N213" s="94">
        <f t="shared" si="83"/>
        <v>3</v>
      </c>
      <c r="O213" s="84"/>
      <c r="Q213" s="97"/>
      <c r="R213" s="98"/>
      <c r="S213" s="77"/>
      <c r="T213" s="77"/>
    </row>
    <row r="214" s="74" customFormat="1" spans="2:20">
      <c r="B214" s="84">
        <v>1494371</v>
      </c>
      <c r="C214" s="85">
        <v>8585504</v>
      </c>
      <c r="D214" s="84">
        <v>175508</v>
      </c>
      <c r="E214" s="86" t="s">
        <v>29</v>
      </c>
      <c r="F214" s="87">
        <v>43607</v>
      </c>
      <c r="G214" s="87">
        <v>43608</v>
      </c>
      <c r="H214" s="31">
        <v>86</v>
      </c>
      <c r="I214" s="31">
        <v>2</v>
      </c>
      <c r="J214" s="31">
        <f t="shared" si="66"/>
        <v>1</v>
      </c>
      <c r="K214" s="31">
        <f t="shared" si="82"/>
        <v>172</v>
      </c>
      <c r="L214" s="84"/>
      <c r="M214" s="84"/>
      <c r="N214" s="94">
        <f t="shared" si="83"/>
        <v>2</v>
      </c>
      <c r="O214" s="84"/>
      <c r="Q214" s="97"/>
      <c r="R214" s="98"/>
      <c r="S214" s="77"/>
      <c r="T214" s="77"/>
    </row>
    <row r="215" s="74" customFormat="1" spans="2:20">
      <c r="B215" s="84">
        <v>1484201</v>
      </c>
      <c r="C215" s="85">
        <v>8541680</v>
      </c>
      <c r="D215" s="84">
        <v>175517</v>
      </c>
      <c r="E215" s="86" t="s">
        <v>29</v>
      </c>
      <c r="F215" s="87">
        <v>43607</v>
      </c>
      <c r="G215" s="87">
        <v>43608</v>
      </c>
      <c r="H215" s="31">
        <v>86</v>
      </c>
      <c r="I215" s="31">
        <v>1</v>
      </c>
      <c r="J215" s="31">
        <f t="shared" si="66"/>
        <v>1</v>
      </c>
      <c r="K215" s="31">
        <f t="shared" si="82"/>
        <v>86</v>
      </c>
      <c r="L215" s="84"/>
      <c r="M215" s="84"/>
      <c r="N215" s="94">
        <f t="shared" si="83"/>
        <v>1</v>
      </c>
      <c r="O215" s="84"/>
      <c r="Q215" s="97"/>
      <c r="R215" s="98"/>
      <c r="S215" s="77"/>
      <c r="T215" s="77"/>
    </row>
    <row r="216" s="74" customFormat="1" spans="2:20">
      <c r="B216" s="84">
        <f t="shared" ref="B216:G216" si="85">B215</f>
        <v>1484201</v>
      </c>
      <c r="C216" s="85">
        <v>8541680</v>
      </c>
      <c r="D216" s="84">
        <f t="shared" si="85"/>
        <v>175517</v>
      </c>
      <c r="E216" s="86" t="s">
        <v>116</v>
      </c>
      <c r="F216" s="87">
        <f t="shared" si="85"/>
        <v>43607</v>
      </c>
      <c r="G216" s="87">
        <f t="shared" si="85"/>
        <v>43608</v>
      </c>
      <c r="H216" s="31">
        <v>19</v>
      </c>
      <c r="I216" s="31">
        <v>1</v>
      </c>
      <c r="J216" s="31">
        <f t="shared" si="66"/>
        <v>1</v>
      </c>
      <c r="K216" s="31"/>
      <c r="L216" s="84"/>
      <c r="M216" s="84">
        <f t="shared" ref="M216:M219" si="86">+H216*I216*J216</f>
        <v>19</v>
      </c>
      <c r="N216" s="94"/>
      <c r="O216" s="84"/>
      <c r="Q216" s="97"/>
      <c r="R216" s="98"/>
      <c r="S216" s="77"/>
      <c r="T216" s="77"/>
    </row>
    <row r="217" s="75" customFormat="1" spans="2:22">
      <c r="B217" s="95">
        <v>1490182</v>
      </c>
      <c r="C217" s="88">
        <v>8565679</v>
      </c>
      <c r="D217" s="95">
        <v>175658</v>
      </c>
      <c r="E217" s="104" t="s">
        <v>29</v>
      </c>
      <c r="F217" s="105">
        <v>43606</v>
      </c>
      <c r="G217" s="105">
        <v>43609</v>
      </c>
      <c r="H217" s="34">
        <v>86</v>
      </c>
      <c r="I217" s="95">
        <v>1</v>
      </c>
      <c r="J217" s="34">
        <f t="shared" si="66"/>
        <v>3</v>
      </c>
      <c r="K217" s="34">
        <f t="shared" ref="K217:K222" si="87">H217*I217*J217</f>
        <v>258</v>
      </c>
      <c r="L217" s="95"/>
      <c r="M217" s="95"/>
      <c r="N217" s="106">
        <f t="shared" ref="N217:N222" si="88">+I217*J217</f>
        <v>3</v>
      </c>
      <c r="O217" s="95"/>
      <c r="Q217" s="97"/>
      <c r="R217" s="98"/>
      <c r="S217" s="77"/>
      <c r="T217" s="77"/>
      <c r="V217" s="74"/>
    </row>
    <row r="218" s="75" customFormat="1" spans="2:22">
      <c r="B218" s="95">
        <v>1490182</v>
      </c>
      <c r="C218" s="88">
        <v>8565679</v>
      </c>
      <c r="D218" s="95">
        <v>175658</v>
      </c>
      <c r="E218" s="104" t="s">
        <v>116</v>
      </c>
      <c r="F218" s="105">
        <v>43606</v>
      </c>
      <c r="G218" s="105">
        <v>43609</v>
      </c>
      <c r="H218" s="34">
        <v>19</v>
      </c>
      <c r="I218" s="95">
        <v>1</v>
      </c>
      <c r="J218" s="34">
        <f t="shared" si="66"/>
        <v>3</v>
      </c>
      <c r="K218" s="34"/>
      <c r="L218" s="95"/>
      <c r="M218" s="106">
        <f t="shared" si="86"/>
        <v>57</v>
      </c>
      <c r="N218" s="106"/>
      <c r="O218" s="95"/>
      <c r="Q218" s="97"/>
      <c r="R218" s="98"/>
      <c r="S218" s="77"/>
      <c r="T218" s="77"/>
      <c r="V218" s="74"/>
    </row>
    <row r="219" s="75" customFormat="1" spans="2:22">
      <c r="B219" s="95">
        <v>1490182</v>
      </c>
      <c r="C219" s="88">
        <v>8565679</v>
      </c>
      <c r="D219" s="95">
        <v>175658</v>
      </c>
      <c r="E219" s="104" t="s">
        <v>158</v>
      </c>
      <c r="F219" s="105">
        <v>43606</v>
      </c>
      <c r="G219" s="105">
        <v>43609</v>
      </c>
      <c r="H219" s="34">
        <v>50</v>
      </c>
      <c r="I219" s="95">
        <v>1</v>
      </c>
      <c r="J219" s="34">
        <f t="shared" si="66"/>
        <v>3</v>
      </c>
      <c r="K219" s="34"/>
      <c r="L219" s="95"/>
      <c r="M219" s="106">
        <f t="shared" si="86"/>
        <v>150</v>
      </c>
      <c r="N219" s="106"/>
      <c r="O219" s="95"/>
      <c r="Q219" s="97"/>
      <c r="R219" s="98"/>
      <c r="S219" s="77"/>
      <c r="T219" s="77"/>
      <c r="V219" s="74"/>
    </row>
    <row r="220" s="75" customFormat="1" spans="2:22">
      <c r="B220" s="95">
        <v>1498810</v>
      </c>
      <c r="C220" s="88">
        <v>8601966</v>
      </c>
      <c r="D220" s="95">
        <v>175664</v>
      </c>
      <c r="E220" s="104" t="s">
        <v>29</v>
      </c>
      <c r="F220" s="105">
        <v>43606</v>
      </c>
      <c r="G220" s="105">
        <v>43609</v>
      </c>
      <c r="H220" s="95">
        <v>86</v>
      </c>
      <c r="I220" s="95">
        <v>1</v>
      </c>
      <c r="J220" s="34">
        <f t="shared" si="66"/>
        <v>3</v>
      </c>
      <c r="K220" s="34">
        <f t="shared" si="87"/>
        <v>258</v>
      </c>
      <c r="L220" s="95"/>
      <c r="M220" s="95"/>
      <c r="N220" s="106">
        <f t="shared" si="88"/>
        <v>3</v>
      </c>
      <c r="O220" s="95"/>
      <c r="Q220" s="97"/>
      <c r="R220" s="98"/>
      <c r="S220" s="77"/>
      <c r="T220" s="77"/>
      <c r="V220" s="74"/>
    </row>
    <row r="221" s="75" customFormat="1" spans="2:22">
      <c r="B221" s="95">
        <v>1498810</v>
      </c>
      <c r="C221" s="88">
        <v>8601966</v>
      </c>
      <c r="D221" s="95">
        <v>175664</v>
      </c>
      <c r="E221" s="104" t="s">
        <v>116</v>
      </c>
      <c r="F221" s="105">
        <v>43606</v>
      </c>
      <c r="G221" s="105">
        <v>43609</v>
      </c>
      <c r="H221" s="95">
        <v>19</v>
      </c>
      <c r="I221" s="95">
        <v>1</v>
      </c>
      <c r="J221" s="34">
        <f t="shared" si="66"/>
        <v>3</v>
      </c>
      <c r="K221" s="34"/>
      <c r="L221" s="95"/>
      <c r="M221" s="106">
        <f>+H221*I221*J221</f>
        <v>57</v>
      </c>
      <c r="N221" s="106"/>
      <c r="O221" s="95"/>
      <c r="Q221" s="97"/>
      <c r="R221" s="98"/>
      <c r="S221" s="77"/>
      <c r="T221" s="77"/>
      <c r="V221" s="74"/>
    </row>
    <row r="222" s="75" customFormat="1" spans="2:22">
      <c r="B222" s="95">
        <v>1498816</v>
      </c>
      <c r="C222" s="88">
        <v>8601480</v>
      </c>
      <c r="D222" s="95">
        <v>175665</v>
      </c>
      <c r="E222" s="104" t="s">
        <v>29</v>
      </c>
      <c r="F222" s="105">
        <v>43606</v>
      </c>
      <c r="G222" s="105">
        <v>43609</v>
      </c>
      <c r="H222" s="95">
        <v>86</v>
      </c>
      <c r="I222" s="95">
        <v>1</v>
      </c>
      <c r="J222" s="34">
        <f t="shared" si="66"/>
        <v>3</v>
      </c>
      <c r="K222" s="34">
        <f t="shared" si="87"/>
        <v>258</v>
      </c>
      <c r="L222" s="95"/>
      <c r="M222" s="95"/>
      <c r="N222" s="106">
        <f t="shared" si="88"/>
        <v>3</v>
      </c>
      <c r="O222" s="95"/>
      <c r="Q222" s="97"/>
      <c r="R222" s="98"/>
      <c r="S222" s="77"/>
      <c r="T222" s="77"/>
      <c r="V222" s="74"/>
    </row>
    <row r="223" s="75" customFormat="1" spans="2:22">
      <c r="B223" s="95">
        <v>1498816</v>
      </c>
      <c r="C223" s="88">
        <v>8601480</v>
      </c>
      <c r="D223" s="95">
        <v>175665</v>
      </c>
      <c r="E223" s="104" t="s">
        <v>116</v>
      </c>
      <c r="F223" s="105">
        <v>43606</v>
      </c>
      <c r="G223" s="105">
        <v>43609</v>
      </c>
      <c r="H223" s="95">
        <v>19</v>
      </c>
      <c r="I223" s="95">
        <v>1</v>
      </c>
      <c r="J223" s="34">
        <f t="shared" si="66"/>
        <v>3</v>
      </c>
      <c r="K223" s="34"/>
      <c r="L223" s="95"/>
      <c r="M223" s="106">
        <f>+H223*I223*J223</f>
        <v>57</v>
      </c>
      <c r="N223" s="106"/>
      <c r="O223" s="95"/>
      <c r="Q223" s="97"/>
      <c r="R223" s="98"/>
      <c r="S223" s="77"/>
      <c r="T223" s="77"/>
      <c r="V223" s="74"/>
    </row>
    <row r="224" s="75" customFormat="1" spans="2:22">
      <c r="B224" s="95">
        <v>1480633</v>
      </c>
      <c r="C224" s="88">
        <v>8528726</v>
      </c>
      <c r="D224" s="95">
        <v>175666</v>
      </c>
      <c r="E224" s="104" t="s">
        <v>145</v>
      </c>
      <c r="F224" s="105">
        <v>43607</v>
      </c>
      <c r="G224" s="105">
        <v>43609</v>
      </c>
      <c r="H224" s="95">
        <v>104</v>
      </c>
      <c r="I224" s="95">
        <v>3</v>
      </c>
      <c r="J224" s="34">
        <f t="shared" si="66"/>
        <v>2</v>
      </c>
      <c r="K224" s="34">
        <f t="shared" ref="K224:K227" si="89">H224*I224*J224</f>
        <v>624</v>
      </c>
      <c r="L224" s="95"/>
      <c r="M224" s="95"/>
      <c r="N224" s="106">
        <f t="shared" ref="N224:N227" si="90">+I224*J224</f>
        <v>6</v>
      </c>
      <c r="O224" s="95"/>
      <c r="Q224" s="97"/>
      <c r="R224" s="98"/>
      <c r="S224" s="77"/>
      <c r="T224" s="77"/>
      <c r="V224" s="74"/>
    </row>
    <row r="225" s="75" customFormat="1" spans="2:22">
      <c r="B225" s="95">
        <v>1484974</v>
      </c>
      <c r="C225" s="88" t="s">
        <v>166</v>
      </c>
      <c r="D225" s="95" t="s">
        <v>167</v>
      </c>
      <c r="E225" s="104" t="s">
        <v>145</v>
      </c>
      <c r="F225" s="105">
        <v>43607</v>
      </c>
      <c r="G225" s="105">
        <v>43609</v>
      </c>
      <c r="H225" s="95">
        <v>104</v>
      </c>
      <c r="I225" s="95">
        <v>2</v>
      </c>
      <c r="J225" s="34">
        <f t="shared" si="66"/>
        <v>2</v>
      </c>
      <c r="K225" s="34">
        <f t="shared" si="89"/>
        <v>416</v>
      </c>
      <c r="L225" s="95"/>
      <c r="M225" s="95"/>
      <c r="N225" s="106">
        <f t="shared" si="90"/>
        <v>4</v>
      </c>
      <c r="O225" s="95"/>
      <c r="Q225" s="97"/>
      <c r="R225" s="98"/>
      <c r="S225" s="77"/>
      <c r="T225" s="77"/>
      <c r="V225" s="74"/>
    </row>
    <row r="226" s="74" customFormat="1" spans="2:20">
      <c r="B226" s="84">
        <v>1490977</v>
      </c>
      <c r="C226" s="85">
        <v>8571192</v>
      </c>
      <c r="D226" s="84">
        <v>175832</v>
      </c>
      <c r="E226" s="86" t="s">
        <v>29</v>
      </c>
      <c r="F226" s="87">
        <v>43608</v>
      </c>
      <c r="G226" s="87">
        <v>43610</v>
      </c>
      <c r="H226" s="84">
        <v>86</v>
      </c>
      <c r="I226" s="84">
        <v>1</v>
      </c>
      <c r="J226" s="31">
        <f t="shared" si="66"/>
        <v>2</v>
      </c>
      <c r="K226" s="31">
        <f t="shared" si="89"/>
        <v>172</v>
      </c>
      <c r="L226" s="84"/>
      <c r="M226" s="84"/>
      <c r="N226" s="94">
        <f t="shared" si="90"/>
        <v>2</v>
      </c>
      <c r="O226" s="84"/>
      <c r="Q226" s="97"/>
      <c r="R226" s="98"/>
      <c r="S226" s="77"/>
      <c r="T226" s="77"/>
    </row>
    <row r="227" s="74" customFormat="1" spans="2:20">
      <c r="B227" s="84">
        <v>1474191</v>
      </c>
      <c r="C227" s="85">
        <v>8502642</v>
      </c>
      <c r="D227" s="84">
        <v>175840</v>
      </c>
      <c r="E227" s="86" t="s">
        <v>29</v>
      </c>
      <c r="F227" s="87">
        <v>43608</v>
      </c>
      <c r="G227" s="87">
        <v>43610</v>
      </c>
      <c r="H227" s="84">
        <v>86</v>
      </c>
      <c r="I227" s="84">
        <v>1</v>
      </c>
      <c r="J227" s="31">
        <f t="shared" si="66"/>
        <v>2</v>
      </c>
      <c r="K227" s="31">
        <f t="shared" si="89"/>
        <v>172</v>
      </c>
      <c r="L227" s="84"/>
      <c r="M227" s="84"/>
      <c r="N227" s="94">
        <f t="shared" si="90"/>
        <v>2</v>
      </c>
      <c r="O227" s="84"/>
      <c r="Q227" s="97"/>
      <c r="R227" s="98"/>
      <c r="S227" s="77"/>
      <c r="T227" s="77"/>
    </row>
    <row r="228" s="74" customFormat="1" spans="2:20">
      <c r="B228" s="84">
        <v>1474191</v>
      </c>
      <c r="C228" s="85">
        <v>8502642</v>
      </c>
      <c r="D228" s="84">
        <v>175840</v>
      </c>
      <c r="E228" s="86" t="s">
        <v>116</v>
      </c>
      <c r="F228" s="87">
        <v>43608</v>
      </c>
      <c r="G228" s="87">
        <v>43610</v>
      </c>
      <c r="H228" s="84">
        <v>19</v>
      </c>
      <c r="I228" s="84">
        <v>1</v>
      </c>
      <c r="J228" s="31">
        <f t="shared" si="66"/>
        <v>2</v>
      </c>
      <c r="K228" s="31"/>
      <c r="L228" s="84"/>
      <c r="M228" s="94">
        <f t="shared" ref="M228:M232" si="91">+H228*I228*J228</f>
        <v>38</v>
      </c>
      <c r="N228" s="94"/>
      <c r="O228" s="84"/>
      <c r="Q228" s="97"/>
      <c r="R228" s="98"/>
      <c r="S228" s="77"/>
      <c r="T228" s="77"/>
    </row>
    <row r="229" s="74" customFormat="1" spans="2:20">
      <c r="B229" s="84">
        <v>1484200</v>
      </c>
      <c r="C229" s="85">
        <v>8541454</v>
      </c>
      <c r="D229" s="84">
        <v>175847</v>
      </c>
      <c r="E229" s="86" t="s">
        <v>146</v>
      </c>
      <c r="F229" s="87">
        <v>43608</v>
      </c>
      <c r="G229" s="87">
        <v>43610</v>
      </c>
      <c r="H229" s="84">
        <v>146</v>
      </c>
      <c r="I229" s="84">
        <v>1</v>
      </c>
      <c r="J229" s="31">
        <f t="shared" si="66"/>
        <v>2</v>
      </c>
      <c r="K229" s="31">
        <f t="shared" ref="K229:K233" si="92">H229*I229*J229</f>
        <v>292</v>
      </c>
      <c r="L229" s="84"/>
      <c r="M229" s="84"/>
      <c r="N229" s="94">
        <f t="shared" ref="N229:N233" si="93">+I229*J229</f>
        <v>2</v>
      </c>
      <c r="O229" s="84"/>
      <c r="Q229" s="97"/>
      <c r="R229" s="98"/>
      <c r="S229" s="77"/>
      <c r="T229" s="77"/>
    </row>
    <row r="230" s="74" customFormat="1" spans="2:20">
      <c r="B230" s="84">
        <v>1484200</v>
      </c>
      <c r="C230" s="85">
        <v>8541454</v>
      </c>
      <c r="D230" s="84">
        <v>175847</v>
      </c>
      <c r="E230" s="86" t="s">
        <v>116</v>
      </c>
      <c r="F230" s="87">
        <v>43608</v>
      </c>
      <c r="G230" s="87">
        <v>43610</v>
      </c>
      <c r="H230" s="84">
        <v>19</v>
      </c>
      <c r="I230" s="84">
        <v>1</v>
      </c>
      <c r="J230" s="31">
        <f t="shared" si="66"/>
        <v>2</v>
      </c>
      <c r="K230" s="31"/>
      <c r="L230" s="84"/>
      <c r="M230" s="94">
        <f t="shared" si="91"/>
        <v>38</v>
      </c>
      <c r="N230" s="94"/>
      <c r="O230" s="84"/>
      <c r="Q230" s="97"/>
      <c r="R230" s="98"/>
      <c r="S230" s="77"/>
      <c r="T230" s="77"/>
    </row>
    <row r="231" s="74" customFormat="1" spans="2:20">
      <c r="B231" s="84">
        <v>1479005</v>
      </c>
      <c r="C231" s="85">
        <v>8523366</v>
      </c>
      <c r="D231" s="84">
        <v>175952</v>
      </c>
      <c r="E231" s="86" t="s">
        <v>29</v>
      </c>
      <c r="F231" s="87">
        <v>43609</v>
      </c>
      <c r="G231" s="87">
        <v>43610</v>
      </c>
      <c r="H231" s="84">
        <v>86</v>
      </c>
      <c r="I231" s="84">
        <v>1</v>
      </c>
      <c r="J231" s="31">
        <f t="shared" si="66"/>
        <v>1</v>
      </c>
      <c r="K231" s="31">
        <f t="shared" si="92"/>
        <v>86</v>
      </c>
      <c r="L231" s="84"/>
      <c r="M231" s="84"/>
      <c r="N231" s="94">
        <f t="shared" si="93"/>
        <v>1</v>
      </c>
      <c r="O231" s="84"/>
      <c r="Q231" s="97"/>
      <c r="R231" s="98"/>
      <c r="S231" s="77"/>
      <c r="T231" s="77"/>
    </row>
    <row r="232" s="74" customFormat="1" spans="2:20">
      <c r="B232" s="84">
        <v>1479005</v>
      </c>
      <c r="C232" s="85">
        <v>8523366</v>
      </c>
      <c r="D232" s="84">
        <v>175952</v>
      </c>
      <c r="E232" s="86" t="s">
        <v>158</v>
      </c>
      <c r="F232" s="87">
        <v>43609</v>
      </c>
      <c r="G232" s="87">
        <v>43610</v>
      </c>
      <c r="H232" s="84">
        <v>50</v>
      </c>
      <c r="I232" s="84">
        <v>1</v>
      </c>
      <c r="J232" s="31">
        <f t="shared" si="66"/>
        <v>1</v>
      </c>
      <c r="K232" s="31"/>
      <c r="L232" s="84"/>
      <c r="M232" s="94">
        <f t="shared" si="91"/>
        <v>50</v>
      </c>
      <c r="N232" s="94"/>
      <c r="O232" s="84"/>
      <c r="Q232" s="97"/>
      <c r="R232" s="98"/>
      <c r="S232" s="77"/>
      <c r="T232" s="77"/>
    </row>
    <row r="233" s="74" customFormat="1" spans="2:20">
      <c r="B233" s="84">
        <v>1479005</v>
      </c>
      <c r="C233" s="85">
        <v>8523366</v>
      </c>
      <c r="D233" s="84">
        <v>175952</v>
      </c>
      <c r="E233" s="86" t="s">
        <v>29</v>
      </c>
      <c r="F233" s="87">
        <v>43610</v>
      </c>
      <c r="G233" s="87">
        <v>43611</v>
      </c>
      <c r="H233" s="84">
        <v>105</v>
      </c>
      <c r="I233" s="84">
        <v>1</v>
      </c>
      <c r="J233" s="31">
        <f t="shared" si="66"/>
        <v>1</v>
      </c>
      <c r="K233" s="31">
        <f t="shared" si="92"/>
        <v>105</v>
      </c>
      <c r="L233" s="84"/>
      <c r="M233" s="94"/>
      <c r="N233" s="94">
        <f t="shared" si="93"/>
        <v>1</v>
      </c>
      <c r="O233" s="84"/>
      <c r="Q233" s="97"/>
      <c r="R233" s="98"/>
      <c r="S233" s="77"/>
      <c r="T233" s="77"/>
    </row>
    <row r="234" s="74" customFormat="1" spans="2:20">
      <c r="B234" s="84">
        <v>1479005</v>
      </c>
      <c r="C234" s="85">
        <v>8523366</v>
      </c>
      <c r="D234" s="84">
        <v>175952</v>
      </c>
      <c r="E234" s="86" t="s">
        <v>158</v>
      </c>
      <c r="F234" s="87">
        <v>43610</v>
      </c>
      <c r="G234" s="87">
        <v>43611</v>
      </c>
      <c r="H234" s="84">
        <v>50</v>
      </c>
      <c r="I234" s="84">
        <v>1</v>
      </c>
      <c r="J234" s="31">
        <f t="shared" si="66"/>
        <v>1</v>
      </c>
      <c r="K234" s="31"/>
      <c r="L234" s="84"/>
      <c r="M234" s="94">
        <f>+H234*I234*J234</f>
        <v>50</v>
      </c>
      <c r="N234" s="94"/>
      <c r="O234" s="84"/>
      <c r="Q234" s="97"/>
      <c r="R234" s="98"/>
      <c r="S234" s="77"/>
      <c r="T234" s="77"/>
    </row>
    <row r="235" s="74" customFormat="1" spans="2:20">
      <c r="B235" s="84">
        <v>1495995</v>
      </c>
      <c r="C235" s="85">
        <v>8593771</v>
      </c>
      <c r="D235" s="84">
        <v>176111</v>
      </c>
      <c r="E235" s="86" t="s">
        <v>29</v>
      </c>
      <c r="F235" s="87">
        <v>43610</v>
      </c>
      <c r="G235" s="87">
        <v>43612</v>
      </c>
      <c r="H235" s="84">
        <v>105</v>
      </c>
      <c r="I235" s="84">
        <v>1</v>
      </c>
      <c r="J235" s="31">
        <f t="shared" si="66"/>
        <v>2</v>
      </c>
      <c r="K235" s="31">
        <f t="shared" ref="K235:K240" si="94">H235*I235*J235</f>
        <v>210</v>
      </c>
      <c r="L235" s="84"/>
      <c r="M235" s="84"/>
      <c r="N235" s="94">
        <f t="shared" ref="N235:N240" si="95">+I235*J235</f>
        <v>2</v>
      </c>
      <c r="O235" s="84"/>
      <c r="Q235" s="97"/>
      <c r="R235" s="98"/>
      <c r="S235" s="77"/>
      <c r="T235" s="77"/>
    </row>
    <row r="236" s="74" customFormat="1" spans="2:20">
      <c r="B236" s="84">
        <v>1495995</v>
      </c>
      <c r="C236" s="85">
        <v>8593771</v>
      </c>
      <c r="D236" s="84">
        <v>176111</v>
      </c>
      <c r="E236" s="86" t="s">
        <v>116</v>
      </c>
      <c r="F236" s="87">
        <v>43610</v>
      </c>
      <c r="G236" s="87">
        <v>43612</v>
      </c>
      <c r="H236" s="84">
        <v>19</v>
      </c>
      <c r="I236" s="84">
        <v>1</v>
      </c>
      <c r="J236" s="31">
        <f t="shared" si="66"/>
        <v>2</v>
      </c>
      <c r="K236" s="31"/>
      <c r="L236" s="84"/>
      <c r="M236" s="94">
        <f>+H236*I236*J236</f>
        <v>38</v>
      </c>
      <c r="N236" s="94"/>
      <c r="O236" s="84"/>
      <c r="Q236" s="97"/>
      <c r="R236" s="98"/>
      <c r="S236" s="77"/>
      <c r="T236" s="77"/>
    </row>
    <row r="237" s="74" customFormat="1" spans="2:20">
      <c r="B237" s="84">
        <v>1499456</v>
      </c>
      <c r="C237" s="85">
        <v>8605004</v>
      </c>
      <c r="D237" s="84">
        <v>176120</v>
      </c>
      <c r="E237" s="86" t="s">
        <v>29</v>
      </c>
      <c r="F237" s="87">
        <v>43609</v>
      </c>
      <c r="G237" s="87">
        <v>43610</v>
      </c>
      <c r="H237" s="84">
        <v>86</v>
      </c>
      <c r="I237" s="84">
        <v>1</v>
      </c>
      <c r="J237" s="31">
        <f t="shared" si="66"/>
        <v>1</v>
      </c>
      <c r="K237" s="31">
        <f t="shared" si="94"/>
        <v>86</v>
      </c>
      <c r="L237" s="84"/>
      <c r="M237" s="84"/>
      <c r="N237" s="94">
        <f t="shared" si="95"/>
        <v>1</v>
      </c>
      <c r="O237" s="84"/>
      <c r="Q237" s="97"/>
      <c r="R237" s="98"/>
      <c r="S237" s="77"/>
      <c r="T237" s="77"/>
    </row>
    <row r="238" s="74" customFormat="1" spans="2:20">
      <c r="B238" s="84">
        <v>1499456</v>
      </c>
      <c r="C238" s="85">
        <v>8605004</v>
      </c>
      <c r="D238" s="84">
        <v>176120</v>
      </c>
      <c r="E238" s="86" t="s">
        <v>29</v>
      </c>
      <c r="F238" s="87">
        <v>43610</v>
      </c>
      <c r="G238" s="87">
        <v>43612</v>
      </c>
      <c r="H238" s="84">
        <v>105</v>
      </c>
      <c r="I238" s="84">
        <v>1</v>
      </c>
      <c r="J238" s="31">
        <f t="shared" si="66"/>
        <v>2</v>
      </c>
      <c r="K238" s="31">
        <f t="shared" si="94"/>
        <v>210</v>
      </c>
      <c r="L238" s="84"/>
      <c r="M238" s="84"/>
      <c r="N238" s="94">
        <f t="shared" si="95"/>
        <v>2</v>
      </c>
      <c r="O238" s="84"/>
      <c r="Q238" s="97"/>
      <c r="R238" s="98"/>
      <c r="S238" s="77"/>
      <c r="T238" s="77"/>
    </row>
    <row r="239" s="74" customFormat="1" spans="2:20">
      <c r="B239" s="84">
        <v>1499383</v>
      </c>
      <c r="C239" s="85">
        <v>8605053</v>
      </c>
      <c r="D239" s="84">
        <v>176138</v>
      </c>
      <c r="E239" s="86" t="s">
        <v>94</v>
      </c>
      <c r="F239" s="87">
        <v>43609</v>
      </c>
      <c r="G239" s="87">
        <v>43610</v>
      </c>
      <c r="H239" s="84">
        <v>164</v>
      </c>
      <c r="I239" s="84">
        <v>1</v>
      </c>
      <c r="J239" s="31">
        <f t="shared" si="66"/>
        <v>1</v>
      </c>
      <c r="K239" s="31">
        <f t="shared" si="94"/>
        <v>164</v>
      </c>
      <c r="L239" s="84"/>
      <c r="M239" s="84"/>
      <c r="N239" s="94">
        <f t="shared" si="95"/>
        <v>1</v>
      </c>
      <c r="O239" s="84"/>
      <c r="Q239" s="97"/>
      <c r="R239" s="98"/>
      <c r="S239" s="77"/>
      <c r="T239" s="77"/>
    </row>
    <row r="240" s="74" customFormat="1" spans="2:20">
      <c r="B240" s="84">
        <v>1499383</v>
      </c>
      <c r="C240" s="85">
        <v>8605053</v>
      </c>
      <c r="D240" s="84">
        <v>176138</v>
      </c>
      <c r="E240" s="86" t="s">
        <v>94</v>
      </c>
      <c r="F240" s="87">
        <v>43610</v>
      </c>
      <c r="G240" s="87">
        <v>43612</v>
      </c>
      <c r="H240" s="84">
        <v>183</v>
      </c>
      <c r="I240" s="84">
        <v>1</v>
      </c>
      <c r="J240" s="31">
        <f t="shared" si="66"/>
        <v>2</v>
      </c>
      <c r="K240" s="31">
        <f t="shared" si="94"/>
        <v>366</v>
      </c>
      <c r="L240" s="84"/>
      <c r="M240" s="84"/>
      <c r="N240" s="94">
        <f t="shared" si="95"/>
        <v>2</v>
      </c>
      <c r="O240" s="84"/>
      <c r="Q240" s="97"/>
      <c r="R240" s="98"/>
      <c r="S240" s="77"/>
      <c r="T240" s="77"/>
    </row>
    <row r="241" s="74" customFormat="1" spans="2:20">
      <c r="B241" s="84">
        <v>1499383</v>
      </c>
      <c r="C241" s="85">
        <v>8605053</v>
      </c>
      <c r="D241" s="84">
        <v>176138</v>
      </c>
      <c r="E241" s="86" t="s">
        <v>116</v>
      </c>
      <c r="F241" s="87">
        <v>43609</v>
      </c>
      <c r="G241" s="87">
        <v>43612</v>
      </c>
      <c r="H241" s="84">
        <v>19</v>
      </c>
      <c r="I241" s="84">
        <v>1</v>
      </c>
      <c r="J241" s="31">
        <f t="shared" si="66"/>
        <v>3</v>
      </c>
      <c r="K241" s="31"/>
      <c r="L241" s="84"/>
      <c r="M241" s="94">
        <f>+H241*I241*J241</f>
        <v>57</v>
      </c>
      <c r="N241" s="94"/>
      <c r="O241" s="84"/>
      <c r="Q241" s="97"/>
      <c r="R241" s="98"/>
      <c r="S241" s="77"/>
      <c r="T241" s="77"/>
    </row>
    <row r="242" s="74" customFormat="1" spans="2:20">
      <c r="B242" s="84">
        <v>1489087</v>
      </c>
      <c r="C242" s="85">
        <v>8562250</v>
      </c>
      <c r="D242" s="84">
        <v>176222</v>
      </c>
      <c r="E242" s="86" t="s">
        <v>29</v>
      </c>
      <c r="F242" s="87">
        <v>43610</v>
      </c>
      <c r="G242" s="87">
        <v>43613</v>
      </c>
      <c r="H242" s="84">
        <v>105</v>
      </c>
      <c r="I242" s="84">
        <v>1</v>
      </c>
      <c r="J242" s="31">
        <f t="shared" si="66"/>
        <v>3</v>
      </c>
      <c r="K242" s="31">
        <f t="shared" ref="K242:K245" si="96">H242*I242*J242</f>
        <v>315</v>
      </c>
      <c r="L242" s="84"/>
      <c r="M242" s="84"/>
      <c r="N242" s="94">
        <f t="shared" ref="N242:N245" si="97">+I242*J242</f>
        <v>3</v>
      </c>
      <c r="O242" s="84"/>
      <c r="Q242" s="97"/>
      <c r="R242" s="98"/>
      <c r="S242" s="77"/>
      <c r="T242" s="77"/>
    </row>
    <row r="243" s="74" customFormat="1" spans="2:20">
      <c r="B243" s="84">
        <v>1493225</v>
      </c>
      <c r="C243" s="85">
        <v>8580701</v>
      </c>
      <c r="D243" s="84">
        <v>176227</v>
      </c>
      <c r="E243" s="86" t="s">
        <v>94</v>
      </c>
      <c r="F243" s="87">
        <v>43612</v>
      </c>
      <c r="G243" s="87">
        <v>43613</v>
      </c>
      <c r="H243" s="84">
        <v>183</v>
      </c>
      <c r="I243" s="84">
        <v>2</v>
      </c>
      <c r="J243" s="31">
        <f t="shared" si="66"/>
        <v>1</v>
      </c>
      <c r="K243" s="31">
        <f t="shared" si="96"/>
        <v>366</v>
      </c>
      <c r="L243" s="84"/>
      <c r="M243" s="84"/>
      <c r="N243" s="94">
        <f t="shared" si="97"/>
        <v>2</v>
      </c>
      <c r="O243" s="84"/>
      <c r="Q243" s="97"/>
      <c r="R243" s="98"/>
      <c r="S243" s="77"/>
      <c r="T243" s="77"/>
    </row>
    <row r="244" s="74" customFormat="1" spans="2:20">
      <c r="B244" s="84">
        <v>1483713</v>
      </c>
      <c r="C244" s="85">
        <v>8537874</v>
      </c>
      <c r="D244" s="84">
        <v>176228</v>
      </c>
      <c r="E244" s="86" t="s">
        <v>29</v>
      </c>
      <c r="F244" s="87">
        <v>43612</v>
      </c>
      <c r="G244" s="87">
        <v>43613</v>
      </c>
      <c r="H244" s="84">
        <v>105</v>
      </c>
      <c r="I244" s="84">
        <v>1</v>
      </c>
      <c r="J244" s="31">
        <f t="shared" si="66"/>
        <v>1</v>
      </c>
      <c r="K244" s="31">
        <f t="shared" si="96"/>
        <v>105</v>
      </c>
      <c r="L244" s="84"/>
      <c r="M244" s="84"/>
      <c r="N244" s="94">
        <f t="shared" si="97"/>
        <v>1</v>
      </c>
      <c r="O244" s="84"/>
      <c r="Q244" s="97"/>
      <c r="R244" s="98"/>
      <c r="S244" s="77"/>
      <c r="T244" s="77"/>
    </row>
    <row r="245" s="74" customFormat="1" spans="2:20">
      <c r="B245" s="84">
        <v>1480823</v>
      </c>
      <c r="C245" s="85">
        <v>8529827</v>
      </c>
      <c r="D245" s="84">
        <v>176361</v>
      </c>
      <c r="E245" s="86" t="s">
        <v>29</v>
      </c>
      <c r="F245" s="87">
        <v>43613</v>
      </c>
      <c r="G245" s="87">
        <v>43614</v>
      </c>
      <c r="H245" s="84">
        <v>105</v>
      </c>
      <c r="I245" s="84">
        <v>6</v>
      </c>
      <c r="J245" s="31">
        <f t="shared" si="66"/>
        <v>1</v>
      </c>
      <c r="K245" s="31">
        <f t="shared" si="96"/>
        <v>630</v>
      </c>
      <c r="L245" s="84"/>
      <c r="M245" s="84"/>
      <c r="N245" s="94">
        <f t="shared" si="97"/>
        <v>6</v>
      </c>
      <c r="O245" s="84"/>
      <c r="Q245" s="97"/>
      <c r="R245" s="98"/>
      <c r="S245" s="77"/>
      <c r="T245" s="77"/>
    </row>
    <row r="246" s="74" customFormat="1" spans="2:20">
      <c r="B246" s="84">
        <v>1480823</v>
      </c>
      <c r="C246" s="85">
        <v>8529827</v>
      </c>
      <c r="D246" s="84">
        <v>176361</v>
      </c>
      <c r="E246" s="86" t="s">
        <v>116</v>
      </c>
      <c r="F246" s="87">
        <v>43613</v>
      </c>
      <c r="G246" s="87">
        <v>43614</v>
      </c>
      <c r="H246" s="84">
        <v>19</v>
      </c>
      <c r="I246" s="84">
        <v>6</v>
      </c>
      <c r="J246" s="31">
        <f t="shared" si="66"/>
        <v>1</v>
      </c>
      <c r="K246" s="31"/>
      <c r="L246" s="84"/>
      <c r="M246" s="94">
        <f>+H246*I246*J246</f>
        <v>114</v>
      </c>
      <c r="N246" s="94"/>
      <c r="O246" s="84"/>
      <c r="Q246" s="97"/>
      <c r="R246" s="98"/>
      <c r="S246" s="77"/>
      <c r="T246" s="77"/>
    </row>
    <row r="247" s="74" customFormat="1" spans="2:20">
      <c r="B247" s="84">
        <v>1484572</v>
      </c>
      <c r="C247" s="85">
        <v>8543026</v>
      </c>
      <c r="D247" s="84">
        <v>176362</v>
      </c>
      <c r="E247" s="86" t="s">
        <v>29</v>
      </c>
      <c r="F247" s="87">
        <v>43612</v>
      </c>
      <c r="G247" s="87">
        <v>43614</v>
      </c>
      <c r="H247" s="84">
        <v>105</v>
      </c>
      <c r="I247" s="84">
        <v>1</v>
      </c>
      <c r="J247" s="31">
        <f t="shared" si="66"/>
        <v>2</v>
      </c>
      <c r="K247" s="31">
        <f t="shared" ref="K247:K253" si="98">H247*I247*J247</f>
        <v>210</v>
      </c>
      <c r="L247" s="84"/>
      <c r="M247" s="84"/>
      <c r="N247" s="94">
        <f t="shared" ref="N247:N252" si="99">+I247*J247</f>
        <v>2</v>
      </c>
      <c r="O247" s="84"/>
      <c r="Q247" s="97"/>
      <c r="R247" s="98"/>
      <c r="S247" s="77"/>
      <c r="T247" s="77"/>
    </row>
    <row r="248" s="74" customFormat="1" spans="2:20">
      <c r="B248" s="84">
        <v>1472948</v>
      </c>
      <c r="C248" s="85">
        <v>8498600</v>
      </c>
      <c r="D248" s="84">
        <v>176511</v>
      </c>
      <c r="E248" s="86" t="s">
        <v>29</v>
      </c>
      <c r="F248" s="87">
        <v>43613</v>
      </c>
      <c r="G248" s="87">
        <v>43615</v>
      </c>
      <c r="H248" s="84">
        <v>105</v>
      </c>
      <c r="I248" s="84">
        <v>1</v>
      </c>
      <c r="J248" s="31">
        <f t="shared" si="66"/>
        <v>2</v>
      </c>
      <c r="K248" s="31">
        <f t="shared" si="98"/>
        <v>210</v>
      </c>
      <c r="L248" s="84"/>
      <c r="M248" s="84"/>
      <c r="N248" s="94">
        <f t="shared" si="99"/>
        <v>2</v>
      </c>
      <c r="O248" s="84"/>
      <c r="Q248" s="97"/>
      <c r="R248" s="98"/>
      <c r="S248" s="77"/>
      <c r="T248" s="77"/>
    </row>
    <row r="249" s="74" customFormat="1" spans="2:20">
      <c r="B249" s="84">
        <v>1478873</v>
      </c>
      <c r="C249" s="85">
        <v>8523283</v>
      </c>
      <c r="D249" s="84">
        <v>176546</v>
      </c>
      <c r="E249" s="86" t="s">
        <v>159</v>
      </c>
      <c r="F249" s="87">
        <v>43613</v>
      </c>
      <c r="G249" s="87">
        <v>43615</v>
      </c>
      <c r="H249" s="84">
        <v>420</v>
      </c>
      <c r="I249" s="84">
        <v>1</v>
      </c>
      <c r="J249" s="31">
        <f t="shared" si="66"/>
        <v>2</v>
      </c>
      <c r="K249" s="31">
        <f t="shared" si="98"/>
        <v>840</v>
      </c>
      <c r="L249" s="84"/>
      <c r="M249" s="84"/>
      <c r="N249" s="94">
        <f>+I249*J249*4</f>
        <v>8</v>
      </c>
      <c r="O249" s="84"/>
      <c r="Q249" s="97"/>
      <c r="R249" s="98"/>
      <c r="S249" s="77"/>
      <c r="T249" s="77"/>
    </row>
    <row r="250" s="74" customFormat="1" spans="2:20">
      <c r="B250" s="84">
        <v>1490346</v>
      </c>
      <c r="C250" s="85">
        <v>8566966</v>
      </c>
      <c r="D250" s="84">
        <v>176644</v>
      </c>
      <c r="E250" s="86" t="s">
        <v>29</v>
      </c>
      <c r="F250" s="87">
        <v>43613</v>
      </c>
      <c r="G250" s="87">
        <v>43616</v>
      </c>
      <c r="H250" s="84">
        <v>105</v>
      </c>
      <c r="I250" s="84">
        <v>2</v>
      </c>
      <c r="J250" s="31">
        <f t="shared" si="66"/>
        <v>3</v>
      </c>
      <c r="K250" s="31">
        <f t="shared" si="98"/>
        <v>630</v>
      </c>
      <c r="L250" s="84"/>
      <c r="M250" s="84"/>
      <c r="N250" s="94">
        <f t="shared" si="99"/>
        <v>6</v>
      </c>
      <c r="O250" s="84"/>
      <c r="Q250" s="97"/>
      <c r="R250" s="98"/>
      <c r="S250" s="77"/>
      <c r="T250" s="77"/>
    </row>
    <row r="251" s="74" customFormat="1" spans="2:20">
      <c r="B251" s="84">
        <v>1493458</v>
      </c>
      <c r="C251" s="85">
        <v>8583277</v>
      </c>
      <c r="D251" s="84">
        <v>176653</v>
      </c>
      <c r="E251" s="86" t="s">
        <v>29</v>
      </c>
      <c r="F251" s="87">
        <v>43615</v>
      </c>
      <c r="G251" s="87">
        <v>43616</v>
      </c>
      <c r="H251" s="84">
        <v>105</v>
      </c>
      <c r="I251" s="84">
        <v>1</v>
      </c>
      <c r="J251" s="31">
        <f t="shared" si="66"/>
        <v>1</v>
      </c>
      <c r="K251" s="31">
        <f t="shared" si="98"/>
        <v>105</v>
      </c>
      <c r="L251" s="84"/>
      <c r="M251" s="84"/>
      <c r="N251" s="94">
        <f t="shared" si="99"/>
        <v>1</v>
      </c>
      <c r="O251" s="84"/>
      <c r="Q251" s="97"/>
      <c r="R251" s="98"/>
      <c r="S251" s="77"/>
      <c r="T251" s="77"/>
    </row>
    <row r="252" s="74" customFormat="1" spans="2:20">
      <c r="B252" s="84">
        <v>1504231</v>
      </c>
      <c r="C252" s="85">
        <v>8621062</v>
      </c>
      <c r="D252" s="84">
        <v>176658</v>
      </c>
      <c r="E252" s="86" t="s">
        <v>29</v>
      </c>
      <c r="F252" s="87">
        <v>43615</v>
      </c>
      <c r="G252" s="87">
        <v>43616</v>
      </c>
      <c r="H252" s="84">
        <v>105</v>
      </c>
      <c r="I252" s="84">
        <v>1</v>
      </c>
      <c r="J252" s="31">
        <f t="shared" si="66"/>
        <v>1</v>
      </c>
      <c r="K252" s="31">
        <f t="shared" si="98"/>
        <v>105</v>
      </c>
      <c r="L252" s="84"/>
      <c r="M252" s="84"/>
      <c r="N252" s="94">
        <f t="shared" si="99"/>
        <v>1</v>
      </c>
      <c r="O252" s="84"/>
      <c r="Q252" s="97"/>
      <c r="R252" s="98"/>
      <c r="S252" s="77"/>
      <c r="T252" s="77"/>
    </row>
    <row r="253" s="74" customFormat="1" spans="2:20">
      <c r="B253" s="84">
        <v>1460865</v>
      </c>
      <c r="C253" s="85">
        <v>8459395</v>
      </c>
      <c r="D253" s="84">
        <v>176663</v>
      </c>
      <c r="E253" s="86" t="s">
        <v>162</v>
      </c>
      <c r="F253" s="87">
        <v>43615</v>
      </c>
      <c r="G253" s="87">
        <v>43616</v>
      </c>
      <c r="H253" s="84">
        <v>369</v>
      </c>
      <c r="I253" s="84">
        <v>1</v>
      </c>
      <c r="J253" s="31">
        <f t="shared" si="66"/>
        <v>1</v>
      </c>
      <c r="K253" s="31">
        <f t="shared" si="98"/>
        <v>369</v>
      </c>
      <c r="L253" s="84"/>
      <c r="M253" s="84"/>
      <c r="N253" s="94">
        <f>+I253*J253*3</f>
        <v>3</v>
      </c>
      <c r="O253" s="84"/>
      <c r="Q253" s="97"/>
      <c r="R253" s="98"/>
      <c r="S253" s="77"/>
      <c r="T253" s="77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116 B119:B124 B126:B253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3"/>
  <sheetViews>
    <sheetView topLeftCell="B1" workbookViewId="0">
      <selection activeCell="L5" sqref="L5"/>
    </sheetView>
  </sheetViews>
  <sheetFormatPr defaultColWidth="9" defaultRowHeight="13.5"/>
  <cols>
    <col min="1" max="1" width="21.8583333333333" style="74" hidden="1" customWidth="1"/>
    <col min="2" max="2" width="12.2833333333333" style="74" customWidth="1"/>
    <col min="3" max="3" width="12.425" style="74" customWidth="1"/>
    <col min="4" max="4" width="15.5666666666667" style="74" hidden="1" customWidth="1"/>
    <col min="5" max="5" width="21" style="76" customWidth="1"/>
    <col min="6" max="6" width="13" style="7" customWidth="1"/>
    <col min="7" max="7" width="11.7083333333333" style="74" hidden="1" customWidth="1"/>
    <col min="8" max="8" width="15.2833333333333" style="74" hidden="1" customWidth="1"/>
    <col min="9" max="9" width="16.8583333333333" style="74" hidden="1" customWidth="1"/>
    <col min="10" max="10" width="12.1416666666667" style="74" hidden="1" customWidth="1"/>
    <col min="11" max="11" width="18.5" style="74" customWidth="1"/>
    <col min="12" max="12" width="10.425" style="74" customWidth="1"/>
    <col min="13" max="13" width="9.85833333333333" style="74" customWidth="1"/>
    <col min="14" max="14" width="8.85833333333333" style="74" customWidth="1"/>
    <col min="15" max="15" width="11.5666666666667" style="74" customWidth="1"/>
    <col min="16" max="16" width="13.2833333333333" style="74" hidden="1" customWidth="1"/>
    <col min="17" max="17" width="13.2833333333333" style="74" customWidth="1"/>
    <col min="18" max="18" width="10.375" style="74"/>
    <col min="19" max="20" width="9.14166666666667" style="74"/>
    <col min="21" max="22" width="8" style="77"/>
    <col min="23" max="16384" width="9.14166666666667" style="74"/>
  </cols>
  <sheetData>
    <row r="1" s="74" customFormat="1" ht="15" customHeight="1" spans="3:22">
      <c r="C1" s="78" t="s">
        <v>0</v>
      </c>
      <c r="E1" s="79" t="s">
        <v>1</v>
      </c>
      <c r="F1" s="10">
        <f>K11</f>
        <v>41910</v>
      </c>
      <c r="K1" s="89" t="s">
        <v>168</v>
      </c>
      <c r="U1" s="96"/>
      <c r="V1" s="96"/>
    </row>
    <row r="2" s="74" customFormat="1" spans="5:22">
      <c r="E2" s="79" t="s">
        <v>6</v>
      </c>
      <c r="F2" s="10">
        <v>-37800</v>
      </c>
      <c r="H2" s="80"/>
      <c r="I2" s="7"/>
      <c r="U2" s="96"/>
      <c r="V2" s="96"/>
    </row>
    <row r="3" s="74" customFormat="1" spans="5:22">
      <c r="E3" s="79" t="s">
        <v>2</v>
      </c>
      <c r="F3" s="10">
        <f>L11</f>
        <v>0</v>
      </c>
      <c r="G3" s="80"/>
      <c r="H3" s="7"/>
      <c r="I3" s="7"/>
      <c r="J3" s="80"/>
      <c r="U3" s="96"/>
      <c r="V3" s="96"/>
    </row>
    <row r="4" s="74" customFormat="1" spans="5:22">
      <c r="E4" s="79" t="s">
        <v>3</v>
      </c>
      <c r="F4" s="10">
        <f>M11</f>
        <v>1793</v>
      </c>
      <c r="H4" s="80"/>
      <c r="I4" s="7"/>
      <c r="K4" s="89" t="s">
        <v>168</v>
      </c>
      <c r="U4" s="96"/>
      <c r="V4" s="96"/>
    </row>
    <row r="5" s="74" customFormat="1" ht="20.25" spans="5:22">
      <c r="E5" s="13" t="s">
        <v>8</v>
      </c>
      <c r="F5" s="14">
        <f>SUM(F1:F4)</f>
        <v>5903</v>
      </c>
      <c r="K5" s="74" t="s">
        <v>169</v>
      </c>
      <c r="U5" s="96"/>
      <c r="V5" s="96"/>
    </row>
    <row r="6" s="74" customFormat="1" ht="22.5" customHeight="1" spans="2:22">
      <c r="B6" s="81" t="s">
        <v>9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90"/>
      <c r="U6" s="96"/>
      <c r="V6" s="96"/>
    </row>
    <row r="7" s="74" customFormat="1" ht="22.5" customHeight="1" spans="1:22">
      <c r="A7" s="82" t="s">
        <v>170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U7" s="96"/>
      <c r="V7" s="96"/>
    </row>
    <row r="8" s="74" customFormat="1" ht="22.5" customHeight="1" spans="1:22">
      <c r="A8" s="81"/>
      <c r="B8" s="81"/>
      <c r="C8" s="82"/>
      <c r="D8" s="82"/>
      <c r="E8" s="82"/>
      <c r="F8" s="17" t="s">
        <v>171</v>
      </c>
      <c r="G8" s="17"/>
      <c r="H8" s="17"/>
      <c r="I8" s="17"/>
      <c r="J8" s="17"/>
      <c r="K8" s="47">
        <v>37800</v>
      </c>
      <c r="L8" s="48"/>
      <c r="M8" s="81"/>
      <c r="N8" s="82"/>
      <c r="O8" s="82"/>
      <c r="P8" s="91"/>
      <c r="Q8" s="80"/>
      <c r="U8" s="96"/>
      <c r="V8" s="96"/>
    </row>
    <row r="9" s="74" customFormat="1" ht="24" customHeight="1" spans="1:22">
      <c r="A9" s="18" t="s">
        <v>12</v>
      </c>
      <c r="B9" s="19" t="s">
        <v>13</v>
      </c>
      <c r="C9" s="19" t="s">
        <v>14</v>
      </c>
      <c r="D9" s="20" t="s">
        <v>15</v>
      </c>
      <c r="E9" s="21" t="s">
        <v>16</v>
      </c>
      <c r="F9" s="21" t="s">
        <v>17</v>
      </c>
      <c r="G9" s="21"/>
      <c r="H9" s="22" t="s">
        <v>18</v>
      </c>
      <c r="I9" s="49" t="s">
        <v>19</v>
      </c>
      <c r="J9" s="25" t="s">
        <v>20</v>
      </c>
      <c r="K9" s="22" t="s">
        <v>21</v>
      </c>
      <c r="L9" s="22" t="s">
        <v>22</v>
      </c>
      <c r="M9" s="22" t="s">
        <v>23</v>
      </c>
      <c r="N9" s="50" t="s">
        <v>24</v>
      </c>
      <c r="O9" s="92" t="s">
        <v>27</v>
      </c>
      <c r="P9" s="74" t="s">
        <v>143</v>
      </c>
      <c r="U9" s="96"/>
      <c r="V9" s="96"/>
    </row>
    <row r="10" s="74" customFormat="1" ht="14.25" spans="1:22">
      <c r="A10" s="23"/>
      <c r="B10" s="21"/>
      <c r="C10" s="19"/>
      <c r="D10" s="20"/>
      <c r="E10" s="21"/>
      <c r="F10" s="24" t="s">
        <v>25</v>
      </c>
      <c r="G10" s="21" t="s">
        <v>26</v>
      </c>
      <c r="H10" s="25"/>
      <c r="I10" s="49"/>
      <c r="J10" s="25"/>
      <c r="K10" s="25"/>
      <c r="L10" s="25"/>
      <c r="M10" s="22"/>
      <c r="N10" s="52">
        <f>SUM(N12:N2510)</f>
        <v>343</v>
      </c>
      <c r="O10" s="92"/>
      <c r="P10" s="74">
        <v>23500</v>
      </c>
      <c r="U10" s="96"/>
      <c r="V10" s="96"/>
    </row>
    <row r="11" s="74" customFormat="1" ht="17.25" customHeight="1" spans="1:22">
      <c r="A11" s="23"/>
      <c r="B11" s="21"/>
      <c r="C11" s="21"/>
      <c r="D11" s="20">
        <v>1</v>
      </c>
      <c r="E11" s="21">
        <v>2</v>
      </c>
      <c r="F11" s="24">
        <v>3</v>
      </c>
      <c r="G11" s="21">
        <v>4</v>
      </c>
      <c r="H11" s="25">
        <v>5</v>
      </c>
      <c r="I11" s="49">
        <v>6</v>
      </c>
      <c r="J11" s="25">
        <v>7</v>
      </c>
      <c r="K11" s="25">
        <f t="shared" ref="K11:M11" si="0">SUBTOTAL(9,K12:K611)</f>
        <v>41910</v>
      </c>
      <c r="L11" s="25">
        <f t="shared" si="0"/>
        <v>0</v>
      </c>
      <c r="M11" s="25">
        <f t="shared" si="0"/>
        <v>1793</v>
      </c>
      <c r="N11" s="52"/>
      <c r="O11" s="92"/>
      <c r="P11" s="93"/>
      <c r="U11" s="96"/>
      <c r="V11" s="96"/>
    </row>
    <row r="12" s="74" customFormat="1" spans="1:25">
      <c r="A12" s="83"/>
      <c r="B12" s="84">
        <v>1504255</v>
      </c>
      <c r="C12" s="85">
        <v>8620389</v>
      </c>
      <c r="D12" s="84">
        <v>176783</v>
      </c>
      <c r="E12" s="86" t="s">
        <v>29</v>
      </c>
      <c r="F12" s="87">
        <v>43615</v>
      </c>
      <c r="G12" s="87">
        <v>43617</v>
      </c>
      <c r="H12" s="31">
        <v>105</v>
      </c>
      <c r="I12" s="31">
        <v>1</v>
      </c>
      <c r="J12" s="31">
        <f t="shared" ref="J12:J34" si="1">+G12-F12</f>
        <v>2</v>
      </c>
      <c r="K12" s="31">
        <f t="shared" ref="K12:K23" si="2">H12*I12*J12</f>
        <v>210</v>
      </c>
      <c r="L12" s="31"/>
      <c r="M12" s="31"/>
      <c r="N12" s="94">
        <f>+I12*J12</f>
        <v>2</v>
      </c>
      <c r="O12" s="84"/>
      <c r="P12" s="91">
        <f t="shared" ref="P12:P34" si="3">(K12+L12+M12)*23500</f>
        <v>4935000</v>
      </c>
      <c r="Q12" s="97"/>
      <c r="R12" s="98"/>
      <c r="U12" s="96"/>
      <c r="V12" s="96"/>
      <c r="Y12" s="74" t="str">
        <f>$X$12&amp;B12</f>
        <v>1504255</v>
      </c>
    </row>
    <row r="13" s="74" customFormat="1" spans="1:25">
      <c r="A13" s="83" t="s">
        <v>30</v>
      </c>
      <c r="B13" s="84">
        <v>1504255</v>
      </c>
      <c r="C13" s="85">
        <v>8620389</v>
      </c>
      <c r="D13" s="84">
        <v>176783</v>
      </c>
      <c r="E13" s="86" t="s">
        <v>116</v>
      </c>
      <c r="F13" s="87">
        <v>43615</v>
      </c>
      <c r="G13" s="87">
        <v>43617</v>
      </c>
      <c r="H13" s="33">
        <v>19</v>
      </c>
      <c r="I13" s="31">
        <v>1</v>
      </c>
      <c r="J13" s="31">
        <f t="shared" si="1"/>
        <v>2</v>
      </c>
      <c r="K13" s="31"/>
      <c r="L13" s="31"/>
      <c r="M13" s="31">
        <f>+H13*I13*J13</f>
        <v>38</v>
      </c>
      <c r="N13" s="94"/>
      <c r="O13" s="84"/>
      <c r="P13" s="91">
        <f t="shared" si="3"/>
        <v>893000</v>
      </c>
      <c r="Q13" s="99"/>
      <c r="R13" s="98"/>
      <c r="U13" s="96"/>
      <c r="V13" s="96"/>
      <c r="Y13" s="74" t="str">
        <f t="shared" ref="Y13:Y44" si="4">$X$12&amp;B13</f>
        <v>1504255</v>
      </c>
    </row>
    <row r="14" s="74" customFormat="1" spans="1:25">
      <c r="A14" s="83"/>
      <c r="B14" s="84">
        <v>1491762</v>
      </c>
      <c r="C14" s="85">
        <v>8573456</v>
      </c>
      <c r="D14" s="88">
        <v>181367</v>
      </c>
      <c r="E14" s="86" t="s">
        <v>29</v>
      </c>
      <c r="F14" s="87">
        <v>43613</v>
      </c>
      <c r="G14" s="87">
        <v>43617</v>
      </c>
      <c r="H14" s="31">
        <v>105</v>
      </c>
      <c r="I14" s="31">
        <v>2</v>
      </c>
      <c r="J14" s="31">
        <v>2</v>
      </c>
      <c r="K14" s="31">
        <f>+H14*I14*J14</f>
        <v>420</v>
      </c>
      <c r="L14" s="31"/>
      <c r="M14" s="31"/>
      <c r="N14" s="94">
        <v>4</v>
      </c>
      <c r="O14" s="84"/>
      <c r="P14" s="91"/>
      <c r="Q14" s="99"/>
      <c r="R14" s="98"/>
      <c r="U14" s="96"/>
      <c r="V14" s="96"/>
      <c r="Y14" s="74" t="str">
        <f t="shared" si="4"/>
        <v>1491762</v>
      </c>
    </row>
    <row r="15" s="74" customFormat="1" spans="1:25">
      <c r="A15" s="83"/>
      <c r="B15" s="84">
        <v>1491762</v>
      </c>
      <c r="C15" s="85">
        <v>8573456</v>
      </c>
      <c r="D15" s="88">
        <v>181367</v>
      </c>
      <c r="E15" s="86" t="s">
        <v>116</v>
      </c>
      <c r="F15" s="87">
        <v>43613</v>
      </c>
      <c r="G15" s="87">
        <v>43617</v>
      </c>
      <c r="H15" s="33">
        <v>19</v>
      </c>
      <c r="I15" s="31">
        <v>2</v>
      </c>
      <c r="J15" s="31">
        <v>2</v>
      </c>
      <c r="K15" s="31"/>
      <c r="L15" s="31"/>
      <c r="M15" s="31">
        <f>+H15*I15*J15</f>
        <v>76</v>
      </c>
      <c r="N15" s="94"/>
      <c r="O15" s="84"/>
      <c r="P15" s="91"/>
      <c r="Q15" s="99"/>
      <c r="R15" s="98"/>
      <c r="U15" s="96"/>
      <c r="V15" s="96"/>
      <c r="Y15" s="74" t="str">
        <f t="shared" si="4"/>
        <v>1491762</v>
      </c>
    </row>
    <row r="16" s="74" customFormat="1" spans="1:25">
      <c r="A16" s="83"/>
      <c r="B16" s="84">
        <v>1493222</v>
      </c>
      <c r="C16" s="85">
        <v>8580766</v>
      </c>
      <c r="D16" s="84">
        <v>177110</v>
      </c>
      <c r="E16" s="86" t="s">
        <v>162</v>
      </c>
      <c r="F16" s="87">
        <v>43617</v>
      </c>
      <c r="G16" s="87">
        <v>43619</v>
      </c>
      <c r="H16" s="33">
        <v>369</v>
      </c>
      <c r="I16" s="31">
        <v>2</v>
      </c>
      <c r="J16" s="31">
        <f t="shared" si="1"/>
        <v>2</v>
      </c>
      <c r="K16" s="31">
        <f t="shared" si="2"/>
        <v>1476</v>
      </c>
      <c r="L16" s="31"/>
      <c r="M16" s="31"/>
      <c r="N16" s="94">
        <f>+I16*J16*3</f>
        <v>12</v>
      </c>
      <c r="O16" s="84"/>
      <c r="P16" s="91">
        <f t="shared" si="3"/>
        <v>34686000</v>
      </c>
      <c r="Q16" s="99"/>
      <c r="R16" s="98"/>
      <c r="U16" s="96"/>
      <c r="V16" s="96"/>
      <c r="Y16" s="74" t="str">
        <f t="shared" si="4"/>
        <v>1493222</v>
      </c>
    </row>
    <row r="17" s="74" customFormat="1" spans="1:25">
      <c r="A17" s="83"/>
      <c r="B17" s="84">
        <v>1503680</v>
      </c>
      <c r="C17" s="85">
        <v>8618748</v>
      </c>
      <c r="D17" s="84">
        <v>177127</v>
      </c>
      <c r="E17" s="86" t="s">
        <v>29</v>
      </c>
      <c r="F17" s="87">
        <v>43617</v>
      </c>
      <c r="G17" s="87">
        <v>43619</v>
      </c>
      <c r="H17" s="33">
        <v>105</v>
      </c>
      <c r="I17" s="31">
        <v>1</v>
      </c>
      <c r="J17" s="31">
        <f t="shared" si="1"/>
        <v>2</v>
      </c>
      <c r="K17" s="31">
        <f t="shared" si="2"/>
        <v>210</v>
      </c>
      <c r="L17" s="31"/>
      <c r="M17" s="31"/>
      <c r="N17" s="94">
        <f t="shared" ref="N17:N23" si="5">+I17*J17</f>
        <v>2</v>
      </c>
      <c r="O17" s="84"/>
      <c r="P17" s="91">
        <f t="shared" si="3"/>
        <v>4935000</v>
      </c>
      <c r="Q17" s="99"/>
      <c r="R17" s="98"/>
      <c r="U17" s="96"/>
      <c r="V17" s="96"/>
      <c r="Y17" s="74" t="str">
        <f t="shared" si="4"/>
        <v>1503680</v>
      </c>
    </row>
    <row r="18" s="74" customFormat="1" spans="1:25">
      <c r="A18" s="83"/>
      <c r="B18" s="84">
        <v>1465435</v>
      </c>
      <c r="C18" s="85">
        <v>8475322</v>
      </c>
      <c r="D18" s="84">
        <v>177135</v>
      </c>
      <c r="E18" s="86" t="s">
        <v>29</v>
      </c>
      <c r="F18" s="87">
        <v>43617</v>
      </c>
      <c r="G18" s="87">
        <v>43619</v>
      </c>
      <c r="H18" s="33">
        <v>105</v>
      </c>
      <c r="I18" s="31">
        <v>1</v>
      </c>
      <c r="J18" s="31">
        <f t="shared" si="1"/>
        <v>2</v>
      </c>
      <c r="K18" s="31">
        <f t="shared" si="2"/>
        <v>210</v>
      </c>
      <c r="L18" s="31"/>
      <c r="M18" s="31"/>
      <c r="N18" s="94">
        <f t="shared" si="5"/>
        <v>2</v>
      </c>
      <c r="O18" s="84"/>
      <c r="P18" s="91">
        <f t="shared" si="3"/>
        <v>4935000</v>
      </c>
      <c r="Q18" s="99"/>
      <c r="R18" s="98"/>
      <c r="U18" s="96"/>
      <c r="V18" s="96"/>
      <c r="Y18" s="74" t="str">
        <f t="shared" si="4"/>
        <v>1465435</v>
      </c>
    </row>
    <row r="19" s="74" customFormat="1" spans="1:25">
      <c r="A19" s="83"/>
      <c r="B19" s="84">
        <v>1484705</v>
      </c>
      <c r="C19" s="85">
        <v>8545346</v>
      </c>
      <c r="D19" s="84">
        <v>177153</v>
      </c>
      <c r="E19" s="86" t="s">
        <v>161</v>
      </c>
      <c r="F19" s="87">
        <v>43616</v>
      </c>
      <c r="G19" s="87">
        <v>43619</v>
      </c>
      <c r="H19" s="33">
        <v>315</v>
      </c>
      <c r="I19" s="31">
        <v>1</v>
      </c>
      <c r="J19" s="31">
        <f t="shared" si="1"/>
        <v>3</v>
      </c>
      <c r="K19" s="31">
        <f t="shared" si="2"/>
        <v>945</v>
      </c>
      <c r="L19" s="31"/>
      <c r="M19" s="31"/>
      <c r="N19" s="94">
        <f>+I19*J19*3</f>
        <v>9</v>
      </c>
      <c r="O19" s="84"/>
      <c r="P19" s="91">
        <f t="shared" si="3"/>
        <v>22207500</v>
      </c>
      <c r="Q19" s="99"/>
      <c r="R19" s="98"/>
      <c r="U19" s="96"/>
      <c r="V19" s="96"/>
      <c r="Y19" s="74" t="str">
        <f t="shared" si="4"/>
        <v>1484705</v>
      </c>
    </row>
    <row r="20" s="74" customFormat="1" spans="1:25">
      <c r="A20" s="83"/>
      <c r="B20" s="84">
        <v>1504077</v>
      </c>
      <c r="C20" s="85">
        <v>8620070</v>
      </c>
      <c r="D20" s="84">
        <v>177305</v>
      </c>
      <c r="E20" s="86" t="s">
        <v>29</v>
      </c>
      <c r="F20" s="87">
        <v>43618</v>
      </c>
      <c r="G20" s="87">
        <v>43620</v>
      </c>
      <c r="H20" s="31">
        <v>105</v>
      </c>
      <c r="I20" s="31">
        <v>1</v>
      </c>
      <c r="J20" s="31">
        <f t="shared" si="1"/>
        <v>2</v>
      </c>
      <c r="K20" s="31">
        <f t="shared" si="2"/>
        <v>210</v>
      </c>
      <c r="L20" s="31"/>
      <c r="M20" s="31"/>
      <c r="N20" s="94">
        <f t="shared" si="5"/>
        <v>2</v>
      </c>
      <c r="O20" s="84"/>
      <c r="P20" s="91">
        <f t="shared" si="3"/>
        <v>4935000</v>
      </c>
      <c r="Q20" s="99"/>
      <c r="R20" s="98"/>
      <c r="U20" s="96"/>
      <c r="V20" s="96"/>
      <c r="Y20" s="74" t="str">
        <f t="shared" si="4"/>
        <v>1504077</v>
      </c>
    </row>
    <row r="21" s="74" customFormat="1" spans="1:25">
      <c r="A21" s="83"/>
      <c r="B21" s="84">
        <v>1506283</v>
      </c>
      <c r="C21" s="85">
        <v>8626737</v>
      </c>
      <c r="D21" s="84">
        <v>177325</v>
      </c>
      <c r="E21" s="86" t="s">
        <v>29</v>
      </c>
      <c r="F21" s="87">
        <v>43619</v>
      </c>
      <c r="G21" s="87">
        <v>43620</v>
      </c>
      <c r="H21" s="31">
        <v>105</v>
      </c>
      <c r="I21" s="31">
        <v>1</v>
      </c>
      <c r="J21" s="31">
        <f t="shared" si="1"/>
        <v>1</v>
      </c>
      <c r="K21" s="31">
        <f t="shared" si="2"/>
        <v>105</v>
      </c>
      <c r="L21" s="31"/>
      <c r="M21" s="31"/>
      <c r="N21" s="94">
        <f t="shared" si="5"/>
        <v>1</v>
      </c>
      <c r="O21" s="84"/>
      <c r="P21" s="91">
        <f t="shared" si="3"/>
        <v>2467500</v>
      </c>
      <c r="Q21" s="99"/>
      <c r="R21" s="98"/>
      <c r="U21" s="96"/>
      <c r="V21" s="96"/>
      <c r="Y21" s="74" t="str">
        <f t="shared" si="4"/>
        <v>1506283</v>
      </c>
    </row>
    <row r="22" s="74" customFormat="1" spans="1:25">
      <c r="A22" s="83"/>
      <c r="B22" s="84">
        <v>1509017</v>
      </c>
      <c r="C22" s="85">
        <v>8641373</v>
      </c>
      <c r="D22" s="84">
        <v>177499</v>
      </c>
      <c r="E22" s="86" t="s">
        <v>94</v>
      </c>
      <c r="F22" s="87">
        <v>43620</v>
      </c>
      <c r="G22" s="87">
        <v>43621</v>
      </c>
      <c r="H22" s="31">
        <v>183</v>
      </c>
      <c r="I22" s="31">
        <v>7</v>
      </c>
      <c r="J22" s="31">
        <f t="shared" si="1"/>
        <v>1</v>
      </c>
      <c r="K22" s="31">
        <f t="shared" si="2"/>
        <v>1281</v>
      </c>
      <c r="L22" s="31"/>
      <c r="M22" s="31"/>
      <c r="N22" s="94">
        <f t="shared" si="5"/>
        <v>7</v>
      </c>
      <c r="O22" s="84"/>
      <c r="P22" s="91">
        <f t="shared" si="3"/>
        <v>30103500</v>
      </c>
      <c r="Q22" s="97"/>
      <c r="R22" s="98"/>
      <c r="U22" s="96"/>
      <c r="V22" s="96"/>
      <c r="Y22" s="74" t="str">
        <f t="shared" si="4"/>
        <v>1509017</v>
      </c>
    </row>
    <row r="23" s="74" customFormat="1" spans="1:25">
      <c r="A23" s="83"/>
      <c r="B23" s="84">
        <v>1508052</v>
      </c>
      <c r="C23" s="85">
        <v>8633325</v>
      </c>
      <c r="D23" s="84">
        <v>177507</v>
      </c>
      <c r="E23" s="86" t="s">
        <v>29</v>
      </c>
      <c r="F23" s="87">
        <v>43619</v>
      </c>
      <c r="G23" s="87">
        <v>43621</v>
      </c>
      <c r="H23" s="31">
        <v>105</v>
      </c>
      <c r="I23" s="31">
        <v>1</v>
      </c>
      <c r="J23" s="31">
        <f t="shared" si="1"/>
        <v>2</v>
      </c>
      <c r="K23" s="31">
        <f t="shared" si="2"/>
        <v>210</v>
      </c>
      <c r="L23" s="31"/>
      <c r="M23" s="31"/>
      <c r="N23" s="94">
        <f t="shared" si="5"/>
        <v>2</v>
      </c>
      <c r="O23" s="84"/>
      <c r="P23" s="91">
        <f t="shared" si="3"/>
        <v>4935000</v>
      </c>
      <c r="Q23" s="99"/>
      <c r="R23" s="98"/>
      <c r="U23" s="96"/>
      <c r="V23" s="96"/>
      <c r="Y23" s="74" t="str">
        <f t="shared" si="4"/>
        <v>1508052</v>
      </c>
    </row>
    <row r="24" s="74" customFormat="1" spans="1:25">
      <c r="A24" s="83"/>
      <c r="B24" s="84">
        <v>1508052</v>
      </c>
      <c r="C24" s="85">
        <v>8633325</v>
      </c>
      <c r="D24" s="84">
        <v>177507</v>
      </c>
      <c r="E24" s="86" t="s">
        <v>172</v>
      </c>
      <c r="F24" s="87">
        <v>43619</v>
      </c>
      <c r="G24" s="87">
        <v>43621</v>
      </c>
      <c r="H24" s="31">
        <v>50</v>
      </c>
      <c r="I24" s="31">
        <v>1</v>
      </c>
      <c r="J24" s="31">
        <f t="shared" si="1"/>
        <v>2</v>
      </c>
      <c r="K24" s="31"/>
      <c r="L24" s="31"/>
      <c r="M24" s="31">
        <f>+H24*I24*J24</f>
        <v>100</v>
      </c>
      <c r="N24" s="94"/>
      <c r="O24" s="84"/>
      <c r="P24" s="91">
        <f t="shared" si="3"/>
        <v>2350000</v>
      </c>
      <c r="Q24" s="99"/>
      <c r="R24" s="98"/>
      <c r="U24" s="96"/>
      <c r="V24" s="96"/>
      <c r="Y24" s="74" t="str">
        <f t="shared" si="4"/>
        <v>1508052</v>
      </c>
    </row>
    <row r="25" s="75" customFormat="1" spans="1:25">
      <c r="A25" s="83"/>
      <c r="B25" s="84">
        <v>1496797</v>
      </c>
      <c r="C25" s="85">
        <v>8596447</v>
      </c>
      <c r="D25" s="84">
        <v>177522</v>
      </c>
      <c r="E25" s="86" t="s">
        <v>29</v>
      </c>
      <c r="F25" s="87">
        <v>43619</v>
      </c>
      <c r="G25" s="87">
        <v>43621</v>
      </c>
      <c r="H25" s="34">
        <v>105</v>
      </c>
      <c r="I25" s="34">
        <v>1</v>
      </c>
      <c r="J25" s="31">
        <f t="shared" si="1"/>
        <v>2</v>
      </c>
      <c r="K25" s="31">
        <f t="shared" ref="K25:K35" si="6">H25*I25*J25</f>
        <v>210</v>
      </c>
      <c r="L25" s="34"/>
      <c r="M25" s="34"/>
      <c r="N25" s="94">
        <f t="shared" ref="N25:N34" si="7">+I25*J25</f>
        <v>2</v>
      </c>
      <c r="O25" s="95"/>
      <c r="P25" s="91">
        <f t="shared" si="3"/>
        <v>4935000</v>
      </c>
      <c r="Q25" s="100"/>
      <c r="R25" s="98"/>
      <c r="S25" s="74"/>
      <c r="U25" s="96"/>
      <c r="V25" s="96"/>
      <c r="Y25" s="74" t="str">
        <f t="shared" si="4"/>
        <v>1496797</v>
      </c>
    </row>
    <row r="26" s="74" customFormat="1" spans="1:25">
      <c r="A26" s="83"/>
      <c r="B26" s="84">
        <v>1496797</v>
      </c>
      <c r="C26" s="85">
        <v>8596447</v>
      </c>
      <c r="D26" s="84">
        <v>177522</v>
      </c>
      <c r="E26" s="86" t="s">
        <v>116</v>
      </c>
      <c r="F26" s="87">
        <v>43619</v>
      </c>
      <c r="G26" s="87">
        <v>43621</v>
      </c>
      <c r="H26" s="33">
        <v>19</v>
      </c>
      <c r="I26" s="31">
        <v>1</v>
      </c>
      <c r="J26" s="31">
        <f t="shared" si="1"/>
        <v>2</v>
      </c>
      <c r="K26" s="31"/>
      <c r="L26" s="31"/>
      <c r="M26" s="31">
        <f>+H26*I26*J26</f>
        <v>38</v>
      </c>
      <c r="N26" s="94"/>
      <c r="O26" s="84"/>
      <c r="P26" s="91">
        <f t="shared" si="3"/>
        <v>893000</v>
      </c>
      <c r="Q26" s="99"/>
      <c r="R26" s="98"/>
      <c r="U26" s="96"/>
      <c r="V26" s="96"/>
      <c r="Y26" s="74" t="str">
        <f t="shared" si="4"/>
        <v>1496797</v>
      </c>
    </row>
    <row r="27" s="74" customFormat="1" spans="1:25">
      <c r="A27" s="83"/>
      <c r="B27" s="84">
        <v>1486683</v>
      </c>
      <c r="C27" s="85">
        <v>8552051</v>
      </c>
      <c r="D27" s="84">
        <v>177531</v>
      </c>
      <c r="E27" s="86" t="s">
        <v>29</v>
      </c>
      <c r="F27" s="87">
        <v>43617</v>
      </c>
      <c r="G27" s="87">
        <v>43621</v>
      </c>
      <c r="H27" s="31">
        <v>105</v>
      </c>
      <c r="I27" s="31">
        <v>1</v>
      </c>
      <c r="J27" s="31">
        <f t="shared" si="1"/>
        <v>4</v>
      </c>
      <c r="K27" s="31">
        <f t="shared" si="6"/>
        <v>420</v>
      </c>
      <c r="L27" s="31"/>
      <c r="M27" s="31"/>
      <c r="N27" s="94">
        <f t="shared" si="7"/>
        <v>4</v>
      </c>
      <c r="O27" s="84"/>
      <c r="P27" s="91">
        <f t="shared" si="3"/>
        <v>9870000</v>
      </c>
      <c r="Q27" s="99"/>
      <c r="R27" s="98"/>
      <c r="U27" s="96"/>
      <c r="V27" s="96"/>
      <c r="Y27" s="74" t="str">
        <f t="shared" si="4"/>
        <v>1486683</v>
      </c>
    </row>
    <row r="28" s="74" customFormat="1" spans="1:25">
      <c r="A28" s="83" t="s">
        <v>40</v>
      </c>
      <c r="B28" s="84">
        <v>1499245</v>
      </c>
      <c r="C28" s="85">
        <v>8602401</v>
      </c>
      <c r="D28" s="84">
        <v>177536</v>
      </c>
      <c r="E28" s="86" t="s">
        <v>161</v>
      </c>
      <c r="F28" s="87">
        <v>43620</v>
      </c>
      <c r="G28" s="87">
        <v>43621</v>
      </c>
      <c r="H28" s="31">
        <v>315</v>
      </c>
      <c r="I28" s="31">
        <v>1</v>
      </c>
      <c r="J28" s="31">
        <f t="shared" si="1"/>
        <v>1</v>
      </c>
      <c r="K28" s="31">
        <f t="shared" si="6"/>
        <v>315</v>
      </c>
      <c r="L28" s="31"/>
      <c r="M28" s="31"/>
      <c r="N28" s="94">
        <v>3</v>
      </c>
      <c r="O28" s="84"/>
      <c r="P28" s="91">
        <f t="shared" si="3"/>
        <v>7402500</v>
      </c>
      <c r="Q28" s="99"/>
      <c r="R28" s="98"/>
      <c r="U28" s="96"/>
      <c r="V28" s="96"/>
      <c r="Y28" s="74" t="str">
        <f t="shared" si="4"/>
        <v>1499245</v>
      </c>
    </row>
    <row r="29" s="74" customFormat="1" spans="1:25">
      <c r="A29" s="83"/>
      <c r="B29" s="84">
        <v>1509290</v>
      </c>
      <c r="C29" s="85">
        <v>8640497</v>
      </c>
      <c r="D29" s="84">
        <v>177918</v>
      </c>
      <c r="E29" s="86" t="s">
        <v>94</v>
      </c>
      <c r="F29" s="87">
        <v>43622</v>
      </c>
      <c r="G29" s="87">
        <v>43623</v>
      </c>
      <c r="H29" s="31">
        <v>183</v>
      </c>
      <c r="I29" s="31">
        <v>3</v>
      </c>
      <c r="J29" s="31">
        <f t="shared" si="1"/>
        <v>1</v>
      </c>
      <c r="K29" s="31">
        <f t="shared" si="6"/>
        <v>549</v>
      </c>
      <c r="L29" s="31"/>
      <c r="M29" s="31"/>
      <c r="N29" s="94">
        <f t="shared" si="7"/>
        <v>3</v>
      </c>
      <c r="O29" s="84"/>
      <c r="P29" s="91">
        <f t="shared" si="3"/>
        <v>12901500</v>
      </c>
      <c r="Q29" s="99"/>
      <c r="R29" s="98"/>
      <c r="U29" s="96"/>
      <c r="V29" s="96"/>
      <c r="Y29" s="74" t="str">
        <f t="shared" si="4"/>
        <v>1509290</v>
      </c>
    </row>
    <row r="30" s="74" customFormat="1" spans="1:25">
      <c r="A30" s="83"/>
      <c r="B30" s="84">
        <v>1474217</v>
      </c>
      <c r="C30" s="85">
        <v>8501952</v>
      </c>
      <c r="D30" s="84">
        <v>177920</v>
      </c>
      <c r="E30" s="86" t="s">
        <v>29</v>
      </c>
      <c r="F30" s="87">
        <v>43622</v>
      </c>
      <c r="G30" s="87">
        <v>43623</v>
      </c>
      <c r="H30" s="31">
        <v>105</v>
      </c>
      <c r="I30" s="31">
        <v>1</v>
      </c>
      <c r="J30" s="31">
        <f t="shared" si="1"/>
        <v>1</v>
      </c>
      <c r="K30" s="31">
        <f t="shared" si="6"/>
        <v>105</v>
      </c>
      <c r="L30" s="31"/>
      <c r="M30" s="31"/>
      <c r="N30" s="94">
        <f t="shared" si="7"/>
        <v>1</v>
      </c>
      <c r="O30" s="84"/>
      <c r="P30" s="91">
        <f t="shared" si="3"/>
        <v>2467500</v>
      </c>
      <c r="Q30" s="99"/>
      <c r="R30" s="98"/>
      <c r="U30" s="96"/>
      <c r="V30" s="96"/>
      <c r="Y30" s="74" t="str">
        <f t="shared" si="4"/>
        <v>1474217</v>
      </c>
    </row>
    <row r="31" s="74" customFormat="1" spans="1:25">
      <c r="A31" s="83"/>
      <c r="B31" s="84">
        <v>1474368</v>
      </c>
      <c r="C31" s="85">
        <v>8502109</v>
      </c>
      <c r="D31" s="84">
        <v>177921</v>
      </c>
      <c r="E31" s="86" t="s">
        <v>29</v>
      </c>
      <c r="F31" s="87">
        <v>43622</v>
      </c>
      <c r="G31" s="87">
        <v>43623</v>
      </c>
      <c r="H31" s="31">
        <v>105</v>
      </c>
      <c r="I31" s="31">
        <v>1</v>
      </c>
      <c r="J31" s="31">
        <f t="shared" si="1"/>
        <v>1</v>
      </c>
      <c r="K31" s="31">
        <f t="shared" si="6"/>
        <v>105</v>
      </c>
      <c r="L31" s="31"/>
      <c r="M31" s="31"/>
      <c r="N31" s="94">
        <f t="shared" si="7"/>
        <v>1</v>
      </c>
      <c r="O31" s="84"/>
      <c r="P31" s="91">
        <f t="shared" si="3"/>
        <v>2467500</v>
      </c>
      <c r="Q31" s="99"/>
      <c r="R31" s="98"/>
      <c r="U31" s="96"/>
      <c r="V31" s="96"/>
      <c r="Y31" s="74" t="str">
        <f t="shared" si="4"/>
        <v>1474368</v>
      </c>
    </row>
    <row r="32" s="74" customFormat="1" spans="1:25">
      <c r="A32" s="83"/>
      <c r="B32" s="84">
        <v>1509327</v>
      </c>
      <c r="C32" s="85">
        <v>8640868</v>
      </c>
      <c r="D32" s="84">
        <v>177924</v>
      </c>
      <c r="E32" s="86" t="s">
        <v>29</v>
      </c>
      <c r="F32" s="87">
        <v>43622</v>
      </c>
      <c r="G32" s="87">
        <v>43623</v>
      </c>
      <c r="H32" s="31">
        <v>105</v>
      </c>
      <c r="I32" s="31">
        <v>1</v>
      </c>
      <c r="J32" s="31">
        <f t="shared" si="1"/>
        <v>1</v>
      </c>
      <c r="K32" s="31">
        <f t="shared" si="6"/>
        <v>105</v>
      </c>
      <c r="L32" s="31"/>
      <c r="M32" s="31"/>
      <c r="N32" s="94">
        <f t="shared" si="7"/>
        <v>1</v>
      </c>
      <c r="O32" s="84"/>
      <c r="P32" s="91">
        <f t="shared" si="3"/>
        <v>2467500</v>
      </c>
      <c r="Q32" s="99"/>
      <c r="R32" s="98"/>
      <c r="U32" s="96"/>
      <c r="V32" s="96"/>
      <c r="Y32" s="74" t="str">
        <f t="shared" si="4"/>
        <v>1509327</v>
      </c>
    </row>
    <row r="33" s="74" customFormat="1" spans="1:25">
      <c r="A33" s="83"/>
      <c r="B33" s="84">
        <v>1508476</v>
      </c>
      <c r="C33" s="85">
        <v>8634565</v>
      </c>
      <c r="D33" s="84">
        <v>178132</v>
      </c>
      <c r="E33" s="86" t="s">
        <v>29</v>
      </c>
      <c r="F33" s="87">
        <v>43621</v>
      </c>
      <c r="G33" s="87">
        <v>43624</v>
      </c>
      <c r="H33" s="31">
        <v>105</v>
      </c>
      <c r="I33" s="31">
        <v>1</v>
      </c>
      <c r="J33" s="31">
        <f t="shared" si="1"/>
        <v>3</v>
      </c>
      <c r="K33" s="31">
        <f t="shared" si="6"/>
        <v>315</v>
      </c>
      <c r="L33" s="31"/>
      <c r="M33" s="31"/>
      <c r="N33" s="94">
        <f t="shared" si="7"/>
        <v>3</v>
      </c>
      <c r="O33" s="84"/>
      <c r="P33" s="91">
        <f t="shared" si="3"/>
        <v>7402500</v>
      </c>
      <c r="Q33" s="99"/>
      <c r="R33" s="98"/>
      <c r="U33" s="96"/>
      <c r="V33" s="96"/>
      <c r="Y33" s="74" t="str">
        <f t="shared" si="4"/>
        <v>1508476</v>
      </c>
    </row>
    <row r="34" s="74" customFormat="1" spans="1:25">
      <c r="A34" s="83"/>
      <c r="B34" s="84">
        <v>1509324</v>
      </c>
      <c r="C34" s="85">
        <v>8640836</v>
      </c>
      <c r="D34" s="84">
        <v>178134</v>
      </c>
      <c r="E34" s="86" t="s">
        <v>145</v>
      </c>
      <c r="F34" s="87">
        <v>43623</v>
      </c>
      <c r="G34" s="87">
        <v>43624</v>
      </c>
      <c r="H34" s="31">
        <v>123</v>
      </c>
      <c r="I34" s="31">
        <v>1</v>
      </c>
      <c r="J34" s="31">
        <f t="shared" si="1"/>
        <v>1</v>
      </c>
      <c r="K34" s="31">
        <f t="shared" si="6"/>
        <v>123</v>
      </c>
      <c r="L34" s="31"/>
      <c r="M34" s="31"/>
      <c r="N34" s="94">
        <f t="shared" si="7"/>
        <v>1</v>
      </c>
      <c r="O34" s="84"/>
      <c r="P34" s="91">
        <f t="shared" si="3"/>
        <v>2890500</v>
      </c>
      <c r="Q34" s="99"/>
      <c r="R34" s="98"/>
      <c r="U34" s="96"/>
      <c r="V34" s="96"/>
      <c r="Y34" s="74" t="str">
        <f t="shared" si="4"/>
        <v>1509324</v>
      </c>
    </row>
    <row r="35" s="74" customFormat="1" spans="1:25">
      <c r="A35" s="83"/>
      <c r="B35" s="84">
        <v>1505871</v>
      </c>
      <c r="C35" s="85">
        <v>8626064</v>
      </c>
      <c r="D35" s="84">
        <v>180578</v>
      </c>
      <c r="E35" s="86" t="s">
        <v>29</v>
      </c>
      <c r="F35" s="87">
        <v>43623</v>
      </c>
      <c r="G35" s="87">
        <v>43624</v>
      </c>
      <c r="H35" s="31">
        <v>105</v>
      </c>
      <c r="I35" s="31">
        <v>1</v>
      </c>
      <c r="J35" s="31">
        <v>1</v>
      </c>
      <c r="K35" s="31">
        <f t="shared" si="6"/>
        <v>105</v>
      </c>
      <c r="L35" s="31"/>
      <c r="M35" s="31"/>
      <c r="N35" s="94">
        <v>1</v>
      </c>
      <c r="O35" s="84"/>
      <c r="P35" s="91"/>
      <c r="Q35" s="99"/>
      <c r="R35" s="98"/>
      <c r="U35" s="96"/>
      <c r="V35" s="96"/>
      <c r="Y35" s="74" t="str">
        <f t="shared" si="4"/>
        <v>1505871</v>
      </c>
    </row>
    <row r="36" s="74" customFormat="1" spans="1:25">
      <c r="A36" s="83"/>
      <c r="B36" s="84">
        <v>1505871</v>
      </c>
      <c r="C36" s="85">
        <v>8626064</v>
      </c>
      <c r="D36" s="84">
        <v>180578</v>
      </c>
      <c r="E36" s="86" t="s">
        <v>116</v>
      </c>
      <c r="F36" s="87">
        <v>43623</v>
      </c>
      <c r="G36" s="87">
        <v>43624</v>
      </c>
      <c r="H36" s="31">
        <v>19</v>
      </c>
      <c r="I36" s="31">
        <v>1</v>
      </c>
      <c r="J36" s="31">
        <v>1</v>
      </c>
      <c r="K36" s="31"/>
      <c r="L36" s="31"/>
      <c r="M36" s="31">
        <f>+H36*I36*J36</f>
        <v>19</v>
      </c>
      <c r="N36" s="94"/>
      <c r="O36" s="84"/>
      <c r="P36" s="91"/>
      <c r="Q36" s="99"/>
      <c r="R36" s="98"/>
      <c r="U36" s="96"/>
      <c r="V36" s="96"/>
      <c r="Y36" s="74" t="str">
        <f t="shared" si="4"/>
        <v>1505871</v>
      </c>
    </row>
    <row r="37" s="74" customFormat="1" spans="1:25">
      <c r="A37" s="83"/>
      <c r="B37" s="84">
        <v>1464009</v>
      </c>
      <c r="C37" s="85">
        <v>8469029</v>
      </c>
      <c r="D37" s="84">
        <v>178351</v>
      </c>
      <c r="E37" s="86" t="s">
        <v>29</v>
      </c>
      <c r="F37" s="87">
        <v>43624</v>
      </c>
      <c r="G37" s="87">
        <v>43625</v>
      </c>
      <c r="H37" s="31">
        <v>105</v>
      </c>
      <c r="I37" s="31">
        <v>1</v>
      </c>
      <c r="J37" s="31">
        <f t="shared" ref="J37:J100" si="8">+G37-F37</f>
        <v>1</v>
      </c>
      <c r="K37" s="31">
        <f t="shared" ref="K37:K39" si="9">H37*I37*J37</f>
        <v>105</v>
      </c>
      <c r="L37" s="31"/>
      <c r="M37" s="31"/>
      <c r="N37" s="94">
        <f t="shared" ref="N37:N39" si="10">+I37*J37</f>
        <v>1</v>
      </c>
      <c r="O37" s="84"/>
      <c r="P37" s="91">
        <f t="shared" ref="P37:P100" si="11">(K37+L37+M37)*23500</f>
        <v>2467500</v>
      </c>
      <c r="Q37" s="99"/>
      <c r="R37" s="98"/>
      <c r="U37" s="96"/>
      <c r="V37" s="96"/>
      <c r="Y37" s="74" t="str">
        <f t="shared" si="4"/>
        <v>1464009</v>
      </c>
    </row>
    <row r="38" s="74" customFormat="1" spans="1:25">
      <c r="A38" s="83"/>
      <c r="B38" s="84">
        <v>1496230</v>
      </c>
      <c r="C38" s="85">
        <v>8594146</v>
      </c>
      <c r="D38" s="84">
        <v>178353</v>
      </c>
      <c r="E38" s="86" t="s">
        <v>29</v>
      </c>
      <c r="F38" s="87">
        <v>43624</v>
      </c>
      <c r="G38" s="87">
        <v>43625</v>
      </c>
      <c r="H38" s="31">
        <v>105</v>
      </c>
      <c r="I38" s="31">
        <v>1</v>
      </c>
      <c r="J38" s="31">
        <f t="shared" si="8"/>
        <v>1</v>
      </c>
      <c r="K38" s="31">
        <f t="shared" si="9"/>
        <v>105</v>
      </c>
      <c r="L38" s="31"/>
      <c r="M38" s="31"/>
      <c r="N38" s="94">
        <f t="shared" si="10"/>
        <v>1</v>
      </c>
      <c r="O38" s="84"/>
      <c r="P38" s="91">
        <f t="shared" si="11"/>
        <v>2467500</v>
      </c>
      <c r="Q38" s="99"/>
      <c r="R38" s="98"/>
      <c r="U38" s="96"/>
      <c r="V38" s="96"/>
      <c r="Y38" s="74" t="str">
        <f t="shared" si="4"/>
        <v>1496230</v>
      </c>
    </row>
    <row r="39" s="74" customFormat="1" spans="1:25">
      <c r="A39" s="83"/>
      <c r="B39" s="84">
        <v>1511448</v>
      </c>
      <c r="C39" s="85">
        <v>8648175</v>
      </c>
      <c r="D39" s="84">
        <v>178355</v>
      </c>
      <c r="E39" s="86" t="s">
        <v>145</v>
      </c>
      <c r="F39" s="87">
        <v>43624</v>
      </c>
      <c r="G39" s="87">
        <v>43625</v>
      </c>
      <c r="H39" s="31">
        <v>123</v>
      </c>
      <c r="I39" s="31">
        <v>1</v>
      </c>
      <c r="J39" s="31">
        <f t="shared" si="8"/>
        <v>1</v>
      </c>
      <c r="K39" s="31">
        <f t="shared" si="9"/>
        <v>123</v>
      </c>
      <c r="L39" s="31"/>
      <c r="M39" s="31"/>
      <c r="N39" s="94">
        <f t="shared" si="10"/>
        <v>1</v>
      </c>
      <c r="O39" s="84"/>
      <c r="P39" s="91">
        <f t="shared" si="11"/>
        <v>2890500</v>
      </c>
      <c r="Q39" s="99"/>
      <c r="R39" s="98"/>
      <c r="U39" s="96"/>
      <c r="V39" s="96"/>
      <c r="Y39" s="74" t="str">
        <f t="shared" si="4"/>
        <v>1511448</v>
      </c>
    </row>
    <row r="40" s="74" customFormat="1" spans="1:25">
      <c r="A40" s="83"/>
      <c r="B40" s="84">
        <v>1511448</v>
      </c>
      <c r="C40" s="85">
        <v>8648175</v>
      </c>
      <c r="D40" s="84">
        <v>178355</v>
      </c>
      <c r="E40" s="86" t="s">
        <v>116</v>
      </c>
      <c r="F40" s="87">
        <v>43624</v>
      </c>
      <c r="G40" s="87">
        <v>43625</v>
      </c>
      <c r="H40" s="31">
        <v>19</v>
      </c>
      <c r="I40" s="31">
        <v>1</v>
      </c>
      <c r="J40" s="31">
        <f t="shared" si="8"/>
        <v>1</v>
      </c>
      <c r="K40" s="31"/>
      <c r="L40" s="31"/>
      <c r="M40" s="31">
        <f>+H40*I40*J40</f>
        <v>19</v>
      </c>
      <c r="N40" s="94"/>
      <c r="O40" s="84"/>
      <c r="P40" s="91">
        <f t="shared" si="11"/>
        <v>446500</v>
      </c>
      <c r="Q40" s="99"/>
      <c r="R40" s="98"/>
      <c r="U40" s="96"/>
      <c r="V40" s="96"/>
      <c r="Y40" s="74" t="str">
        <f t="shared" si="4"/>
        <v>1511448</v>
      </c>
    </row>
    <row r="41" s="74" customFormat="1" spans="1:25">
      <c r="A41" s="83"/>
      <c r="B41" s="84">
        <v>1482309</v>
      </c>
      <c r="C41" s="85">
        <v>8534171</v>
      </c>
      <c r="D41" s="84">
        <v>178362</v>
      </c>
      <c r="E41" s="86" t="s">
        <v>29</v>
      </c>
      <c r="F41" s="87">
        <v>43623</v>
      </c>
      <c r="G41" s="87">
        <v>43625</v>
      </c>
      <c r="H41" s="31">
        <v>105</v>
      </c>
      <c r="I41" s="31">
        <v>1</v>
      </c>
      <c r="J41" s="31">
        <f t="shared" si="8"/>
        <v>2</v>
      </c>
      <c r="K41" s="31">
        <f t="shared" ref="K41:K47" si="12">H41*I41*J41</f>
        <v>210</v>
      </c>
      <c r="L41" s="31"/>
      <c r="M41" s="31"/>
      <c r="N41" s="94">
        <f t="shared" ref="N41:N47" si="13">+I41*J41</f>
        <v>2</v>
      </c>
      <c r="O41" s="84"/>
      <c r="P41" s="91">
        <f t="shared" si="11"/>
        <v>4935000</v>
      </c>
      <c r="Q41" s="99"/>
      <c r="R41" s="98"/>
      <c r="U41" s="96"/>
      <c r="V41" s="96"/>
      <c r="Y41" s="74" t="str">
        <f t="shared" si="4"/>
        <v>1482309</v>
      </c>
    </row>
    <row r="42" s="74" customFormat="1" spans="1:25">
      <c r="A42" s="83"/>
      <c r="B42" s="84">
        <v>1482309</v>
      </c>
      <c r="C42" s="85">
        <v>8534171</v>
      </c>
      <c r="D42" s="84">
        <v>178362</v>
      </c>
      <c r="E42" s="86" t="s">
        <v>116</v>
      </c>
      <c r="F42" s="87">
        <v>43623</v>
      </c>
      <c r="G42" s="87">
        <v>43625</v>
      </c>
      <c r="H42" s="31">
        <v>19</v>
      </c>
      <c r="I42" s="31">
        <v>1</v>
      </c>
      <c r="J42" s="31">
        <f t="shared" si="8"/>
        <v>2</v>
      </c>
      <c r="K42" s="31"/>
      <c r="L42" s="31"/>
      <c r="M42" s="31">
        <f>+H42*I42*J42</f>
        <v>38</v>
      </c>
      <c r="N42" s="94"/>
      <c r="O42" s="84"/>
      <c r="P42" s="91">
        <f t="shared" si="11"/>
        <v>893000</v>
      </c>
      <c r="Q42" s="99"/>
      <c r="R42" s="98"/>
      <c r="U42" s="96"/>
      <c r="V42" s="96"/>
      <c r="Y42" s="74" t="str">
        <f t="shared" si="4"/>
        <v>1482309</v>
      </c>
    </row>
    <row r="43" s="74" customFormat="1" spans="1:25">
      <c r="A43" s="83"/>
      <c r="B43" s="84">
        <v>1501442</v>
      </c>
      <c r="C43" s="85">
        <v>8610757</v>
      </c>
      <c r="D43" s="84">
        <v>178366</v>
      </c>
      <c r="E43" s="86" t="s">
        <v>29</v>
      </c>
      <c r="F43" s="87">
        <v>43623</v>
      </c>
      <c r="G43" s="87">
        <v>43625</v>
      </c>
      <c r="H43" s="31">
        <v>105</v>
      </c>
      <c r="I43" s="31">
        <v>1</v>
      </c>
      <c r="J43" s="31">
        <f t="shared" si="8"/>
        <v>2</v>
      </c>
      <c r="K43" s="31">
        <f t="shared" si="12"/>
        <v>210</v>
      </c>
      <c r="L43" s="31"/>
      <c r="M43" s="31"/>
      <c r="N43" s="94">
        <f t="shared" si="13"/>
        <v>2</v>
      </c>
      <c r="O43" s="84"/>
      <c r="P43" s="91">
        <f t="shared" si="11"/>
        <v>4935000</v>
      </c>
      <c r="Q43" s="99"/>
      <c r="R43" s="98"/>
      <c r="U43" s="96"/>
      <c r="V43" s="96"/>
      <c r="Y43" s="74" t="str">
        <f t="shared" si="4"/>
        <v>1501442</v>
      </c>
    </row>
    <row r="44" s="74" customFormat="1" spans="1:25">
      <c r="A44" s="83"/>
      <c r="B44" s="84">
        <v>1498858</v>
      </c>
      <c r="C44" s="85">
        <v>8601491</v>
      </c>
      <c r="D44" s="84">
        <v>178393</v>
      </c>
      <c r="E44" s="86" t="s">
        <v>29</v>
      </c>
      <c r="F44" s="87">
        <v>43621</v>
      </c>
      <c r="G44" s="87">
        <v>43625</v>
      </c>
      <c r="H44" s="31">
        <v>105</v>
      </c>
      <c r="I44" s="31">
        <v>1</v>
      </c>
      <c r="J44" s="31">
        <f t="shared" si="8"/>
        <v>4</v>
      </c>
      <c r="K44" s="31">
        <f t="shared" si="12"/>
        <v>420</v>
      </c>
      <c r="L44" s="31"/>
      <c r="M44" s="31"/>
      <c r="N44" s="94">
        <f t="shared" si="13"/>
        <v>4</v>
      </c>
      <c r="O44" s="84"/>
      <c r="P44" s="91">
        <f t="shared" si="11"/>
        <v>9870000</v>
      </c>
      <c r="Q44" s="99"/>
      <c r="R44" s="98"/>
      <c r="U44" s="96"/>
      <c r="V44" s="96"/>
      <c r="Y44" s="74" t="str">
        <f t="shared" si="4"/>
        <v>1498858</v>
      </c>
    </row>
    <row r="45" s="74" customFormat="1" spans="1:25">
      <c r="A45" s="83"/>
      <c r="B45" s="84">
        <v>1511806</v>
      </c>
      <c r="C45" s="85">
        <v>8647706</v>
      </c>
      <c r="D45" s="84">
        <v>178605</v>
      </c>
      <c r="E45" s="86" t="s">
        <v>29</v>
      </c>
      <c r="F45" s="87">
        <v>43625</v>
      </c>
      <c r="G45" s="87">
        <v>43626</v>
      </c>
      <c r="H45" s="31">
        <v>105</v>
      </c>
      <c r="I45" s="31">
        <v>1</v>
      </c>
      <c r="J45" s="31">
        <f t="shared" si="8"/>
        <v>1</v>
      </c>
      <c r="K45" s="31">
        <f t="shared" si="12"/>
        <v>105</v>
      </c>
      <c r="L45" s="31"/>
      <c r="M45" s="31"/>
      <c r="N45" s="94">
        <f t="shared" si="13"/>
        <v>1</v>
      </c>
      <c r="O45" s="84"/>
      <c r="P45" s="91">
        <f t="shared" si="11"/>
        <v>2467500</v>
      </c>
      <c r="Q45" s="99"/>
      <c r="R45" s="98"/>
      <c r="U45" s="96"/>
      <c r="V45" s="96"/>
      <c r="Y45" s="74" t="str">
        <f t="shared" ref="Y45:Y76" si="14">$X$12&amp;B45</f>
        <v>1511806</v>
      </c>
    </row>
    <row r="46" s="74" customFormat="1" spans="1:25">
      <c r="A46" s="83"/>
      <c r="B46" s="84">
        <v>1505439</v>
      </c>
      <c r="C46" s="85">
        <v>8625926</v>
      </c>
      <c r="D46" s="84">
        <v>178622</v>
      </c>
      <c r="E46" s="86" t="s">
        <v>94</v>
      </c>
      <c r="F46" s="87">
        <v>43624</v>
      </c>
      <c r="G46" s="87">
        <v>43626</v>
      </c>
      <c r="H46" s="31">
        <v>183</v>
      </c>
      <c r="I46" s="31">
        <v>2</v>
      </c>
      <c r="J46" s="31">
        <f t="shared" si="8"/>
        <v>2</v>
      </c>
      <c r="K46" s="31">
        <f t="shared" si="12"/>
        <v>732</v>
      </c>
      <c r="L46" s="31"/>
      <c r="M46" s="31"/>
      <c r="N46" s="94">
        <f t="shared" si="13"/>
        <v>4</v>
      </c>
      <c r="O46" s="84"/>
      <c r="P46" s="91">
        <f t="shared" si="11"/>
        <v>17202000</v>
      </c>
      <c r="Q46" s="99"/>
      <c r="R46" s="98"/>
      <c r="U46" s="96"/>
      <c r="V46" s="96"/>
      <c r="Y46" s="74" t="str">
        <f t="shared" si="14"/>
        <v>1505439</v>
      </c>
    </row>
    <row r="47" s="74" customFormat="1" spans="1:25">
      <c r="A47" s="83"/>
      <c r="B47" s="84">
        <v>1496822</v>
      </c>
      <c r="C47" s="85">
        <v>8596461</v>
      </c>
      <c r="D47" s="84">
        <v>178628</v>
      </c>
      <c r="E47" s="86" t="s">
        <v>94</v>
      </c>
      <c r="F47" s="87">
        <v>43624</v>
      </c>
      <c r="G47" s="87">
        <v>43626</v>
      </c>
      <c r="H47" s="31">
        <v>183</v>
      </c>
      <c r="I47" s="31">
        <v>1</v>
      </c>
      <c r="J47" s="31">
        <f t="shared" si="8"/>
        <v>2</v>
      </c>
      <c r="K47" s="31">
        <f t="shared" si="12"/>
        <v>366</v>
      </c>
      <c r="L47" s="31"/>
      <c r="M47" s="31"/>
      <c r="N47" s="94">
        <f t="shared" si="13"/>
        <v>2</v>
      </c>
      <c r="O47" s="84"/>
      <c r="P47" s="91">
        <f t="shared" si="11"/>
        <v>8601000</v>
      </c>
      <c r="Q47" s="99"/>
      <c r="R47" s="98"/>
      <c r="U47" s="96"/>
      <c r="V47" s="96"/>
      <c r="Y47" s="74" t="str">
        <f t="shared" si="14"/>
        <v>1496822</v>
      </c>
    </row>
    <row r="48" s="74" customFormat="1" spans="1:25">
      <c r="A48" s="83"/>
      <c r="B48" s="84">
        <v>1496822</v>
      </c>
      <c r="C48" s="85">
        <v>8596461</v>
      </c>
      <c r="D48" s="84">
        <v>178628</v>
      </c>
      <c r="E48" s="86" t="s">
        <v>173</v>
      </c>
      <c r="F48" s="87">
        <v>43624</v>
      </c>
      <c r="G48" s="87">
        <v>43626</v>
      </c>
      <c r="H48" s="31">
        <v>46</v>
      </c>
      <c r="I48" s="31">
        <v>1</v>
      </c>
      <c r="J48" s="31">
        <f t="shared" si="8"/>
        <v>2</v>
      </c>
      <c r="K48" s="31"/>
      <c r="L48" s="31"/>
      <c r="M48" s="31">
        <f>+H48*I48*J48</f>
        <v>92</v>
      </c>
      <c r="N48" s="94"/>
      <c r="O48" s="84"/>
      <c r="P48" s="91">
        <f t="shared" si="11"/>
        <v>2162000</v>
      </c>
      <c r="Q48" s="99"/>
      <c r="R48" s="98"/>
      <c r="U48" s="96"/>
      <c r="V48" s="96"/>
      <c r="Y48" s="74" t="str">
        <f t="shared" si="14"/>
        <v>1496822</v>
      </c>
    </row>
    <row r="49" s="74" customFormat="1" spans="1:25">
      <c r="A49" s="83"/>
      <c r="B49" s="84">
        <v>1482678</v>
      </c>
      <c r="C49" s="85">
        <v>8535685</v>
      </c>
      <c r="D49" s="84">
        <v>178641</v>
      </c>
      <c r="E49" s="86" t="s">
        <v>29</v>
      </c>
      <c r="F49" s="87">
        <v>43624</v>
      </c>
      <c r="G49" s="87">
        <v>43626</v>
      </c>
      <c r="H49" s="31">
        <v>105</v>
      </c>
      <c r="I49" s="31">
        <v>1</v>
      </c>
      <c r="J49" s="31">
        <f t="shared" si="8"/>
        <v>2</v>
      </c>
      <c r="K49" s="31">
        <f t="shared" ref="K49:K57" si="15">H49*I49*J49</f>
        <v>210</v>
      </c>
      <c r="L49" s="31"/>
      <c r="M49" s="31"/>
      <c r="N49" s="94">
        <f t="shared" ref="N49:N54" si="16">+I49*J49</f>
        <v>2</v>
      </c>
      <c r="O49" s="84"/>
      <c r="P49" s="91">
        <f t="shared" si="11"/>
        <v>4935000</v>
      </c>
      <c r="Q49" s="99"/>
      <c r="R49" s="98"/>
      <c r="U49" s="96"/>
      <c r="V49" s="96"/>
      <c r="Y49" s="74" t="str">
        <f t="shared" si="14"/>
        <v>1482678</v>
      </c>
    </row>
    <row r="50" s="74" customFormat="1" spans="1:25">
      <c r="A50" s="83"/>
      <c r="B50" s="84">
        <v>1482678</v>
      </c>
      <c r="C50" s="85">
        <v>8535685</v>
      </c>
      <c r="D50" s="84">
        <v>178641</v>
      </c>
      <c r="E50" s="86" t="s">
        <v>116</v>
      </c>
      <c r="F50" s="87">
        <v>43624</v>
      </c>
      <c r="G50" s="87">
        <v>43626</v>
      </c>
      <c r="H50" s="31">
        <v>19</v>
      </c>
      <c r="I50" s="31">
        <v>1</v>
      </c>
      <c r="J50" s="31">
        <f t="shared" si="8"/>
        <v>2</v>
      </c>
      <c r="K50" s="31"/>
      <c r="L50" s="31"/>
      <c r="M50" s="31">
        <f>+J50*I50*H50</f>
        <v>38</v>
      </c>
      <c r="N50" s="94"/>
      <c r="O50" s="84"/>
      <c r="P50" s="91">
        <f t="shared" si="11"/>
        <v>893000</v>
      </c>
      <c r="Q50" s="99"/>
      <c r="R50" s="98"/>
      <c r="U50" s="96"/>
      <c r="V50" s="96"/>
      <c r="Y50" s="74" t="str">
        <f t="shared" si="14"/>
        <v>1482678</v>
      </c>
    </row>
    <row r="51" s="74" customFormat="1" spans="1:25">
      <c r="A51" s="83"/>
      <c r="B51" s="84">
        <v>1511057</v>
      </c>
      <c r="C51" s="85">
        <v>8646342</v>
      </c>
      <c r="D51" s="84">
        <v>178838</v>
      </c>
      <c r="E51" s="86" t="s">
        <v>29</v>
      </c>
      <c r="F51" s="87">
        <v>43625</v>
      </c>
      <c r="G51" s="87">
        <v>43627</v>
      </c>
      <c r="H51" s="31">
        <v>105</v>
      </c>
      <c r="I51" s="31">
        <v>1</v>
      </c>
      <c r="J51" s="31">
        <f t="shared" si="8"/>
        <v>2</v>
      </c>
      <c r="K51" s="31">
        <f t="shared" si="15"/>
        <v>210</v>
      </c>
      <c r="L51" s="31"/>
      <c r="M51" s="31"/>
      <c r="N51" s="94">
        <f t="shared" si="16"/>
        <v>2</v>
      </c>
      <c r="O51" s="84"/>
      <c r="P51" s="91">
        <f t="shared" si="11"/>
        <v>4935000</v>
      </c>
      <c r="Q51" s="99"/>
      <c r="R51" s="98"/>
      <c r="U51" s="96"/>
      <c r="V51" s="96"/>
      <c r="Y51" s="74" t="str">
        <f t="shared" si="14"/>
        <v>1511057</v>
      </c>
    </row>
    <row r="52" s="74" customFormat="1" spans="1:25">
      <c r="A52" s="83"/>
      <c r="B52" s="84">
        <v>1501989</v>
      </c>
      <c r="C52" s="85">
        <v>8613904</v>
      </c>
      <c r="D52" s="84">
        <v>178857</v>
      </c>
      <c r="E52" s="86" t="s">
        <v>29</v>
      </c>
      <c r="F52" s="87">
        <v>43625</v>
      </c>
      <c r="G52" s="87">
        <v>43627</v>
      </c>
      <c r="H52" s="31">
        <v>105</v>
      </c>
      <c r="I52" s="31">
        <v>2</v>
      </c>
      <c r="J52" s="31">
        <f t="shared" si="8"/>
        <v>2</v>
      </c>
      <c r="K52" s="31">
        <f t="shared" si="15"/>
        <v>420</v>
      </c>
      <c r="L52" s="31"/>
      <c r="M52" s="31"/>
      <c r="N52" s="94">
        <f t="shared" si="16"/>
        <v>4</v>
      </c>
      <c r="O52" s="84"/>
      <c r="P52" s="91">
        <f t="shared" si="11"/>
        <v>9870000</v>
      </c>
      <c r="Q52" s="99"/>
      <c r="R52" s="98"/>
      <c r="U52" s="96"/>
      <c r="V52" s="96"/>
      <c r="Y52" s="74" t="str">
        <f t="shared" si="14"/>
        <v>1501989</v>
      </c>
    </row>
    <row r="53" s="74" customFormat="1" spans="1:25">
      <c r="A53" s="83"/>
      <c r="B53" s="84">
        <v>1504825</v>
      </c>
      <c r="C53" s="85">
        <v>8623715</v>
      </c>
      <c r="D53" s="84">
        <v>178860</v>
      </c>
      <c r="E53" s="86" t="s">
        <v>29</v>
      </c>
      <c r="F53" s="87">
        <v>43625</v>
      </c>
      <c r="G53" s="87">
        <v>43627</v>
      </c>
      <c r="H53" s="31">
        <v>105</v>
      </c>
      <c r="I53" s="31">
        <v>1</v>
      </c>
      <c r="J53" s="31">
        <f t="shared" si="8"/>
        <v>2</v>
      </c>
      <c r="K53" s="31">
        <f t="shared" si="15"/>
        <v>210</v>
      </c>
      <c r="L53" s="31"/>
      <c r="M53" s="31"/>
      <c r="N53" s="94">
        <f t="shared" si="16"/>
        <v>2</v>
      </c>
      <c r="O53" s="84"/>
      <c r="P53" s="91">
        <f t="shared" si="11"/>
        <v>4935000</v>
      </c>
      <c r="Q53" s="99"/>
      <c r="R53" s="98"/>
      <c r="U53" s="96"/>
      <c r="V53" s="96"/>
      <c r="Y53" s="74" t="str">
        <f t="shared" si="14"/>
        <v>1504825</v>
      </c>
    </row>
    <row r="54" s="74" customFormat="1" spans="1:25">
      <c r="A54" s="83"/>
      <c r="B54" s="84">
        <v>1511126</v>
      </c>
      <c r="C54" s="85">
        <v>8646180</v>
      </c>
      <c r="D54" s="84">
        <v>178861</v>
      </c>
      <c r="E54" s="86" t="s">
        <v>29</v>
      </c>
      <c r="F54" s="87">
        <v>43625</v>
      </c>
      <c r="G54" s="87">
        <v>43627</v>
      </c>
      <c r="H54" s="31">
        <v>105</v>
      </c>
      <c r="I54" s="31">
        <v>1</v>
      </c>
      <c r="J54" s="31">
        <f t="shared" si="8"/>
        <v>2</v>
      </c>
      <c r="K54" s="31">
        <f t="shared" si="15"/>
        <v>210</v>
      </c>
      <c r="L54" s="31"/>
      <c r="M54" s="31"/>
      <c r="N54" s="94">
        <f t="shared" si="16"/>
        <v>2</v>
      </c>
      <c r="O54" s="84"/>
      <c r="P54" s="91">
        <f t="shared" si="11"/>
        <v>4935000</v>
      </c>
      <c r="Q54" s="97"/>
      <c r="R54" s="98"/>
      <c r="U54" s="96"/>
      <c r="V54" s="96"/>
      <c r="Y54" s="74" t="str">
        <f t="shared" si="14"/>
        <v>1511126</v>
      </c>
    </row>
    <row r="55" s="74" customFormat="1" spans="1:25">
      <c r="A55" s="83"/>
      <c r="B55" s="84">
        <v>1468445</v>
      </c>
      <c r="C55" s="85">
        <v>8483987</v>
      </c>
      <c r="D55" s="84">
        <v>178863</v>
      </c>
      <c r="E55" s="86" t="s">
        <v>161</v>
      </c>
      <c r="F55" s="87">
        <v>43624</v>
      </c>
      <c r="G55" s="87">
        <v>43627</v>
      </c>
      <c r="H55" s="31">
        <v>315</v>
      </c>
      <c r="I55" s="31">
        <v>1</v>
      </c>
      <c r="J55" s="31">
        <f t="shared" si="8"/>
        <v>3</v>
      </c>
      <c r="K55" s="31">
        <f t="shared" si="15"/>
        <v>945</v>
      </c>
      <c r="L55" s="31"/>
      <c r="M55" s="31"/>
      <c r="N55" s="94">
        <f>+I55*J55*3</f>
        <v>9</v>
      </c>
      <c r="O55" s="84"/>
      <c r="P55" s="91">
        <f t="shared" si="11"/>
        <v>22207500</v>
      </c>
      <c r="Q55" s="99"/>
      <c r="R55" s="98"/>
      <c r="U55" s="96"/>
      <c r="V55" s="96"/>
      <c r="Y55" s="74" t="str">
        <f t="shared" si="14"/>
        <v>1468445</v>
      </c>
    </row>
    <row r="56" s="74" customFormat="1" spans="1:25">
      <c r="A56" s="83"/>
      <c r="B56" s="84">
        <v>1508591</v>
      </c>
      <c r="C56" s="85">
        <v>8635094</v>
      </c>
      <c r="D56" s="84">
        <v>179022</v>
      </c>
      <c r="E56" s="86" t="s">
        <v>29</v>
      </c>
      <c r="F56" s="87">
        <v>43626</v>
      </c>
      <c r="G56" s="87">
        <v>43628</v>
      </c>
      <c r="H56" s="31">
        <v>105</v>
      </c>
      <c r="I56" s="31">
        <v>1</v>
      </c>
      <c r="J56" s="31">
        <f t="shared" si="8"/>
        <v>2</v>
      </c>
      <c r="K56" s="31">
        <f t="shared" si="15"/>
        <v>210</v>
      </c>
      <c r="L56" s="31"/>
      <c r="M56" s="31"/>
      <c r="N56" s="94">
        <f t="shared" ref="N56:N60" si="17">+I56*J56</f>
        <v>2</v>
      </c>
      <c r="O56" s="84"/>
      <c r="P56" s="91">
        <f t="shared" si="11"/>
        <v>4935000</v>
      </c>
      <c r="Q56" s="99"/>
      <c r="R56" s="98"/>
      <c r="U56" s="96"/>
      <c r="V56" s="96"/>
      <c r="Y56" s="74" t="str">
        <f t="shared" si="14"/>
        <v>1508591</v>
      </c>
    </row>
    <row r="57" s="74" customFormat="1" spans="1:25">
      <c r="A57" s="83"/>
      <c r="B57" s="84">
        <v>1510701</v>
      </c>
      <c r="C57" s="85">
        <v>8645310</v>
      </c>
      <c r="D57" s="84">
        <v>179024</v>
      </c>
      <c r="E57" s="86" t="s">
        <v>29</v>
      </c>
      <c r="F57" s="87">
        <v>43626</v>
      </c>
      <c r="G57" s="87">
        <v>43628</v>
      </c>
      <c r="H57" s="31">
        <v>105</v>
      </c>
      <c r="I57" s="31">
        <v>1</v>
      </c>
      <c r="J57" s="31">
        <f t="shared" si="8"/>
        <v>2</v>
      </c>
      <c r="K57" s="31">
        <f t="shared" si="15"/>
        <v>210</v>
      </c>
      <c r="L57" s="31"/>
      <c r="M57" s="31"/>
      <c r="N57" s="94">
        <f t="shared" si="17"/>
        <v>2</v>
      </c>
      <c r="O57" s="84"/>
      <c r="P57" s="91">
        <f t="shared" si="11"/>
        <v>4935000</v>
      </c>
      <c r="Q57" s="99"/>
      <c r="R57" s="98"/>
      <c r="U57" s="96"/>
      <c r="V57" s="96"/>
      <c r="Y57" s="74" t="str">
        <f t="shared" si="14"/>
        <v>1510701</v>
      </c>
    </row>
    <row r="58" s="74" customFormat="1" spans="1:25">
      <c r="A58" s="83"/>
      <c r="B58" s="84">
        <v>1510701</v>
      </c>
      <c r="C58" s="85">
        <v>8645310</v>
      </c>
      <c r="D58" s="84">
        <v>179024</v>
      </c>
      <c r="E58" s="86" t="s">
        <v>116</v>
      </c>
      <c r="F58" s="87">
        <v>43626</v>
      </c>
      <c r="G58" s="87">
        <v>43628</v>
      </c>
      <c r="H58" s="31">
        <v>19</v>
      </c>
      <c r="I58" s="31">
        <v>1</v>
      </c>
      <c r="J58" s="31">
        <f t="shared" si="8"/>
        <v>2</v>
      </c>
      <c r="K58" s="31"/>
      <c r="L58" s="31"/>
      <c r="M58" s="31">
        <f>+H58*I58*J58</f>
        <v>38</v>
      </c>
      <c r="N58" s="94"/>
      <c r="O58" s="84"/>
      <c r="P58" s="91">
        <f t="shared" si="11"/>
        <v>893000</v>
      </c>
      <c r="Q58" s="99"/>
      <c r="R58" s="98"/>
      <c r="U58" s="96"/>
      <c r="V58" s="96"/>
      <c r="Y58" s="74" t="str">
        <f t="shared" si="14"/>
        <v>1510701</v>
      </c>
    </row>
    <row r="59" s="74" customFormat="1" spans="1:25">
      <c r="A59" s="83"/>
      <c r="B59" s="84">
        <v>1498355</v>
      </c>
      <c r="C59" s="85">
        <v>8599613</v>
      </c>
      <c r="D59" s="84">
        <v>179026</v>
      </c>
      <c r="E59" s="86" t="s">
        <v>29</v>
      </c>
      <c r="F59" s="87">
        <v>43626</v>
      </c>
      <c r="G59" s="87">
        <v>43628</v>
      </c>
      <c r="H59" s="31">
        <v>105</v>
      </c>
      <c r="I59" s="31">
        <v>1</v>
      </c>
      <c r="J59" s="31">
        <f t="shared" si="8"/>
        <v>2</v>
      </c>
      <c r="K59" s="31">
        <f t="shared" ref="K59:K65" si="18">H59*I59*J59</f>
        <v>210</v>
      </c>
      <c r="L59" s="31"/>
      <c r="M59" s="31"/>
      <c r="N59" s="94">
        <f t="shared" si="17"/>
        <v>2</v>
      </c>
      <c r="O59" s="84"/>
      <c r="P59" s="91">
        <f t="shared" si="11"/>
        <v>4935000</v>
      </c>
      <c r="Q59" s="99"/>
      <c r="R59" s="98"/>
      <c r="U59" s="96"/>
      <c r="V59" s="96"/>
      <c r="Y59" s="74" t="str">
        <f t="shared" si="14"/>
        <v>1498355</v>
      </c>
    </row>
    <row r="60" s="74" customFormat="1" spans="1:25">
      <c r="A60" s="83"/>
      <c r="B60" s="84">
        <v>1506450</v>
      </c>
      <c r="C60" s="85">
        <v>8628635</v>
      </c>
      <c r="D60" s="84">
        <v>179037</v>
      </c>
      <c r="E60" s="86" t="s">
        <v>29</v>
      </c>
      <c r="F60" s="87">
        <v>43626</v>
      </c>
      <c r="G60" s="87">
        <v>43628</v>
      </c>
      <c r="H60" s="31">
        <v>105</v>
      </c>
      <c r="I60" s="31">
        <v>1</v>
      </c>
      <c r="J60" s="31">
        <f t="shared" si="8"/>
        <v>2</v>
      </c>
      <c r="K60" s="31">
        <f t="shared" si="18"/>
        <v>210</v>
      </c>
      <c r="L60" s="31"/>
      <c r="M60" s="31"/>
      <c r="N60" s="94">
        <f t="shared" si="17"/>
        <v>2</v>
      </c>
      <c r="O60" s="84"/>
      <c r="P60" s="91">
        <f t="shared" si="11"/>
        <v>4935000</v>
      </c>
      <c r="Q60" s="99"/>
      <c r="R60" s="98"/>
      <c r="U60" s="96"/>
      <c r="V60" s="96"/>
      <c r="Y60" s="74" t="str">
        <f t="shared" si="14"/>
        <v>1506450</v>
      </c>
    </row>
    <row r="61" s="74" customFormat="1" spans="1:25">
      <c r="A61" s="83"/>
      <c r="B61" s="84">
        <v>1492090</v>
      </c>
      <c r="C61" s="85">
        <v>8575786</v>
      </c>
      <c r="D61" s="84">
        <v>179038</v>
      </c>
      <c r="E61" s="86" t="s">
        <v>161</v>
      </c>
      <c r="F61" s="87">
        <v>43627</v>
      </c>
      <c r="G61" s="87">
        <v>43628</v>
      </c>
      <c r="H61" s="31">
        <v>315</v>
      </c>
      <c r="I61" s="31">
        <v>1</v>
      </c>
      <c r="J61" s="31">
        <f t="shared" si="8"/>
        <v>1</v>
      </c>
      <c r="K61" s="31">
        <f t="shared" si="18"/>
        <v>315</v>
      </c>
      <c r="L61" s="31"/>
      <c r="M61" s="31"/>
      <c r="N61" s="94">
        <f>+I61*J61*3</f>
        <v>3</v>
      </c>
      <c r="O61" s="84"/>
      <c r="P61" s="91">
        <f t="shared" si="11"/>
        <v>7402500</v>
      </c>
      <c r="Q61" s="99"/>
      <c r="R61" s="98"/>
      <c r="U61" s="96"/>
      <c r="V61" s="96"/>
      <c r="Y61" s="74" t="str">
        <f t="shared" si="14"/>
        <v>1492090</v>
      </c>
    </row>
    <row r="62" s="74" customFormat="1" spans="1:25">
      <c r="A62" s="83"/>
      <c r="B62" s="84">
        <v>1499053</v>
      </c>
      <c r="C62" s="85">
        <v>8601763</v>
      </c>
      <c r="D62" s="84">
        <v>179044</v>
      </c>
      <c r="E62" s="86" t="s">
        <v>94</v>
      </c>
      <c r="F62" s="87">
        <v>43627</v>
      </c>
      <c r="G62" s="87">
        <v>43628</v>
      </c>
      <c r="H62" s="31">
        <v>183</v>
      </c>
      <c r="I62" s="31">
        <v>1</v>
      </c>
      <c r="J62" s="31">
        <f t="shared" si="8"/>
        <v>1</v>
      </c>
      <c r="K62" s="31">
        <f t="shared" si="18"/>
        <v>183</v>
      </c>
      <c r="L62" s="31"/>
      <c r="M62" s="31"/>
      <c r="N62" s="94">
        <f t="shared" ref="N62:N65" si="19">+I62*J62</f>
        <v>1</v>
      </c>
      <c r="O62" s="84"/>
      <c r="P62" s="91">
        <f t="shared" si="11"/>
        <v>4300500</v>
      </c>
      <c r="Q62" s="99"/>
      <c r="R62" s="98"/>
      <c r="U62" s="96"/>
      <c r="V62" s="96"/>
      <c r="Y62" s="74" t="str">
        <f t="shared" si="14"/>
        <v>1499053</v>
      </c>
    </row>
    <row r="63" s="74" customFormat="1" spans="1:25">
      <c r="A63" s="83"/>
      <c r="B63" s="84">
        <v>1508631</v>
      </c>
      <c r="C63" s="85">
        <v>8635212</v>
      </c>
      <c r="D63" s="84">
        <v>179050</v>
      </c>
      <c r="E63" s="86" t="s">
        <v>94</v>
      </c>
      <c r="F63" s="87">
        <v>43626</v>
      </c>
      <c r="G63" s="87">
        <v>43628</v>
      </c>
      <c r="H63" s="31">
        <v>183</v>
      </c>
      <c r="I63" s="31">
        <v>1</v>
      </c>
      <c r="J63" s="31">
        <f t="shared" si="8"/>
        <v>2</v>
      </c>
      <c r="K63" s="31">
        <f t="shared" si="18"/>
        <v>366</v>
      </c>
      <c r="L63" s="31"/>
      <c r="M63" s="31"/>
      <c r="N63" s="94">
        <f t="shared" si="19"/>
        <v>2</v>
      </c>
      <c r="O63" s="84"/>
      <c r="P63" s="91">
        <f t="shared" si="11"/>
        <v>8601000</v>
      </c>
      <c r="Q63" s="99"/>
      <c r="R63" s="98"/>
      <c r="U63" s="96"/>
      <c r="V63" s="96"/>
      <c r="Y63" s="74" t="str">
        <f t="shared" si="14"/>
        <v>1508631</v>
      </c>
    </row>
    <row r="64" s="74" customFormat="1" spans="1:25">
      <c r="A64" s="83"/>
      <c r="B64" s="84">
        <v>1498369</v>
      </c>
      <c r="C64" s="85">
        <v>8599701</v>
      </c>
      <c r="D64" s="84">
        <v>179202</v>
      </c>
      <c r="E64" s="86" t="s">
        <v>29</v>
      </c>
      <c r="F64" s="87">
        <v>43628</v>
      </c>
      <c r="G64" s="87">
        <v>43629</v>
      </c>
      <c r="H64" s="31">
        <v>105</v>
      </c>
      <c r="I64" s="31">
        <v>1</v>
      </c>
      <c r="J64" s="31">
        <f t="shared" si="8"/>
        <v>1</v>
      </c>
      <c r="K64" s="31">
        <f t="shared" si="18"/>
        <v>105</v>
      </c>
      <c r="L64" s="31"/>
      <c r="M64" s="31"/>
      <c r="N64" s="94">
        <f t="shared" si="19"/>
        <v>1</v>
      </c>
      <c r="O64" s="84"/>
      <c r="P64" s="91">
        <f t="shared" si="11"/>
        <v>2467500</v>
      </c>
      <c r="Q64" s="99"/>
      <c r="R64" s="98"/>
      <c r="U64" s="96"/>
      <c r="V64" s="96"/>
      <c r="Y64" s="74" t="str">
        <f t="shared" si="14"/>
        <v>1498369</v>
      </c>
    </row>
    <row r="65" s="74" customFormat="1" spans="1:25">
      <c r="A65" s="83" t="s">
        <v>77</v>
      </c>
      <c r="B65" s="84">
        <v>1508038</v>
      </c>
      <c r="C65" s="85">
        <v>8634181</v>
      </c>
      <c r="D65" s="84">
        <v>179220</v>
      </c>
      <c r="E65" s="86" t="s">
        <v>94</v>
      </c>
      <c r="F65" s="87">
        <v>43626</v>
      </c>
      <c r="G65" s="87">
        <v>43629</v>
      </c>
      <c r="H65" s="31">
        <v>183</v>
      </c>
      <c r="I65" s="31">
        <v>1</v>
      </c>
      <c r="J65" s="31">
        <f t="shared" si="8"/>
        <v>3</v>
      </c>
      <c r="K65" s="31">
        <f t="shared" si="18"/>
        <v>549</v>
      </c>
      <c r="L65" s="31"/>
      <c r="M65" s="31"/>
      <c r="N65" s="94">
        <f t="shared" si="19"/>
        <v>3</v>
      </c>
      <c r="O65" s="84"/>
      <c r="P65" s="91">
        <f t="shared" si="11"/>
        <v>12901500</v>
      </c>
      <c r="Q65" s="99"/>
      <c r="R65" s="98"/>
      <c r="U65" s="96"/>
      <c r="V65" s="96"/>
      <c r="Y65" s="74" t="str">
        <f t="shared" si="14"/>
        <v>1508038</v>
      </c>
    </row>
    <row r="66" s="74" customFormat="1" spans="1:25">
      <c r="A66" s="83"/>
      <c r="B66" s="84">
        <v>1508038</v>
      </c>
      <c r="C66" s="85">
        <v>8634181</v>
      </c>
      <c r="D66" s="84">
        <v>179220</v>
      </c>
      <c r="E66" s="86" t="s">
        <v>174</v>
      </c>
      <c r="F66" s="87">
        <v>43626</v>
      </c>
      <c r="G66" s="87">
        <v>43629</v>
      </c>
      <c r="H66" s="31">
        <v>66</v>
      </c>
      <c r="I66" s="31">
        <v>1</v>
      </c>
      <c r="J66" s="31">
        <f t="shared" si="8"/>
        <v>3</v>
      </c>
      <c r="K66" s="31"/>
      <c r="L66" s="31"/>
      <c r="M66" s="31">
        <f>+H66*I66*J66</f>
        <v>198</v>
      </c>
      <c r="N66" s="94"/>
      <c r="O66" s="84"/>
      <c r="P66" s="91">
        <f t="shared" si="11"/>
        <v>4653000</v>
      </c>
      <c r="Q66" s="99"/>
      <c r="R66" s="98"/>
      <c r="U66" s="96"/>
      <c r="V66" s="96"/>
      <c r="Y66" s="74" t="str">
        <f t="shared" si="14"/>
        <v>1508038</v>
      </c>
    </row>
    <row r="67" s="74" customFormat="1" spans="1:25">
      <c r="A67" s="83"/>
      <c r="B67" s="84">
        <v>1508878</v>
      </c>
      <c r="C67" s="85">
        <v>8638299</v>
      </c>
      <c r="D67" s="84">
        <v>179376</v>
      </c>
      <c r="E67" s="86" t="s">
        <v>29</v>
      </c>
      <c r="F67" s="87">
        <v>43628</v>
      </c>
      <c r="G67" s="87">
        <v>43630</v>
      </c>
      <c r="H67" s="31">
        <v>105</v>
      </c>
      <c r="I67" s="31">
        <v>2</v>
      </c>
      <c r="J67" s="31">
        <f t="shared" si="8"/>
        <v>2</v>
      </c>
      <c r="K67" s="31">
        <f t="shared" ref="K67:K71" si="20">H67*I67*J67</f>
        <v>420</v>
      </c>
      <c r="L67" s="31"/>
      <c r="M67" s="31"/>
      <c r="N67" s="94">
        <f t="shared" ref="N67:N71" si="21">+I67*J67</f>
        <v>4</v>
      </c>
      <c r="O67" s="84"/>
      <c r="P67" s="91">
        <f t="shared" si="11"/>
        <v>9870000</v>
      </c>
      <c r="Q67" s="99"/>
      <c r="R67" s="98"/>
      <c r="U67" s="96"/>
      <c r="V67" s="96"/>
      <c r="Y67" s="74" t="str">
        <f t="shared" si="14"/>
        <v>1508878</v>
      </c>
    </row>
    <row r="68" s="74" customFormat="1" spans="1:25">
      <c r="A68" s="83"/>
      <c r="B68" s="84">
        <v>1509540</v>
      </c>
      <c r="C68" s="85">
        <v>8639335</v>
      </c>
      <c r="D68" s="84">
        <v>179377</v>
      </c>
      <c r="E68" s="86" t="s">
        <v>29</v>
      </c>
      <c r="F68" s="87">
        <v>43629</v>
      </c>
      <c r="G68" s="87">
        <v>43630</v>
      </c>
      <c r="H68" s="31">
        <v>105</v>
      </c>
      <c r="I68" s="31">
        <v>1</v>
      </c>
      <c r="J68" s="31">
        <f t="shared" si="8"/>
        <v>1</v>
      </c>
      <c r="K68" s="31">
        <f t="shared" si="20"/>
        <v>105</v>
      </c>
      <c r="L68" s="31"/>
      <c r="M68" s="31"/>
      <c r="N68" s="94">
        <f t="shared" si="21"/>
        <v>1</v>
      </c>
      <c r="O68" s="84"/>
      <c r="P68" s="91">
        <f t="shared" si="11"/>
        <v>2467500</v>
      </c>
      <c r="Q68" s="99"/>
      <c r="R68" s="98"/>
      <c r="U68" s="96"/>
      <c r="V68" s="96"/>
      <c r="Y68" s="74" t="str">
        <f t="shared" si="14"/>
        <v>1509540</v>
      </c>
    </row>
    <row r="69" s="74" customFormat="1" spans="1:25">
      <c r="A69" s="83"/>
      <c r="B69" s="84">
        <v>1506373</v>
      </c>
      <c r="C69" s="85">
        <v>8628099</v>
      </c>
      <c r="D69" s="84">
        <v>179379</v>
      </c>
      <c r="E69" s="86" t="s">
        <v>29</v>
      </c>
      <c r="F69" s="87">
        <v>43628</v>
      </c>
      <c r="G69" s="87">
        <v>43630</v>
      </c>
      <c r="H69" s="31">
        <v>105</v>
      </c>
      <c r="I69" s="31">
        <v>2</v>
      </c>
      <c r="J69" s="31">
        <f t="shared" si="8"/>
        <v>2</v>
      </c>
      <c r="K69" s="31">
        <f t="shared" si="20"/>
        <v>420</v>
      </c>
      <c r="L69" s="31"/>
      <c r="M69" s="31"/>
      <c r="N69" s="94">
        <f t="shared" si="21"/>
        <v>4</v>
      </c>
      <c r="O69" s="84"/>
      <c r="P69" s="91">
        <f t="shared" si="11"/>
        <v>9870000</v>
      </c>
      <c r="Q69" s="99"/>
      <c r="R69" s="98"/>
      <c r="U69" s="96"/>
      <c r="V69" s="96"/>
      <c r="Y69" s="74" t="str">
        <f t="shared" si="14"/>
        <v>1506373</v>
      </c>
    </row>
    <row r="70" s="74" customFormat="1" spans="1:25">
      <c r="A70" s="83"/>
      <c r="B70" s="84">
        <v>1513148</v>
      </c>
      <c r="C70" s="85">
        <v>8651675</v>
      </c>
      <c r="D70" s="84">
        <v>179395</v>
      </c>
      <c r="E70" s="86" t="s">
        <v>29</v>
      </c>
      <c r="F70" s="87">
        <v>43629</v>
      </c>
      <c r="G70" s="87">
        <v>43630</v>
      </c>
      <c r="H70" s="31">
        <v>105</v>
      </c>
      <c r="I70" s="31">
        <v>1</v>
      </c>
      <c r="J70" s="31">
        <f t="shared" si="8"/>
        <v>1</v>
      </c>
      <c r="K70" s="31">
        <f t="shared" si="20"/>
        <v>105</v>
      </c>
      <c r="L70" s="31"/>
      <c r="M70" s="31"/>
      <c r="N70" s="94">
        <f t="shared" si="21"/>
        <v>1</v>
      </c>
      <c r="O70" s="84"/>
      <c r="P70" s="91">
        <f t="shared" si="11"/>
        <v>2467500</v>
      </c>
      <c r="Q70" s="99"/>
      <c r="R70" s="98"/>
      <c r="U70" s="96"/>
      <c r="V70" s="96"/>
      <c r="Y70" s="74" t="str">
        <f t="shared" si="14"/>
        <v>1513148</v>
      </c>
    </row>
    <row r="71" s="74" customFormat="1" spans="1:25">
      <c r="A71" s="83"/>
      <c r="B71" s="84">
        <v>1485283</v>
      </c>
      <c r="C71" s="85">
        <v>8544546</v>
      </c>
      <c r="D71" s="84">
        <v>179544</v>
      </c>
      <c r="E71" s="86" t="s">
        <v>29</v>
      </c>
      <c r="F71" s="87">
        <v>43629</v>
      </c>
      <c r="G71" s="87">
        <v>43631</v>
      </c>
      <c r="H71" s="31">
        <v>105</v>
      </c>
      <c r="I71" s="31">
        <v>2</v>
      </c>
      <c r="J71" s="31">
        <f t="shared" si="8"/>
        <v>2</v>
      </c>
      <c r="K71" s="31">
        <f t="shared" si="20"/>
        <v>420</v>
      </c>
      <c r="L71" s="31"/>
      <c r="M71" s="31"/>
      <c r="N71" s="94">
        <f t="shared" si="21"/>
        <v>4</v>
      </c>
      <c r="O71" s="84"/>
      <c r="P71" s="91">
        <f t="shared" si="11"/>
        <v>9870000</v>
      </c>
      <c r="Q71" s="103"/>
      <c r="R71" s="98"/>
      <c r="U71" s="96"/>
      <c r="V71" s="96"/>
      <c r="Y71" s="74" t="str">
        <f t="shared" si="14"/>
        <v>1485283</v>
      </c>
    </row>
    <row r="72" s="74" customFormat="1" spans="1:25">
      <c r="A72" s="83"/>
      <c r="B72" s="84">
        <v>1485283</v>
      </c>
      <c r="C72" s="85">
        <v>8544546</v>
      </c>
      <c r="D72" s="84">
        <v>179544</v>
      </c>
      <c r="E72" s="86" t="s">
        <v>116</v>
      </c>
      <c r="F72" s="87">
        <v>43629</v>
      </c>
      <c r="G72" s="87">
        <v>43631</v>
      </c>
      <c r="H72" s="31">
        <v>19</v>
      </c>
      <c r="I72" s="31">
        <v>2</v>
      </c>
      <c r="J72" s="31">
        <f t="shared" si="8"/>
        <v>2</v>
      </c>
      <c r="K72" s="31"/>
      <c r="L72" s="31"/>
      <c r="M72" s="31">
        <f>+H72*I72*J72</f>
        <v>76</v>
      </c>
      <c r="N72" s="94"/>
      <c r="O72" s="84"/>
      <c r="P72" s="91">
        <f t="shared" si="11"/>
        <v>1786000</v>
      </c>
      <c r="Q72" s="99"/>
      <c r="R72" s="98"/>
      <c r="U72" s="96"/>
      <c r="V72" s="96"/>
      <c r="Y72" s="74" t="str">
        <f t="shared" si="14"/>
        <v>1485283</v>
      </c>
    </row>
    <row r="73" s="74" customFormat="1" spans="1:25">
      <c r="A73" s="83"/>
      <c r="B73" s="84">
        <v>1509534</v>
      </c>
      <c r="C73" s="85">
        <v>8638817</v>
      </c>
      <c r="D73" s="84">
        <v>179588</v>
      </c>
      <c r="E73" s="86" t="s">
        <v>145</v>
      </c>
      <c r="F73" s="87">
        <v>43630</v>
      </c>
      <c r="G73" s="87">
        <v>43631</v>
      </c>
      <c r="H73" s="31">
        <v>123</v>
      </c>
      <c r="I73" s="31">
        <v>1</v>
      </c>
      <c r="J73" s="31">
        <f t="shared" si="8"/>
        <v>1</v>
      </c>
      <c r="K73" s="31">
        <f t="shared" ref="K73:K75" si="22">H73*I73*J73</f>
        <v>123</v>
      </c>
      <c r="L73" s="31"/>
      <c r="M73" s="31"/>
      <c r="N73" s="94">
        <f t="shared" ref="N73:N75" si="23">+I73*J73</f>
        <v>1</v>
      </c>
      <c r="O73" s="84"/>
      <c r="P73" s="91">
        <f t="shared" si="11"/>
        <v>2890500</v>
      </c>
      <c r="Q73" s="99"/>
      <c r="R73" s="98"/>
      <c r="U73" s="96"/>
      <c r="V73" s="96"/>
      <c r="Y73" s="74" t="str">
        <f t="shared" si="14"/>
        <v>1509534</v>
      </c>
    </row>
    <row r="74" s="75" customFormat="1" spans="1:25">
      <c r="A74" s="83"/>
      <c r="B74" s="84">
        <v>1510487</v>
      </c>
      <c r="C74" s="85">
        <v>8642013</v>
      </c>
      <c r="D74" s="84">
        <v>179589</v>
      </c>
      <c r="E74" s="86" t="s">
        <v>146</v>
      </c>
      <c r="F74" s="87">
        <v>43630</v>
      </c>
      <c r="G74" s="87">
        <v>43631</v>
      </c>
      <c r="H74" s="34">
        <v>165</v>
      </c>
      <c r="I74" s="34">
        <v>1</v>
      </c>
      <c r="J74" s="31">
        <f t="shared" si="8"/>
        <v>1</v>
      </c>
      <c r="K74" s="31">
        <f t="shared" si="22"/>
        <v>165</v>
      </c>
      <c r="L74" s="34"/>
      <c r="M74" s="34"/>
      <c r="N74" s="94">
        <f t="shared" si="23"/>
        <v>1</v>
      </c>
      <c r="O74" s="95"/>
      <c r="P74" s="91">
        <f t="shared" si="11"/>
        <v>3877500</v>
      </c>
      <c r="Q74" s="100"/>
      <c r="R74" s="98"/>
      <c r="S74" s="74"/>
      <c r="U74" s="96"/>
      <c r="V74" s="96"/>
      <c r="Y74" s="74" t="str">
        <f t="shared" si="14"/>
        <v>1510487</v>
      </c>
    </row>
    <row r="75" s="74" customFormat="1" spans="1:25">
      <c r="A75" s="83"/>
      <c r="B75" s="84">
        <v>1510324</v>
      </c>
      <c r="C75" s="85">
        <v>8642172</v>
      </c>
      <c r="D75" s="84">
        <v>179590</v>
      </c>
      <c r="E75" s="86" t="s">
        <v>146</v>
      </c>
      <c r="F75" s="87">
        <v>43630</v>
      </c>
      <c r="G75" s="87">
        <v>43631</v>
      </c>
      <c r="H75" s="31">
        <v>165</v>
      </c>
      <c r="I75" s="31">
        <v>2</v>
      </c>
      <c r="J75" s="31">
        <f t="shared" si="8"/>
        <v>1</v>
      </c>
      <c r="K75" s="31">
        <f t="shared" si="22"/>
        <v>330</v>
      </c>
      <c r="L75" s="31"/>
      <c r="M75" s="31"/>
      <c r="N75" s="94">
        <f t="shared" si="23"/>
        <v>2</v>
      </c>
      <c r="O75" s="84"/>
      <c r="P75" s="91">
        <f t="shared" si="11"/>
        <v>7755000</v>
      </c>
      <c r="Q75" s="99"/>
      <c r="R75" s="98"/>
      <c r="U75" s="96"/>
      <c r="V75" s="96"/>
      <c r="Y75" s="74" t="str">
        <f t="shared" si="14"/>
        <v>1510324</v>
      </c>
    </row>
    <row r="76" s="74" customFormat="1" spans="1:25">
      <c r="A76" s="83"/>
      <c r="B76" s="84">
        <v>1510324</v>
      </c>
      <c r="C76" s="85">
        <v>8642172</v>
      </c>
      <c r="D76" s="84">
        <v>179590</v>
      </c>
      <c r="E76" s="86" t="s">
        <v>116</v>
      </c>
      <c r="F76" s="87">
        <v>43630</v>
      </c>
      <c r="G76" s="87">
        <v>43631</v>
      </c>
      <c r="H76" s="31">
        <v>19</v>
      </c>
      <c r="I76" s="31">
        <v>2</v>
      </c>
      <c r="J76" s="31">
        <f t="shared" si="8"/>
        <v>1</v>
      </c>
      <c r="K76" s="31"/>
      <c r="L76" s="31"/>
      <c r="M76" s="31">
        <f>+H76*I76*J76</f>
        <v>38</v>
      </c>
      <c r="N76" s="94"/>
      <c r="O76" s="84"/>
      <c r="P76" s="91">
        <f t="shared" si="11"/>
        <v>893000</v>
      </c>
      <c r="Q76" s="99"/>
      <c r="R76" s="98"/>
      <c r="U76" s="96"/>
      <c r="V76" s="96"/>
      <c r="Y76" s="74" t="str">
        <f t="shared" si="14"/>
        <v>1510324</v>
      </c>
    </row>
    <row r="77" s="74" customFormat="1" spans="1:25">
      <c r="A77" s="83"/>
      <c r="B77" s="84">
        <v>1513146</v>
      </c>
      <c r="C77" s="85">
        <v>8651857</v>
      </c>
      <c r="D77" s="84">
        <v>179592</v>
      </c>
      <c r="E77" s="86" t="s">
        <v>145</v>
      </c>
      <c r="F77" s="87">
        <v>43630</v>
      </c>
      <c r="G77" s="87">
        <v>43631</v>
      </c>
      <c r="H77" s="31">
        <v>123</v>
      </c>
      <c r="I77" s="31">
        <v>1</v>
      </c>
      <c r="J77" s="31">
        <f t="shared" si="8"/>
        <v>1</v>
      </c>
      <c r="K77" s="31">
        <f t="shared" ref="K77:K81" si="24">H77*I77*J77</f>
        <v>123</v>
      </c>
      <c r="L77" s="31"/>
      <c r="M77" s="31"/>
      <c r="N77" s="94">
        <f t="shared" ref="N77:N81" si="25">+I77*J77</f>
        <v>1</v>
      </c>
      <c r="O77" s="84"/>
      <c r="P77" s="91">
        <f t="shared" si="11"/>
        <v>2890500</v>
      </c>
      <c r="Q77" s="99"/>
      <c r="R77" s="98"/>
      <c r="U77" s="96"/>
      <c r="V77" s="96"/>
      <c r="Y77" s="74" t="str">
        <f t="shared" ref="Y77:Y108" si="26">$X$12&amp;B77</f>
        <v>1513146</v>
      </c>
    </row>
    <row r="78" s="74" customFormat="1" spans="1:25">
      <c r="A78" s="83"/>
      <c r="B78" s="84">
        <v>1488444</v>
      </c>
      <c r="C78" s="85">
        <v>8559280</v>
      </c>
      <c r="D78" s="84">
        <v>179759</v>
      </c>
      <c r="E78" s="86" t="s">
        <v>29</v>
      </c>
      <c r="F78" s="87">
        <v>43629</v>
      </c>
      <c r="G78" s="87">
        <v>43632</v>
      </c>
      <c r="H78" s="31">
        <v>105</v>
      </c>
      <c r="I78" s="31">
        <v>2</v>
      </c>
      <c r="J78" s="31">
        <f t="shared" si="8"/>
        <v>3</v>
      </c>
      <c r="K78" s="31">
        <f t="shared" si="24"/>
        <v>630</v>
      </c>
      <c r="L78" s="31"/>
      <c r="M78" s="31"/>
      <c r="N78" s="94">
        <f t="shared" si="25"/>
        <v>6</v>
      </c>
      <c r="O78" s="84"/>
      <c r="P78" s="91">
        <f t="shared" si="11"/>
        <v>14805000</v>
      </c>
      <c r="Q78" s="99"/>
      <c r="R78" s="98"/>
      <c r="U78" s="96"/>
      <c r="V78" s="96"/>
      <c r="Y78" s="74" t="str">
        <f t="shared" si="26"/>
        <v>1488444</v>
      </c>
    </row>
    <row r="79" s="74" customFormat="1" spans="1:25">
      <c r="A79" s="83"/>
      <c r="B79" s="84">
        <v>1488021</v>
      </c>
      <c r="C79" s="85">
        <v>8559888</v>
      </c>
      <c r="D79" s="84">
        <v>179762</v>
      </c>
      <c r="E79" s="86" t="s">
        <v>29</v>
      </c>
      <c r="F79" s="87">
        <v>43629</v>
      </c>
      <c r="G79" s="87">
        <v>43632</v>
      </c>
      <c r="H79" s="31">
        <v>105</v>
      </c>
      <c r="I79" s="31">
        <v>1</v>
      </c>
      <c r="J79" s="31">
        <f t="shared" si="8"/>
        <v>3</v>
      </c>
      <c r="K79" s="31">
        <f t="shared" si="24"/>
        <v>315</v>
      </c>
      <c r="L79" s="31"/>
      <c r="M79" s="31"/>
      <c r="N79" s="94">
        <f t="shared" si="25"/>
        <v>3</v>
      </c>
      <c r="O79" s="84"/>
      <c r="P79" s="91">
        <f t="shared" si="11"/>
        <v>7402500</v>
      </c>
      <c r="Q79" s="99"/>
      <c r="R79" s="98"/>
      <c r="U79" s="96"/>
      <c r="V79" s="96"/>
      <c r="Y79" s="74" t="str">
        <f t="shared" si="26"/>
        <v>1488021</v>
      </c>
    </row>
    <row r="80" s="74" customFormat="1" spans="1:25">
      <c r="A80" s="83"/>
      <c r="B80" s="84">
        <v>1488003</v>
      </c>
      <c r="C80" s="85">
        <v>8559947</v>
      </c>
      <c r="D80" s="84">
        <v>179763</v>
      </c>
      <c r="E80" s="86" t="s">
        <v>29</v>
      </c>
      <c r="F80" s="87">
        <v>43629</v>
      </c>
      <c r="G80" s="87">
        <v>43632</v>
      </c>
      <c r="H80" s="31">
        <v>105</v>
      </c>
      <c r="I80" s="31">
        <v>1</v>
      </c>
      <c r="J80" s="31">
        <f t="shared" si="8"/>
        <v>3</v>
      </c>
      <c r="K80" s="31">
        <f t="shared" si="24"/>
        <v>315</v>
      </c>
      <c r="L80" s="31"/>
      <c r="M80" s="31"/>
      <c r="N80" s="94">
        <f t="shared" si="25"/>
        <v>3</v>
      </c>
      <c r="O80" s="84"/>
      <c r="P80" s="91">
        <f t="shared" si="11"/>
        <v>7402500</v>
      </c>
      <c r="Q80" s="97"/>
      <c r="R80" s="98"/>
      <c r="U80" s="96"/>
      <c r="V80" s="96"/>
      <c r="Y80" s="74" t="str">
        <f t="shared" si="26"/>
        <v>1488003</v>
      </c>
    </row>
    <row r="81" s="74" customFormat="1" spans="1:25">
      <c r="A81" s="83"/>
      <c r="B81" s="84">
        <v>1500216</v>
      </c>
      <c r="C81" s="85">
        <v>8618928</v>
      </c>
      <c r="D81" s="84">
        <v>179790</v>
      </c>
      <c r="E81" s="86" t="s">
        <v>94</v>
      </c>
      <c r="F81" s="87">
        <v>43629</v>
      </c>
      <c r="G81" s="87">
        <v>43632</v>
      </c>
      <c r="H81" s="31">
        <v>183</v>
      </c>
      <c r="I81" s="31">
        <v>1</v>
      </c>
      <c r="J81" s="31">
        <f t="shared" si="8"/>
        <v>3</v>
      </c>
      <c r="K81" s="31">
        <f t="shared" si="24"/>
        <v>549</v>
      </c>
      <c r="L81" s="31"/>
      <c r="M81" s="31"/>
      <c r="N81" s="94">
        <f t="shared" si="25"/>
        <v>3</v>
      </c>
      <c r="O81" s="84"/>
      <c r="P81" s="91">
        <f t="shared" si="11"/>
        <v>12901500</v>
      </c>
      <c r="Q81" s="99"/>
      <c r="R81" s="98"/>
      <c r="U81" s="96"/>
      <c r="V81" s="96"/>
      <c r="Y81" s="74" t="str">
        <f t="shared" si="26"/>
        <v>1500216</v>
      </c>
    </row>
    <row r="82" s="74" customFormat="1" spans="1:25">
      <c r="A82" s="83"/>
      <c r="B82" s="84">
        <v>1500216</v>
      </c>
      <c r="C82" s="85">
        <v>8618928</v>
      </c>
      <c r="D82" s="84">
        <v>179790</v>
      </c>
      <c r="E82" s="86" t="s">
        <v>173</v>
      </c>
      <c r="F82" s="87">
        <v>43629</v>
      </c>
      <c r="G82" s="87">
        <v>43632</v>
      </c>
      <c r="H82" s="31">
        <v>46</v>
      </c>
      <c r="I82" s="31">
        <v>1</v>
      </c>
      <c r="J82" s="31">
        <f t="shared" si="8"/>
        <v>3</v>
      </c>
      <c r="K82" s="31"/>
      <c r="L82" s="31"/>
      <c r="M82" s="31">
        <f>+H82*I82*J82</f>
        <v>138</v>
      </c>
      <c r="N82" s="94"/>
      <c r="O82" s="84"/>
      <c r="P82" s="91">
        <f t="shared" si="11"/>
        <v>3243000</v>
      </c>
      <c r="Q82" s="99"/>
      <c r="R82" s="98"/>
      <c r="U82" s="96"/>
      <c r="V82" s="96"/>
      <c r="Y82" s="74" t="str">
        <f t="shared" si="26"/>
        <v>1500216</v>
      </c>
    </row>
    <row r="83" s="74" customFormat="1" spans="1:25">
      <c r="A83" s="83"/>
      <c r="B83" s="84">
        <v>1517187</v>
      </c>
      <c r="C83" s="85">
        <v>8662411</v>
      </c>
      <c r="D83" s="84">
        <v>179904</v>
      </c>
      <c r="E83" s="86" t="s">
        <v>29</v>
      </c>
      <c r="F83" s="87">
        <v>43631</v>
      </c>
      <c r="G83" s="87">
        <v>43632</v>
      </c>
      <c r="H83" s="31">
        <v>105</v>
      </c>
      <c r="I83" s="31">
        <v>2</v>
      </c>
      <c r="J83" s="31">
        <f t="shared" si="8"/>
        <v>1</v>
      </c>
      <c r="K83" s="31">
        <f t="shared" ref="K83:K86" si="27">H83*I83*J83</f>
        <v>210</v>
      </c>
      <c r="L83" s="31"/>
      <c r="M83" s="31"/>
      <c r="N83" s="94">
        <f t="shared" ref="N83:N86" si="28">+I83*J83</f>
        <v>2</v>
      </c>
      <c r="O83" s="84"/>
      <c r="P83" s="91">
        <f t="shared" si="11"/>
        <v>4935000</v>
      </c>
      <c r="Q83" s="99"/>
      <c r="R83" s="98"/>
      <c r="U83" s="96"/>
      <c r="V83" s="96"/>
      <c r="Y83" s="74" t="str">
        <f t="shared" si="26"/>
        <v>1517187</v>
      </c>
    </row>
    <row r="84" s="74" customFormat="1" spans="1:25">
      <c r="A84" s="83"/>
      <c r="B84" s="84">
        <v>1506021</v>
      </c>
      <c r="C84" s="85">
        <v>8626319</v>
      </c>
      <c r="D84" s="84">
        <v>179956</v>
      </c>
      <c r="E84" s="86" t="s">
        <v>29</v>
      </c>
      <c r="F84" s="87">
        <v>43631</v>
      </c>
      <c r="G84" s="87">
        <v>43633</v>
      </c>
      <c r="H84" s="31">
        <v>105</v>
      </c>
      <c r="I84" s="31">
        <v>4</v>
      </c>
      <c r="J84" s="31">
        <f t="shared" si="8"/>
        <v>2</v>
      </c>
      <c r="K84" s="31">
        <f t="shared" si="27"/>
        <v>840</v>
      </c>
      <c r="L84" s="31"/>
      <c r="M84" s="31"/>
      <c r="N84" s="94">
        <f t="shared" si="28"/>
        <v>8</v>
      </c>
      <c r="O84" s="84"/>
      <c r="P84" s="91">
        <f t="shared" si="11"/>
        <v>19740000</v>
      </c>
      <c r="Q84" s="99"/>
      <c r="R84" s="98"/>
      <c r="U84" s="96"/>
      <c r="V84" s="96"/>
      <c r="Y84" s="74" t="str">
        <f t="shared" si="26"/>
        <v>1506021</v>
      </c>
    </row>
    <row r="85" s="74" customFormat="1" spans="1:25">
      <c r="A85" s="83"/>
      <c r="B85" s="84">
        <v>1506020</v>
      </c>
      <c r="C85" s="85">
        <v>8626345</v>
      </c>
      <c r="D85" s="84">
        <v>179957</v>
      </c>
      <c r="E85" s="86" t="s">
        <v>29</v>
      </c>
      <c r="F85" s="87">
        <v>43631</v>
      </c>
      <c r="G85" s="87">
        <v>43633</v>
      </c>
      <c r="H85" s="33">
        <v>105</v>
      </c>
      <c r="I85" s="31">
        <v>1</v>
      </c>
      <c r="J85" s="31">
        <f t="shared" si="8"/>
        <v>2</v>
      </c>
      <c r="K85" s="31">
        <f t="shared" si="27"/>
        <v>210</v>
      </c>
      <c r="L85" s="31"/>
      <c r="M85" s="31"/>
      <c r="N85" s="94">
        <f t="shared" si="28"/>
        <v>2</v>
      </c>
      <c r="O85" s="84"/>
      <c r="P85" s="91">
        <f t="shared" si="11"/>
        <v>4935000</v>
      </c>
      <c r="Q85" s="103"/>
      <c r="R85" s="98"/>
      <c r="U85" s="96"/>
      <c r="V85" s="96"/>
      <c r="Y85" s="74" t="str">
        <f t="shared" si="26"/>
        <v>1506020</v>
      </c>
    </row>
    <row r="86" s="74" customFormat="1" spans="1:25">
      <c r="A86" s="83"/>
      <c r="B86" s="84">
        <v>1510613</v>
      </c>
      <c r="C86" s="85">
        <v>8643153</v>
      </c>
      <c r="D86" s="84">
        <v>179960</v>
      </c>
      <c r="E86" s="86" t="s">
        <v>145</v>
      </c>
      <c r="F86" s="87">
        <v>43632</v>
      </c>
      <c r="G86" s="87">
        <v>43633</v>
      </c>
      <c r="H86" s="31">
        <v>123</v>
      </c>
      <c r="I86" s="31">
        <v>2</v>
      </c>
      <c r="J86" s="31">
        <f t="shared" si="8"/>
        <v>1</v>
      </c>
      <c r="K86" s="31">
        <f t="shared" si="27"/>
        <v>246</v>
      </c>
      <c r="L86" s="31"/>
      <c r="M86" s="31"/>
      <c r="N86" s="94">
        <f t="shared" si="28"/>
        <v>2</v>
      </c>
      <c r="O86" s="84"/>
      <c r="P86" s="91">
        <f t="shared" si="11"/>
        <v>5781000</v>
      </c>
      <c r="Q86" s="99"/>
      <c r="R86" s="98"/>
      <c r="U86" s="96"/>
      <c r="V86" s="96"/>
      <c r="Y86" s="74" t="str">
        <f t="shared" si="26"/>
        <v>1510613</v>
      </c>
    </row>
    <row r="87" s="74" customFormat="1" spans="1:25">
      <c r="A87" s="83"/>
      <c r="B87" s="84">
        <v>1510613</v>
      </c>
      <c r="C87" s="85">
        <v>8643153</v>
      </c>
      <c r="D87" s="84">
        <v>179960</v>
      </c>
      <c r="E87" s="86" t="s">
        <v>116</v>
      </c>
      <c r="F87" s="87">
        <v>43632</v>
      </c>
      <c r="G87" s="87">
        <v>43633</v>
      </c>
      <c r="H87" s="31">
        <v>19</v>
      </c>
      <c r="I87" s="31">
        <v>2</v>
      </c>
      <c r="J87" s="31">
        <f t="shared" si="8"/>
        <v>1</v>
      </c>
      <c r="K87" s="31"/>
      <c r="L87" s="31"/>
      <c r="M87" s="31">
        <f>+H87*I87*J87</f>
        <v>38</v>
      </c>
      <c r="N87" s="94"/>
      <c r="O87" s="84"/>
      <c r="P87" s="91">
        <f t="shared" si="11"/>
        <v>893000</v>
      </c>
      <c r="Q87" s="99"/>
      <c r="R87" s="98"/>
      <c r="U87" s="96"/>
      <c r="V87" s="96"/>
      <c r="Y87" s="74" t="str">
        <f t="shared" si="26"/>
        <v>1510613</v>
      </c>
    </row>
    <row r="88" s="74" customFormat="1" spans="1:25">
      <c r="A88" s="83"/>
      <c r="B88" s="84">
        <v>1514209</v>
      </c>
      <c r="C88" s="85">
        <v>8654301</v>
      </c>
      <c r="D88" s="84">
        <v>180087</v>
      </c>
      <c r="E88" s="86" t="s">
        <v>29</v>
      </c>
      <c r="F88" s="87">
        <v>43632</v>
      </c>
      <c r="G88" s="87">
        <v>43633</v>
      </c>
      <c r="H88" s="31">
        <v>105</v>
      </c>
      <c r="I88" s="31">
        <v>4</v>
      </c>
      <c r="J88" s="31">
        <f t="shared" si="8"/>
        <v>1</v>
      </c>
      <c r="K88" s="31">
        <f t="shared" ref="K88:K91" si="29">H88*I88*J88</f>
        <v>420</v>
      </c>
      <c r="L88" s="31"/>
      <c r="M88" s="31"/>
      <c r="N88" s="94">
        <f t="shared" ref="N88:N91" si="30">+I88*J88</f>
        <v>4</v>
      </c>
      <c r="O88" s="84"/>
      <c r="P88" s="91">
        <f t="shared" si="11"/>
        <v>9870000</v>
      </c>
      <c r="Q88" s="97"/>
      <c r="R88" s="98"/>
      <c r="U88" s="96"/>
      <c r="V88" s="96"/>
      <c r="Y88" s="74" t="str">
        <f t="shared" si="26"/>
        <v>1514209</v>
      </c>
    </row>
    <row r="89" s="74" customFormat="1" spans="1:25">
      <c r="A89" s="83"/>
      <c r="B89" s="84">
        <v>1492798</v>
      </c>
      <c r="C89" s="85">
        <v>8580477</v>
      </c>
      <c r="D89" s="84">
        <v>180110</v>
      </c>
      <c r="E89" s="86" t="s">
        <v>29</v>
      </c>
      <c r="F89" s="87">
        <v>43633</v>
      </c>
      <c r="G89" s="87">
        <v>43634</v>
      </c>
      <c r="H89" s="31">
        <v>105</v>
      </c>
      <c r="I89" s="31">
        <v>2</v>
      </c>
      <c r="J89" s="31">
        <f t="shared" si="8"/>
        <v>1</v>
      </c>
      <c r="K89" s="31">
        <f t="shared" si="29"/>
        <v>210</v>
      </c>
      <c r="L89" s="31"/>
      <c r="M89" s="31"/>
      <c r="N89" s="94">
        <f t="shared" si="30"/>
        <v>2</v>
      </c>
      <c r="O89" s="84"/>
      <c r="P89" s="91">
        <f t="shared" si="11"/>
        <v>4935000</v>
      </c>
      <c r="Q89" s="99"/>
      <c r="R89" s="98"/>
      <c r="U89" s="96"/>
      <c r="V89" s="96"/>
      <c r="Y89" s="74" t="str">
        <f t="shared" si="26"/>
        <v>1492798</v>
      </c>
    </row>
    <row r="90" s="74" customFormat="1" spans="1:25">
      <c r="A90" s="83"/>
      <c r="B90" s="84">
        <v>1511497</v>
      </c>
      <c r="C90" s="85">
        <v>8648276</v>
      </c>
      <c r="D90" s="84">
        <v>180123</v>
      </c>
      <c r="E90" s="86" t="s">
        <v>29</v>
      </c>
      <c r="F90" s="87">
        <v>43632</v>
      </c>
      <c r="G90" s="87">
        <v>43634</v>
      </c>
      <c r="H90" s="31">
        <v>105</v>
      </c>
      <c r="I90" s="31">
        <v>2</v>
      </c>
      <c r="J90" s="31">
        <f t="shared" si="8"/>
        <v>2</v>
      </c>
      <c r="K90" s="31">
        <f t="shared" si="29"/>
        <v>420</v>
      </c>
      <c r="L90" s="31"/>
      <c r="M90" s="31"/>
      <c r="N90" s="94">
        <f t="shared" si="30"/>
        <v>4</v>
      </c>
      <c r="O90" s="84"/>
      <c r="P90" s="91">
        <f t="shared" si="11"/>
        <v>9870000</v>
      </c>
      <c r="Q90" s="99"/>
      <c r="R90" s="98"/>
      <c r="U90" s="96"/>
      <c r="V90" s="96"/>
      <c r="Y90" s="74" t="str">
        <f t="shared" si="26"/>
        <v>1511497</v>
      </c>
    </row>
    <row r="91" s="74" customFormat="1" spans="1:25">
      <c r="A91" s="83"/>
      <c r="B91" s="84">
        <v>1511571</v>
      </c>
      <c r="C91" s="85">
        <v>8647806</v>
      </c>
      <c r="D91" s="84">
        <v>180137</v>
      </c>
      <c r="E91" s="86" t="s">
        <v>29</v>
      </c>
      <c r="F91" s="87">
        <v>43632</v>
      </c>
      <c r="G91" s="87">
        <v>43634</v>
      </c>
      <c r="H91" s="31">
        <v>105</v>
      </c>
      <c r="I91" s="31">
        <v>1</v>
      </c>
      <c r="J91" s="31">
        <f t="shared" si="8"/>
        <v>2</v>
      </c>
      <c r="K91" s="31">
        <f t="shared" si="29"/>
        <v>210</v>
      </c>
      <c r="L91" s="31"/>
      <c r="M91" s="31"/>
      <c r="N91" s="94">
        <f t="shared" si="30"/>
        <v>2</v>
      </c>
      <c r="O91" s="84"/>
      <c r="P91" s="91">
        <f t="shared" si="11"/>
        <v>4935000</v>
      </c>
      <c r="Q91" s="99"/>
      <c r="R91" s="98"/>
      <c r="U91" s="96"/>
      <c r="V91" s="96"/>
      <c r="Y91" s="74" t="str">
        <f t="shared" si="26"/>
        <v>1511571</v>
      </c>
    </row>
    <row r="92" s="74" customFormat="1" spans="1:25">
      <c r="A92" s="83"/>
      <c r="B92" s="84">
        <v>1511571</v>
      </c>
      <c r="C92" s="85">
        <v>8647806</v>
      </c>
      <c r="D92" s="84">
        <v>180137</v>
      </c>
      <c r="E92" s="86" t="s">
        <v>116</v>
      </c>
      <c r="F92" s="87">
        <v>43632</v>
      </c>
      <c r="G92" s="87">
        <v>43634</v>
      </c>
      <c r="H92" s="31">
        <v>19</v>
      </c>
      <c r="I92" s="31">
        <v>1</v>
      </c>
      <c r="J92" s="31">
        <f t="shared" si="8"/>
        <v>2</v>
      </c>
      <c r="K92" s="31"/>
      <c r="L92" s="31"/>
      <c r="M92" s="31">
        <f>+H92*I92*J92</f>
        <v>38</v>
      </c>
      <c r="N92" s="94"/>
      <c r="O92" s="84"/>
      <c r="P92" s="91">
        <f t="shared" si="11"/>
        <v>893000</v>
      </c>
      <c r="Q92" s="99"/>
      <c r="R92" s="98"/>
      <c r="U92" s="96"/>
      <c r="V92" s="96"/>
      <c r="Y92" s="74" t="str">
        <f t="shared" si="26"/>
        <v>1511571</v>
      </c>
    </row>
    <row r="93" s="74" customFormat="1" spans="1:25">
      <c r="A93" s="83"/>
      <c r="B93" s="84">
        <v>1514979</v>
      </c>
      <c r="C93" s="85">
        <v>8656722</v>
      </c>
      <c r="D93" s="84">
        <v>180280</v>
      </c>
      <c r="E93" s="86" t="s">
        <v>29</v>
      </c>
      <c r="F93" s="87">
        <v>43633</v>
      </c>
      <c r="G93" s="87">
        <v>43635</v>
      </c>
      <c r="H93" s="31">
        <v>105</v>
      </c>
      <c r="I93" s="31">
        <v>1</v>
      </c>
      <c r="J93" s="31">
        <f t="shared" si="8"/>
        <v>2</v>
      </c>
      <c r="K93" s="31">
        <f t="shared" ref="K93:K106" si="31">H93*I93*J93</f>
        <v>210</v>
      </c>
      <c r="L93" s="31"/>
      <c r="M93" s="31"/>
      <c r="N93" s="94">
        <f t="shared" ref="N93:N106" si="32">+I93*J93</f>
        <v>2</v>
      </c>
      <c r="O93" s="84"/>
      <c r="P93" s="91">
        <f t="shared" si="11"/>
        <v>4935000</v>
      </c>
      <c r="Q93" s="99"/>
      <c r="R93" s="98"/>
      <c r="U93" s="96"/>
      <c r="V93" s="96"/>
      <c r="Y93" s="74" t="str">
        <f t="shared" si="26"/>
        <v>1514979</v>
      </c>
    </row>
    <row r="94" s="74" customFormat="1" spans="1:25">
      <c r="A94" s="83"/>
      <c r="B94" s="84">
        <v>1518746</v>
      </c>
      <c r="C94" s="85">
        <v>8667475</v>
      </c>
      <c r="D94" s="84">
        <v>180300</v>
      </c>
      <c r="E94" s="86" t="s">
        <v>29</v>
      </c>
      <c r="F94" s="87">
        <v>43634</v>
      </c>
      <c r="G94" s="87">
        <v>43635</v>
      </c>
      <c r="H94" s="31">
        <v>105</v>
      </c>
      <c r="I94" s="31">
        <v>1</v>
      </c>
      <c r="J94" s="31">
        <f t="shared" si="8"/>
        <v>1</v>
      </c>
      <c r="K94" s="31">
        <f t="shared" si="31"/>
        <v>105</v>
      </c>
      <c r="L94" s="31"/>
      <c r="M94" s="31"/>
      <c r="N94" s="94">
        <f t="shared" si="32"/>
        <v>1</v>
      </c>
      <c r="O94" s="84"/>
      <c r="P94" s="91">
        <f t="shared" si="11"/>
        <v>2467500</v>
      </c>
      <c r="Q94" s="99"/>
      <c r="R94" s="98"/>
      <c r="U94" s="96"/>
      <c r="V94" s="96"/>
      <c r="Y94" s="74" t="str">
        <f t="shared" si="26"/>
        <v>1518746</v>
      </c>
    </row>
    <row r="95" s="74" customFormat="1" spans="1:25">
      <c r="A95" s="83"/>
      <c r="B95" s="84">
        <v>1496919</v>
      </c>
      <c r="C95" s="85">
        <v>8596472</v>
      </c>
      <c r="D95" s="84">
        <v>180303</v>
      </c>
      <c r="E95" s="86" t="s">
        <v>29</v>
      </c>
      <c r="F95" s="87">
        <v>43632</v>
      </c>
      <c r="G95" s="87">
        <v>43635</v>
      </c>
      <c r="H95" s="31">
        <v>105</v>
      </c>
      <c r="I95" s="31">
        <v>1</v>
      </c>
      <c r="J95" s="31">
        <f t="shared" si="8"/>
        <v>3</v>
      </c>
      <c r="K95" s="31">
        <f t="shared" si="31"/>
        <v>315</v>
      </c>
      <c r="L95" s="31"/>
      <c r="M95" s="31"/>
      <c r="N95" s="94">
        <f t="shared" si="32"/>
        <v>3</v>
      </c>
      <c r="O95" s="84"/>
      <c r="P95" s="91">
        <f t="shared" si="11"/>
        <v>7402500</v>
      </c>
      <c r="Q95" s="99"/>
      <c r="R95" s="98"/>
      <c r="U95" s="96"/>
      <c r="V95" s="96"/>
      <c r="Y95" s="74" t="str">
        <f t="shared" si="26"/>
        <v>1496919</v>
      </c>
    </row>
    <row r="96" s="74" customFormat="1" spans="1:25">
      <c r="A96" s="83"/>
      <c r="B96" s="84">
        <v>1492801</v>
      </c>
      <c r="C96" s="85">
        <v>8580043</v>
      </c>
      <c r="D96" s="84">
        <v>180317</v>
      </c>
      <c r="E96" s="86" t="s">
        <v>29</v>
      </c>
      <c r="F96" s="87">
        <v>43634</v>
      </c>
      <c r="G96" s="87">
        <v>43635</v>
      </c>
      <c r="H96" s="34">
        <v>105</v>
      </c>
      <c r="I96" s="34">
        <v>2</v>
      </c>
      <c r="J96" s="31">
        <f t="shared" si="8"/>
        <v>1</v>
      </c>
      <c r="K96" s="31">
        <f t="shared" si="31"/>
        <v>210</v>
      </c>
      <c r="L96" s="31"/>
      <c r="M96" s="31"/>
      <c r="N96" s="94">
        <f t="shared" si="32"/>
        <v>2</v>
      </c>
      <c r="O96" s="84"/>
      <c r="P96" s="91">
        <f t="shared" si="11"/>
        <v>4935000</v>
      </c>
      <c r="Q96" s="99"/>
      <c r="R96" s="98"/>
      <c r="U96" s="96"/>
      <c r="V96" s="96"/>
      <c r="Y96" s="74" t="str">
        <f t="shared" si="26"/>
        <v>1492801</v>
      </c>
    </row>
    <row r="97" s="74" customFormat="1" spans="1:25">
      <c r="A97" s="83"/>
      <c r="B97" s="84">
        <v>1518676</v>
      </c>
      <c r="C97" s="85">
        <v>8666646</v>
      </c>
      <c r="D97" s="84">
        <v>180590</v>
      </c>
      <c r="E97" s="86" t="s">
        <v>29</v>
      </c>
      <c r="F97" s="87">
        <v>43635</v>
      </c>
      <c r="G97" s="87">
        <v>43637</v>
      </c>
      <c r="H97" s="34">
        <v>105</v>
      </c>
      <c r="I97" s="34">
        <v>1</v>
      </c>
      <c r="J97" s="31">
        <f t="shared" si="8"/>
        <v>2</v>
      </c>
      <c r="K97" s="31">
        <f t="shared" si="31"/>
        <v>210</v>
      </c>
      <c r="L97" s="31"/>
      <c r="M97" s="31"/>
      <c r="N97" s="94">
        <f t="shared" si="32"/>
        <v>2</v>
      </c>
      <c r="O97" s="84"/>
      <c r="P97" s="91">
        <f t="shared" si="11"/>
        <v>4935000</v>
      </c>
      <c r="Q97" s="99"/>
      <c r="R97" s="98"/>
      <c r="U97" s="96"/>
      <c r="V97" s="96"/>
      <c r="Y97" s="74" t="str">
        <f t="shared" si="26"/>
        <v>1518676</v>
      </c>
    </row>
    <row r="98" s="74" customFormat="1" spans="1:25">
      <c r="A98" s="83"/>
      <c r="B98" s="84">
        <v>1518751</v>
      </c>
      <c r="C98" s="85">
        <v>8666650</v>
      </c>
      <c r="D98" s="84">
        <v>180591</v>
      </c>
      <c r="E98" s="86" t="s">
        <v>29</v>
      </c>
      <c r="F98" s="87">
        <v>43635</v>
      </c>
      <c r="G98" s="87">
        <v>43637</v>
      </c>
      <c r="H98" s="34">
        <v>105</v>
      </c>
      <c r="I98" s="34">
        <v>1</v>
      </c>
      <c r="J98" s="31">
        <f t="shared" si="8"/>
        <v>2</v>
      </c>
      <c r="K98" s="31">
        <f t="shared" si="31"/>
        <v>210</v>
      </c>
      <c r="L98" s="31"/>
      <c r="M98" s="31"/>
      <c r="N98" s="94">
        <f t="shared" si="32"/>
        <v>2</v>
      </c>
      <c r="O98" s="84"/>
      <c r="P98" s="91">
        <f t="shared" si="11"/>
        <v>4935000</v>
      </c>
      <c r="Q98" s="97"/>
      <c r="R98" s="98"/>
      <c r="U98" s="96"/>
      <c r="V98" s="96"/>
      <c r="Y98" s="74" t="str">
        <f t="shared" si="26"/>
        <v>1518751</v>
      </c>
    </row>
    <row r="99" s="74" customFormat="1" spans="1:25">
      <c r="A99" s="83"/>
      <c r="B99" s="84">
        <v>1518675</v>
      </c>
      <c r="C99" s="85">
        <v>8666648</v>
      </c>
      <c r="D99" s="84">
        <v>180592</v>
      </c>
      <c r="E99" s="86" t="s">
        <v>29</v>
      </c>
      <c r="F99" s="87">
        <v>43635</v>
      </c>
      <c r="G99" s="87">
        <v>43637</v>
      </c>
      <c r="H99" s="34">
        <v>105</v>
      </c>
      <c r="I99" s="34">
        <v>1</v>
      </c>
      <c r="J99" s="31">
        <f t="shared" si="8"/>
        <v>2</v>
      </c>
      <c r="K99" s="31">
        <f t="shared" si="31"/>
        <v>210</v>
      </c>
      <c r="L99" s="31"/>
      <c r="M99" s="31"/>
      <c r="N99" s="94">
        <f t="shared" si="32"/>
        <v>2</v>
      </c>
      <c r="O99" s="84"/>
      <c r="P99" s="91">
        <f t="shared" si="11"/>
        <v>4935000</v>
      </c>
      <c r="Q99" s="99"/>
      <c r="R99" s="98"/>
      <c r="U99" s="96"/>
      <c r="V99" s="96"/>
      <c r="Y99" s="74" t="str">
        <f t="shared" si="26"/>
        <v>1518675</v>
      </c>
    </row>
    <row r="100" s="74" customFormat="1" spans="1:25">
      <c r="A100" s="83"/>
      <c r="B100" s="84">
        <v>1503019</v>
      </c>
      <c r="C100" s="85">
        <v>8615833</v>
      </c>
      <c r="D100" s="84">
        <v>180601</v>
      </c>
      <c r="E100" s="86" t="s">
        <v>29</v>
      </c>
      <c r="F100" s="87">
        <v>43635</v>
      </c>
      <c r="G100" s="87">
        <v>43637</v>
      </c>
      <c r="H100" s="31">
        <v>105</v>
      </c>
      <c r="I100" s="31">
        <v>1</v>
      </c>
      <c r="J100" s="31">
        <f t="shared" si="8"/>
        <v>2</v>
      </c>
      <c r="K100" s="31">
        <f t="shared" si="31"/>
        <v>210</v>
      </c>
      <c r="L100" s="31"/>
      <c r="M100" s="31"/>
      <c r="N100" s="94">
        <f t="shared" si="32"/>
        <v>2</v>
      </c>
      <c r="O100" s="84"/>
      <c r="P100" s="91">
        <f t="shared" si="11"/>
        <v>4935000</v>
      </c>
      <c r="Q100" s="99"/>
      <c r="R100" s="98"/>
      <c r="U100" s="96"/>
      <c r="V100" s="96"/>
      <c r="Y100" s="74" t="str">
        <f t="shared" si="26"/>
        <v>1503019</v>
      </c>
    </row>
    <row r="101" s="74" customFormat="1" spans="1:25">
      <c r="A101" s="83"/>
      <c r="B101" s="84">
        <v>1516262</v>
      </c>
      <c r="C101" s="85">
        <v>8659911</v>
      </c>
      <c r="D101" s="84">
        <v>180610</v>
      </c>
      <c r="E101" s="86" t="s">
        <v>29</v>
      </c>
      <c r="F101" s="87">
        <v>43635</v>
      </c>
      <c r="G101" s="87">
        <v>43637</v>
      </c>
      <c r="H101" s="31">
        <v>105</v>
      </c>
      <c r="I101" s="31">
        <v>2</v>
      </c>
      <c r="J101" s="31">
        <f t="shared" ref="J101:J164" si="33">+G101-F101</f>
        <v>2</v>
      </c>
      <c r="K101" s="31">
        <f t="shared" si="31"/>
        <v>420</v>
      </c>
      <c r="L101" s="31"/>
      <c r="M101" s="31"/>
      <c r="N101" s="94">
        <f t="shared" si="32"/>
        <v>4</v>
      </c>
      <c r="O101" s="84"/>
      <c r="P101" s="91">
        <f t="shared" ref="P101:P164" si="34">(K101+L101+M101)*23500</f>
        <v>9870000</v>
      </c>
      <c r="Q101" s="99"/>
      <c r="R101" s="98"/>
      <c r="U101" s="96"/>
      <c r="V101" s="96"/>
      <c r="Y101" s="74" t="str">
        <f t="shared" si="26"/>
        <v>1516262</v>
      </c>
    </row>
    <row r="102" s="74" customFormat="1" spans="1:25">
      <c r="A102" s="101"/>
      <c r="B102" s="84">
        <v>1507480</v>
      </c>
      <c r="C102" s="85">
        <v>8631436</v>
      </c>
      <c r="D102" s="84">
        <v>180614</v>
      </c>
      <c r="E102" s="86" t="s">
        <v>29</v>
      </c>
      <c r="F102" s="87">
        <v>43635</v>
      </c>
      <c r="G102" s="87">
        <v>43637</v>
      </c>
      <c r="H102" s="31">
        <v>105</v>
      </c>
      <c r="I102" s="31">
        <v>1</v>
      </c>
      <c r="J102" s="31">
        <f t="shared" si="33"/>
        <v>2</v>
      </c>
      <c r="K102" s="31">
        <f t="shared" si="31"/>
        <v>210</v>
      </c>
      <c r="L102" s="31"/>
      <c r="M102" s="31"/>
      <c r="N102" s="94">
        <f t="shared" si="32"/>
        <v>2</v>
      </c>
      <c r="O102" s="84"/>
      <c r="P102" s="91">
        <f t="shared" si="34"/>
        <v>4935000</v>
      </c>
      <c r="Q102" s="99"/>
      <c r="R102" s="98"/>
      <c r="U102" s="96"/>
      <c r="V102" s="96"/>
      <c r="Y102" s="74" t="str">
        <f t="shared" si="26"/>
        <v>1507480</v>
      </c>
    </row>
    <row r="103" s="74" customFormat="1" spans="1:25">
      <c r="A103" s="101"/>
      <c r="B103" s="84">
        <v>1507481</v>
      </c>
      <c r="C103" s="85">
        <v>8631447</v>
      </c>
      <c r="D103" s="84">
        <v>180615</v>
      </c>
      <c r="E103" s="86" t="s">
        <v>29</v>
      </c>
      <c r="F103" s="87">
        <v>43635</v>
      </c>
      <c r="G103" s="87">
        <v>43637</v>
      </c>
      <c r="H103" s="31">
        <v>105</v>
      </c>
      <c r="I103" s="31">
        <v>1</v>
      </c>
      <c r="J103" s="31">
        <f t="shared" si="33"/>
        <v>2</v>
      </c>
      <c r="K103" s="31">
        <f t="shared" si="31"/>
        <v>210</v>
      </c>
      <c r="L103" s="31"/>
      <c r="M103" s="31"/>
      <c r="N103" s="94">
        <f t="shared" si="32"/>
        <v>2</v>
      </c>
      <c r="O103" s="84"/>
      <c r="P103" s="91">
        <f t="shared" si="34"/>
        <v>4935000</v>
      </c>
      <c r="Q103" s="99"/>
      <c r="R103" s="98"/>
      <c r="U103" s="96"/>
      <c r="V103" s="96"/>
      <c r="Y103" s="74" t="str">
        <f t="shared" si="26"/>
        <v>1507481</v>
      </c>
    </row>
    <row r="104" s="74" customFormat="1" spans="1:25">
      <c r="A104" s="101" t="s">
        <v>120</v>
      </c>
      <c r="B104" s="84">
        <v>1516419</v>
      </c>
      <c r="C104" s="85">
        <v>8659460</v>
      </c>
      <c r="D104" s="84">
        <v>180627</v>
      </c>
      <c r="E104" s="86" t="s">
        <v>29</v>
      </c>
      <c r="F104" s="87">
        <v>43636</v>
      </c>
      <c r="G104" s="87">
        <v>43637</v>
      </c>
      <c r="H104" s="31">
        <v>105</v>
      </c>
      <c r="I104" s="31">
        <v>1</v>
      </c>
      <c r="J104" s="31">
        <f t="shared" si="33"/>
        <v>1</v>
      </c>
      <c r="K104" s="31">
        <f t="shared" si="31"/>
        <v>105</v>
      </c>
      <c r="L104" s="31"/>
      <c r="M104" s="31"/>
      <c r="N104" s="94">
        <f t="shared" si="32"/>
        <v>1</v>
      </c>
      <c r="O104" s="84"/>
      <c r="P104" s="91">
        <f t="shared" si="34"/>
        <v>2467500</v>
      </c>
      <c r="Q104" s="99"/>
      <c r="R104" s="98"/>
      <c r="U104" s="96"/>
      <c r="V104" s="96"/>
      <c r="Y104" s="74" t="str">
        <f t="shared" si="26"/>
        <v>1516419</v>
      </c>
    </row>
    <row r="105" s="74" customFormat="1" spans="1:25">
      <c r="A105" s="101"/>
      <c r="B105" s="84">
        <v>1514213</v>
      </c>
      <c r="C105" s="85">
        <v>8655595</v>
      </c>
      <c r="D105" s="84">
        <v>180631</v>
      </c>
      <c r="E105" s="86" t="s">
        <v>94</v>
      </c>
      <c r="F105" s="87">
        <v>43633</v>
      </c>
      <c r="G105" s="87">
        <v>43637</v>
      </c>
      <c r="H105" s="31">
        <v>183</v>
      </c>
      <c r="I105" s="31">
        <v>4</v>
      </c>
      <c r="J105" s="31">
        <f t="shared" si="33"/>
        <v>4</v>
      </c>
      <c r="K105" s="31">
        <f t="shared" si="31"/>
        <v>2928</v>
      </c>
      <c r="L105" s="31"/>
      <c r="M105" s="31"/>
      <c r="N105" s="94">
        <f t="shared" si="32"/>
        <v>16</v>
      </c>
      <c r="O105" s="84"/>
      <c r="P105" s="91">
        <f t="shared" si="34"/>
        <v>68808000</v>
      </c>
      <c r="Q105" s="99"/>
      <c r="R105" s="98"/>
      <c r="U105" s="96"/>
      <c r="V105" s="96"/>
      <c r="Y105" s="74" t="str">
        <f t="shared" si="26"/>
        <v>1514213</v>
      </c>
    </row>
    <row r="106" s="74" customFormat="1" spans="1:25">
      <c r="A106" s="101" t="s">
        <v>120</v>
      </c>
      <c r="B106" s="84">
        <v>1509068</v>
      </c>
      <c r="C106" s="85">
        <v>8639759</v>
      </c>
      <c r="D106" s="84">
        <v>180761</v>
      </c>
      <c r="E106" s="86" t="s">
        <v>29</v>
      </c>
      <c r="F106" s="87">
        <v>43635</v>
      </c>
      <c r="G106" s="87">
        <v>43638</v>
      </c>
      <c r="H106" s="31">
        <v>105</v>
      </c>
      <c r="I106" s="31">
        <v>1</v>
      </c>
      <c r="J106" s="31">
        <f t="shared" si="33"/>
        <v>3</v>
      </c>
      <c r="K106" s="31">
        <f t="shared" si="31"/>
        <v>315</v>
      </c>
      <c r="L106" s="31"/>
      <c r="M106" s="31"/>
      <c r="N106" s="94">
        <f t="shared" si="32"/>
        <v>3</v>
      </c>
      <c r="O106" s="84"/>
      <c r="P106" s="91">
        <f t="shared" si="34"/>
        <v>7402500</v>
      </c>
      <c r="Q106" s="99"/>
      <c r="R106" s="98"/>
      <c r="U106" s="96"/>
      <c r="V106" s="96"/>
      <c r="Y106" s="74" t="str">
        <f t="shared" si="26"/>
        <v>1509068</v>
      </c>
    </row>
    <row r="107" s="74" customFormat="1" spans="1:25">
      <c r="A107" s="101"/>
      <c r="B107" s="84">
        <v>1509068</v>
      </c>
      <c r="C107" s="85">
        <v>8639759</v>
      </c>
      <c r="D107" s="84">
        <v>180761</v>
      </c>
      <c r="E107" s="86" t="s">
        <v>116</v>
      </c>
      <c r="F107" s="87">
        <v>43635</v>
      </c>
      <c r="G107" s="87">
        <v>43638</v>
      </c>
      <c r="H107" s="31">
        <v>19</v>
      </c>
      <c r="I107" s="31">
        <v>1</v>
      </c>
      <c r="J107" s="31">
        <f t="shared" si="33"/>
        <v>3</v>
      </c>
      <c r="K107" s="31"/>
      <c r="L107" s="31"/>
      <c r="M107" s="31">
        <f>+H107*I107*J107</f>
        <v>57</v>
      </c>
      <c r="N107" s="94"/>
      <c r="O107" s="84"/>
      <c r="P107" s="91">
        <f t="shared" si="34"/>
        <v>1339500</v>
      </c>
      <c r="Q107" s="99"/>
      <c r="R107" s="98"/>
      <c r="U107" s="96"/>
      <c r="V107" s="96"/>
      <c r="Y107" s="74" t="str">
        <f t="shared" si="26"/>
        <v>1509068</v>
      </c>
    </row>
    <row r="108" s="74" customFormat="1" spans="1:25">
      <c r="A108" s="101"/>
      <c r="B108" s="84">
        <v>1532151</v>
      </c>
      <c r="C108" s="85">
        <v>8709854</v>
      </c>
      <c r="D108" s="84">
        <v>180766</v>
      </c>
      <c r="E108" s="86" t="s">
        <v>29</v>
      </c>
      <c r="F108" s="87">
        <v>43637</v>
      </c>
      <c r="G108" s="87">
        <v>43638</v>
      </c>
      <c r="H108" s="31">
        <v>105</v>
      </c>
      <c r="I108" s="31">
        <v>1</v>
      </c>
      <c r="J108" s="31">
        <f t="shared" si="33"/>
        <v>1</v>
      </c>
      <c r="K108" s="31">
        <f t="shared" ref="K108:K114" si="35">H108*I108*J108</f>
        <v>105</v>
      </c>
      <c r="L108" s="31"/>
      <c r="M108" s="31"/>
      <c r="N108" s="94">
        <f t="shared" ref="N108:N114" si="36">+I108*J108</f>
        <v>1</v>
      </c>
      <c r="O108" s="84"/>
      <c r="P108" s="91">
        <f t="shared" si="34"/>
        <v>2467500</v>
      </c>
      <c r="Q108" s="99"/>
      <c r="R108" s="98"/>
      <c r="U108" s="96"/>
      <c r="V108" s="96"/>
      <c r="Y108" s="74" t="str">
        <f t="shared" si="26"/>
        <v>1532151</v>
      </c>
    </row>
    <row r="109" s="74" customFormat="1" spans="1:25">
      <c r="A109" s="101"/>
      <c r="B109" s="84">
        <v>1530586</v>
      </c>
      <c r="C109" s="85">
        <v>8705743</v>
      </c>
      <c r="D109" s="84">
        <v>180775</v>
      </c>
      <c r="E109" s="86" t="s">
        <v>94</v>
      </c>
      <c r="F109" s="87">
        <v>43637</v>
      </c>
      <c r="G109" s="87">
        <v>43638</v>
      </c>
      <c r="H109" s="31">
        <v>183</v>
      </c>
      <c r="I109" s="31">
        <v>1</v>
      </c>
      <c r="J109" s="31">
        <f t="shared" si="33"/>
        <v>1</v>
      </c>
      <c r="K109" s="31">
        <f t="shared" si="35"/>
        <v>183</v>
      </c>
      <c r="L109" s="31"/>
      <c r="M109" s="31"/>
      <c r="N109" s="94">
        <f t="shared" si="36"/>
        <v>1</v>
      </c>
      <c r="O109" s="84"/>
      <c r="P109" s="91">
        <f t="shared" si="34"/>
        <v>4300500</v>
      </c>
      <c r="Q109" s="99"/>
      <c r="R109" s="98"/>
      <c r="U109" s="96"/>
      <c r="V109" s="96"/>
      <c r="Y109" s="74" t="str">
        <f t="shared" ref="Y109:Y140" si="37">$X$12&amp;B109</f>
        <v>1530586</v>
      </c>
    </row>
    <row r="110" s="74" customFormat="1" spans="1:25">
      <c r="A110" s="101"/>
      <c r="B110" s="84">
        <v>1533177</v>
      </c>
      <c r="C110" s="85">
        <v>8712579</v>
      </c>
      <c r="D110" s="84">
        <v>180780</v>
      </c>
      <c r="E110" s="86" t="s">
        <v>29</v>
      </c>
      <c r="F110" s="87">
        <v>43637</v>
      </c>
      <c r="G110" s="87">
        <v>43638</v>
      </c>
      <c r="H110" s="31">
        <v>105</v>
      </c>
      <c r="I110" s="31">
        <v>1</v>
      </c>
      <c r="J110" s="31">
        <f t="shared" si="33"/>
        <v>1</v>
      </c>
      <c r="K110" s="31">
        <f t="shared" si="35"/>
        <v>105</v>
      </c>
      <c r="L110" s="31"/>
      <c r="M110" s="31"/>
      <c r="N110" s="94">
        <f t="shared" si="36"/>
        <v>1</v>
      </c>
      <c r="O110" s="84"/>
      <c r="P110" s="91">
        <f t="shared" si="34"/>
        <v>2467500</v>
      </c>
      <c r="Q110" s="97"/>
      <c r="R110" s="98"/>
      <c r="U110" s="96"/>
      <c r="V110" s="96"/>
      <c r="Y110" s="74" t="str">
        <f t="shared" si="37"/>
        <v>1533177</v>
      </c>
    </row>
    <row r="111" s="74" customFormat="1" spans="1:25">
      <c r="A111" s="101"/>
      <c r="B111" s="84">
        <v>1516421</v>
      </c>
      <c r="C111" s="85">
        <v>8659550</v>
      </c>
      <c r="D111" s="84">
        <v>180811</v>
      </c>
      <c r="E111" s="86" t="s">
        <v>145</v>
      </c>
      <c r="F111" s="87">
        <v>43637</v>
      </c>
      <c r="G111" s="87">
        <v>43638</v>
      </c>
      <c r="H111" s="31">
        <v>123</v>
      </c>
      <c r="I111" s="31">
        <v>1</v>
      </c>
      <c r="J111" s="31">
        <f t="shared" si="33"/>
        <v>1</v>
      </c>
      <c r="K111" s="31">
        <f t="shared" si="35"/>
        <v>123</v>
      </c>
      <c r="L111" s="31"/>
      <c r="M111" s="31"/>
      <c r="N111" s="94">
        <f t="shared" si="36"/>
        <v>1</v>
      </c>
      <c r="O111" s="84"/>
      <c r="P111" s="91">
        <f t="shared" si="34"/>
        <v>2890500</v>
      </c>
      <c r="Q111" s="97"/>
      <c r="R111" s="98"/>
      <c r="U111" s="96"/>
      <c r="V111" s="96"/>
      <c r="Y111" s="74" t="str">
        <f t="shared" si="37"/>
        <v>1516421</v>
      </c>
    </row>
    <row r="112" s="74" customFormat="1" spans="1:25">
      <c r="A112" s="101"/>
      <c r="B112" s="84">
        <v>1518285</v>
      </c>
      <c r="C112" s="85">
        <v>8665243</v>
      </c>
      <c r="D112" s="84">
        <v>180812</v>
      </c>
      <c r="E112" s="86" t="s">
        <v>145</v>
      </c>
      <c r="F112" s="87">
        <v>43637</v>
      </c>
      <c r="G112" s="87">
        <v>43638</v>
      </c>
      <c r="H112" s="31">
        <v>123</v>
      </c>
      <c r="I112" s="31">
        <v>1</v>
      </c>
      <c r="J112" s="31">
        <f t="shared" si="33"/>
        <v>1</v>
      </c>
      <c r="K112" s="31">
        <f t="shared" si="35"/>
        <v>123</v>
      </c>
      <c r="L112" s="31"/>
      <c r="M112" s="31"/>
      <c r="N112" s="94">
        <f t="shared" si="36"/>
        <v>1</v>
      </c>
      <c r="O112" s="84"/>
      <c r="P112" s="91">
        <f t="shared" si="34"/>
        <v>2890500</v>
      </c>
      <c r="Q112" s="97"/>
      <c r="R112" s="98"/>
      <c r="U112" s="96"/>
      <c r="V112" s="96"/>
      <c r="Y112" s="74" t="str">
        <f t="shared" si="37"/>
        <v>1518285</v>
      </c>
    </row>
    <row r="113" s="74" customFormat="1" spans="1:25">
      <c r="A113" s="101"/>
      <c r="B113" s="102">
        <v>1525265</v>
      </c>
      <c r="C113" s="85">
        <v>8678506</v>
      </c>
      <c r="D113" s="84">
        <v>180817</v>
      </c>
      <c r="E113" s="86" t="s">
        <v>29</v>
      </c>
      <c r="F113" s="87">
        <v>43637</v>
      </c>
      <c r="G113" s="87">
        <v>43638</v>
      </c>
      <c r="H113" s="31">
        <v>105</v>
      </c>
      <c r="I113" s="31">
        <v>1</v>
      </c>
      <c r="J113" s="31">
        <f t="shared" si="33"/>
        <v>1</v>
      </c>
      <c r="K113" s="31">
        <f t="shared" si="35"/>
        <v>105</v>
      </c>
      <c r="L113" s="31"/>
      <c r="M113" s="31"/>
      <c r="N113" s="94">
        <f t="shared" si="36"/>
        <v>1</v>
      </c>
      <c r="O113" s="84"/>
      <c r="P113" s="91">
        <f t="shared" si="34"/>
        <v>2467500</v>
      </c>
      <c r="Q113" s="97"/>
      <c r="R113" s="98"/>
      <c r="U113" s="96"/>
      <c r="V113" s="96"/>
      <c r="Y113" s="74" t="str">
        <f t="shared" si="37"/>
        <v>1525265</v>
      </c>
    </row>
    <row r="114" s="74" customFormat="1" spans="1:25">
      <c r="A114" s="101"/>
      <c r="B114" s="84">
        <v>1518510</v>
      </c>
      <c r="C114" s="85">
        <v>8666335</v>
      </c>
      <c r="D114" s="84">
        <v>180979</v>
      </c>
      <c r="E114" s="86" t="s">
        <v>29</v>
      </c>
      <c r="F114" s="87">
        <v>43637</v>
      </c>
      <c r="G114" s="87">
        <v>43639</v>
      </c>
      <c r="H114" s="31">
        <v>105</v>
      </c>
      <c r="I114" s="31">
        <v>1</v>
      </c>
      <c r="J114" s="31">
        <f t="shared" si="33"/>
        <v>2</v>
      </c>
      <c r="K114" s="31">
        <f t="shared" si="35"/>
        <v>210</v>
      </c>
      <c r="L114" s="31"/>
      <c r="M114" s="31"/>
      <c r="N114" s="94">
        <f t="shared" si="36"/>
        <v>2</v>
      </c>
      <c r="O114" s="84"/>
      <c r="P114" s="91">
        <f t="shared" si="34"/>
        <v>4935000</v>
      </c>
      <c r="Q114" s="97"/>
      <c r="R114" s="98"/>
      <c r="U114" s="96"/>
      <c r="V114" s="96"/>
      <c r="Y114" s="74" t="str">
        <f t="shared" si="37"/>
        <v>1518510</v>
      </c>
    </row>
    <row r="115" s="74" customFormat="1" spans="1:25">
      <c r="A115" s="101" t="s">
        <v>120</v>
      </c>
      <c r="B115" s="84">
        <v>1518510</v>
      </c>
      <c r="C115" s="85">
        <v>8666335</v>
      </c>
      <c r="D115" s="84">
        <v>180979</v>
      </c>
      <c r="E115" s="86" t="s">
        <v>116</v>
      </c>
      <c r="F115" s="87">
        <v>43637</v>
      </c>
      <c r="G115" s="87">
        <v>43639</v>
      </c>
      <c r="H115" s="31">
        <v>19</v>
      </c>
      <c r="I115" s="31">
        <v>1</v>
      </c>
      <c r="J115" s="31">
        <f t="shared" si="33"/>
        <v>2</v>
      </c>
      <c r="K115" s="31"/>
      <c r="L115" s="31"/>
      <c r="M115" s="31">
        <f>+H115*I115*J115</f>
        <v>38</v>
      </c>
      <c r="N115" s="94"/>
      <c r="O115" s="84"/>
      <c r="P115" s="91">
        <f t="shared" si="34"/>
        <v>893000</v>
      </c>
      <c r="Q115" s="97"/>
      <c r="R115" s="98"/>
      <c r="U115" s="96"/>
      <c r="V115" s="96"/>
      <c r="Y115" s="74" t="str">
        <f t="shared" si="37"/>
        <v>1518510</v>
      </c>
    </row>
    <row r="116" s="74" customFormat="1" spans="1:25">
      <c r="A116" s="101"/>
      <c r="B116" s="84">
        <v>1523850</v>
      </c>
      <c r="C116" s="85">
        <v>8685418</v>
      </c>
      <c r="D116" s="84">
        <v>180985</v>
      </c>
      <c r="E116" s="86" t="s">
        <v>145</v>
      </c>
      <c r="F116" s="87">
        <v>43638</v>
      </c>
      <c r="G116" s="87">
        <v>43639</v>
      </c>
      <c r="H116" s="31">
        <v>123</v>
      </c>
      <c r="I116" s="31">
        <v>1</v>
      </c>
      <c r="J116" s="31">
        <f t="shared" si="33"/>
        <v>1</v>
      </c>
      <c r="K116" s="31">
        <f t="shared" ref="K116:K118" si="38">H116*I116*J116</f>
        <v>123</v>
      </c>
      <c r="L116" s="31"/>
      <c r="M116" s="31"/>
      <c r="N116" s="94">
        <f t="shared" ref="N116:N118" si="39">+I116*J116</f>
        <v>1</v>
      </c>
      <c r="O116" s="84"/>
      <c r="P116" s="91">
        <f t="shared" si="34"/>
        <v>2890500</v>
      </c>
      <c r="Q116" s="97"/>
      <c r="R116" s="98"/>
      <c r="U116" s="96"/>
      <c r="V116" s="96"/>
      <c r="Y116" s="74" t="str">
        <f t="shared" si="37"/>
        <v>1523850</v>
      </c>
    </row>
    <row r="117" s="74" customFormat="1" spans="1:25">
      <c r="A117" s="101"/>
      <c r="B117" s="84">
        <v>1533178</v>
      </c>
      <c r="C117" s="85">
        <v>8685248</v>
      </c>
      <c r="D117" s="84">
        <v>180987</v>
      </c>
      <c r="E117" s="86" t="s">
        <v>29</v>
      </c>
      <c r="F117" s="87">
        <v>43638</v>
      </c>
      <c r="G117" s="87">
        <v>43639</v>
      </c>
      <c r="H117" s="31">
        <v>105</v>
      </c>
      <c r="I117" s="31">
        <v>1</v>
      </c>
      <c r="J117" s="31">
        <f t="shared" si="33"/>
        <v>1</v>
      </c>
      <c r="K117" s="31">
        <f t="shared" si="38"/>
        <v>105</v>
      </c>
      <c r="L117" s="31"/>
      <c r="M117" s="31"/>
      <c r="N117" s="94">
        <f t="shared" si="39"/>
        <v>1</v>
      </c>
      <c r="O117" s="84"/>
      <c r="P117" s="91">
        <f t="shared" si="34"/>
        <v>2467500</v>
      </c>
      <c r="Q117" s="97"/>
      <c r="R117" s="98"/>
      <c r="U117" s="96"/>
      <c r="V117" s="96"/>
      <c r="Y117" s="74" t="str">
        <f t="shared" si="37"/>
        <v>1533178</v>
      </c>
    </row>
    <row r="118" s="74" customFormat="1" spans="1:25">
      <c r="A118" s="101"/>
      <c r="B118" s="84">
        <v>1522471</v>
      </c>
      <c r="C118" s="85">
        <v>8679443</v>
      </c>
      <c r="D118" s="84">
        <v>180989</v>
      </c>
      <c r="E118" s="86" t="s">
        <v>146</v>
      </c>
      <c r="F118" s="87">
        <v>43637</v>
      </c>
      <c r="G118" s="87">
        <v>43639</v>
      </c>
      <c r="H118" s="31">
        <v>165</v>
      </c>
      <c r="I118" s="31">
        <v>1</v>
      </c>
      <c r="J118" s="31">
        <f t="shared" si="33"/>
        <v>2</v>
      </c>
      <c r="K118" s="31">
        <f t="shared" si="38"/>
        <v>330</v>
      </c>
      <c r="L118" s="31"/>
      <c r="M118" s="31"/>
      <c r="N118" s="94">
        <f t="shared" si="39"/>
        <v>2</v>
      </c>
      <c r="O118" s="84"/>
      <c r="P118" s="91">
        <f t="shared" si="34"/>
        <v>7755000</v>
      </c>
      <c r="Q118" s="99"/>
      <c r="R118" s="98"/>
      <c r="U118" s="96"/>
      <c r="V118" s="96"/>
      <c r="Y118" s="74" t="str">
        <f t="shared" si="37"/>
        <v>1522471</v>
      </c>
    </row>
    <row r="119" s="74" customFormat="1" spans="1:25">
      <c r="A119" s="101"/>
      <c r="B119" s="84">
        <v>1522471</v>
      </c>
      <c r="C119" s="85">
        <v>8679443</v>
      </c>
      <c r="D119" s="84">
        <v>180989</v>
      </c>
      <c r="E119" s="86" t="s">
        <v>116</v>
      </c>
      <c r="F119" s="87">
        <v>43637</v>
      </c>
      <c r="G119" s="87">
        <v>43639</v>
      </c>
      <c r="H119" s="31">
        <v>19</v>
      </c>
      <c r="I119" s="31">
        <v>1</v>
      </c>
      <c r="J119" s="31">
        <f t="shared" si="33"/>
        <v>2</v>
      </c>
      <c r="K119" s="31"/>
      <c r="L119" s="31"/>
      <c r="M119" s="31">
        <f>+H119*I119*J119</f>
        <v>38</v>
      </c>
      <c r="N119" s="94"/>
      <c r="O119" s="84"/>
      <c r="P119" s="91">
        <f t="shared" si="34"/>
        <v>893000</v>
      </c>
      <c r="Q119" s="97"/>
      <c r="R119" s="98"/>
      <c r="U119" s="96"/>
      <c r="V119" s="96"/>
      <c r="Y119" s="74" t="str">
        <f t="shared" si="37"/>
        <v>1522471</v>
      </c>
    </row>
    <row r="120" s="74" customFormat="1" spans="1:25">
      <c r="A120" s="101"/>
      <c r="B120" s="102">
        <v>1525266</v>
      </c>
      <c r="C120" s="85">
        <v>8696843</v>
      </c>
      <c r="D120" s="84">
        <v>180990</v>
      </c>
      <c r="E120" s="86" t="s">
        <v>145</v>
      </c>
      <c r="F120" s="87">
        <v>43638</v>
      </c>
      <c r="G120" s="87">
        <v>43639</v>
      </c>
      <c r="H120" s="31">
        <v>123</v>
      </c>
      <c r="I120" s="31">
        <v>1</v>
      </c>
      <c r="J120" s="31">
        <f t="shared" si="33"/>
        <v>1</v>
      </c>
      <c r="K120" s="31">
        <f t="shared" ref="K120:K122" si="40">H120*I120*J120</f>
        <v>123</v>
      </c>
      <c r="L120" s="31"/>
      <c r="M120" s="31"/>
      <c r="N120" s="94">
        <f t="shared" ref="N120:N122" si="41">+I120*J120</f>
        <v>1</v>
      </c>
      <c r="O120" s="84"/>
      <c r="P120" s="91">
        <f t="shared" si="34"/>
        <v>2890500</v>
      </c>
      <c r="Q120" s="97"/>
      <c r="R120" s="98"/>
      <c r="U120" s="96"/>
      <c r="V120" s="96"/>
      <c r="Y120" s="74" t="str">
        <f t="shared" si="37"/>
        <v>1525266</v>
      </c>
    </row>
    <row r="121" s="74" customFormat="1" spans="1:25">
      <c r="A121" s="101"/>
      <c r="B121" s="84">
        <v>1530587</v>
      </c>
      <c r="C121" s="85">
        <v>8685221</v>
      </c>
      <c r="D121" s="84">
        <v>180991</v>
      </c>
      <c r="E121" s="86" t="s">
        <v>29</v>
      </c>
      <c r="F121" s="87">
        <v>43638</v>
      </c>
      <c r="G121" s="87">
        <v>43639</v>
      </c>
      <c r="H121" s="31">
        <v>105</v>
      </c>
      <c r="I121" s="31">
        <v>1</v>
      </c>
      <c r="J121" s="31">
        <f t="shared" si="33"/>
        <v>1</v>
      </c>
      <c r="K121" s="31">
        <f t="shared" si="40"/>
        <v>105</v>
      </c>
      <c r="L121" s="31"/>
      <c r="M121" s="31"/>
      <c r="N121" s="94">
        <f t="shared" si="41"/>
        <v>1</v>
      </c>
      <c r="O121" s="84"/>
      <c r="P121" s="91">
        <f t="shared" si="34"/>
        <v>2467500</v>
      </c>
      <c r="Q121" s="97"/>
      <c r="R121" s="98"/>
      <c r="U121" s="96"/>
      <c r="V121" s="96"/>
      <c r="Y121" s="74" t="str">
        <f t="shared" si="37"/>
        <v>1530587</v>
      </c>
    </row>
    <row r="122" s="74" customFormat="1" spans="1:25">
      <c r="A122" s="101"/>
      <c r="B122" s="84">
        <v>1523849</v>
      </c>
      <c r="C122" s="85">
        <v>8685496</v>
      </c>
      <c r="D122" s="84">
        <v>181000</v>
      </c>
      <c r="E122" s="86" t="s">
        <v>145</v>
      </c>
      <c r="F122" s="87">
        <v>43638</v>
      </c>
      <c r="G122" s="87">
        <v>43639</v>
      </c>
      <c r="H122" s="31">
        <v>123</v>
      </c>
      <c r="I122" s="31">
        <v>1</v>
      </c>
      <c r="J122" s="31">
        <f t="shared" si="33"/>
        <v>1</v>
      </c>
      <c r="K122" s="31">
        <f t="shared" si="40"/>
        <v>123</v>
      </c>
      <c r="L122" s="31"/>
      <c r="M122" s="31"/>
      <c r="N122" s="94">
        <f t="shared" si="41"/>
        <v>1</v>
      </c>
      <c r="O122" s="84"/>
      <c r="P122" s="91">
        <f t="shared" si="34"/>
        <v>2890500</v>
      </c>
      <c r="Q122" s="97"/>
      <c r="R122" s="98"/>
      <c r="U122" s="96"/>
      <c r="V122" s="96"/>
      <c r="Y122" s="74" t="str">
        <f t="shared" si="37"/>
        <v>1523849</v>
      </c>
    </row>
    <row r="123" s="74" customFormat="1" spans="1:25">
      <c r="A123" s="101"/>
      <c r="B123" s="84">
        <v>1523849</v>
      </c>
      <c r="C123" s="85">
        <v>8685496</v>
      </c>
      <c r="D123" s="84">
        <v>181000</v>
      </c>
      <c r="E123" s="86" t="s">
        <v>116</v>
      </c>
      <c r="F123" s="87">
        <v>43638</v>
      </c>
      <c r="G123" s="87">
        <v>43639</v>
      </c>
      <c r="H123" s="31">
        <v>19</v>
      </c>
      <c r="I123" s="31">
        <v>1</v>
      </c>
      <c r="J123" s="31">
        <f t="shared" si="33"/>
        <v>1</v>
      </c>
      <c r="K123" s="31"/>
      <c r="L123" s="31"/>
      <c r="M123" s="31">
        <f t="shared" ref="M123:M128" si="42">+H123*I123*J123</f>
        <v>19</v>
      </c>
      <c r="N123" s="94"/>
      <c r="O123" s="84"/>
      <c r="P123" s="91">
        <f t="shared" si="34"/>
        <v>446500</v>
      </c>
      <c r="Q123" s="97"/>
      <c r="R123" s="98"/>
      <c r="U123" s="96"/>
      <c r="V123" s="96"/>
      <c r="Y123" s="74" t="str">
        <f t="shared" si="37"/>
        <v>1523849</v>
      </c>
    </row>
    <row r="124" s="74" customFormat="1" spans="1:25">
      <c r="A124" s="101"/>
      <c r="B124" s="84">
        <v>1522419</v>
      </c>
      <c r="C124" s="85">
        <v>8678405</v>
      </c>
      <c r="D124" s="84">
        <v>181008</v>
      </c>
      <c r="E124" s="86" t="s">
        <v>146</v>
      </c>
      <c r="F124" s="87">
        <v>43637</v>
      </c>
      <c r="G124" s="87">
        <v>43639</v>
      </c>
      <c r="H124" s="31">
        <v>165</v>
      </c>
      <c r="I124" s="31">
        <v>1</v>
      </c>
      <c r="J124" s="31">
        <f t="shared" si="33"/>
        <v>2</v>
      </c>
      <c r="K124" s="31">
        <f t="shared" ref="K124:K127" si="43">H124*I124*J124</f>
        <v>330</v>
      </c>
      <c r="L124" s="31"/>
      <c r="M124" s="31"/>
      <c r="N124" s="94">
        <f t="shared" ref="N124:N127" si="44">+I124*J124</f>
        <v>2</v>
      </c>
      <c r="O124" s="84"/>
      <c r="P124" s="91">
        <f t="shared" si="34"/>
        <v>7755000</v>
      </c>
      <c r="Q124" s="97"/>
      <c r="R124" s="98"/>
      <c r="U124" s="96"/>
      <c r="V124" s="96"/>
      <c r="Y124" s="74" t="str">
        <f t="shared" si="37"/>
        <v>1522419</v>
      </c>
    </row>
    <row r="125" s="74" customFormat="1" spans="1:25">
      <c r="A125" s="101"/>
      <c r="B125" s="84">
        <v>1522419</v>
      </c>
      <c r="C125" s="85">
        <v>8678405</v>
      </c>
      <c r="D125" s="84">
        <v>181008</v>
      </c>
      <c r="E125" s="86" t="s">
        <v>116</v>
      </c>
      <c r="F125" s="87">
        <v>43637</v>
      </c>
      <c r="G125" s="87">
        <v>43639</v>
      </c>
      <c r="H125" s="31">
        <v>19</v>
      </c>
      <c r="I125" s="31">
        <v>1</v>
      </c>
      <c r="J125" s="31">
        <f t="shared" si="33"/>
        <v>2</v>
      </c>
      <c r="K125" s="31"/>
      <c r="L125" s="31"/>
      <c r="M125" s="31">
        <f t="shared" si="42"/>
        <v>38</v>
      </c>
      <c r="N125" s="94"/>
      <c r="O125" s="84"/>
      <c r="P125" s="91">
        <f t="shared" si="34"/>
        <v>893000</v>
      </c>
      <c r="R125" s="98"/>
      <c r="U125" s="96"/>
      <c r="V125" s="96"/>
      <c r="Y125" s="74" t="str">
        <f t="shared" si="37"/>
        <v>1522419</v>
      </c>
    </row>
    <row r="126" s="74" customFormat="1" spans="1:25">
      <c r="A126" s="101"/>
      <c r="B126" s="84">
        <v>1523615</v>
      </c>
      <c r="C126" s="85">
        <v>8683519</v>
      </c>
      <c r="D126" s="84">
        <v>181013</v>
      </c>
      <c r="E126" s="86" t="s">
        <v>29</v>
      </c>
      <c r="F126" s="87">
        <v>43638</v>
      </c>
      <c r="G126" s="87">
        <v>43639</v>
      </c>
      <c r="H126" s="31">
        <v>105</v>
      </c>
      <c r="I126" s="31">
        <v>1</v>
      </c>
      <c r="J126" s="31">
        <f t="shared" si="33"/>
        <v>1</v>
      </c>
      <c r="K126" s="31">
        <f t="shared" si="43"/>
        <v>105</v>
      </c>
      <c r="L126" s="31"/>
      <c r="M126" s="31"/>
      <c r="N126" s="94">
        <f t="shared" si="44"/>
        <v>1</v>
      </c>
      <c r="O126" s="84"/>
      <c r="P126" s="91">
        <f t="shared" si="34"/>
        <v>2467500</v>
      </c>
      <c r="R126" s="98"/>
      <c r="U126" s="96"/>
      <c r="V126" s="96"/>
      <c r="Y126" s="74" t="str">
        <f t="shared" si="37"/>
        <v>1523615</v>
      </c>
    </row>
    <row r="127" s="74" customFormat="1" spans="1:25">
      <c r="A127" s="101"/>
      <c r="B127" s="84">
        <v>1523201</v>
      </c>
      <c r="C127" s="85">
        <v>8685255</v>
      </c>
      <c r="D127" s="84">
        <v>181017</v>
      </c>
      <c r="E127" s="86" t="s">
        <v>29</v>
      </c>
      <c r="F127" s="87">
        <v>43637</v>
      </c>
      <c r="G127" s="87">
        <v>43639</v>
      </c>
      <c r="H127" s="31">
        <v>105</v>
      </c>
      <c r="I127" s="31">
        <v>1</v>
      </c>
      <c r="J127" s="31">
        <f t="shared" si="33"/>
        <v>2</v>
      </c>
      <c r="K127" s="31">
        <f t="shared" si="43"/>
        <v>210</v>
      </c>
      <c r="L127" s="31"/>
      <c r="M127" s="31"/>
      <c r="N127" s="94">
        <f t="shared" si="44"/>
        <v>2</v>
      </c>
      <c r="O127" s="84"/>
      <c r="P127" s="91">
        <f t="shared" si="34"/>
        <v>4935000</v>
      </c>
      <c r="R127" s="98"/>
      <c r="U127" s="96"/>
      <c r="V127" s="96"/>
      <c r="Y127" s="74" t="str">
        <f t="shared" si="37"/>
        <v>1523201</v>
      </c>
    </row>
    <row r="128" s="74" customFormat="1" spans="1:25">
      <c r="A128" s="101"/>
      <c r="B128" s="84">
        <v>1523201</v>
      </c>
      <c r="C128" s="85">
        <v>8685255</v>
      </c>
      <c r="D128" s="84">
        <v>181017</v>
      </c>
      <c r="E128" s="86" t="s">
        <v>116</v>
      </c>
      <c r="F128" s="87">
        <v>43637</v>
      </c>
      <c r="G128" s="87">
        <v>43639</v>
      </c>
      <c r="H128" s="31">
        <v>19</v>
      </c>
      <c r="I128" s="31">
        <v>1</v>
      </c>
      <c r="J128" s="31">
        <f t="shared" si="33"/>
        <v>2</v>
      </c>
      <c r="K128" s="31"/>
      <c r="L128" s="31"/>
      <c r="M128" s="31">
        <f t="shared" si="42"/>
        <v>38</v>
      </c>
      <c r="N128" s="94"/>
      <c r="O128" s="84"/>
      <c r="P128" s="91">
        <f t="shared" si="34"/>
        <v>893000</v>
      </c>
      <c r="R128" s="98"/>
      <c r="U128" s="96"/>
      <c r="V128" s="96"/>
      <c r="Y128" s="74" t="str">
        <f t="shared" si="37"/>
        <v>1523201</v>
      </c>
    </row>
    <row r="129" s="74" customFormat="1" spans="1:25">
      <c r="A129" s="101"/>
      <c r="B129" s="84">
        <v>1508355</v>
      </c>
      <c r="C129" s="85">
        <v>8634520</v>
      </c>
      <c r="D129" s="84">
        <v>181214</v>
      </c>
      <c r="E129" s="86" t="s">
        <v>29</v>
      </c>
      <c r="F129" s="87">
        <v>43637</v>
      </c>
      <c r="G129" s="87">
        <v>43640</v>
      </c>
      <c r="H129" s="31">
        <v>105</v>
      </c>
      <c r="I129" s="31">
        <v>1</v>
      </c>
      <c r="J129" s="31">
        <f t="shared" si="33"/>
        <v>3</v>
      </c>
      <c r="K129" s="31">
        <f t="shared" ref="K129:K137" si="45">H129*I129*J129</f>
        <v>315</v>
      </c>
      <c r="L129" s="31"/>
      <c r="M129" s="31"/>
      <c r="N129" s="94">
        <f t="shared" ref="N129:N137" si="46">+I129*J129</f>
        <v>3</v>
      </c>
      <c r="O129" s="84"/>
      <c r="P129" s="91">
        <f t="shared" si="34"/>
        <v>7402500</v>
      </c>
      <c r="Q129" s="97"/>
      <c r="R129" s="98"/>
      <c r="U129" s="96"/>
      <c r="V129" s="96"/>
      <c r="Y129" s="74" t="str">
        <f t="shared" si="37"/>
        <v>1508355</v>
      </c>
    </row>
    <row r="130" s="74" customFormat="1" spans="1:25">
      <c r="A130" s="101"/>
      <c r="B130" s="84">
        <v>1511679</v>
      </c>
      <c r="C130" s="85">
        <v>8647749</v>
      </c>
      <c r="D130" s="84">
        <v>181217</v>
      </c>
      <c r="E130" s="86" t="s">
        <v>29</v>
      </c>
      <c r="F130" s="87">
        <v>43637</v>
      </c>
      <c r="G130" s="87">
        <v>43640</v>
      </c>
      <c r="H130" s="31">
        <v>105</v>
      </c>
      <c r="I130" s="31">
        <v>1</v>
      </c>
      <c r="J130" s="31">
        <f t="shared" si="33"/>
        <v>3</v>
      </c>
      <c r="K130" s="31">
        <f t="shared" si="45"/>
        <v>315</v>
      </c>
      <c r="L130" s="31"/>
      <c r="M130" s="31"/>
      <c r="N130" s="94">
        <f t="shared" si="46"/>
        <v>3</v>
      </c>
      <c r="O130" s="84"/>
      <c r="P130" s="91">
        <f t="shared" si="34"/>
        <v>7402500</v>
      </c>
      <c r="R130" s="98"/>
      <c r="U130" s="96"/>
      <c r="V130" s="96"/>
      <c r="Y130" s="74" t="str">
        <f t="shared" si="37"/>
        <v>1511679</v>
      </c>
    </row>
    <row r="131" s="74" customFormat="1" spans="1:25">
      <c r="A131" s="101"/>
      <c r="B131" s="84">
        <v>1498295</v>
      </c>
      <c r="C131" s="85">
        <v>8599549</v>
      </c>
      <c r="D131" s="84">
        <v>181224</v>
      </c>
      <c r="E131" s="86" t="s">
        <v>164</v>
      </c>
      <c r="F131" s="87">
        <v>43639</v>
      </c>
      <c r="G131" s="87">
        <v>43640</v>
      </c>
      <c r="H131" s="31">
        <v>492</v>
      </c>
      <c r="I131" s="31">
        <v>1</v>
      </c>
      <c r="J131" s="31">
        <f t="shared" si="33"/>
        <v>1</v>
      </c>
      <c r="K131" s="31">
        <f t="shared" si="45"/>
        <v>492</v>
      </c>
      <c r="L131" s="31"/>
      <c r="M131" s="31"/>
      <c r="N131" s="94">
        <v>3</v>
      </c>
      <c r="O131" s="84"/>
      <c r="P131" s="91">
        <f t="shared" si="34"/>
        <v>11562000</v>
      </c>
      <c r="R131" s="98"/>
      <c r="U131" s="96"/>
      <c r="V131" s="96"/>
      <c r="Y131" s="74" t="str">
        <f t="shared" si="37"/>
        <v>1498295</v>
      </c>
    </row>
    <row r="132" s="74" customFormat="1" spans="1:25">
      <c r="A132" s="101"/>
      <c r="B132" s="84">
        <v>1510640</v>
      </c>
      <c r="C132" s="85">
        <v>8643107</v>
      </c>
      <c r="D132" s="84">
        <v>181232</v>
      </c>
      <c r="E132" s="86" t="s">
        <v>29</v>
      </c>
      <c r="F132" s="87">
        <v>43639</v>
      </c>
      <c r="G132" s="87">
        <v>43640</v>
      </c>
      <c r="H132" s="31">
        <v>105</v>
      </c>
      <c r="I132" s="31">
        <v>2</v>
      </c>
      <c r="J132" s="31">
        <f t="shared" si="33"/>
        <v>1</v>
      </c>
      <c r="K132" s="31">
        <f t="shared" si="45"/>
        <v>210</v>
      </c>
      <c r="L132" s="31"/>
      <c r="M132" s="31"/>
      <c r="N132" s="94">
        <f t="shared" si="46"/>
        <v>2</v>
      </c>
      <c r="O132" s="84"/>
      <c r="P132" s="91">
        <f t="shared" si="34"/>
        <v>4935000</v>
      </c>
      <c r="R132" s="98"/>
      <c r="U132" s="96"/>
      <c r="V132" s="96"/>
      <c r="Y132" s="74" t="str">
        <f t="shared" si="37"/>
        <v>1510640</v>
      </c>
    </row>
    <row r="133" s="74" customFormat="1" spans="1:25">
      <c r="A133" s="101"/>
      <c r="B133" s="84">
        <v>1523616</v>
      </c>
      <c r="C133" s="85">
        <v>8683437</v>
      </c>
      <c r="D133" s="84">
        <v>181251</v>
      </c>
      <c r="E133" s="86" t="s">
        <v>29</v>
      </c>
      <c r="F133" s="87">
        <v>43639</v>
      </c>
      <c r="G133" s="87">
        <v>43640</v>
      </c>
      <c r="H133" s="31">
        <v>105</v>
      </c>
      <c r="I133" s="31">
        <v>1</v>
      </c>
      <c r="J133" s="31">
        <f t="shared" si="33"/>
        <v>1</v>
      </c>
      <c r="K133" s="31">
        <f t="shared" si="45"/>
        <v>105</v>
      </c>
      <c r="L133" s="31"/>
      <c r="M133" s="31"/>
      <c r="N133" s="94">
        <f t="shared" si="46"/>
        <v>1</v>
      </c>
      <c r="O133" s="84"/>
      <c r="P133" s="91">
        <f t="shared" si="34"/>
        <v>2467500</v>
      </c>
      <c r="R133" s="98"/>
      <c r="U133" s="96"/>
      <c r="V133" s="96"/>
      <c r="Y133" s="74" t="str">
        <f t="shared" si="37"/>
        <v>1523616</v>
      </c>
    </row>
    <row r="134" s="74" customFormat="1" spans="1:25">
      <c r="A134" s="101"/>
      <c r="B134" s="102">
        <v>1532152</v>
      </c>
      <c r="C134" s="85">
        <v>8685122</v>
      </c>
      <c r="D134" s="84">
        <v>181370</v>
      </c>
      <c r="E134" s="86" t="s">
        <v>29</v>
      </c>
      <c r="F134" s="87">
        <v>43638</v>
      </c>
      <c r="G134" s="87">
        <v>43639</v>
      </c>
      <c r="H134" s="31">
        <v>105</v>
      </c>
      <c r="I134" s="31">
        <v>1</v>
      </c>
      <c r="J134" s="31">
        <f t="shared" si="33"/>
        <v>1</v>
      </c>
      <c r="K134" s="31">
        <f t="shared" si="45"/>
        <v>105</v>
      </c>
      <c r="L134" s="31"/>
      <c r="M134" s="31"/>
      <c r="N134" s="94">
        <f t="shared" si="46"/>
        <v>1</v>
      </c>
      <c r="O134" s="84"/>
      <c r="P134" s="91">
        <f t="shared" si="34"/>
        <v>2467500</v>
      </c>
      <c r="R134" s="98"/>
      <c r="U134" s="96"/>
      <c r="V134" s="96"/>
      <c r="Y134" s="74" t="str">
        <f t="shared" si="37"/>
        <v>1532152</v>
      </c>
    </row>
    <row r="135" s="74" customFormat="1" spans="1:25">
      <c r="A135" s="101"/>
      <c r="B135" s="84">
        <v>1521767</v>
      </c>
      <c r="C135" s="85">
        <v>8676901</v>
      </c>
      <c r="D135" s="84">
        <v>181385</v>
      </c>
      <c r="E135" s="86" t="s">
        <v>29</v>
      </c>
      <c r="F135" s="87">
        <v>43640</v>
      </c>
      <c r="G135" s="87">
        <v>43641</v>
      </c>
      <c r="H135" s="31">
        <v>105</v>
      </c>
      <c r="I135" s="31">
        <v>1</v>
      </c>
      <c r="J135" s="31">
        <f t="shared" si="33"/>
        <v>1</v>
      </c>
      <c r="K135" s="31">
        <f t="shared" si="45"/>
        <v>105</v>
      </c>
      <c r="L135" s="31"/>
      <c r="M135" s="31"/>
      <c r="N135" s="94">
        <f t="shared" si="46"/>
        <v>1</v>
      </c>
      <c r="O135" s="84"/>
      <c r="P135" s="91">
        <f t="shared" si="34"/>
        <v>2467500</v>
      </c>
      <c r="R135" s="98"/>
      <c r="U135" s="96"/>
      <c r="V135" s="96"/>
      <c r="Y135" s="74" t="str">
        <f t="shared" si="37"/>
        <v>1521767</v>
      </c>
    </row>
    <row r="136" s="74" customFormat="1" spans="1:25">
      <c r="A136" s="101"/>
      <c r="B136" s="84">
        <v>1512860</v>
      </c>
      <c r="C136" s="85">
        <v>8651355</v>
      </c>
      <c r="D136" s="84">
        <v>181395</v>
      </c>
      <c r="E136" s="86" t="s">
        <v>29</v>
      </c>
      <c r="F136" s="87">
        <v>43639</v>
      </c>
      <c r="G136" s="87">
        <v>43641</v>
      </c>
      <c r="H136" s="31">
        <v>105</v>
      </c>
      <c r="I136" s="31">
        <v>1</v>
      </c>
      <c r="J136" s="31">
        <f t="shared" si="33"/>
        <v>2</v>
      </c>
      <c r="K136" s="31">
        <f t="shared" si="45"/>
        <v>210</v>
      </c>
      <c r="L136" s="31"/>
      <c r="M136" s="31"/>
      <c r="N136" s="94">
        <f t="shared" si="46"/>
        <v>2</v>
      </c>
      <c r="O136" s="84"/>
      <c r="P136" s="91">
        <f t="shared" si="34"/>
        <v>4935000</v>
      </c>
      <c r="R136" s="98"/>
      <c r="U136" s="96"/>
      <c r="V136" s="96"/>
      <c r="Y136" s="74" t="str">
        <f t="shared" si="37"/>
        <v>1512860</v>
      </c>
    </row>
    <row r="137" s="74" customFormat="1" spans="1:25">
      <c r="A137" s="101"/>
      <c r="B137" s="84">
        <v>1522415</v>
      </c>
      <c r="C137" s="85">
        <v>8678413</v>
      </c>
      <c r="D137" s="84">
        <v>181411</v>
      </c>
      <c r="E137" s="86" t="s">
        <v>29</v>
      </c>
      <c r="F137" s="87">
        <v>43637</v>
      </c>
      <c r="G137" s="87">
        <v>43641</v>
      </c>
      <c r="H137" s="31">
        <v>105</v>
      </c>
      <c r="I137" s="31">
        <v>1</v>
      </c>
      <c r="J137" s="31">
        <f t="shared" si="33"/>
        <v>4</v>
      </c>
      <c r="K137" s="31">
        <f t="shared" si="45"/>
        <v>420</v>
      </c>
      <c r="L137" s="31"/>
      <c r="M137" s="31"/>
      <c r="N137" s="94">
        <f t="shared" si="46"/>
        <v>4</v>
      </c>
      <c r="O137" s="84"/>
      <c r="P137" s="91">
        <f t="shared" si="34"/>
        <v>9870000</v>
      </c>
      <c r="R137" s="98"/>
      <c r="U137" s="96"/>
      <c r="V137" s="96"/>
      <c r="Y137" s="74" t="str">
        <f t="shared" si="37"/>
        <v>1522415</v>
      </c>
    </row>
    <row r="138" s="74" customFormat="1" spans="1:25">
      <c r="A138" s="101"/>
      <c r="B138" s="84">
        <v>1522415</v>
      </c>
      <c r="C138" s="85">
        <v>8678413</v>
      </c>
      <c r="D138" s="84">
        <v>181411</v>
      </c>
      <c r="E138" s="86" t="s">
        <v>116</v>
      </c>
      <c r="F138" s="87">
        <v>43637</v>
      </c>
      <c r="G138" s="87">
        <v>43641</v>
      </c>
      <c r="H138" s="31">
        <v>19</v>
      </c>
      <c r="I138" s="31">
        <v>1</v>
      </c>
      <c r="J138" s="31">
        <f t="shared" si="33"/>
        <v>4</v>
      </c>
      <c r="K138" s="31"/>
      <c r="L138" s="31"/>
      <c r="M138" s="31">
        <f>+H138*I138*J138</f>
        <v>76</v>
      </c>
      <c r="N138" s="94"/>
      <c r="O138" s="84"/>
      <c r="P138" s="91">
        <f t="shared" si="34"/>
        <v>1786000</v>
      </c>
      <c r="R138" s="98"/>
      <c r="U138" s="96"/>
      <c r="V138" s="96"/>
      <c r="Y138" s="74" t="str">
        <f t="shared" si="37"/>
        <v>1522415</v>
      </c>
    </row>
    <row r="139" s="74" customFormat="1" spans="1:25">
      <c r="A139" s="101"/>
      <c r="B139" s="84">
        <v>1523869</v>
      </c>
      <c r="C139" s="85">
        <v>8685505</v>
      </c>
      <c r="D139" s="84">
        <v>181416</v>
      </c>
      <c r="E139" s="86" t="s">
        <v>29</v>
      </c>
      <c r="F139" s="87">
        <v>43639</v>
      </c>
      <c r="G139" s="87">
        <v>43641</v>
      </c>
      <c r="H139" s="31">
        <v>105</v>
      </c>
      <c r="I139" s="31">
        <v>2</v>
      </c>
      <c r="J139" s="31">
        <f t="shared" si="33"/>
        <v>2</v>
      </c>
      <c r="K139" s="31">
        <f t="shared" ref="K139:K143" si="47">H139*I139*J139</f>
        <v>420</v>
      </c>
      <c r="L139" s="31"/>
      <c r="M139" s="31"/>
      <c r="N139" s="94">
        <f t="shared" ref="N139:N143" si="48">+I139*J139</f>
        <v>4</v>
      </c>
      <c r="O139" s="84"/>
      <c r="P139" s="91">
        <f t="shared" si="34"/>
        <v>9870000</v>
      </c>
      <c r="R139" s="98"/>
      <c r="U139" s="96"/>
      <c r="V139" s="96"/>
      <c r="Y139" s="74" t="str">
        <f t="shared" si="37"/>
        <v>1523869</v>
      </c>
    </row>
    <row r="140" s="74" customFormat="1" spans="1:25">
      <c r="A140" s="101"/>
      <c r="B140" s="84">
        <v>1519228</v>
      </c>
      <c r="C140" s="85">
        <v>8668966</v>
      </c>
      <c r="D140" s="84">
        <v>181545</v>
      </c>
      <c r="E140" s="86" t="s">
        <v>29</v>
      </c>
      <c r="F140" s="87">
        <v>43640</v>
      </c>
      <c r="G140" s="87">
        <v>43642</v>
      </c>
      <c r="H140" s="31">
        <v>105</v>
      </c>
      <c r="I140" s="31">
        <v>1</v>
      </c>
      <c r="J140" s="31">
        <f t="shared" si="33"/>
        <v>2</v>
      </c>
      <c r="K140" s="31">
        <f t="shared" si="47"/>
        <v>210</v>
      </c>
      <c r="L140" s="31"/>
      <c r="M140" s="31"/>
      <c r="N140" s="94">
        <f t="shared" si="48"/>
        <v>2</v>
      </c>
      <c r="O140" s="84"/>
      <c r="P140" s="91">
        <f t="shared" si="34"/>
        <v>4935000</v>
      </c>
      <c r="R140" s="98"/>
      <c r="U140" s="96"/>
      <c r="V140" s="96"/>
      <c r="Y140" s="74" t="str">
        <f t="shared" si="37"/>
        <v>1519228</v>
      </c>
    </row>
    <row r="141" s="74" customFormat="1" spans="1:25">
      <c r="A141" s="101"/>
      <c r="B141" s="84">
        <v>1519228</v>
      </c>
      <c r="C141" s="85">
        <v>8668966</v>
      </c>
      <c r="D141" s="84">
        <v>181545</v>
      </c>
      <c r="E141" s="86" t="s">
        <v>116</v>
      </c>
      <c r="F141" s="87">
        <v>43640</v>
      </c>
      <c r="G141" s="87">
        <v>43642</v>
      </c>
      <c r="H141" s="31">
        <v>19</v>
      </c>
      <c r="I141" s="31">
        <v>1</v>
      </c>
      <c r="J141" s="31">
        <f t="shared" si="33"/>
        <v>2</v>
      </c>
      <c r="K141" s="31"/>
      <c r="L141" s="31"/>
      <c r="M141" s="31">
        <f>+H141*I141*J141</f>
        <v>38</v>
      </c>
      <c r="N141" s="94"/>
      <c r="O141" s="84"/>
      <c r="P141" s="91">
        <f t="shared" si="34"/>
        <v>893000</v>
      </c>
      <c r="R141" s="98"/>
      <c r="U141" s="96"/>
      <c r="V141" s="96"/>
      <c r="Y141" s="74" t="str">
        <f t="shared" ref="Y141:Y181" si="49">$X$12&amp;B141</f>
        <v>1519228</v>
      </c>
    </row>
    <row r="142" s="74" customFormat="1" spans="1:25">
      <c r="A142" s="101"/>
      <c r="B142" s="84">
        <v>1522228</v>
      </c>
      <c r="C142" s="85">
        <v>8678155</v>
      </c>
      <c r="D142" s="84">
        <v>181550</v>
      </c>
      <c r="E142" s="86" t="s">
        <v>145</v>
      </c>
      <c r="F142" s="87">
        <v>43640</v>
      </c>
      <c r="G142" s="87">
        <v>43642</v>
      </c>
      <c r="H142" s="31">
        <v>123</v>
      </c>
      <c r="I142" s="31">
        <v>2</v>
      </c>
      <c r="J142" s="31">
        <f t="shared" si="33"/>
        <v>2</v>
      </c>
      <c r="K142" s="31">
        <f t="shared" si="47"/>
        <v>492</v>
      </c>
      <c r="L142" s="31"/>
      <c r="M142" s="31"/>
      <c r="N142" s="94">
        <f t="shared" si="48"/>
        <v>4</v>
      </c>
      <c r="O142" s="84"/>
      <c r="P142" s="91">
        <f t="shared" si="34"/>
        <v>11562000</v>
      </c>
      <c r="R142" s="98"/>
      <c r="U142" s="96"/>
      <c r="V142" s="96"/>
      <c r="Y142" s="74" t="str">
        <f t="shared" si="49"/>
        <v>1522228</v>
      </c>
    </row>
    <row r="143" s="74" customFormat="1" spans="1:25">
      <c r="A143" s="101"/>
      <c r="B143" s="84">
        <v>1520783</v>
      </c>
      <c r="C143" s="85">
        <v>8674447</v>
      </c>
      <c r="D143" s="84">
        <v>181551</v>
      </c>
      <c r="E143" s="86" t="s">
        <v>29</v>
      </c>
      <c r="F143" s="87">
        <v>43639</v>
      </c>
      <c r="G143" s="87">
        <v>43642</v>
      </c>
      <c r="H143" s="31">
        <v>105</v>
      </c>
      <c r="I143" s="31">
        <v>1</v>
      </c>
      <c r="J143" s="31">
        <f t="shared" si="33"/>
        <v>3</v>
      </c>
      <c r="K143" s="31">
        <f t="shared" si="47"/>
        <v>315</v>
      </c>
      <c r="L143" s="31"/>
      <c r="M143" s="31"/>
      <c r="N143" s="94">
        <f t="shared" si="48"/>
        <v>3</v>
      </c>
      <c r="O143" s="84"/>
      <c r="P143" s="91">
        <f t="shared" si="34"/>
        <v>7402500</v>
      </c>
      <c r="R143" s="98"/>
      <c r="U143" s="96"/>
      <c r="V143" s="96"/>
      <c r="Y143" s="74" t="str">
        <f t="shared" si="49"/>
        <v>1520783</v>
      </c>
    </row>
    <row r="144" s="74" customFormat="1" spans="1:25">
      <c r="A144" s="101"/>
      <c r="B144" s="84">
        <v>1520783</v>
      </c>
      <c r="C144" s="85">
        <v>8674447</v>
      </c>
      <c r="D144" s="84">
        <v>181551</v>
      </c>
      <c r="E144" s="86" t="s">
        <v>116</v>
      </c>
      <c r="F144" s="87">
        <v>43639</v>
      </c>
      <c r="G144" s="87">
        <v>43642</v>
      </c>
      <c r="H144" s="31">
        <v>19</v>
      </c>
      <c r="I144" s="31">
        <v>1</v>
      </c>
      <c r="J144" s="31">
        <f t="shared" si="33"/>
        <v>3</v>
      </c>
      <c r="K144" s="31"/>
      <c r="L144" s="31"/>
      <c r="M144" s="31">
        <f t="shared" ref="M144:M149" si="50">+H144*I144*J144</f>
        <v>57</v>
      </c>
      <c r="N144" s="94"/>
      <c r="O144" s="84"/>
      <c r="P144" s="91">
        <f t="shared" si="34"/>
        <v>1339500</v>
      </c>
      <c r="Q144" s="99"/>
      <c r="R144" s="98"/>
      <c r="U144" s="96"/>
      <c r="V144" s="96"/>
      <c r="Y144" s="74" t="str">
        <f t="shared" si="49"/>
        <v>1520783</v>
      </c>
    </row>
    <row r="145" s="74" customFormat="1" spans="1:25">
      <c r="A145" s="101"/>
      <c r="B145" s="84">
        <v>1487365</v>
      </c>
      <c r="C145" s="85">
        <v>8559646</v>
      </c>
      <c r="D145" s="84">
        <v>181555</v>
      </c>
      <c r="E145" s="86" t="s">
        <v>161</v>
      </c>
      <c r="F145" s="87">
        <v>43640</v>
      </c>
      <c r="G145" s="87">
        <v>43642</v>
      </c>
      <c r="H145" s="31">
        <v>315</v>
      </c>
      <c r="I145" s="31">
        <v>1</v>
      </c>
      <c r="J145" s="31">
        <f t="shared" si="33"/>
        <v>2</v>
      </c>
      <c r="K145" s="31">
        <f t="shared" ref="K145:K148" si="51">H145*I145*J145</f>
        <v>630</v>
      </c>
      <c r="L145" s="31"/>
      <c r="M145" s="31"/>
      <c r="N145" s="94">
        <f>+I145*J145*3</f>
        <v>6</v>
      </c>
      <c r="O145" s="84"/>
      <c r="P145" s="91">
        <f t="shared" si="34"/>
        <v>14805000</v>
      </c>
      <c r="R145" s="98"/>
      <c r="U145" s="96"/>
      <c r="V145" s="96"/>
      <c r="Y145" s="74" t="str">
        <f t="shared" si="49"/>
        <v>1487365</v>
      </c>
    </row>
    <row r="146" s="74" customFormat="1" spans="1:25">
      <c r="A146" s="101"/>
      <c r="B146" s="84">
        <v>1505380</v>
      </c>
      <c r="C146" s="85">
        <v>8625792</v>
      </c>
      <c r="D146" s="84">
        <v>181557</v>
      </c>
      <c r="E146" s="86" t="s">
        <v>29</v>
      </c>
      <c r="F146" s="87">
        <v>43641</v>
      </c>
      <c r="G146" s="87">
        <v>43642</v>
      </c>
      <c r="H146" s="31">
        <v>105</v>
      </c>
      <c r="I146" s="31">
        <v>1</v>
      </c>
      <c r="J146" s="31">
        <f t="shared" si="33"/>
        <v>1</v>
      </c>
      <c r="K146" s="31">
        <f t="shared" si="51"/>
        <v>105</v>
      </c>
      <c r="L146" s="31"/>
      <c r="M146" s="31"/>
      <c r="N146" s="94">
        <f t="shared" ref="N146:N152" si="52">+I146*J146</f>
        <v>1</v>
      </c>
      <c r="O146" s="84"/>
      <c r="P146" s="91">
        <f t="shared" si="34"/>
        <v>2467500</v>
      </c>
      <c r="R146" s="98"/>
      <c r="U146" s="96"/>
      <c r="V146" s="96"/>
      <c r="Y146" s="74" t="str">
        <f t="shared" si="49"/>
        <v>1505380</v>
      </c>
    </row>
    <row r="147" s="74" customFormat="1" spans="1:25">
      <c r="A147" s="101"/>
      <c r="B147" s="84">
        <v>1505380</v>
      </c>
      <c r="C147" s="85">
        <v>8625792</v>
      </c>
      <c r="D147" s="84">
        <v>181557</v>
      </c>
      <c r="E147" s="86" t="s">
        <v>116</v>
      </c>
      <c r="F147" s="87">
        <v>43641</v>
      </c>
      <c r="G147" s="87">
        <v>43642</v>
      </c>
      <c r="H147" s="31">
        <v>19</v>
      </c>
      <c r="I147" s="31">
        <v>1</v>
      </c>
      <c r="J147" s="31">
        <f t="shared" si="33"/>
        <v>1</v>
      </c>
      <c r="K147" s="31"/>
      <c r="L147" s="31"/>
      <c r="M147" s="31">
        <f t="shared" si="50"/>
        <v>19</v>
      </c>
      <c r="N147" s="94"/>
      <c r="O147" s="84"/>
      <c r="P147" s="91">
        <f t="shared" si="34"/>
        <v>446500</v>
      </c>
      <c r="R147" s="98"/>
      <c r="U147" s="96"/>
      <c r="V147" s="96"/>
      <c r="Y147" s="74" t="str">
        <f t="shared" si="49"/>
        <v>1505380</v>
      </c>
    </row>
    <row r="148" s="74" customFormat="1" spans="1:25">
      <c r="A148" s="101"/>
      <c r="B148" s="84">
        <v>1506470</v>
      </c>
      <c r="C148" s="85">
        <v>8628861</v>
      </c>
      <c r="D148" s="84">
        <v>181558</v>
      </c>
      <c r="E148" s="86" t="s">
        <v>29</v>
      </c>
      <c r="F148" s="87">
        <v>43640</v>
      </c>
      <c r="G148" s="87">
        <v>43642</v>
      </c>
      <c r="H148" s="31">
        <v>105</v>
      </c>
      <c r="I148" s="31">
        <v>1</v>
      </c>
      <c r="J148" s="31">
        <f t="shared" si="33"/>
        <v>2</v>
      </c>
      <c r="K148" s="31">
        <f t="shared" si="51"/>
        <v>210</v>
      </c>
      <c r="L148" s="31"/>
      <c r="M148" s="31"/>
      <c r="N148" s="94">
        <f t="shared" si="52"/>
        <v>2</v>
      </c>
      <c r="O148" s="84"/>
      <c r="P148" s="91">
        <f t="shared" si="34"/>
        <v>4935000</v>
      </c>
      <c r="R148" s="98"/>
      <c r="U148" s="96"/>
      <c r="V148" s="96"/>
      <c r="Y148" s="74" t="str">
        <f t="shared" si="49"/>
        <v>1506470</v>
      </c>
    </row>
    <row r="149" s="74" customFormat="1" spans="1:25">
      <c r="A149" s="101"/>
      <c r="B149" s="84">
        <v>1506470</v>
      </c>
      <c r="C149" s="85">
        <v>8628861</v>
      </c>
      <c r="D149" s="84">
        <v>181558</v>
      </c>
      <c r="E149" s="86" t="s">
        <v>116</v>
      </c>
      <c r="F149" s="87">
        <v>43640</v>
      </c>
      <c r="G149" s="87">
        <v>43642</v>
      </c>
      <c r="H149" s="31">
        <v>19</v>
      </c>
      <c r="I149" s="31">
        <v>1</v>
      </c>
      <c r="J149" s="31">
        <f t="shared" si="33"/>
        <v>2</v>
      </c>
      <c r="K149" s="31"/>
      <c r="L149" s="31"/>
      <c r="M149" s="31">
        <f t="shared" si="50"/>
        <v>38</v>
      </c>
      <c r="N149" s="94"/>
      <c r="O149" s="84"/>
      <c r="P149" s="91">
        <f t="shared" si="34"/>
        <v>893000</v>
      </c>
      <c r="R149" s="98"/>
      <c r="U149" s="96"/>
      <c r="V149" s="96"/>
      <c r="Y149" s="74" t="str">
        <f t="shared" si="49"/>
        <v>1506470</v>
      </c>
    </row>
    <row r="150" s="74" customFormat="1" spans="1:25">
      <c r="A150" s="101"/>
      <c r="B150" s="84">
        <v>1518283</v>
      </c>
      <c r="C150" s="85">
        <v>8728343</v>
      </c>
      <c r="D150" s="84">
        <v>181579</v>
      </c>
      <c r="E150" s="86" t="s">
        <v>29</v>
      </c>
      <c r="F150" s="87">
        <v>43641</v>
      </c>
      <c r="G150" s="87">
        <v>43642</v>
      </c>
      <c r="H150" s="31">
        <v>105</v>
      </c>
      <c r="I150" s="31">
        <v>1</v>
      </c>
      <c r="J150" s="31">
        <f t="shared" si="33"/>
        <v>1</v>
      </c>
      <c r="K150" s="31">
        <f t="shared" ref="K150:K152" si="53">H150*I150*J150</f>
        <v>105</v>
      </c>
      <c r="L150" s="31"/>
      <c r="M150" s="31"/>
      <c r="N150" s="94">
        <f t="shared" si="52"/>
        <v>1</v>
      </c>
      <c r="O150" s="84"/>
      <c r="P150" s="91">
        <f t="shared" si="34"/>
        <v>2467500</v>
      </c>
      <c r="R150" s="98"/>
      <c r="U150" s="96"/>
      <c r="V150" s="96"/>
      <c r="Y150" s="74" t="str">
        <f t="shared" si="49"/>
        <v>1518283</v>
      </c>
    </row>
    <row r="151" s="74" customFormat="1" spans="1:25">
      <c r="A151" s="101"/>
      <c r="B151" s="84">
        <v>1526251</v>
      </c>
      <c r="C151" s="85">
        <v>8692751</v>
      </c>
      <c r="D151" s="84">
        <v>181728</v>
      </c>
      <c r="E151" s="86" t="s">
        <v>29</v>
      </c>
      <c r="F151" s="87">
        <v>43642</v>
      </c>
      <c r="G151" s="87">
        <v>43643</v>
      </c>
      <c r="H151" s="31">
        <v>105</v>
      </c>
      <c r="I151" s="31">
        <v>1</v>
      </c>
      <c r="J151" s="31">
        <f t="shared" si="33"/>
        <v>1</v>
      </c>
      <c r="K151" s="31">
        <f t="shared" si="53"/>
        <v>105</v>
      </c>
      <c r="L151" s="31"/>
      <c r="M151" s="31"/>
      <c r="N151" s="94">
        <f t="shared" si="52"/>
        <v>1</v>
      </c>
      <c r="O151" s="84"/>
      <c r="P151" s="91">
        <f t="shared" si="34"/>
        <v>2467500</v>
      </c>
      <c r="R151" s="98"/>
      <c r="U151" s="96"/>
      <c r="V151" s="96"/>
      <c r="Y151" s="74" t="str">
        <f t="shared" si="49"/>
        <v>1526251</v>
      </c>
    </row>
    <row r="152" s="74" customFormat="1" spans="1:25">
      <c r="A152" s="101"/>
      <c r="B152" s="84">
        <v>1506951</v>
      </c>
      <c r="C152" s="85">
        <v>8629640</v>
      </c>
      <c r="D152" s="84">
        <v>181737</v>
      </c>
      <c r="E152" s="86" t="s">
        <v>145</v>
      </c>
      <c r="F152" s="87">
        <v>43641</v>
      </c>
      <c r="G152" s="87">
        <v>43643</v>
      </c>
      <c r="H152" s="31">
        <v>123</v>
      </c>
      <c r="I152" s="31">
        <v>2</v>
      </c>
      <c r="J152" s="31">
        <f t="shared" si="33"/>
        <v>2</v>
      </c>
      <c r="K152" s="31">
        <f t="shared" si="53"/>
        <v>492</v>
      </c>
      <c r="L152" s="31"/>
      <c r="M152" s="31"/>
      <c r="N152" s="94">
        <f t="shared" si="52"/>
        <v>4</v>
      </c>
      <c r="O152" s="84"/>
      <c r="P152" s="91">
        <f t="shared" si="34"/>
        <v>11562000</v>
      </c>
      <c r="R152" s="98"/>
      <c r="U152" s="96"/>
      <c r="V152" s="96"/>
      <c r="Y152" s="74" t="str">
        <f t="shared" si="49"/>
        <v>1506951</v>
      </c>
    </row>
    <row r="153" s="74" customFormat="1" spans="1:25">
      <c r="A153" s="101"/>
      <c r="B153" s="84">
        <v>1506951</v>
      </c>
      <c r="C153" s="85">
        <v>8629640</v>
      </c>
      <c r="D153" s="84">
        <v>181737</v>
      </c>
      <c r="E153" s="86" t="s">
        <v>116</v>
      </c>
      <c r="F153" s="87">
        <v>43641</v>
      </c>
      <c r="G153" s="87">
        <v>43643</v>
      </c>
      <c r="H153" s="31">
        <v>19</v>
      </c>
      <c r="I153" s="31">
        <v>2</v>
      </c>
      <c r="J153" s="31">
        <f t="shared" si="33"/>
        <v>2</v>
      </c>
      <c r="K153" s="31"/>
      <c r="L153" s="31"/>
      <c r="M153" s="31">
        <f>+H153*I153*J153</f>
        <v>76</v>
      </c>
      <c r="N153" s="94"/>
      <c r="O153" s="84"/>
      <c r="P153" s="91">
        <f t="shared" si="34"/>
        <v>1786000</v>
      </c>
      <c r="R153" s="98"/>
      <c r="U153" s="96"/>
      <c r="V153" s="96"/>
      <c r="Y153" s="74" t="str">
        <f t="shared" si="49"/>
        <v>1506951</v>
      </c>
    </row>
    <row r="154" s="74" customFormat="1" spans="1:25">
      <c r="A154" s="101"/>
      <c r="B154" s="84">
        <v>1522521</v>
      </c>
      <c r="C154" s="85">
        <v>8679429</v>
      </c>
      <c r="D154" s="84">
        <v>181755</v>
      </c>
      <c r="E154" s="86" t="s">
        <v>29</v>
      </c>
      <c r="F154" s="87">
        <v>43641</v>
      </c>
      <c r="G154" s="87">
        <v>43643</v>
      </c>
      <c r="H154" s="31">
        <v>105</v>
      </c>
      <c r="I154" s="31">
        <v>1</v>
      </c>
      <c r="J154" s="31">
        <f t="shared" si="33"/>
        <v>2</v>
      </c>
      <c r="K154" s="31">
        <f t="shared" ref="K154:K159" si="54">H154*I154*J154</f>
        <v>210</v>
      </c>
      <c r="L154" s="31"/>
      <c r="M154" s="31"/>
      <c r="N154" s="94">
        <f t="shared" ref="N154:N159" si="55">+I154*J154</f>
        <v>2</v>
      </c>
      <c r="O154" s="84"/>
      <c r="P154" s="91">
        <f t="shared" si="34"/>
        <v>4935000</v>
      </c>
      <c r="R154" s="98"/>
      <c r="U154" s="96"/>
      <c r="V154" s="96"/>
      <c r="Y154" s="74" t="str">
        <f t="shared" si="49"/>
        <v>1522521</v>
      </c>
    </row>
    <row r="155" s="74" customFormat="1" spans="1:25">
      <c r="A155" s="101"/>
      <c r="B155" s="84">
        <v>1522521</v>
      </c>
      <c r="C155" s="85">
        <v>8679429</v>
      </c>
      <c r="D155" s="84">
        <v>181755</v>
      </c>
      <c r="E155" s="86" t="s">
        <v>116</v>
      </c>
      <c r="F155" s="87">
        <v>43641</v>
      </c>
      <c r="G155" s="87">
        <v>43643</v>
      </c>
      <c r="H155" s="31">
        <v>19</v>
      </c>
      <c r="I155" s="31">
        <v>1</v>
      </c>
      <c r="J155" s="31">
        <f t="shared" si="33"/>
        <v>2</v>
      </c>
      <c r="K155" s="31"/>
      <c r="L155" s="31"/>
      <c r="M155" s="31">
        <f>+H155*I155*J155</f>
        <v>38</v>
      </c>
      <c r="N155" s="94"/>
      <c r="O155" s="84"/>
      <c r="P155" s="91">
        <f t="shared" si="34"/>
        <v>893000</v>
      </c>
      <c r="R155" s="98"/>
      <c r="U155" s="96"/>
      <c r="V155" s="96"/>
      <c r="Y155" s="74" t="str">
        <f t="shared" si="49"/>
        <v>1522521</v>
      </c>
    </row>
    <row r="156" s="74" customFormat="1" spans="1:25">
      <c r="A156" s="101"/>
      <c r="B156" s="84">
        <v>1521025</v>
      </c>
      <c r="C156" s="85">
        <v>8674594</v>
      </c>
      <c r="D156" s="84">
        <v>181759</v>
      </c>
      <c r="E156" s="86" t="s">
        <v>29</v>
      </c>
      <c r="F156" s="87">
        <v>43640</v>
      </c>
      <c r="G156" s="87">
        <v>43643</v>
      </c>
      <c r="H156" s="31">
        <v>105</v>
      </c>
      <c r="I156" s="31">
        <v>1</v>
      </c>
      <c r="J156" s="31">
        <f t="shared" si="33"/>
        <v>3</v>
      </c>
      <c r="K156" s="31">
        <f t="shared" si="54"/>
        <v>315</v>
      </c>
      <c r="L156" s="31"/>
      <c r="M156" s="31"/>
      <c r="N156" s="94">
        <f t="shared" si="55"/>
        <v>3</v>
      </c>
      <c r="O156" s="84"/>
      <c r="P156" s="91">
        <f t="shared" si="34"/>
        <v>7402500</v>
      </c>
      <c r="R156" s="98"/>
      <c r="U156" s="96"/>
      <c r="V156" s="96"/>
      <c r="Y156" s="74" t="str">
        <f t="shared" si="49"/>
        <v>1521025</v>
      </c>
    </row>
    <row r="157" s="74" customFormat="1" spans="1:25">
      <c r="A157" s="101"/>
      <c r="B157" s="84">
        <v>1529131</v>
      </c>
      <c r="C157" s="85">
        <v>8695000</v>
      </c>
      <c r="D157" s="84">
        <v>181766</v>
      </c>
      <c r="E157" s="86" t="s">
        <v>29</v>
      </c>
      <c r="F157" s="87">
        <v>43642</v>
      </c>
      <c r="G157" s="87">
        <v>43643</v>
      </c>
      <c r="H157" s="31">
        <v>105</v>
      </c>
      <c r="I157" s="31">
        <v>1</v>
      </c>
      <c r="J157" s="31">
        <f t="shared" si="33"/>
        <v>1</v>
      </c>
      <c r="K157" s="31">
        <f t="shared" si="54"/>
        <v>105</v>
      </c>
      <c r="L157" s="31"/>
      <c r="M157" s="31"/>
      <c r="N157" s="94">
        <f t="shared" si="55"/>
        <v>1</v>
      </c>
      <c r="O157" s="84"/>
      <c r="P157" s="91">
        <f t="shared" si="34"/>
        <v>2467500</v>
      </c>
      <c r="R157" s="98"/>
      <c r="U157" s="96"/>
      <c r="V157" s="96"/>
      <c r="Y157" s="74" t="str">
        <f t="shared" si="49"/>
        <v>1529131</v>
      </c>
    </row>
    <row r="158" s="74" customFormat="1" spans="1:25">
      <c r="A158" s="101"/>
      <c r="B158" s="84">
        <v>1526823</v>
      </c>
      <c r="C158" s="85">
        <v>8694607</v>
      </c>
      <c r="D158" s="84">
        <v>181914</v>
      </c>
      <c r="E158" s="86" t="s">
        <v>94</v>
      </c>
      <c r="F158" s="87">
        <v>43642</v>
      </c>
      <c r="G158" s="87">
        <v>43644</v>
      </c>
      <c r="H158" s="31">
        <v>183</v>
      </c>
      <c r="I158" s="31">
        <v>1</v>
      </c>
      <c r="J158" s="31">
        <f t="shared" si="33"/>
        <v>2</v>
      </c>
      <c r="K158" s="31">
        <f t="shared" si="54"/>
        <v>366</v>
      </c>
      <c r="L158" s="31"/>
      <c r="M158" s="31"/>
      <c r="N158" s="94">
        <f t="shared" si="55"/>
        <v>2</v>
      </c>
      <c r="O158" s="84"/>
      <c r="P158" s="91">
        <f t="shared" si="34"/>
        <v>8601000</v>
      </c>
      <c r="R158" s="98"/>
      <c r="U158" s="96"/>
      <c r="V158" s="96"/>
      <c r="Y158" s="74" t="str">
        <f t="shared" si="49"/>
        <v>1526823</v>
      </c>
    </row>
    <row r="159" s="74" customFormat="1" spans="1:25">
      <c r="A159" s="101"/>
      <c r="B159" s="84">
        <v>1524704</v>
      </c>
      <c r="C159" s="85">
        <v>8687053</v>
      </c>
      <c r="D159" s="84">
        <v>181920</v>
      </c>
      <c r="E159" s="86" t="s">
        <v>29</v>
      </c>
      <c r="F159" s="87">
        <v>43642</v>
      </c>
      <c r="G159" s="87">
        <v>43644</v>
      </c>
      <c r="H159" s="31">
        <v>105</v>
      </c>
      <c r="I159" s="31">
        <v>1</v>
      </c>
      <c r="J159" s="31">
        <f t="shared" si="33"/>
        <v>2</v>
      </c>
      <c r="K159" s="31">
        <f t="shared" si="54"/>
        <v>210</v>
      </c>
      <c r="L159" s="31"/>
      <c r="M159" s="31"/>
      <c r="N159" s="94">
        <f t="shared" si="55"/>
        <v>2</v>
      </c>
      <c r="O159" s="84"/>
      <c r="P159" s="91">
        <f t="shared" si="34"/>
        <v>4935000</v>
      </c>
      <c r="R159" s="98"/>
      <c r="U159" s="96"/>
      <c r="V159" s="96"/>
      <c r="Y159" s="74" t="str">
        <f t="shared" si="49"/>
        <v>1524704</v>
      </c>
    </row>
    <row r="160" s="74" customFormat="1" spans="1:25">
      <c r="A160" s="101"/>
      <c r="B160" s="84">
        <v>1524704</v>
      </c>
      <c r="C160" s="85">
        <v>8687053</v>
      </c>
      <c r="D160" s="84">
        <v>181920</v>
      </c>
      <c r="E160" s="86" t="s">
        <v>116</v>
      </c>
      <c r="F160" s="87">
        <v>43642</v>
      </c>
      <c r="G160" s="87">
        <v>43644</v>
      </c>
      <c r="H160" s="31">
        <v>19</v>
      </c>
      <c r="I160" s="31">
        <v>1</v>
      </c>
      <c r="J160" s="31">
        <f t="shared" si="33"/>
        <v>2</v>
      </c>
      <c r="K160" s="31"/>
      <c r="L160" s="31"/>
      <c r="M160" s="31">
        <f>+H160*I160*J160</f>
        <v>38</v>
      </c>
      <c r="N160" s="94"/>
      <c r="O160" s="84"/>
      <c r="P160" s="91">
        <f t="shared" si="34"/>
        <v>893000</v>
      </c>
      <c r="R160" s="98"/>
      <c r="U160" s="96"/>
      <c r="V160" s="96"/>
      <c r="Y160" s="74" t="str">
        <f t="shared" si="49"/>
        <v>1524704</v>
      </c>
    </row>
    <row r="161" s="74" customFormat="1" spans="1:25">
      <c r="A161" s="101"/>
      <c r="B161" s="84">
        <v>1526451</v>
      </c>
      <c r="C161" s="85">
        <v>8693781</v>
      </c>
      <c r="D161" s="84">
        <v>181922</v>
      </c>
      <c r="E161" s="86" t="s">
        <v>145</v>
      </c>
      <c r="F161" s="87">
        <v>43642</v>
      </c>
      <c r="G161" s="87">
        <v>43644</v>
      </c>
      <c r="H161" s="31">
        <v>123</v>
      </c>
      <c r="I161" s="31">
        <v>1</v>
      </c>
      <c r="J161" s="31">
        <f t="shared" si="33"/>
        <v>2</v>
      </c>
      <c r="K161" s="31">
        <f t="shared" ref="K161:K163" si="56">H161*I161*J161</f>
        <v>246</v>
      </c>
      <c r="L161" s="31"/>
      <c r="M161" s="31"/>
      <c r="N161" s="94">
        <f t="shared" ref="N161:N163" si="57">+I161*J161</f>
        <v>2</v>
      </c>
      <c r="O161" s="84"/>
      <c r="P161" s="91">
        <f t="shared" si="34"/>
        <v>5781000</v>
      </c>
      <c r="R161" s="98"/>
      <c r="U161" s="96"/>
      <c r="V161" s="96"/>
      <c r="Y161" s="74" t="str">
        <f t="shared" si="49"/>
        <v>1526451</v>
      </c>
    </row>
    <row r="162" s="74" customFormat="1" spans="1:25">
      <c r="A162" s="101"/>
      <c r="B162" s="84">
        <v>1523551</v>
      </c>
      <c r="C162" s="85">
        <v>8682473</v>
      </c>
      <c r="D162" s="84">
        <v>181923</v>
      </c>
      <c r="E162" s="86" t="s">
        <v>29</v>
      </c>
      <c r="F162" s="87">
        <v>43642</v>
      </c>
      <c r="G162" s="87">
        <v>43644</v>
      </c>
      <c r="H162" s="31">
        <v>105</v>
      </c>
      <c r="I162" s="31">
        <v>1</v>
      </c>
      <c r="J162" s="31">
        <f t="shared" si="33"/>
        <v>2</v>
      </c>
      <c r="K162" s="31">
        <f t="shared" si="56"/>
        <v>210</v>
      </c>
      <c r="L162" s="31"/>
      <c r="M162" s="31"/>
      <c r="N162" s="94">
        <f t="shared" si="57"/>
        <v>2</v>
      </c>
      <c r="O162" s="84"/>
      <c r="P162" s="91">
        <f t="shared" si="34"/>
        <v>4935000</v>
      </c>
      <c r="R162" s="98"/>
      <c r="U162" s="96"/>
      <c r="V162" s="96"/>
      <c r="Y162" s="74" t="str">
        <f t="shared" si="49"/>
        <v>1523551</v>
      </c>
    </row>
    <row r="163" s="74" customFormat="1" spans="1:25">
      <c r="A163" s="101"/>
      <c r="B163" s="84">
        <v>1519745</v>
      </c>
      <c r="C163" s="85">
        <v>8669529</v>
      </c>
      <c r="D163" s="84">
        <v>181933</v>
      </c>
      <c r="E163" s="86" t="s">
        <v>29</v>
      </c>
      <c r="F163" s="87">
        <v>43642</v>
      </c>
      <c r="G163" s="87">
        <v>43644</v>
      </c>
      <c r="H163" s="31">
        <v>105</v>
      </c>
      <c r="I163" s="31">
        <v>1</v>
      </c>
      <c r="J163" s="31">
        <f t="shared" si="33"/>
        <v>2</v>
      </c>
      <c r="K163" s="31">
        <f t="shared" si="56"/>
        <v>210</v>
      </c>
      <c r="L163" s="31"/>
      <c r="M163" s="31"/>
      <c r="N163" s="94">
        <f t="shared" si="57"/>
        <v>2</v>
      </c>
      <c r="O163" s="84"/>
      <c r="P163" s="91">
        <f t="shared" si="34"/>
        <v>4935000</v>
      </c>
      <c r="R163" s="98"/>
      <c r="U163" s="96"/>
      <c r="V163" s="96"/>
      <c r="Y163" s="74" t="str">
        <f t="shared" si="49"/>
        <v>1519745</v>
      </c>
    </row>
    <row r="164" s="74" customFormat="1" spans="1:25">
      <c r="A164" s="101"/>
      <c r="B164" s="84">
        <v>1519745</v>
      </c>
      <c r="C164" s="85">
        <v>8669529</v>
      </c>
      <c r="D164" s="84">
        <v>181933</v>
      </c>
      <c r="E164" s="86" t="s">
        <v>116</v>
      </c>
      <c r="F164" s="87">
        <v>43642</v>
      </c>
      <c r="G164" s="87">
        <v>43644</v>
      </c>
      <c r="H164" s="31">
        <v>19</v>
      </c>
      <c r="I164" s="31">
        <v>1</v>
      </c>
      <c r="J164" s="31">
        <f t="shared" si="33"/>
        <v>2</v>
      </c>
      <c r="K164" s="31"/>
      <c r="L164" s="31"/>
      <c r="M164" s="31">
        <f>+H164*I164*J164</f>
        <v>38</v>
      </c>
      <c r="N164" s="94"/>
      <c r="O164" s="84"/>
      <c r="P164" s="91">
        <f t="shared" si="34"/>
        <v>893000</v>
      </c>
      <c r="R164" s="98"/>
      <c r="U164" s="96"/>
      <c r="V164" s="96"/>
      <c r="Y164" s="74" t="str">
        <f t="shared" si="49"/>
        <v>1519745</v>
      </c>
    </row>
    <row r="165" s="74" customFormat="1" spans="1:25">
      <c r="A165" s="101"/>
      <c r="B165" s="84">
        <v>1485616</v>
      </c>
      <c r="C165" s="85">
        <v>8543809</v>
      </c>
      <c r="D165" s="84">
        <v>181936</v>
      </c>
      <c r="E165" s="86" t="s">
        <v>29</v>
      </c>
      <c r="F165" s="87">
        <v>43643</v>
      </c>
      <c r="G165" s="87">
        <v>43644</v>
      </c>
      <c r="H165" s="31">
        <v>105</v>
      </c>
      <c r="I165" s="31">
        <v>1</v>
      </c>
      <c r="J165" s="31">
        <f t="shared" ref="J165:J228" si="58">+G165-F165</f>
        <v>1</v>
      </c>
      <c r="K165" s="31">
        <f t="shared" ref="K165:K169" si="59">H165*I165*J165</f>
        <v>105</v>
      </c>
      <c r="L165" s="31"/>
      <c r="M165" s="31"/>
      <c r="N165" s="94">
        <f t="shared" ref="N165:N169" si="60">+I165*J165</f>
        <v>1</v>
      </c>
      <c r="O165" s="84"/>
      <c r="P165" s="91">
        <f t="shared" ref="P165:P189" si="61">(K165+L165+M165)*23500</f>
        <v>2467500</v>
      </c>
      <c r="R165" s="98"/>
      <c r="U165" s="96"/>
      <c r="V165" s="96"/>
      <c r="Y165" s="74" t="str">
        <f t="shared" si="49"/>
        <v>1485616</v>
      </c>
    </row>
    <row r="166" s="74" customFormat="1" spans="1:25">
      <c r="A166" s="101"/>
      <c r="B166" s="84">
        <v>1529132</v>
      </c>
      <c r="C166" s="85">
        <v>8701067</v>
      </c>
      <c r="D166" s="84">
        <v>181939</v>
      </c>
      <c r="E166" s="86" t="s">
        <v>29</v>
      </c>
      <c r="F166" s="87">
        <v>43643</v>
      </c>
      <c r="G166" s="87">
        <v>43644</v>
      </c>
      <c r="H166" s="31">
        <v>105</v>
      </c>
      <c r="I166" s="31">
        <v>1</v>
      </c>
      <c r="J166" s="31">
        <f t="shared" si="58"/>
        <v>1</v>
      </c>
      <c r="K166" s="31">
        <f t="shared" si="59"/>
        <v>105</v>
      </c>
      <c r="L166" s="31"/>
      <c r="M166" s="31"/>
      <c r="N166" s="94">
        <f t="shared" si="60"/>
        <v>1</v>
      </c>
      <c r="O166" s="84"/>
      <c r="P166" s="91">
        <f t="shared" si="61"/>
        <v>2467500</v>
      </c>
      <c r="R166" s="98"/>
      <c r="U166" s="96"/>
      <c r="V166" s="96"/>
      <c r="Y166" s="74" t="str">
        <f t="shared" si="49"/>
        <v>1529132</v>
      </c>
    </row>
    <row r="167" s="74" customFormat="1" spans="1:25">
      <c r="A167" s="101"/>
      <c r="B167" s="84">
        <v>1523191</v>
      </c>
      <c r="C167" s="85">
        <v>8683212</v>
      </c>
      <c r="D167" s="84">
        <v>181943</v>
      </c>
      <c r="E167" s="86" t="s">
        <v>29</v>
      </c>
      <c r="F167" s="87">
        <v>43643</v>
      </c>
      <c r="G167" s="87">
        <v>43644</v>
      </c>
      <c r="H167" s="31">
        <v>105</v>
      </c>
      <c r="I167" s="31">
        <v>1</v>
      </c>
      <c r="J167" s="31">
        <f t="shared" si="58"/>
        <v>1</v>
      </c>
      <c r="K167" s="31">
        <f t="shared" si="59"/>
        <v>105</v>
      </c>
      <c r="L167" s="31"/>
      <c r="M167" s="31"/>
      <c r="N167" s="94">
        <f t="shared" si="60"/>
        <v>1</v>
      </c>
      <c r="O167" s="84"/>
      <c r="P167" s="91">
        <f t="shared" si="61"/>
        <v>2467500</v>
      </c>
      <c r="R167" s="98"/>
      <c r="U167" s="96"/>
      <c r="V167" s="96"/>
      <c r="Y167" s="74" t="str">
        <f t="shared" si="49"/>
        <v>1523191</v>
      </c>
    </row>
    <row r="168" s="74" customFormat="1" spans="1:25">
      <c r="A168" s="101"/>
      <c r="B168" s="84">
        <v>1522843</v>
      </c>
      <c r="C168" s="85">
        <v>8680746</v>
      </c>
      <c r="D168" s="84">
        <v>181954</v>
      </c>
      <c r="E168" s="86" t="s">
        <v>29</v>
      </c>
      <c r="F168" s="87">
        <v>43642</v>
      </c>
      <c r="G168" s="87">
        <v>43644</v>
      </c>
      <c r="H168" s="31">
        <v>105</v>
      </c>
      <c r="I168" s="31">
        <v>1</v>
      </c>
      <c r="J168" s="31">
        <f t="shared" si="58"/>
        <v>2</v>
      </c>
      <c r="K168" s="31">
        <f t="shared" si="59"/>
        <v>210</v>
      </c>
      <c r="L168" s="31"/>
      <c r="M168" s="31"/>
      <c r="N168" s="94">
        <f t="shared" si="60"/>
        <v>2</v>
      </c>
      <c r="O168" s="84"/>
      <c r="P168" s="91">
        <f t="shared" si="61"/>
        <v>4935000</v>
      </c>
      <c r="R168" s="98"/>
      <c r="U168" s="96"/>
      <c r="V168" s="96"/>
      <c r="Y168" s="74" t="str">
        <f t="shared" si="49"/>
        <v>1522843</v>
      </c>
    </row>
    <row r="169" s="74" customFormat="1" spans="1:25">
      <c r="A169" s="101"/>
      <c r="B169" s="84">
        <v>1511493</v>
      </c>
      <c r="C169" s="85">
        <v>8648212</v>
      </c>
      <c r="D169" s="84">
        <v>181958</v>
      </c>
      <c r="E169" s="86" t="s">
        <v>29</v>
      </c>
      <c r="F169" s="87">
        <v>43641</v>
      </c>
      <c r="G169" s="87">
        <v>43644</v>
      </c>
      <c r="H169" s="31">
        <v>105</v>
      </c>
      <c r="I169" s="31">
        <v>1</v>
      </c>
      <c r="J169" s="31">
        <f t="shared" si="58"/>
        <v>3</v>
      </c>
      <c r="K169" s="31">
        <f t="shared" si="59"/>
        <v>315</v>
      </c>
      <c r="L169" s="31"/>
      <c r="M169" s="31"/>
      <c r="N169" s="94">
        <f t="shared" si="60"/>
        <v>3</v>
      </c>
      <c r="O169" s="84"/>
      <c r="P169" s="91">
        <f t="shared" si="61"/>
        <v>7402500</v>
      </c>
      <c r="R169" s="98"/>
      <c r="U169" s="96"/>
      <c r="V169" s="96"/>
      <c r="Y169" s="74" t="str">
        <f t="shared" si="49"/>
        <v>1511493</v>
      </c>
    </row>
    <row r="170" s="74" customFormat="1" spans="1:25">
      <c r="A170" s="101"/>
      <c r="B170" s="84">
        <v>1511493</v>
      </c>
      <c r="C170" s="85">
        <v>8648212</v>
      </c>
      <c r="D170" s="84">
        <v>181958</v>
      </c>
      <c r="E170" s="86" t="s">
        <v>116</v>
      </c>
      <c r="F170" s="87">
        <v>43641</v>
      </c>
      <c r="G170" s="87">
        <v>43644</v>
      </c>
      <c r="H170" s="31">
        <v>19</v>
      </c>
      <c r="I170" s="31">
        <v>1</v>
      </c>
      <c r="J170" s="31">
        <f t="shared" si="58"/>
        <v>3</v>
      </c>
      <c r="K170" s="31"/>
      <c r="L170" s="31"/>
      <c r="M170" s="31">
        <f t="shared" ref="M170:M175" si="62">+H170*I170*J170</f>
        <v>57</v>
      </c>
      <c r="N170" s="94"/>
      <c r="O170" s="84"/>
      <c r="P170" s="91">
        <f t="shared" si="61"/>
        <v>1339500</v>
      </c>
      <c r="R170" s="98"/>
      <c r="U170" s="96"/>
      <c r="V170" s="96"/>
      <c r="Y170" s="74" t="str">
        <f t="shared" si="49"/>
        <v>1511493</v>
      </c>
    </row>
    <row r="171" s="74" customFormat="1" spans="1:25">
      <c r="A171" s="101"/>
      <c r="B171" s="84">
        <v>1526817</v>
      </c>
      <c r="C171" s="85">
        <v>8697930</v>
      </c>
      <c r="D171" s="84">
        <v>181961</v>
      </c>
      <c r="E171" s="86" t="s">
        <v>94</v>
      </c>
      <c r="F171" s="87">
        <v>43642</v>
      </c>
      <c r="G171" s="87">
        <v>43644</v>
      </c>
      <c r="H171" s="31">
        <v>183</v>
      </c>
      <c r="I171" s="31">
        <v>1</v>
      </c>
      <c r="J171" s="31">
        <f t="shared" si="58"/>
        <v>2</v>
      </c>
      <c r="K171" s="31">
        <f t="shared" ref="K171:K174" si="63">H171*I171*J171</f>
        <v>366</v>
      </c>
      <c r="L171" s="31"/>
      <c r="M171" s="31"/>
      <c r="N171" s="94">
        <f t="shared" ref="N171:N174" si="64">+I171*J171</f>
        <v>2</v>
      </c>
      <c r="O171" s="84"/>
      <c r="P171" s="91">
        <f t="shared" si="61"/>
        <v>8601000</v>
      </c>
      <c r="R171" s="98"/>
      <c r="U171" s="96"/>
      <c r="V171" s="96"/>
      <c r="Y171" s="74" t="str">
        <f t="shared" si="49"/>
        <v>1526817</v>
      </c>
    </row>
    <row r="172" s="74" customFormat="1" spans="1:25">
      <c r="A172" s="101"/>
      <c r="B172" s="84">
        <v>1482329</v>
      </c>
      <c r="C172" s="85">
        <v>8534799</v>
      </c>
      <c r="D172" s="84">
        <v>182114</v>
      </c>
      <c r="E172" s="86" t="s">
        <v>29</v>
      </c>
      <c r="F172" s="87">
        <v>43643</v>
      </c>
      <c r="G172" s="87">
        <v>43645</v>
      </c>
      <c r="H172" s="31">
        <v>105</v>
      </c>
      <c r="I172" s="31">
        <v>2</v>
      </c>
      <c r="J172" s="31">
        <f t="shared" si="58"/>
        <v>2</v>
      </c>
      <c r="K172" s="31">
        <f t="shared" si="63"/>
        <v>420</v>
      </c>
      <c r="L172" s="31"/>
      <c r="M172" s="31"/>
      <c r="N172" s="94">
        <f t="shared" si="64"/>
        <v>4</v>
      </c>
      <c r="O172" s="84"/>
      <c r="P172" s="91">
        <f t="shared" si="61"/>
        <v>9870000</v>
      </c>
      <c r="R172" s="98"/>
      <c r="U172" s="96"/>
      <c r="V172" s="96"/>
      <c r="Y172" s="74" t="str">
        <f t="shared" si="49"/>
        <v>1482329</v>
      </c>
    </row>
    <row r="173" s="74" customFormat="1" spans="1:25">
      <c r="A173" s="101"/>
      <c r="B173" s="84">
        <v>1482329</v>
      </c>
      <c r="C173" s="85">
        <v>8534799</v>
      </c>
      <c r="D173" s="84">
        <v>182114</v>
      </c>
      <c r="E173" s="86" t="s">
        <v>172</v>
      </c>
      <c r="F173" s="87">
        <v>43643</v>
      </c>
      <c r="G173" s="87">
        <v>43645</v>
      </c>
      <c r="H173" s="31">
        <v>15</v>
      </c>
      <c r="I173" s="31">
        <v>1</v>
      </c>
      <c r="J173" s="31">
        <f t="shared" si="58"/>
        <v>2</v>
      </c>
      <c r="K173" s="31"/>
      <c r="L173" s="31"/>
      <c r="M173" s="31">
        <f t="shared" si="62"/>
        <v>30</v>
      </c>
      <c r="N173" s="94"/>
      <c r="O173" s="84"/>
      <c r="P173" s="91">
        <f t="shared" si="61"/>
        <v>705000</v>
      </c>
      <c r="R173" s="98"/>
      <c r="U173" s="96"/>
      <c r="V173" s="96"/>
      <c r="Y173" s="74" t="str">
        <f t="shared" si="49"/>
        <v>1482329</v>
      </c>
    </row>
    <row r="174" s="74" customFormat="1" spans="1:25">
      <c r="A174" s="101"/>
      <c r="B174" s="84">
        <v>1498450</v>
      </c>
      <c r="C174" s="85">
        <v>8600845</v>
      </c>
      <c r="D174" s="84">
        <v>182128</v>
      </c>
      <c r="E174" s="86" t="s">
        <v>29</v>
      </c>
      <c r="F174" s="87">
        <v>43644</v>
      </c>
      <c r="G174" s="87">
        <v>43645</v>
      </c>
      <c r="H174" s="31">
        <v>105</v>
      </c>
      <c r="I174" s="31">
        <v>1</v>
      </c>
      <c r="J174" s="31">
        <f t="shared" si="58"/>
        <v>1</v>
      </c>
      <c r="K174" s="31">
        <f t="shared" si="63"/>
        <v>105</v>
      </c>
      <c r="L174" s="31"/>
      <c r="M174" s="31"/>
      <c r="N174" s="94">
        <f t="shared" si="64"/>
        <v>1</v>
      </c>
      <c r="O174" s="84"/>
      <c r="P174" s="91">
        <f t="shared" si="61"/>
        <v>2467500</v>
      </c>
      <c r="R174" s="98"/>
      <c r="U174" s="96"/>
      <c r="V174" s="96"/>
      <c r="Y174" s="74" t="str">
        <f t="shared" si="49"/>
        <v>1498450</v>
      </c>
    </row>
    <row r="175" s="74" customFormat="1" spans="1:25">
      <c r="A175" s="101"/>
      <c r="B175" s="84">
        <v>1498450</v>
      </c>
      <c r="C175" s="85">
        <v>8600845</v>
      </c>
      <c r="D175" s="84">
        <v>182128</v>
      </c>
      <c r="E175" s="86" t="s">
        <v>116</v>
      </c>
      <c r="F175" s="87">
        <v>43644</v>
      </c>
      <c r="G175" s="87">
        <v>43645</v>
      </c>
      <c r="H175" s="31">
        <v>19</v>
      </c>
      <c r="I175" s="31">
        <v>1</v>
      </c>
      <c r="J175" s="31">
        <f t="shared" si="58"/>
        <v>1</v>
      </c>
      <c r="K175" s="31"/>
      <c r="L175" s="31"/>
      <c r="M175" s="31">
        <f t="shared" si="62"/>
        <v>19</v>
      </c>
      <c r="N175" s="94"/>
      <c r="O175" s="84"/>
      <c r="P175" s="91">
        <f t="shared" si="61"/>
        <v>446500</v>
      </c>
      <c r="R175" s="98"/>
      <c r="U175" s="96"/>
      <c r="V175" s="96"/>
      <c r="Y175" s="74" t="str">
        <f t="shared" si="49"/>
        <v>1498450</v>
      </c>
    </row>
    <row r="176" s="74" customFormat="1" spans="1:25">
      <c r="A176" s="101"/>
      <c r="B176" s="84">
        <v>1528656</v>
      </c>
      <c r="C176" s="85">
        <v>8700713</v>
      </c>
      <c r="D176" s="84">
        <v>182141</v>
      </c>
      <c r="E176" s="86" t="s">
        <v>145</v>
      </c>
      <c r="F176" s="87">
        <v>43644</v>
      </c>
      <c r="G176" s="87">
        <v>43645</v>
      </c>
      <c r="H176" s="31">
        <v>123</v>
      </c>
      <c r="I176" s="31">
        <v>1</v>
      </c>
      <c r="J176" s="31">
        <f t="shared" si="58"/>
        <v>1</v>
      </c>
      <c r="K176" s="31">
        <f t="shared" ref="K176:K179" si="65">H176*I176*J176</f>
        <v>123</v>
      </c>
      <c r="L176" s="31"/>
      <c r="M176" s="31"/>
      <c r="N176" s="94">
        <f t="shared" ref="N176:N179" si="66">+I176*J176</f>
        <v>1</v>
      </c>
      <c r="O176" s="84"/>
      <c r="P176" s="91">
        <f t="shared" si="61"/>
        <v>2890500</v>
      </c>
      <c r="R176" s="98"/>
      <c r="U176" s="96"/>
      <c r="V176" s="96"/>
      <c r="Y176" s="74" t="str">
        <f t="shared" si="49"/>
        <v>1528656</v>
      </c>
    </row>
    <row r="177" s="74" customFormat="1" spans="1:25">
      <c r="A177" s="101"/>
      <c r="B177" s="84">
        <v>1504552</v>
      </c>
      <c r="C177" s="85">
        <v>8622125</v>
      </c>
      <c r="D177" s="84">
        <v>182296</v>
      </c>
      <c r="E177" s="86" t="s">
        <v>146</v>
      </c>
      <c r="F177" s="87">
        <v>43644</v>
      </c>
      <c r="G177" s="87">
        <v>43646</v>
      </c>
      <c r="H177" s="31">
        <v>165</v>
      </c>
      <c r="I177" s="31">
        <v>1</v>
      </c>
      <c r="J177" s="31">
        <f t="shared" si="58"/>
        <v>2</v>
      </c>
      <c r="K177" s="31">
        <f t="shared" si="65"/>
        <v>330</v>
      </c>
      <c r="L177" s="31"/>
      <c r="M177" s="31"/>
      <c r="N177" s="94">
        <f t="shared" si="66"/>
        <v>2</v>
      </c>
      <c r="O177" s="84"/>
      <c r="P177" s="91">
        <f t="shared" si="61"/>
        <v>7755000</v>
      </c>
      <c r="R177" s="98"/>
      <c r="U177" s="96"/>
      <c r="V177" s="96"/>
      <c r="Y177" s="74" t="str">
        <f t="shared" si="49"/>
        <v>1504552</v>
      </c>
    </row>
    <row r="178" s="74" customFormat="1" spans="1:25">
      <c r="A178" s="101"/>
      <c r="B178" s="84">
        <v>1504545</v>
      </c>
      <c r="C178" s="85">
        <v>8622238</v>
      </c>
      <c r="D178" s="84">
        <v>182297</v>
      </c>
      <c r="E178" s="86" t="s">
        <v>146</v>
      </c>
      <c r="F178" s="87">
        <v>43644</v>
      </c>
      <c r="G178" s="87">
        <v>43646</v>
      </c>
      <c r="H178" s="31">
        <v>165</v>
      </c>
      <c r="I178" s="31">
        <v>4</v>
      </c>
      <c r="J178" s="31">
        <f t="shared" si="58"/>
        <v>2</v>
      </c>
      <c r="K178" s="31">
        <f t="shared" si="65"/>
        <v>1320</v>
      </c>
      <c r="L178" s="31"/>
      <c r="M178" s="31"/>
      <c r="N178" s="94">
        <f t="shared" si="66"/>
        <v>8</v>
      </c>
      <c r="O178" s="84"/>
      <c r="P178" s="91">
        <f t="shared" si="61"/>
        <v>31020000</v>
      </c>
      <c r="R178" s="98"/>
      <c r="U178" s="96"/>
      <c r="V178" s="96"/>
      <c r="Y178" s="74" t="str">
        <f t="shared" si="49"/>
        <v>1504545</v>
      </c>
    </row>
    <row r="179" s="74" customFormat="1" spans="1:25">
      <c r="A179" s="101"/>
      <c r="B179" s="84">
        <v>1498452</v>
      </c>
      <c r="C179" s="85">
        <v>8601360</v>
      </c>
      <c r="D179" s="84">
        <v>182314</v>
      </c>
      <c r="E179" s="86" t="s">
        <v>145</v>
      </c>
      <c r="F179" s="87">
        <v>43645</v>
      </c>
      <c r="G179" s="87">
        <v>43646</v>
      </c>
      <c r="H179" s="31">
        <v>123</v>
      </c>
      <c r="I179" s="31">
        <v>1</v>
      </c>
      <c r="J179" s="31">
        <f t="shared" si="58"/>
        <v>1</v>
      </c>
      <c r="K179" s="31">
        <f t="shared" si="65"/>
        <v>123</v>
      </c>
      <c r="L179" s="31"/>
      <c r="M179" s="31"/>
      <c r="N179" s="94">
        <f t="shared" si="66"/>
        <v>1</v>
      </c>
      <c r="O179" s="84"/>
      <c r="P179" s="91">
        <f t="shared" si="61"/>
        <v>2890500</v>
      </c>
      <c r="R179" s="98"/>
      <c r="U179" s="96"/>
      <c r="V179" s="96"/>
      <c r="Y179" s="74" t="str">
        <f t="shared" si="49"/>
        <v>1498452</v>
      </c>
    </row>
    <row r="180" s="74" customFormat="1" spans="1:25">
      <c r="A180" s="101"/>
      <c r="B180" s="84">
        <v>1498452</v>
      </c>
      <c r="C180" s="85">
        <v>8601360</v>
      </c>
      <c r="D180" s="84">
        <v>182314</v>
      </c>
      <c r="E180" s="86" t="s">
        <v>116</v>
      </c>
      <c r="F180" s="87">
        <v>43645</v>
      </c>
      <c r="G180" s="87">
        <v>43646</v>
      </c>
      <c r="H180" s="31">
        <v>19</v>
      </c>
      <c r="I180" s="31">
        <v>1</v>
      </c>
      <c r="J180" s="31">
        <f t="shared" si="58"/>
        <v>1</v>
      </c>
      <c r="K180" s="31"/>
      <c r="L180" s="31"/>
      <c r="M180" s="31">
        <f>+H180*I180*J180</f>
        <v>19</v>
      </c>
      <c r="N180" s="94"/>
      <c r="O180" s="84"/>
      <c r="P180" s="91">
        <f t="shared" si="61"/>
        <v>446500</v>
      </c>
      <c r="R180" s="98"/>
      <c r="U180" s="96"/>
      <c r="V180" s="96"/>
      <c r="Y180" s="74" t="str">
        <f t="shared" si="49"/>
        <v>1498452</v>
      </c>
    </row>
    <row r="181" s="74" customFormat="1" spans="1:25">
      <c r="A181" s="101"/>
      <c r="B181" s="84">
        <v>1504547</v>
      </c>
      <c r="C181" s="85">
        <v>8622135</v>
      </c>
      <c r="D181" s="84">
        <v>182318</v>
      </c>
      <c r="E181" s="86" t="s">
        <v>146</v>
      </c>
      <c r="F181" s="87">
        <v>43644</v>
      </c>
      <c r="G181" s="87">
        <v>43646</v>
      </c>
      <c r="H181" s="31">
        <v>165</v>
      </c>
      <c r="I181" s="31">
        <v>4</v>
      </c>
      <c r="J181" s="31">
        <f t="shared" si="58"/>
        <v>2</v>
      </c>
      <c r="K181" s="31">
        <f t="shared" ref="K181:K244" si="67">H181*I181*J181</f>
        <v>1320</v>
      </c>
      <c r="L181" s="31"/>
      <c r="M181" s="31"/>
      <c r="N181" s="94">
        <f t="shared" ref="N181:N244" si="68">+I181*J181</f>
        <v>8</v>
      </c>
      <c r="O181" s="84"/>
      <c r="P181" s="91">
        <f t="shared" si="61"/>
        <v>31020000</v>
      </c>
      <c r="R181" s="98"/>
      <c r="U181" s="96"/>
      <c r="V181" s="96"/>
      <c r="Y181" s="74" t="str">
        <f t="shared" si="49"/>
        <v>1504547</v>
      </c>
    </row>
    <row r="182" s="74" customFormat="1" spans="1:22">
      <c r="A182" s="101"/>
      <c r="B182" s="84"/>
      <c r="C182" s="85"/>
      <c r="D182" s="84"/>
      <c r="E182" s="86"/>
      <c r="F182" s="87"/>
      <c r="G182" s="87"/>
      <c r="H182" s="31"/>
      <c r="I182" s="31"/>
      <c r="J182" s="31">
        <f t="shared" si="58"/>
        <v>0</v>
      </c>
      <c r="K182" s="31">
        <f t="shared" si="67"/>
        <v>0</v>
      </c>
      <c r="L182" s="31"/>
      <c r="M182" s="31"/>
      <c r="N182" s="94">
        <f t="shared" si="68"/>
        <v>0</v>
      </c>
      <c r="O182" s="84"/>
      <c r="P182" s="91">
        <f t="shared" si="61"/>
        <v>0</v>
      </c>
      <c r="R182" s="98"/>
      <c r="U182" s="96"/>
      <c r="V182" s="96"/>
    </row>
    <row r="183" s="74" customFormat="1" spans="1:22">
      <c r="A183" s="101"/>
      <c r="B183" s="84"/>
      <c r="C183" s="85"/>
      <c r="D183" s="84"/>
      <c r="E183" s="86"/>
      <c r="F183" s="87"/>
      <c r="G183" s="87"/>
      <c r="H183" s="31"/>
      <c r="I183" s="31"/>
      <c r="J183" s="31">
        <f t="shared" si="58"/>
        <v>0</v>
      </c>
      <c r="K183" s="31">
        <f t="shared" si="67"/>
        <v>0</v>
      </c>
      <c r="L183" s="31"/>
      <c r="M183" s="31"/>
      <c r="N183" s="94">
        <f t="shared" si="68"/>
        <v>0</v>
      </c>
      <c r="O183" s="84"/>
      <c r="P183" s="91">
        <f t="shared" si="61"/>
        <v>0</v>
      </c>
      <c r="R183" s="98"/>
      <c r="U183" s="96"/>
      <c r="V183" s="96"/>
    </row>
    <row r="184" s="74" customFormat="1" spans="1:22">
      <c r="A184" s="101"/>
      <c r="B184" s="84"/>
      <c r="C184" s="85"/>
      <c r="D184" s="84"/>
      <c r="E184" s="86"/>
      <c r="F184" s="87"/>
      <c r="G184" s="87"/>
      <c r="H184" s="31"/>
      <c r="I184" s="31"/>
      <c r="J184" s="31">
        <f t="shared" si="58"/>
        <v>0</v>
      </c>
      <c r="K184" s="31">
        <f t="shared" si="67"/>
        <v>0</v>
      </c>
      <c r="L184" s="31"/>
      <c r="M184" s="31"/>
      <c r="N184" s="94">
        <f t="shared" si="68"/>
        <v>0</v>
      </c>
      <c r="O184" s="84"/>
      <c r="P184" s="91">
        <f t="shared" si="61"/>
        <v>0</v>
      </c>
      <c r="R184" s="98"/>
      <c r="U184" s="96"/>
      <c r="V184" s="96"/>
    </row>
    <row r="185" s="74" customFormat="1" spans="1:22">
      <c r="A185" s="101"/>
      <c r="B185" s="84"/>
      <c r="C185" s="85"/>
      <c r="D185" s="84"/>
      <c r="E185" s="86"/>
      <c r="F185" s="87"/>
      <c r="G185" s="87"/>
      <c r="H185" s="31"/>
      <c r="I185" s="31"/>
      <c r="J185" s="31">
        <f t="shared" si="58"/>
        <v>0</v>
      </c>
      <c r="K185" s="31">
        <f t="shared" si="67"/>
        <v>0</v>
      </c>
      <c r="L185" s="31"/>
      <c r="M185" s="31"/>
      <c r="N185" s="94">
        <f t="shared" si="68"/>
        <v>0</v>
      </c>
      <c r="O185" s="84"/>
      <c r="P185" s="91">
        <f t="shared" si="61"/>
        <v>0</v>
      </c>
      <c r="R185" s="98"/>
      <c r="U185" s="96"/>
      <c r="V185" s="96"/>
    </row>
    <row r="186" s="74" customFormat="1" spans="1:22">
      <c r="A186" s="101"/>
      <c r="B186" s="84"/>
      <c r="C186" s="85"/>
      <c r="D186" s="84"/>
      <c r="E186" s="86"/>
      <c r="F186" s="87"/>
      <c r="G186" s="87"/>
      <c r="H186" s="31"/>
      <c r="I186" s="31"/>
      <c r="J186" s="31">
        <f t="shared" si="58"/>
        <v>0</v>
      </c>
      <c r="K186" s="31">
        <f t="shared" si="67"/>
        <v>0</v>
      </c>
      <c r="L186" s="31"/>
      <c r="M186" s="31"/>
      <c r="N186" s="94">
        <f t="shared" si="68"/>
        <v>0</v>
      </c>
      <c r="O186" s="84"/>
      <c r="P186" s="91">
        <f t="shared" si="61"/>
        <v>0</v>
      </c>
      <c r="R186" s="98"/>
      <c r="U186" s="96"/>
      <c r="V186" s="96"/>
    </row>
    <row r="187" s="74" customFormat="1" spans="1:22">
      <c r="A187" s="101"/>
      <c r="B187" s="84"/>
      <c r="C187" s="85"/>
      <c r="D187" s="84"/>
      <c r="E187" s="86"/>
      <c r="F187" s="87"/>
      <c r="G187" s="87"/>
      <c r="H187" s="31"/>
      <c r="I187" s="31"/>
      <c r="J187" s="31">
        <f t="shared" si="58"/>
        <v>0</v>
      </c>
      <c r="K187" s="31">
        <f t="shared" si="67"/>
        <v>0</v>
      </c>
      <c r="L187" s="31"/>
      <c r="M187" s="31"/>
      <c r="N187" s="94">
        <f t="shared" si="68"/>
        <v>0</v>
      </c>
      <c r="O187" s="84"/>
      <c r="P187" s="91">
        <f t="shared" si="61"/>
        <v>0</v>
      </c>
      <c r="R187" s="98"/>
      <c r="U187" s="96"/>
      <c r="V187" s="96"/>
    </row>
    <row r="188" s="74" customFormat="1" spans="1:22">
      <c r="A188" s="101"/>
      <c r="B188" s="84"/>
      <c r="C188" s="85"/>
      <c r="D188" s="84"/>
      <c r="E188" s="86"/>
      <c r="F188" s="87"/>
      <c r="G188" s="87"/>
      <c r="H188" s="31"/>
      <c r="I188" s="31"/>
      <c r="J188" s="31">
        <f t="shared" si="58"/>
        <v>0</v>
      </c>
      <c r="K188" s="31">
        <f t="shared" si="67"/>
        <v>0</v>
      </c>
      <c r="L188" s="31"/>
      <c r="M188" s="31"/>
      <c r="N188" s="94">
        <f t="shared" si="68"/>
        <v>0</v>
      </c>
      <c r="O188" s="84"/>
      <c r="P188" s="91">
        <f t="shared" si="61"/>
        <v>0</v>
      </c>
      <c r="R188" s="98"/>
      <c r="U188" s="96"/>
      <c r="V188" s="96"/>
    </row>
    <row r="189" s="74" customFormat="1" spans="1:22">
      <c r="A189" s="101"/>
      <c r="B189" s="84"/>
      <c r="C189" s="85"/>
      <c r="D189" s="84"/>
      <c r="E189" s="86"/>
      <c r="F189" s="87"/>
      <c r="G189" s="87"/>
      <c r="H189" s="31"/>
      <c r="I189" s="31"/>
      <c r="J189" s="31">
        <f t="shared" si="58"/>
        <v>0</v>
      </c>
      <c r="K189" s="31">
        <f t="shared" si="67"/>
        <v>0</v>
      </c>
      <c r="L189" s="31"/>
      <c r="M189" s="31"/>
      <c r="N189" s="94">
        <f t="shared" si="68"/>
        <v>0</v>
      </c>
      <c r="O189" s="84"/>
      <c r="P189" s="91">
        <f t="shared" si="61"/>
        <v>0</v>
      </c>
      <c r="R189" s="98"/>
      <c r="U189" s="96"/>
      <c r="V189" s="96"/>
    </row>
    <row r="190" s="74" customFormat="1" spans="1:22">
      <c r="A190" s="101"/>
      <c r="B190" s="84"/>
      <c r="C190" s="85"/>
      <c r="D190" s="84"/>
      <c r="E190" s="86"/>
      <c r="F190" s="87"/>
      <c r="G190" s="87"/>
      <c r="H190" s="31"/>
      <c r="I190" s="31"/>
      <c r="J190" s="31">
        <f t="shared" si="58"/>
        <v>0</v>
      </c>
      <c r="K190" s="31">
        <f t="shared" si="67"/>
        <v>0</v>
      </c>
      <c r="L190" s="31"/>
      <c r="M190" s="31"/>
      <c r="N190" s="94">
        <f t="shared" si="68"/>
        <v>0</v>
      </c>
      <c r="O190" s="84"/>
      <c r="P190" s="91">
        <f>K190*$P$10</f>
        <v>0</v>
      </c>
      <c r="R190" s="98"/>
      <c r="U190" s="96"/>
      <c r="V190" s="96"/>
    </row>
    <row r="191" s="74" customFormat="1" spans="2:22">
      <c r="B191" s="84"/>
      <c r="C191" s="85"/>
      <c r="D191" s="84"/>
      <c r="E191" s="86"/>
      <c r="F191" s="87"/>
      <c r="G191" s="87"/>
      <c r="H191" s="31"/>
      <c r="I191" s="31"/>
      <c r="J191" s="31">
        <f t="shared" si="58"/>
        <v>0</v>
      </c>
      <c r="K191" s="31">
        <f t="shared" si="67"/>
        <v>0</v>
      </c>
      <c r="L191" s="84"/>
      <c r="M191" s="84"/>
      <c r="N191" s="94">
        <f t="shared" si="68"/>
        <v>0</v>
      </c>
      <c r="O191" s="84"/>
      <c r="U191" s="96"/>
      <c r="V191" s="96"/>
    </row>
    <row r="192" s="75" customFormat="1" spans="2:22">
      <c r="B192" s="95"/>
      <c r="C192" s="88"/>
      <c r="D192" s="95"/>
      <c r="E192" s="104"/>
      <c r="F192" s="105"/>
      <c r="G192" s="105"/>
      <c r="H192" s="34"/>
      <c r="I192" s="34"/>
      <c r="J192" s="31">
        <f t="shared" si="58"/>
        <v>0</v>
      </c>
      <c r="K192" s="31">
        <f t="shared" si="67"/>
        <v>0</v>
      </c>
      <c r="L192" s="95"/>
      <c r="M192" s="95"/>
      <c r="N192" s="94">
        <f t="shared" si="68"/>
        <v>0</v>
      </c>
      <c r="O192" s="95"/>
      <c r="U192" s="96"/>
      <c r="V192" s="96"/>
    </row>
    <row r="193" s="75" customFormat="1" spans="2:22">
      <c r="B193" s="95"/>
      <c r="C193" s="88"/>
      <c r="D193" s="95"/>
      <c r="E193" s="104"/>
      <c r="F193" s="105"/>
      <c r="G193" s="105"/>
      <c r="H193" s="34"/>
      <c r="I193" s="34"/>
      <c r="J193" s="31">
        <f t="shared" si="58"/>
        <v>0</v>
      </c>
      <c r="K193" s="31">
        <f t="shared" si="67"/>
        <v>0</v>
      </c>
      <c r="L193" s="95"/>
      <c r="M193" s="95"/>
      <c r="N193" s="94">
        <f t="shared" si="68"/>
        <v>0</v>
      </c>
      <c r="O193" s="95"/>
      <c r="U193" s="96"/>
      <c r="V193" s="96"/>
    </row>
    <row r="194" s="74" customFormat="1" spans="2:22">
      <c r="B194" s="84"/>
      <c r="C194" s="85"/>
      <c r="D194" s="84"/>
      <c r="E194" s="86"/>
      <c r="F194" s="87"/>
      <c r="G194" s="87"/>
      <c r="H194" s="31"/>
      <c r="I194" s="31"/>
      <c r="J194" s="31">
        <f t="shared" si="58"/>
        <v>0</v>
      </c>
      <c r="K194" s="31">
        <f t="shared" si="67"/>
        <v>0</v>
      </c>
      <c r="L194" s="84"/>
      <c r="M194" s="84"/>
      <c r="N194" s="94">
        <f t="shared" si="68"/>
        <v>0</v>
      </c>
      <c r="O194" s="84"/>
      <c r="U194" s="96"/>
      <c r="V194" s="96"/>
    </row>
    <row r="195" s="74" customFormat="1" spans="2:22">
      <c r="B195" s="84"/>
      <c r="C195" s="85"/>
      <c r="D195" s="84"/>
      <c r="E195" s="86"/>
      <c r="F195" s="87"/>
      <c r="G195" s="87"/>
      <c r="H195" s="31"/>
      <c r="I195" s="31"/>
      <c r="J195" s="31">
        <f t="shared" si="58"/>
        <v>0</v>
      </c>
      <c r="K195" s="31">
        <f t="shared" si="67"/>
        <v>0</v>
      </c>
      <c r="L195" s="84"/>
      <c r="M195" s="84"/>
      <c r="N195" s="94">
        <f t="shared" si="68"/>
        <v>0</v>
      </c>
      <c r="O195" s="84"/>
      <c r="U195" s="96"/>
      <c r="V195" s="96"/>
    </row>
    <row r="196" s="74" customFormat="1" spans="2:22">
      <c r="B196" s="84"/>
      <c r="C196" s="85"/>
      <c r="D196" s="84"/>
      <c r="E196" s="86"/>
      <c r="F196" s="87"/>
      <c r="G196" s="87"/>
      <c r="H196" s="31"/>
      <c r="I196" s="31"/>
      <c r="J196" s="31">
        <f t="shared" si="58"/>
        <v>0</v>
      </c>
      <c r="K196" s="31">
        <f t="shared" si="67"/>
        <v>0</v>
      </c>
      <c r="L196" s="84"/>
      <c r="M196" s="84"/>
      <c r="N196" s="94">
        <f t="shared" si="68"/>
        <v>0</v>
      </c>
      <c r="O196" s="84"/>
      <c r="U196" s="96"/>
      <c r="V196" s="96"/>
    </row>
    <row r="197" s="74" customFormat="1" spans="2:22">
      <c r="B197" s="84"/>
      <c r="C197" s="85"/>
      <c r="D197" s="84"/>
      <c r="E197" s="86"/>
      <c r="F197" s="87"/>
      <c r="G197" s="87"/>
      <c r="H197" s="31"/>
      <c r="I197" s="31"/>
      <c r="J197" s="31">
        <f t="shared" si="58"/>
        <v>0</v>
      </c>
      <c r="K197" s="31">
        <f t="shared" si="67"/>
        <v>0</v>
      </c>
      <c r="L197" s="84"/>
      <c r="M197" s="84"/>
      <c r="N197" s="94">
        <f t="shared" si="68"/>
        <v>0</v>
      </c>
      <c r="O197" s="84"/>
      <c r="U197" s="96"/>
      <c r="V197" s="96"/>
    </row>
    <row r="198" s="74" customFormat="1" spans="2:22">
      <c r="B198" s="84"/>
      <c r="C198" s="85"/>
      <c r="D198" s="84"/>
      <c r="E198" s="86"/>
      <c r="F198" s="87"/>
      <c r="G198" s="87"/>
      <c r="H198" s="31"/>
      <c r="I198" s="31"/>
      <c r="J198" s="31">
        <f t="shared" si="58"/>
        <v>0</v>
      </c>
      <c r="K198" s="31">
        <f t="shared" si="67"/>
        <v>0</v>
      </c>
      <c r="L198" s="84"/>
      <c r="M198" s="84"/>
      <c r="N198" s="94">
        <f t="shared" si="68"/>
        <v>0</v>
      </c>
      <c r="O198" s="84"/>
      <c r="U198" s="96"/>
      <c r="V198" s="96"/>
    </row>
    <row r="199" s="74" customFormat="1" spans="2:22">
      <c r="B199" s="84"/>
      <c r="C199" s="85"/>
      <c r="D199" s="84"/>
      <c r="E199" s="86"/>
      <c r="F199" s="87"/>
      <c r="G199" s="87"/>
      <c r="H199" s="31"/>
      <c r="I199" s="31"/>
      <c r="J199" s="31">
        <f t="shared" si="58"/>
        <v>0</v>
      </c>
      <c r="K199" s="31">
        <f t="shared" si="67"/>
        <v>0</v>
      </c>
      <c r="L199" s="84"/>
      <c r="M199" s="84"/>
      <c r="N199" s="94">
        <f t="shared" si="68"/>
        <v>0</v>
      </c>
      <c r="O199" s="84"/>
      <c r="U199" s="96"/>
      <c r="V199" s="96"/>
    </row>
    <row r="200" s="74" customFormat="1" spans="2:22">
      <c r="B200" s="84"/>
      <c r="C200" s="85"/>
      <c r="D200" s="84"/>
      <c r="E200" s="86"/>
      <c r="F200" s="87"/>
      <c r="G200" s="87"/>
      <c r="H200" s="31"/>
      <c r="I200" s="31"/>
      <c r="J200" s="31">
        <f t="shared" si="58"/>
        <v>0</v>
      </c>
      <c r="K200" s="31">
        <f t="shared" si="67"/>
        <v>0</v>
      </c>
      <c r="L200" s="84"/>
      <c r="M200" s="84"/>
      <c r="N200" s="94">
        <f t="shared" si="68"/>
        <v>0</v>
      </c>
      <c r="O200" s="84"/>
      <c r="U200" s="96"/>
      <c r="V200" s="96"/>
    </row>
    <row r="201" s="74" customFormat="1" spans="2:22">
      <c r="B201" s="84"/>
      <c r="C201" s="85"/>
      <c r="D201" s="84"/>
      <c r="E201" s="86"/>
      <c r="F201" s="87"/>
      <c r="G201" s="87"/>
      <c r="H201" s="31"/>
      <c r="I201" s="31"/>
      <c r="J201" s="31">
        <f t="shared" si="58"/>
        <v>0</v>
      </c>
      <c r="K201" s="31">
        <f t="shared" si="67"/>
        <v>0</v>
      </c>
      <c r="L201" s="84"/>
      <c r="M201" s="84"/>
      <c r="N201" s="94">
        <f t="shared" si="68"/>
        <v>0</v>
      </c>
      <c r="O201" s="84"/>
      <c r="U201" s="96"/>
      <c r="V201" s="96"/>
    </row>
    <row r="202" s="74" customFormat="1" spans="2:22">
      <c r="B202" s="84"/>
      <c r="C202" s="85"/>
      <c r="D202" s="84"/>
      <c r="E202" s="86"/>
      <c r="F202" s="87"/>
      <c r="G202" s="87"/>
      <c r="H202" s="31"/>
      <c r="I202" s="31"/>
      <c r="J202" s="31">
        <f t="shared" si="58"/>
        <v>0</v>
      </c>
      <c r="K202" s="31">
        <f t="shared" si="67"/>
        <v>0</v>
      </c>
      <c r="L202" s="84"/>
      <c r="M202" s="84"/>
      <c r="N202" s="94">
        <f t="shared" si="68"/>
        <v>0</v>
      </c>
      <c r="O202" s="84"/>
      <c r="U202" s="96"/>
      <c r="V202" s="96"/>
    </row>
    <row r="203" s="74" customFormat="1" spans="2:22">
      <c r="B203" s="84"/>
      <c r="C203" s="85"/>
      <c r="D203" s="84"/>
      <c r="E203" s="86"/>
      <c r="F203" s="87"/>
      <c r="G203" s="87"/>
      <c r="H203" s="31"/>
      <c r="I203" s="31"/>
      <c r="J203" s="31">
        <f t="shared" si="58"/>
        <v>0</v>
      </c>
      <c r="K203" s="31">
        <f t="shared" si="67"/>
        <v>0</v>
      </c>
      <c r="L203" s="84"/>
      <c r="M203" s="84"/>
      <c r="N203" s="94">
        <f t="shared" si="68"/>
        <v>0</v>
      </c>
      <c r="O203" s="84"/>
      <c r="U203" s="96"/>
      <c r="V203" s="96"/>
    </row>
    <row r="204" s="74" customFormat="1" spans="2:22">
      <c r="B204" s="84"/>
      <c r="C204" s="85"/>
      <c r="D204" s="84"/>
      <c r="E204" s="86"/>
      <c r="F204" s="87"/>
      <c r="G204" s="87"/>
      <c r="H204" s="31"/>
      <c r="I204" s="31"/>
      <c r="J204" s="31">
        <f t="shared" si="58"/>
        <v>0</v>
      </c>
      <c r="K204" s="31">
        <f t="shared" si="67"/>
        <v>0</v>
      </c>
      <c r="L204" s="84"/>
      <c r="M204" s="84"/>
      <c r="N204" s="94">
        <f t="shared" si="68"/>
        <v>0</v>
      </c>
      <c r="O204" s="84"/>
      <c r="U204" s="96"/>
      <c r="V204" s="96"/>
    </row>
    <row r="205" s="74" customFormat="1" spans="2:22">
      <c r="B205" s="84"/>
      <c r="C205" s="85"/>
      <c r="D205" s="84"/>
      <c r="E205" s="86"/>
      <c r="F205" s="87"/>
      <c r="G205" s="87"/>
      <c r="H205" s="31"/>
      <c r="I205" s="31"/>
      <c r="J205" s="31">
        <f t="shared" si="58"/>
        <v>0</v>
      </c>
      <c r="K205" s="31">
        <f t="shared" si="67"/>
        <v>0</v>
      </c>
      <c r="L205" s="84"/>
      <c r="M205" s="84"/>
      <c r="N205" s="94">
        <f t="shared" si="68"/>
        <v>0</v>
      </c>
      <c r="O205" s="84"/>
      <c r="U205" s="96"/>
      <c r="V205" s="96"/>
    </row>
    <row r="206" s="74" customFormat="1" spans="2:22">
      <c r="B206" s="84"/>
      <c r="C206" s="85"/>
      <c r="D206" s="84"/>
      <c r="E206" s="86"/>
      <c r="F206" s="87"/>
      <c r="G206" s="87"/>
      <c r="H206" s="31"/>
      <c r="I206" s="31"/>
      <c r="J206" s="31">
        <f t="shared" si="58"/>
        <v>0</v>
      </c>
      <c r="K206" s="31">
        <f t="shared" si="67"/>
        <v>0</v>
      </c>
      <c r="L206" s="84"/>
      <c r="M206" s="84"/>
      <c r="N206" s="94">
        <f t="shared" si="68"/>
        <v>0</v>
      </c>
      <c r="O206" s="84"/>
      <c r="U206" s="96"/>
      <c r="V206" s="96"/>
    </row>
    <row r="207" s="74" customFormat="1" spans="2:22">
      <c r="B207" s="84"/>
      <c r="C207" s="85"/>
      <c r="D207" s="84"/>
      <c r="E207" s="86"/>
      <c r="F207" s="87"/>
      <c r="G207" s="87"/>
      <c r="H207" s="31"/>
      <c r="I207" s="31"/>
      <c r="J207" s="31">
        <f t="shared" si="58"/>
        <v>0</v>
      </c>
      <c r="K207" s="31">
        <f t="shared" si="67"/>
        <v>0</v>
      </c>
      <c r="L207" s="84"/>
      <c r="M207" s="84"/>
      <c r="N207" s="94">
        <f t="shared" si="68"/>
        <v>0</v>
      </c>
      <c r="O207" s="84"/>
      <c r="U207" s="96"/>
      <c r="V207" s="96"/>
    </row>
    <row r="208" s="74" customFormat="1" spans="2:22">
      <c r="B208" s="84"/>
      <c r="C208" s="85"/>
      <c r="D208" s="84"/>
      <c r="E208" s="86"/>
      <c r="F208" s="87"/>
      <c r="G208" s="87"/>
      <c r="H208" s="31"/>
      <c r="I208" s="31"/>
      <c r="J208" s="31">
        <f t="shared" si="58"/>
        <v>0</v>
      </c>
      <c r="K208" s="31">
        <f t="shared" si="67"/>
        <v>0</v>
      </c>
      <c r="L208" s="84"/>
      <c r="M208" s="84"/>
      <c r="N208" s="94">
        <f t="shared" si="68"/>
        <v>0</v>
      </c>
      <c r="O208" s="84"/>
      <c r="U208" s="96"/>
      <c r="V208" s="96"/>
    </row>
    <row r="209" s="74" customFormat="1" spans="2:22">
      <c r="B209" s="84"/>
      <c r="C209" s="85"/>
      <c r="D209" s="84"/>
      <c r="E209" s="86"/>
      <c r="F209" s="87"/>
      <c r="G209" s="87"/>
      <c r="H209" s="31"/>
      <c r="I209" s="31"/>
      <c r="J209" s="31">
        <f t="shared" si="58"/>
        <v>0</v>
      </c>
      <c r="K209" s="31">
        <f t="shared" si="67"/>
        <v>0</v>
      </c>
      <c r="L209" s="84"/>
      <c r="M209" s="84"/>
      <c r="N209" s="94">
        <f t="shared" si="68"/>
        <v>0</v>
      </c>
      <c r="O209" s="84"/>
      <c r="U209" s="96"/>
      <c r="V209" s="96"/>
    </row>
    <row r="210" s="74" customFormat="1" spans="2:22">
      <c r="B210" s="84"/>
      <c r="C210" s="85"/>
      <c r="D210" s="84"/>
      <c r="E210" s="86"/>
      <c r="F210" s="87"/>
      <c r="G210" s="87"/>
      <c r="H210" s="31"/>
      <c r="I210" s="31"/>
      <c r="J210" s="31">
        <f t="shared" si="58"/>
        <v>0</v>
      </c>
      <c r="K210" s="31">
        <f t="shared" si="67"/>
        <v>0</v>
      </c>
      <c r="L210" s="84"/>
      <c r="M210" s="84"/>
      <c r="N210" s="94">
        <f t="shared" si="68"/>
        <v>0</v>
      </c>
      <c r="O210" s="84"/>
      <c r="U210" s="96"/>
      <c r="V210" s="96"/>
    </row>
    <row r="211" s="74" customFormat="1" spans="2:22">
      <c r="B211" s="84"/>
      <c r="C211" s="85"/>
      <c r="D211" s="84"/>
      <c r="E211" s="86"/>
      <c r="F211" s="87"/>
      <c r="G211" s="87"/>
      <c r="H211" s="31"/>
      <c r="I211" s="31"/>
      <c r="J211" s="31">
        <f t="shared" si="58"/>
        <v>0</v>
      </c>
      <c r="K211" s="31">
        <f t="shared" si="67"/>
        <v>0</v>
      </c>
      <c r="L211" s="84"/>
      <c r="M211" s="84"/>
      <c r="N211" s="94">
        <f t="shared" si="68"/>
        <v>0</v>
      </c>
      <c r="O211" s="84"/>
      <c r="U211" s="96"/>
      <c r="V211" s="96"/>
    </row>
    <row r="212" s="74" customFormat="1" spans="2:22">
      <c r="B212" s="84"/>
      <c r="C212" s="85"/>
      <c r="D212" s="84"/>
      <c r="E212" s="86"/>
      <c r="F212" s="87"/>
      <c r="G212" s="87"/>
      <c r="H212" s="31"/>
      <c r="I212" s="31"/>
      <c r="J212" s="31">
        <f t="shared" si="58"/>
        <v>0</v>
      </c>
      <c r="K212" s="31">
        <f t="shared" si="67"/>
        <v>0</v>
      </c>
      <c r="L212" s="84"/>
      <c r="M212" s="84"/>
      <c r="N212" s="94">
        <f t="shared" si="68"/>
        <v>0</v>
      </c>
      <c r="O212" s="84"/>
      <c r="U212" s="96"/>
      <c r="V212" s="96"/>
    </row>
    <row r="213" s="74" customFormat="1" spans="2:22">
      <c r="B213" s="84"/>
      <c r="C213" s="85"/>
      <c r="D213" s="84"/>
      <c r="E213" s="86"/>
      <c r="F213" s="87"/>
      <c r="G213" s="87"/>
      <c r="H213" s="31"/>
      <c r="I213" s="31"/>
      <c r="J213" s="31">
        <f t="shared" si="58"/>
        <v>0</v>
      </c>
      <c r="K213" s="31">
        <f t="shared" si="67"/>
        <v>0</v>
      </c>
      <c r="L213" s="84"/>
      <c r="M213" s="84"/>
      <c r="N213" s="94">
        <f t="shared" si="68"/>
        <v>0</v>
      </c>
      <c r="O213" s="84"/>
      <c r="U213" s="96"/>
      <c r="V213" s="96"/>
    </row>
    <row r="214" s="74" customFormat="1" spans="2:22">
      <c r="B214" s="84"/>
      <c r="C214" s="85"/>
      <c r="D214" s="84"/>
      <c r="E214" s="86"/>
      <c r="F214" s="87"/>
      <c r="G214" s="87"/>
      <c r="H214" s="31"/>
      <c r="I214" s="31"/>
      <c r="J214" s="31">
        <f t="shared" si="58"/>
        <v>0</v>
      </c>
      <c r="K214" s="31">
        <f t="shared" si="67"/>
        <v>0</v>
      </c>
      <c r="L214" s="84"/>
      <c r="M214" s="84"/>
      <c r="N214" s="94">
        <f t="shared" si="68"/>
        <v>0</v>
      </c>
      <c r="O214" s="84"/>
      <c r="U214" s="96"/>
      <c r="V214" s="96"/>
    </row>
    <row r="215" s="74" customFormat="1" spans="2:22">
      <c r="B215" s="84"/>
      <c r="C215" s="85"/>
      <c r="D215" s="84"/>
      <c r="E215" s="86"/>
      <c r="F215" s="87"/>
      <c r="G215" s="87"/>
      <c r="H215" s="31"/>
      <c r="I215" s="31"/>
      <c r="J215" s="31">
        <f t="shared" si="58"/>
        <v>0</v>
      </c>
      <c r="K215" s="31">
        <f t="shared" si="67"/>
        <v>0</v>
      </c>
      <c r="L215" s="84"/>
      <c r="M215" s="84"/>
      <c r="N215" s="94">
        <f t="shared" si="68"/>
        <v>0</v>
      </c>
      <c r="O215" s="84"/>
      <c r="U215" s="96"/>
      <c r="V215" s="96"/>
    </row>
    <row r="216" s="74" customFormat="1" spans="2:22">
      <c r="B216" s="84"/>
      <c r="C216" s="85"/>
      <c r="D216" s="84"/>
      <c r="E216" s="86"/>
      <c r="F216" s="87"/>
      <c r="G216" s="87"/>
      <c r="H216" s="31"/>
      <c r="I216" s="31"/>
      <c r="J216" s="31">
        <f t="shared" si="58"/>
        <v>0</v>
      </c>
      <c r="K216" s="31">
        <f t="shared" si="67"/>
        <v>0</v>
      </c>
      <c r="L216" s="84"/>
      <c r="M216" s="84"/>
      <c r="N216" s="94">
        <f t="shared" si="68"/>
        <v>0</v>
      </c>
      <c r="O216" s="84"/>
      <c r="U216" s="96"/>
      <c r="V216" s="96"/>
    </row>
    <row r="217" s="74" customFormat="1" spans="2:22">
      <c r="B217" s="84"/>
      <c r="C217" s="85"/>
      <c r="D217" s="84"/>
      <c r="E217" s="86"/>
      <c r="F217" s="87"/>
      <c r="G217" s="87"/>
      <c r="H217" s="31"/>
      <c r="I217" s="31"/>
      <c r="J217" s="31">
        <f t="shared" si="58"/>
        <v>0</v>
      </c>
      <c r="K217" s="31">
        <f t="shared" si="67"/>
        <v>0</v>
      </c>
      <c r="L217" s="84"/>
      <c r="M217" s="84"/>
      <c r="N217" s="94">
        <f t="shared" si="68"/>
        <v>0</v>
      </c>
      <c r="O217" s="84"/>
      <c r="U217" s="96"/>
      <c r="V217" s="96"/>
    </row>
    <row r="218" s="74" customFormat="1" spans="2:22">
      <c r="B218" s="84"/>
      <c r="C218" s="85"/>
      <c r="D218" s="84"/>
      <c r="E218" s="86"/>
      <c r="F218" s="87"/>
      <c r="G218" s="87"/>
      <c r="H218" s="31"/>
      <c r="I218" s="31"/>
      <c r="J218" s="31">
        <f t="shared" si="58"/>
        <v>0</v>
      </c>
      <c r="K218" s="31">
        <f t="shared" si="67"/>
        <v>0</v>
      </c>
      <c r="L218" s="84"/>
      <c r="M218" s="84"/>
      <c r="N218" s="94">
        <f t="shared" si="68"/>
        <v>0</v>
      </c>
      <c r="O218" s="84"/>
      <c r="U218" s="96"/>
      <c r="V218" s="96"/>
    </row>
    <row r="219" s="74" customFormat="1" spans="2:22">
      <c r="B219" s="84"/>
      <c r="C219" s="85"/>
      <c r="D219" s="84"/>
      <c r="E219" s="86"/>
      <c r="F219" s="87"/>
      <c r="G219" s="87"/>
      <c r="H219" s="31"/>
      <c r="I219" s="31"/>
      <c r="J219" s="31">
        <f t="shared" si="58"/>
        <v>0</v>
      </c>
      <c r="K219" s="31">
        <f t="shared" si="67"/>
        <v>0</v>
      </c>
      <c r="L219" s="84"/>
      <c r="M219" s="84"/>
      <c r="N219" s="94">
        <f t="shared" si="68"/>
        <v>0</v>
      </c>
      <c r="O219" s="84"/>
      <c r="U219" s="96"/>
      <c r="V219" s="96"/>
    </row>
    <row r="220" s="74" customFormat="1" spans="2:22">
      <c r="B220" s="84"/>
      <c r="C220" s="85"/>
      <c r="D220" s="84"/>
      <c r="E220" s="86"/>
      <c r="F220" s="87"/>
      <c r="G220" s="87"/>
      <c r="H220" s="31"/>
      <c r="I220" s="31"/>
      <c r="J220" s="31">
        <f t="shared" si="58"/>
        <v>0</v>
      </c>
      <c r="K220" s="31">
        <f t="shared" si="67"/>
        <v>0</v>
      </c>
      <c r="L220" s="84"/>
      <c r="M220" s="84"/>
      <c r="N220" s="94">
        <f t="shared" si="68"/>
        <v>0</v>
      </c>
      <c r="O220" s="84"/>
      <c r="U220" s="96"/>
      <c r="V220" s="96"/>
    </row>
    <row r="221" s="75" customFormat="1" spans="2:22">
      <c r="B221" s="95"/>
      <c r="C221" s="88"/>
      <c r="D221" s="95"/>
      <c r="E221" s="104"/>
      <c r="F221" s="105"/>
      <c r="G221" s="105"/>
      <c r="H221" s="34"/>
      <c r="I221" s="95"/>
      <c r="J221" s="31">
        <f t="shared" si="58"/>
        <v>0</v>
      </c>
      <c r="K221" s="31">
        <f t="shared" si="67"/>
        <v>0</v>
      </c>
      <c r="L221" s="95"/>
      <c r="M221" s="95"/>
      <c r="N221" s="94">
        <f t="shared" si="68"/>
        <v>0</v>
      </c>
      <c r="O221" s="95"/>
      <c r="U221" s="96"/>
      <c r="V221" s="96"/>
    </row>
    <row r="222" s="75" customFormat="1" spans="2:22">
      <c r="B222" s="95"/>
      <c r="C222" s="88"/>
      <c r="D222" s="95"/>
      <c r="E222" s="104"/>
      <c r="F222" s="105"/>
      <c r="G222" s="105"/>
      <c r="H222" s="34"/>
      <c r="I222" s="95"/>
      <c r="J222" s="31">
        <f t="shared" si="58"/>
        <v>0</v>
      </c>
      <c r="K222" s="31">
        <f t="shared" si="67"/>
        <v>0</v>
      </c>
      <c r="L222" s="95"/>
      <c r="M222" s="106"/>
      <c r="N222" s="94">
        <f t="shared" si="68"/>
        <v>0</v>
      </c>
      <c r="O222" s="95"/>
      <c r="U222" s="96"/>
      <c r="V222" s="96"/>
    </row>
    <row r="223" s="75" customFormat="1" spans="2:22">
      <c r="B223" s="95"/>
      <c r="C223" s="88"/>
      <c r="D223" s="95"/>
      <c r="E223" s="104"/>
      <c r="F223" s="105"/>
      <c r="G223" s="105"/>
      <c r="H223" s="34"/>
      <c r="I223" s="95"/>
      <c r="J223" s="31">
        <f t="shared" si="58"/>
        <v>0</v>
      </c>
      <c r="K223" s="31">
        <f t="shared" si="67"/>
        <v>0</v>
      </c>
      <c r="L223" s="95"/>
      <c r="M223" s="106"/>
      <c r="N223" s="94">
        <f t="shared" si="68"/>
        <v>0</v>
      </c>
      <c r="O223" s="95"/>
      <c r="U223" s="96"/>
      <c r="V223" s="96"/>
    </row>
    <row r="224" s="75" customFormat="1" spans="2:22">
      <c r="B224" s="95"/>
      <c r="C224" s="88"/>
      <c r="D224" s="95"/>
      <c r="E224" s="104"/>
      <c r="F224" s="105"/>
      <c r="G224" s="105"/>
      <c r="H224" s="95"/>
      <c r="I224" s="95"/>
      <c r="J224" s="31">
        <f t="shared" si="58"/>
        <v>0</v>
      </c>
      <c r="K224" s="31">
        <f t="shared" si="67"/>
        <v>0</v>
      </c>
      <c r="L224" s="95"/>
      <c r="M224" s="95"/>
      <c r="N224" s="94">
        <f t="shared" si="68"/>
        <v>0</v>
      </c>
      <c r="O224" s="95"/>
      <c r="U224" s="96"/>
      <c r="V224" s="96"/>
    </row>
    <row r="225" s="75" customFormat="1" spans="2:22">
      <c r="B225" s="95"/>
      <c r="C225" s="88"/>
      <c r="D225" s="95"/>
      <c r="E225" s="104"/>
      <c r="F225" s="105"/>
      <c r="G225" s="105"/>
      <c r="H225" s="95"/>
      <c r="I225" s="95"/>
      <c r="J225" s="31">
        <f t="shared" si="58"/>
        <v>0</v>
      </c>
      <c r="K225" s="31">
        <f t="shared" si="67"/>
        <v>0</v>
      </c>
      <c r="L225" s="95"/>
      <c r="M225" s="106"/>
      <c r="N225" s="94">
        <f t="shared" si="68"/>
        <v>0</v>
      </c>
      <c r="O225" s="95"/>
      <c r="U225" s="96"/>
      <c r="V225" s="96"/>
    </row>
    <row r="226" s="75" customFormat="1" spans="2:22">
      <c r="B226" s="95"/>
      <c r="C226" s="88"/>
      <c r="D226" s="95"/>
      <c r="E226" s="104"/>
      <c r="F226" s="105"/>
      <c r="G226" s="105"/>
      <c r="H226" s="95"/>
      <c r="I226" s="95"/>
      <c r="J226" s="31">
        <f t="shared" si="58"/>
        <v>0</v>
      </c>
      <c r="K226" s="31">
        <f t="shared" si="67"/>
        <v>0</v>
      </c>
      <c r="L226" s="95"/>
      <c r="M226" s="95"/>
      <c r="N226" s="94">
        <f t="shared" si="68"/>
        <v>0</v>
      </c>
      <c r="O226" s="95"/>
      <c r="U226" s="96"/>
      <c r="V226" s="96"/>
    </row>
    <row r="227" s="75" customFormat="1" spans="2:22">
      <c r="B227" s="95"/>
      <c r="C227" s="88"/>
      <c r="D227" s="95"/>
      <c r="E227" s="104"/>
      <c r="F227" s="105"/>
      <c r="G227" s="105"/>
      <c r="H227" s="95"/>
      <c r="I227" s="95"/>
      <c r="J227" s="31">
        <f t="shared" si="58"/>
        <v>0</v>
      </c>
      <c r="K227" s="31">
        <f t="shared" si="67"/>
        <v>0</v>
      </c>
      <c r="L227" s="95"/>
      <c r="M227" s="106"/>
      <c r="N227" s="94">
        <f t="shared" si="68"/>
        <v>0</v>
      </c>
      <c r="O227" s="95"/>
      <c r="U227" s="96"/>
      <c r="V227" s="96"/>
    </row>
    <row r="228" s="75" customFormat="1" spans="2:22">
      <c r="B228" s="95"/>
      <c r="C228" s="88"/>
      <c r="D228" s="95"/>
      <c r="E228" s="104"/>
      <c r="F228" s="105"/>
      <c r="G228" s="105"/>
      <c r="H228" s="95"/>
      <c r="I228" s="95"/>
      <c r="J228" s="31">
        <f t="shared" si="58"/>
        <v>0</v>
      </c>
      <c r="K228" s="31">
        <f t="shared" si="67"/>
        <v>0</v>
      </c>
      <c r="L228" s="95"/>
      <c r="M228" s="95"/>
      <c r="N228" s="94">
        <f t="shared" si="68"/>
        <v>0</v>
      </c>
      <c r="O228" s="95"/>
      <c r="U228" s="96"/>
      <c r="V228" s="96"/>
    </row>
    <row r="229" s="75" customFormat="1" spans="2:22">
      <c r="B229" s="95"/>
      <c r="C229" s="88"/>
      <c r="D229" s="95"/>
      <c r="E229" s="104"/>
      <c r="F229" s="105"/>
      <c r="G229" s="105"/>
      <c r="H229" s="95"/>
      <c r="I229" s="95"/>
      <c r="J229" s="31">
        <f t="shared" ref="J229:J256" si="69">+G229-F229</f>
        <v>0</v>
      </c>
      <c r="K229" s="31">
        <f t="shared" si="67"/>
        <v>0</v>
      </c>
      <c r="L229" s="95"/>
      <c r="M229" s="95"/>
      <c r="N229" s="94">
        <f t="shared" si="68"/>
        <v>0</v>
      </c>
      <c r="O229" s="95"/>
      <c r="U229" s="96"/>
      <c r="V229" s="96"/>
    </row>
    <row r="230" s="74" customFormat="1" spans="2:22">
      <c r="B230" s="84"/>
      <c r="C230" s="85"/>
      <c r="D230" s="84"/>
      <c r="E230" s="86"/>
      <c r="F230" s="87"/>
      <c r="G230" s="87"/>
      <c r="H230" s="84"/>
      <c r="I230" s="84"/>
      <c r="J230" s="31">
        <f t="shared" si="69"/>
        <v>0</v>
      </c>
      <c r="K230" s="31">
        <f t="shared" si="67"/>
        <v>0</v>
      </c>
      <c r="L230" s="84"/>
      <c r="M230" s="84"/>
      <c r="N230" s="94">
        <f t="shared" si="68"/>
        <v>0</v>
      </c>
      <c r="O230" s="84"/>
      <c r="U230" s="96"/>
      <c r="V230" s="96"/>
    </row>
    <row r="231" s="74" customFormat="1" spans="2:22">
      <c r="B231" s="84"/>
      <c r="C231" s="85"/>
      <c r="D231" s="84"/>
      <c r="E231" s="86"/>
      <c r="F231" s="87"/>
      <c r="G231" s="87"/>
      <c r="H231" s="84"/>
      <c r="I231" s="84"/>
      <c r="J231" s="31">
        <f t="shared" si="69"/>
        <v>0</v>
      </c>
      <c r="K231" s="31">
        <f t="shared" si="67"/>
        <v>0</v>
      </c>
      <c r="L231" s="84"/>
      <c r="M231" s="84"/>
      <c r="N231" s="94">
        <f t="shared" si="68"/>
        <v>0</v>
      </c>
      <c r="O231" s="84"/>
      <c r="U231" s="96"/>
      <c r="V231" s="96"/>
    </row>
    <row r="232" s="74" customFormat="1" spans="2:22">
      <c r="B232" s="84"/>
      <c r="C232" s="85"/>
      <c r="D232" s="84"/>
      <c r="E232" s="86"/>
      <c r="F232" s="87"/>
      <c r="G232" s="87"/>
      <c r="H232" s="84"/>
      <c r="I232" s="84"/>
      <c r="J232" s="31">
        <f t="shared" si="69"/>
        <v>0</v>
      </c>
      <c r="K232" s="31">
        <f t="shared" si="67"/>
        <v>0</v>
      </c>
      <c r="L232" s="84"/>
      <c r="M232" s="94"/>
      <c r="N232" s="94">
        <f t="shared" si="68"/>
        <v>0</v>
      </c>
      <c r="O232" s="84"/>
      <c r="U232" s="96"/>
      <c r="V232" s="96"/>
    </row>
    <row r="233" s="74" customFormat="1" spans="2:22">
      <c r="B233" s="84"/>
      <c r="C233" s="85"/>
      <c r="D233" s="84"/>
      <c r="E233" s="86"/>
      <c r="F233" s="87"/>
      <c r="G233" s="87"/>
      <c r="H233" s="84"/>
      <c r="I233" s="84"/>
      <c r="J233" s="31">
        <f t="shared" si="69"/>
        <v>0</v>
      </c>
      <c r="K233" s="31">
        <f t="shared" si="67"/>
        <v>0</v>
      </c>
      <c r="L233" s="84"/>
      <c r="M233" s="84"/>
      <c r="N233" s="94">
        <f t="shared" si="68"/>
        <v>0</v>
      </c>
      <c r="O233" s="84"/>
      <c r="U233" s="96"/>
      <c r="V233" s="96"/>
    </row>
    <row r="234" s="74" customFormat="1" spans="2:22">
      <c r="B234" s="84"/>
      <c r="C234" s="85"/>
      <c r="D234" s="84"/>
      <c r="E234" s="86"/>
      <c r="F234" s="87"/>
      <c r="G234" s="87"/>
      <c r="H234" s="84"/>
      <c r="I234" s="84"/>
      <c r="J234" s="31">
        <f t="shared" si="69"/>
        <v>0</v>
      </c>
      <c r="K234" s="31">
        <f t="shared" si="67"/>
        <v>0</v>
      </c>
      <c r="L234" s="84"/>
      <c r="M234" s="94"/>
      <c r="N234" s="94">
        <f t="shared" si="68"/>
        <v>0</v>
      </c>
      <c r="O234" s="84"/>
      <c r="U234" s="96"/>
      <c r="V234" s="96"/>
    </row>
    <row r="235" s="74" customFormat="1" spans="2:22">
      <c r="B235" s="84"/>
      <c r="C235" s="85"/>
      <c r="D235" s="84"/>
      <c r="E235" s="86"/>
      <c r="F235" s="87"/>
      <c r="G235" s="87"/>
      <c r="H235" s="84"/>
      <c r="I235" s="84"/>
      <c r="J235" s="31">
        <f t="shared" si="69"/>
        <v>0</v>
      </c>
      <c r="K235" s="31">
        <f t="shared" si="67"/>
        <v>0</v>
      </c>
      <c r="L235" s="84"/>
      <c r="M235" s="84"/>
      <c r="N235" s="94">
        <f t="shared" si="68"/>
        <v>0</v>
      </c>
      <c r="O235" s="84"/>
      <c r="U235" s="96"/>
      <c r="V235" s="96"/>
    </row>
    <row r="236" s="74" customFormat="1" spans="2:22">
      <c r="B236" s="84"/>
      <c r="C236" s="85"/>
      <c r="D236" s="84"/>
      <c r="E236" s="86"/>
      <c r="F236" s="87"/>
      <c r="G236" s="87"/>
      <c r="H236" s="84"/>
      <c r="I236" s="84"/>
      <c r="J236" s="31">
        <f t="shared" si="69"/>
        <v>0</v>
      </c>
      <c r="K236" s="31">
        <f t="shared" si="67"/>
        <v>0</v>
      </c>
      <c r="L236" s="84"/>
      <c r="M236" s="94"/>
      <c r="N236" s="94">
        <f t="shared" si="68"/>
        <v>0</v>
      </c>
      <c r="O236" s="84"/>
      <c r="U236" s="96"/>
      <c r="V236" s="96"/>
    </row>
    <row r="237" s="74" customFormat="1" spans="2:22">
      <c r="B237" s="84"/>
      <c r="C237" s="85"/>
      <c r="D237" s="84"/>
      <c r="E237" s="86"/>
      <c r="F237" s="87"/>
      <c r="G237" s="87"/>
      <c r="H237" s="84"/>
      <c r="I237" s="84"/>
      <c r="J237" s="31">
        <f t="shared" si="69"/>
        <v>0</v>
      </c>
      <c r="K237" s="31">
        <f t="shared" si="67"/>
        <v>0</v>
      </c>
      <c r="L237" s="84"/>
      <c r="M237" s="94"/>
      <c r="N237" s="94">
        <f t="shared" si="68"/>
        <v>0</v>
      </c>
      <c r="O237" s="84"/>
      <c r="U237" s="96"/>
      <c r="V237" s="96"/>
    </row>
    <row r="238" s="74" customFormat="1" spans="2:22">
      <c r="B238" s="84"/>
      <c r="C238" s="85"/>
      <c r="D238" s="84"/>
      <c r="E238" s="86"/>
      <c r="F238" s="87"/>
      <c r="G238" s="87"/>
      <c r="H238" s="84"/>
      <c r="I238" s="84"/>
      <c r="J238" s="31">
        <f t="shared" si="69"/>
        <v>0</v>
      </c>
      <c r="K238" s="31">
        <f t="shared" si="67"/>
        <v>0</v>
      </c>
      <c r="L238" s="84"/>
      <c r="M238" s="94"/>
      <c r="N238" s="94">
        <f t="shared" si="68"/>
        <v>0</v>
      </c>
      <c r="O238" s="84"/>
      <c r="U238" s="96"/>
      <c r="V238" s="96"/>
    </row>
    <row r="239" s="74" customFormat="1" spans="2:22">
      <c r="B239" s="84"/>
      <c r="C239" s="85"/>
      <c r="D239" s="84"/>
      <c r="E239" s="86"/>
      <c r="F239" s="87"/>
      <c r="G239" s="87"/>
      <c r="H239" s="84"/>
      <c r="I239" s="84"/>
      <c r="J239" s="31">
        <f t="shared" si="69"/>
        <v>0</v>
      </c>
      <c r="K239" s="31">
        <f t="shared" si="67"/>
        <v>0</v>
      </c>
      <c r="L239" s="84"/>
      <c r="M239" s="84"/>
      <c r="N239" s="94">
        <f t="shared" si="68"/>
        <v>0</v>
      </c>
      <c r="O239" s="84"/>
      <c r="U239" s="96"/>
      <c r="V239" s="96"/>
    </row>
    <row r="240" s="74" customFormat="1" spans="2:22">
      <c r="B240" s="84"/>
      <c r="C240" s="85"/>
      <c r="D240" s="84"/>
      <c r="E240" s="86"/>
      <c r="F240" s="87"/>
      <c r="G240" s="87"/>
      <c r="H240" s="84"/>
      <c r="I240" s="84"/>
      <c r="J240" s="31">
        <f t="shared" si="69"/>
        <v>0</v>
      </c>
      <c r="K240" s="31">
        <f t="shared" si="67"/>
        <v>0</v>
      </c>
      <c r="L240" s="84"/>
      <c r="M240" s="94"/>
      <c r="N240" s="94">
        <f t="shared" si="68"/>
        <v>0</v>
      </c>
      <c r="O240" s="84"/>
      <c r="U240" s="96"/>
      <c r="V240" s="96"/>
    </row>
    <row r="241" s="74" customFormat="1" spans="2:22">
      <c r="B241" s="84"/>
      <c r="C241" s="85"/>
      <c r="D241" s="84"/>
      <c r="E241" s="86"/>
      <c r="F241" s="87"/>
      <c r="G241" s="87"/>
      <c r="H241" s="84"/>
      <c r="I241" s="84"/>
      <c r="J241" s="31">
        <f t="shared" si="69"/>
        <v>0</v>
      </c>
      <c r="K241" s="31">
        <f t="shared" si="67"/>
        <v>0</v>
      </c>
      <c r="L241" s="84"/>
      <c r="M241" s="84"/>
      <c r="N241" s="94">
        <f t="shared" si="68"/>
        <v>0</v>
      </c>
      <c r="O241" s="84"/>
      <c r="U241" s="96"/>
      <c r="V241" s="96"/>
    </row>
    <row r="242" s="74" customFormat="1" spans="2:22">
      <c r="B242" s="84"/>
      <c r="C242" s="85"/>
      <c r="D242" s="84"/>
      <c r="E242" s="86"/>
      <c r="F242" s="87"/>
      <c r="G242" s="87"/>
      <c r="H242" s="84"/>
      <c r="I242" s="84"/>
      <c r="J242" s="31">
        <f t="shared" si="69"/>
        <v>0</v>
      </c>
      <c r="K242" s="31">
        <f t="shared" si="67"/>
        <v>0</v>
      </c>
      <c r="L242" s="84"/>
      <c r="M242" s="84"/>
      <c r="N242" s="94">
        <f t="shared" si="68"/>
        <v>0</v>
      </c>
      <c r="O242" s="84"/>
      <c r="U242" s="96"/>
      <c r="V242" s="96"/>
    </row>
    <row r="243" s="74" customFormat="1" spans="2:22">
      <c r="B243" s="84"/>
      <c r="C243" s="85"/>
      <c r="D243" s="84"/>
      <c r="E243" s="86"/>
      <c r="F243" s="87"/>
      <c r="G243" s="87"/>
      <c r="H243" s="84"/>
      <c r="I243" s="84"/>
      <c r="J243" s="31">
        <f t="shared" si="69"/>
        <v>0</v>
      </c>
      <c r="K243" s="31">
        <f t="shared" si="67"/>
        <v>0</v>
      </c>
      <c r="L243" s="84"/>
      <c r="M243" s="84"/>
      <c r="N243" s="94">
        <f t="shared" si="68"/>
        <v>0</v>
      </c>
      <c r="O243" s="84"/>
      <c r="U243" s="96"/>
      <c r="V243" s="96"/>
    </row>
    <row r="244" s="74" customFormat="1" spans="2:22">
      <c r="B244" s="84"/>
      <c r="C244" s="85"/>
      <c r="D244" s="84"/>
      <c r="E244" s="86"/>
      <c r="F244" s="87"/>
      <c r="G244" s="87"/>
      <c r="H244" s="84"/>
      <c r="I244" s="84"/>
      <c r="J244" s="31">
        <f t="shared" si="69"/>
        <v>0</v>
      </c>
      <c r="K244" s="31">
        <f t="shared" si="67"/>
        <v>0</v>
      </c>
      <c r="L244" s="84"/>
      <c r="M244" s="84"/>
      <c r="N244" s="94">
        <f t="shared" si="68"/>
        <v>0</v>
      </c>
      <c r="O244" s="84"/>
      <c r="U244" s="96"/>
      <c r="V244" s="96"/>
    </row>
    <row r="245" s="74" customFormat="1" spans="2:22">
      <c r="B245" s="84"/>
      <c r="C245" s="85"/>
      <c r="D245" s="84"/>
      <c r="E245" s="86"/>
      <c r="F245" s="87"/>
      <c r="G245" s="87"/>
      <c r="H245" s="84"/>
      <c r="I245" s="84"/>
      <c r="J245" s="31">
        <f t="shared" si="69"/>
        <v>0</v>
      </c>
      <c r="K245" s="31">
        <f t="shared" ref="K245:K256" si="70">H245*I245*J245</f>
        <v>0</v>
      </c>
      <c r="L245" s="84"/>
      <c r="M245" s="94"/>
      <c r="N245" s="94">
        <f t="shared" ref="N245:N256" si="71">+I245*J245</f>
        <v>0</v>
      </c>
      <c r="O245" s="84"/>
      <c r="U245" s="96"/>
      <c r="V245" s="96"/>
    </row>
    <row r="246" s="74" customFormat="1" spans="2:22">
      <c r="B246" s="84"/>
      <c r="C246" s="85"/>
      <c r="D246" s="84"/>
      <c r="E246" s="86"/>
      <c r="F246" s="87"/>
      <c r="G246" s="87"/>
      <c r="H246" s="84"/>
      <c r="I246" s="84"/>
      <c r="J246" s="31">
        <f t="shared" si="69"/>
        <v>0</v>
      </c>
      <c r="K246" s="31">
        <f t="shared" si="70"/>
        <v>0</v>
      </c>
      <c r="L246" s="84"/>
      <c r="M246" s="84"/>
      <c r="N246" s="94">
        <f t="shared" si="71"/>
        <v>0</v>
      </c>
      <c r="O246" s="84"/>
      <c r="U246" s="96"/>
      <c r="V246" s="96"/>
    </row>
    <row r="247" s="74" customFormat="1" spans="2:22">
      <c r="B247" s="84"/>
      <c r="C247" s="85"/>
      <c r="D247" s="84"/>
      <c r="E247" s="86"/>
      <c r="F247" s="87"/>
      <c r="G247" s="87"/>
      <c r="H247" s="84"/>
      <c r="I247" s="84"/>
      <c r="J247" s="31">
        <f t="shared" si="69"/>
        <v>0</v>
      </c>
      <c r="K247" s="31">
        <f t="shared" si="70"/>
        <v>0</v>
      </c>
      <c r="L247" s="84"/>
      <c r="M247" s="84"/>
      <c r="N247" s="94">
        <f t="shared" si="71"/>
        <v>0</v>
      </c>
      <c r="O247" s="84"/>
      <c r="U247" s="96"/>
      <c r="V247" s="96"/>
    </row>
    <row r="248" s="74" customFormat="1" spans="2:22">
      <c r="B248" s="84"/>
      <c r="C248" s="85"/>
      <c r="D248" s="84"/>
      <c r="E248" s="86"/>
      <c r="F248" s="87"/>
      <c r="G248" s="87"/>
      <c r="H248" s="84"/>
      <c r="I248" s="84"/>
      <c r="J248" s="31">
        <f t="shared" si="69"/>
        <v>0</v>
      </c>
      <c r="K248" s="31">
        <f t="shared" si="70"/>
        <v>0</v>
      </c>
      <c r="L248" s="84"/>
      <c r="M248" s="84"/>
      <c r="N248" s="94">
        <f t="shared" si="71"/>
        <v>0</v>
      </c>
      <c r="O248" s="84"/>
      <c r="U248" s="96"/>
      <c r="V248" s="96"/>
    </row>
    <row r="249" s="74" customFormat="1" spans="2:22">
      <c r="B249" s="84"/>
      <c r="C249" s="85"/>
      <c r="D249" s="84"/>
      <c r="E249" s="86"/>
      <c r="F249" s="87"/>
      <c r="G249" s="87"/>
      <c r="H249" s="84"/>
      <c r="I249" s="84"/>
      <c r="J249" s="31">
        <f t="shared" si="69"/>
        <v>0</v>
      </c>
      <c r="K249" s="31">
        <f t="shared" si="70"/>
        <v>0</v>
      </c>
      <c r="L249" s="84"/>
      <c r="M249" s="84"/>
      <c r="N249" s="94">
        <f t="shared" si="71"/>
        <v>0</v>
      </c>
      <c r="O249" s="84"/>
      <c r="U249" s="96"/>
      <c r="V249" s="96"/>
    </row>
    <row r="250" s="74" customFormat="1" spans="2:22">
      <c r="B250" s="84"/>
      <c r="C250" s="85"/>
      <c r="D250" s="84"/>
      <c r="E250" s="86"/>
      <c r="F250" s="87"/>
      <c r="G250" s="87"/>
      <c r="H250" s="84"/>
      <c r="I250" s="84"/>
      <c r="J250" s="31">
        <f t="shared" si="69"/>
        <v>0</v>
      </c>
      <c r="K250" s="31">
        <f t="shared" si="70"/>
        <v>0</v>
      </c>
      <c r="L250" s="84"/>
      <c r="M250" s="94"/>
      <c r="N250" s="94">
        <f t="shared" si="71"/>
        <v>0</v>
      </c>
      <c r="O250" s="84"/>
      <c r="U250" s="96"/>
      <c r="V250" s="96"/>
    </row>
    <row r="251" s="74" customFormat="1" spans="2:22">
      <c r="B251" s="84"/>
      <c r="C251" s="85"/>
      <c r="D251" s="84"/>
      <c r="E251" s="86"/>
      <c r="F251" s="87"/>
      <c r="G251" s="87"/>
      <c r="H251" s="84"/>
      <c r="I251" s="84"/>
      <c r="J251" s="31">
        <f t="shared" si="69"/>
        <v>0</v>
      </c>
      <c r="K251" s="31">
        <f t="shared" si="70"/>
        <v>0</v>
      </c>
      <c r="L251" s="84"/>
      <c r="M251" s="84"/>
      <c r="N251" s="94">
        <f t="shared" si="71"/>
        <v>0</v>
      </c>
      <c r="O251" s="84"/>
      <c r="U251" s="96"/>
      <c r="V251" s="96"/>
    </row>
    <row r="252" s="74" customFormat="1" spans="2:22">
      <c r="B252" s="84"/>
      <c r="C252" s="85"/>
      <c r="D252" s="84"/>
      <c r="E252" s="86"/>
      <c r="F252" s="87"/>
      <c r="G252" s="87"/>
      <c r="H252" s="84"/>
      <c r="I252" s="84"/>
      <c r="J252" s="31">
        <f t="shared" si="69"/>
        <v>0</v>
      </c>
      <c r="K252" s="31">
        <f t="shared" si="70"/>
        <v>0</v>
      </c>
      <c r="L252" s="84"/>
      <c r="M252" s="84"/>
      <c r="N252" s="94">
        <f t="shared" si="71"/>
        <v>0</v>
      </c>
      <c r="O252" s="84"/>
      <c r="U252" s="96"/>
      <c r="V252" s="96"/>
    </row>
    <row r="253" s="74" customFormat="1" spans="2:22">
      <c r="B253" s="84"/>
      <c r="C253" s="85"/>
      <c r="D253" s="84"/>
      <c r="E253" s="86"/>
      <c r="F253" s="87"/>
      <c r="G253" s="87"/>
      <c r="H253" s="84"/>
      <c r="I253" s="84"/>
      <c r="J253" s="31">
        <f t="shared" si="69"/>
        <v>0</v>
      </c>
      <c r="K253" s="31">
        <f t="shared" si="70"/>
        <v>0</v>
      </c>
      <c r="L253" s="84"/>
      <c r="M253" s="84"/>
      <c r="N253" s="94">
        <f t="shared" si="71"/>
        <v>0</v>
      </c>
      <c r="O253" s="84"/>
      <c r="U253" s="96"/>
      <c r="V253" s="96"/>
    </row>
    <row r="254" s="74" customFormat="1" spans="2:22">
      <c r="B254" s="84"/>
      <c r="C254" s="85"/>
      <c r="D254" s="84"/>
      <c r="E254" s="86"/>
      <c r="F254" s="87"/>
      <c r="G254" s="87"/>
      <c r="H254" s="84"/>
      <c r="I254" s="84"/>
      <c r="J254" s="31">
        <f t="shared" si="69"/>
        <v>0</v>
      </c>
      <c r="K254" s="31">
        <f t="shared" si="70"/>
        <v>0</v>
      </c>
      <c r="L254" s="84"/>
      <c r="M254" s="84"/>
      <c r="N254" s="94">
        <f t="shared" si="71"/>
        <v>0</v>
      </c>
      <c r="O254" s="84"/>
      <c r="U254" s="96"/>
      <c r="V254" s="96"/>
    </row>
    <row r="255" s="74" customFormat="1" spans="2:22">
      <c r="B255" s="84"/>
      <c r="C255" s="85"/>
      <c r="D255" s="84"/>
      <c r="E255" s="86"/>
      <c r="F255" s="87"/>
      <c r="G255" s="87"/>
      <c r="H255" s="84"/>
      <c r="I255" s="84"/>
      <c r="J255" s="31">
        <f t="shared" si="69"/>
        <v>0</v>
      </c>
      <c r="K255" s="31">
        <f t="shared" si="70"/>
        <v>0</v>
      </c>
      <c r="L255" s="84"/>
      <c r="M255" s="84"/>
      <c r="N255" s="94">
        <f t="shared" si="71"/>
        <v>0</v>
      </c>
      <c r="O255" s="84"/>
      <c r="U255" s="96"/>
      <c r="V255" s="96"/>
    </row>
    <row r="256" s="74" customFormat="1" spans="2:22">
      <c r="B256" s="84"/>
      <c r="C256" s="85"/>
      <c r="D256" s="84"/>
      <c r="E256" s="86"/>
      <c r="F256" s="87"/>
      <c r="G256" s="87"/>
      <c r="H256" s="84"/>
      <c r="I256" s="84"/>
      <c r="J256" s="31">
        <f t="shared" si="69"/>
        <v>0</v>
      </c>
      <c r="K256" s="31">
        <f t="shared" si="70"/>
        <v>0</v>
      </c>
      <c r="L256" s="84"/>
      <c r="M256" s="84"/>
      <c r="N256" s="94">
        <f t="shared" si="71"/>
        <v>0</v>
      </c>
      <c r="O256" s="84"/>
      <c r="U256" s="96"/>
      <c r="V256" s="96"/>
    </row>
    <row r="257" s="74" customFormat="1" spans="5:22">
      <c r="E257" s="76"/>
      <c r="F257" s="7"/>
      <c r="U257" s="96"/>
      <c r="V257" s="96"/>
    </row>
    <row r="258" s="74" customFormat="1" spans="5:22">
      <c r="E258" s="76"/>
      <c r="F258" s="7"/>
      <c r="U258" s="96"/>
      <c r="V258" s="96"/>
    </row>
    <row r="259" s="74" customFormat="1" spans="5:22">
      <c r="E259" s="76"/>
      <c r="F259" s="7"/>
      <c r="U259" s="96"/>
      <c r="V259" s="96"/>
    </row>
    <row r="260" s="74" customFormat="1" spans="5:22">
      <c r="E260" s="76"/>
      <c r="F260" s="7"/>
      <c r="U260" s="96"/>
      <c r="V260" s="96"/>
    </row>
    <row r="261" s="74" customFormat="1" spans="5:22">
      <c r="E261" s="76"/>
      <c r="F261" s="7"/>
      <c r="U261" s="96"/>
      <c r="V261" s="96"/>
    </row>
    <row r="262" s="74" customFormat="1" spans="5:22">
      <c r="E262" s="76"/>
      <c r="F262" s="7"/>
      <c r="U262" s="96"/>
      <c r="V262" s="96"/>
    </row>
    <row r="263" s="74" customFormat="1" spans="5:22">
      <c r="E263" s="76"/>
      <c r="F263" s="7"/>
      <c r="U263" s="96"/>
      <c r="V263" s="96"/>
    </row>
    <row r="264" s="74" customFormat="1" spans="5:22">
      <c r="E264" s="76"/>
      <c r="F264" s="7"/>
      <c r="U264" s="96"/>
      <c r="V264" s="96"/>
    </row>
    <row r="265" s="74" customFormat="1" spans="5:22">
      <c r="E265" s="76"/>
      <c r="F265" s="7"/>
      <c r="U265" s="96"/>
      <c r="V265" s="96"/>
    </row>
    <row r="266" s="74" customFormat="1" spans="5:22">
      <c r="E266" s="76"/>
      <c r="F266" s="7"/>
      <c r="U266" s="96"/>
      <c r="V266" s="96"/>
    </row>
    <row r="267" s="74" customFormat="1" spans="5:22">
      <c r="E267" s="76"/>
      <c r="F267" s="7"/>
      <c r="U267" s="96"/>
      <c r="V267" s="96"/>
    </row>
    <row r="268" s="74" customFormat="1" spans="5:22">
      <c r="E268" s="76"/>
      <c r="F268" s="7"/>
      <c r="U268" s="96"/>
      <c r="V268" s="96"/>
    </row>
    <row r="269" s="74" customFormat="1" spans="5:22">
      <c r="E269" s="76"/>
      <c r="F269" s="7"/>
      <c r="U269" s="96"/>
      <c r="V269" s="96"/>
    </row>
    <row r="270" s="74" customFormat="1" spans="5:22">
      <c r="E270" s="76"/>
      <c r="F270" s="7"/>
      <c r="U270" s="96"/>
      <c r="V270" s="96"/>
    </row>
    <row r="271" s="74" customFormat="1" spans="5:22">
      <c r="E271" s="76"/>
      <c r="F271" s="7"/>
      <c r="U271" s="96"/>
      <c r="V271" s="96"/>
    </row>
    <row r="272" s="74" customFormat="1" spans="5:22">
      <c r="E272" s="76"/>
      <c r="F272" s="7"/>
      <c r="U272" s="96"/>
      <c r="V272" s="96"/>
    </row>
    <row r="273" s="74" customFormat="1" spans="5:22">
      <c r="E273" s="76"/>
      <c r="F273" s="7"/>
      <c r="U273" s="96"/>
      <c r="V273" s="96"/>
    </row>
    <row r="274" s="74" customFormat="1" spans="5:22">
      <c r="E274" s="76"/>
      <c r="F274" s="7"/>
      <c r="U274" s="96"/>
      <c r="V274" s="96"/>
    </row>
    <row r="275" s="74" customFormat="1" spans="5:22">
      <c r="E275" s="76"/>
      <c r="F275" s="7"/>
      <c r="U275" s="96"/>
      <c r="V275" s="96"/>
    </row>
    <row r="276" s="74" customFormat="1" spans="5:22">
      <c r="E276" s="76"/>
      <c r="F276" s="7"/>
      <c r="U276" s="96"/>
      <c r="V276" s="96"/>
    </row>
    <row r="277" s="74" customFormat="1" spans="5:22">
      <c r="E277" s="76"/>
      <c r="F277" s="7"/>
      <c r="U277" s="96"/>
      <c r="V277" s="96"/>
    </row>
    <row r="278" s="74" customFormat="1" spans="5:22">
      <c r="E278" s="76"/>
      <c r="F278" s="7"/>
      <c r="U278" s="96"/>
      <c r="V278" s="96"/>
    </row>
    <row r="279" s="74" customFormat="1" spans="5:22">
      <c r="E279" s="76"/>
      <c r="F279" s="7"/>
      <c r="U279" s="96"/>
      <c r="V279" s="96"/>
    </row>
    <row r="280" s="74" customFormat="1" spans="5:22">
      <c r="E280" s="76"/>
      <c r="F280" s="7"/>
      <c r="U280" s="96"/>
      <c r="V280" s="96"/>
    </row>
    <row r="281" s="74" customFormat="1" spans="5:22">
      <c r="E281" s="76"/>
      <c r="F281" s="7"/>
      <c r="U281" s="96"/>
      <c r="V281" s="96"/>
    </row>
    <row r="282" s="74" customFormat="1" spans="5:22">
      <c r="E282" s="76"/>
      <c r="F282" s="7"/>
      <c r="U282" s="96"/>
      <c r="V282" s="96"/>
    </row>
    <row r="283" s="74" customFormat="1" spans="5:22">
      <c r="E283" s="76"/>
      <c r="F283" s="7"/>
      <c r="U283" s="96"/>
      <c r="V283" s="96"/>
    </row>
    <row r="284" s="74" customFormat="1" spans="5:22">
      <c r="E284" s="76"/>
      <c r="F284" s="7"/>
      <c r="U284" s="96"/>
      <c r="V284" s="96"/>
    </row>
    <row r="285" s="74" customFormat="1" spans="5:22">
      <c r="E285" s="76"/>
      <c r="F285" s="7"/>
      <c r="U285" s="96"/>
      <c r="V285" s="96"/>
    </row>
    <row r="286" s="74" customFormat="1" spans="5:22">
      <c r="E286" s="76"/>
      <c r="F286" s="7"/>
      <c r="U286" s="96"/>
      <c r="V286" s="96"/>
    </row>
    <row r="287" s="74" customFormat="1" spans="5:22">
      <c r="E287" s="76"/>
      <c r="F287" s="7"/>
      <c r="U287" s="96"/>
      <c r="V287" s="96"/>
    </row>
    <row r="288" s="74" customFormat="1" spans="5:22">
      <c r="E288" s="76"/>
      <c r="F288" s="7"/>
      <c r="U288" s="96"/>
      <c r="V288" s="96"/>
    </row>
    <row r="289" s="74" customFormat="1" spans="5:22">
      <c r="E289" s="76"/>
      <c r="F289" s="7"/>
      <c r="U289" s="96"/>
      <c r="V289" s="96"/>
    </row>
    <row r="290" s="74" customFormat="1" spans="5:22">
      <c r="E290" s="76"/>
      <c r="F290" s="7"/>
      <c r="U290" s="96"/>
      <c r="V290" s="96"/>
    </row>
    <row r="291" s="74" customFormat="1" spans="5:22">
      <c r="E291" s="76"/>
      <c r="F291" s="7"/>
      <c r="U291" s="96"/>
      <c r="V291" s="96"/>
    </row>
    <row r="292" s="74" customFormat="1" spans="5:22">
      <c r="E292" s="76"/>
      <c r="F292" s="7"/>
      <c r="U292" s="96"/>
      <c r="V292" s="96"/>
    </row>
    <row r="293" s="74" customFormat="1" spans="5:22">
      <c r="E293" s="76"/>
      <c r="F293" s="7"/>
      <c r="U293" s="96"/>
      <c r="V293" s="96"/>
    </row>
    <row r="294" s="74" customFormat="1" spans="5:22">
      <c r="E294" s="76"/>
      <c r="F294" s="7"/>
      <c r="U294" s="96"/>
      <c r="V294" s="96"/>
    </row>
    <row r="295" s="74" customFormat="1" spans="5:22">
      <c r="E295" s="76"/>
      <c r="F295" s="7"/>
      <c r="U295" s="96"/>
      <c r="V295" s="96"/>
    </row>
    <row r="296" s="74" customFormat="1" spans="5:22">
      <c r="E296" s="76"/>
      <c r="F296" s="7"/>
      <c r="U296" s="96"/>
      <c r="V296" s="96"/>
    </row>
    <row r="297" s="74" customFormat="1" spans="5:22">
      <c r="E297" s="76"/>
      <c r="F297" s="7"/>
      <c r="U297" s="96"/>
      <c r="V297" s="96"/>
    </row>
    <row r="298" s="74" customFormat="1" spans="5:22">
      <c r="E298" s="76"/>
      <c r="F298" s="7"/>
      <c r="U298" s="96"/>
      <c r="V298" s="96"/>
    </row>
    <row r="299" s="74" customFormat="1" spans="5:22">
      <c r="E299" s="76"/>
      <c r="F299" s="7"/>
      <c r="U299" s="96"/>
      <c r="V299" s="96"/>
    </row>
    <row r="300" s="74" customFormat="1" spans="5:22">
      <c r="E300" s="76"/>
      <c r="F300" s="7"/>
      <c r="U300" s="96"/>
      <c r="V300" s="96"/>
    </row>
    <row r="301" s="74" customFormat="1" spans="5:22">
      <c r="E301" s="76"/>
      <c r="F301" s="7"/>
      <c r="U301" s="96"/>
      <c r="V301" s="96"/>
    </row>
    <row r="302" s="74" customFormat="1" spans="5:22">
      <c r="E302" s="76"/>
      <c r="F302" s="7"/>
      <c r="U302" s="96"/>
      <c r="V302" s="96"/>
    </row>
    <row r="303" s="74" customFormat="1" spans="5:22">
      <c r="E303" s="76"/>
      <c r="F303" s="7"/>
      <c r="U303" s="96"/>
      <c r="V303" s="96"/>
    </row>
    <row r="304" s="74" customFormat="1" spans="5:22">
      <c r="E304" s="76"/>
      <c r="F304" s="7"/>
      <c r="U304" s="96"/>
      <c r="V304" s="96"/>
    </row>
    <row r="305" s="74" customFormat="1" spans="5:22">
      <c r="E305" s="76"/>
      <c r="F305" s="7"/>
      <c r="U305" s="96"/>
      <c r="V305" s="96"/>
    </row>
    <row r="306" s="74" customFormat="1" spans="5:22">
      <c r="E306" s="76"/>
      <c r="F306" s="7"/>
      <c r="U306" s="96"/>
      <c r="V306" s="96"/>
    </row>
    <row r="307" s="74" customFormat="1" spans="5:22">
      <c r="E307" s="76"/>
      <c r="F307" s="7"/>
      <c r="U307" s="96"/>
      <c r="V307" s="96"/>
    </row>
    <row r="308" s="74" customFormat="1" spans="5:22">
      <c r="E308" s="76"/>
      <c r="F308" s="7"/>
      <c r="U308" s="96"/>
      <c r="V308" s="96"/>
    </row>
    <row r="309" s="74" customFormat="1" spans="5:22">
      <c r="E309" s="76"/>
      <c r="F309" s="7"/>
      <c r="U309" s="96"/>
      <c r="V309" s="96"/>
    </row>
    <row r="310" s="74" customFormat="1" spans="5:22">
      <c r="E310" s="76"/>
      <c r="F310" s="7"/>
      <c r="U310" s="96"/>
      <c r="V310" s="96"/>
    </row>
    <row r="311" s="74" customFormat="1" spans="5:22">
      <c r="E311" s="76"/>
      <c r="F311" s="7"/>
      <c r="U311" s="96"/>
      <c r="V311" s="96"/>
    </row>
    <row r="312" s="74" customFormat="1" spans="5:22">
      <c r="E312" s="76"/>
      <c r="F312" s="7"/>
      <c r="U312" s="96"/>
      <c r="V312" s="96"/>
    </row>
    <row r="313" s="74" customFormat="1" spans="5:22">
      <c r="E313" s="76"/>
      <c r="F313" s="7"/>
      <c r="U313" s="96"/>
      <c r="V313" s="96"/>
    </row>
    <row r="314" s="74" customFormat="1" spans="5:22">
      <c r="E314" s="76"/>
      <c r="F314" s="7"/>
      <c r="U314" s="96"/>
      <c r="V314" s="96"/>
    </row>
    <row r="315" s="74" customFormat="1" spans="5:22">
      <c r="E315" s="76"/>
      <c r="F315" s="7"/>
      <c r="U315" s="96"/>
      <c r="V315" s="96"/>
    </row>
    <row r="316" s="74" customFormat="1" spans="5:22">
      <c r="E316" s="76"/>
      <c r="F316" s="7"/>
      <c r="U316" s="96"/>
      <c r="V316" s="96"/>
    </row>
    <row r="317" s="74" customFormat="1" spans="5:22">
      <c r="E317" s="76"/>
      <c r="F317" s="7"/>
      <c r="U317" s="96"/>
      <c r="V317" s="96"/>
    </row>
    <row r="318" s="74" customFormat="1" spans="5:22">
      <c r="E318" s="76"/>
      <c r="F318" s="7"/>
      <c r="U318" s="96"/>
      <c r="V318" s="96"/>
    </row>
    <row r="319" s="74" customFormat="1" spans="5:22">
      <c r="E319" s="76"/>
      <c r="F319" s="7"/>
      <c r="U319" s="96"/>
      <c r="V319" s="96"/>
    </row>
    <row r="320" s="74" customFormat="1" spans="5:22">
      <c r="E320" s="76"/>
      <c r="F320" s="7"/>
      <c r="U320" s="96"/>
      <c r="V320" s="96"/>
    </row>
    <row r="321" s="74" customFormat="1" spans="5:22">
      <c r="E321" s="76"/>
      <c r="F321" s="7"/>
      <c r="U321" s="96"/>
      <c r="V321" s="96"/>
    </row>
    <row r="322" s="74" customFormat="1" spans="5:22">
      <c r="E322" s="76"/>
      <c r="F322" s="7"/>
      <c r="U322" s="96"/>
      <c r="V322" s="96"/>
    </row>
    <row r="323" s="74" customFormat="1" spans="5:22">
      <c r="E323" s="76"/>
      <c r="F323" s="7"/>
      <c r="U323" s="96"/>
      <c r="V323" s="96"/>
    </row>
    <row r="324" s="74" customFormat="1" spans="5:22">
      <c r="E324" s="76"/>
      <c r="F324" s="7"/>
      <c r="U324" s="96"/>
      <c r="V324" s="96"/>
    </row>
    <row r="325" s="74" customFormat="1" spans="5:22">
      <c r="E325" s="76"/>
      <c r="F325" s="7"/>
      <c r="U325" s="96"/>
      <c r="V325" s="96"/>
    </row>
    <row r="326" s="74" customFormat="1" spans="5:22">
      <c r="E326" s="76"/>
      <c r="F326" s="7"/>
      <c r="U326" s="96"/>
      <c r="V326" s="96"/>
    </row>
    <row r="327" s="74" customFormat="1" spans="5:22">
      <c r="E327" s="76"/>
      <c r="F327" s="7"/>
      <c r="U327" s="96"/>
      <c r="V327" s="96"/>
    </row>
    <row r="328" s="74" customFormat="1" spans="5:22">
      <c r="E328" s="76"/>
      <c r="F328" s="7"/>
      <c r="U328" s="96"/>
      <c r="V328" s="96"/>
    </row>
    <row r="329" s="74" customFormat="1" spans="5:22">
      <c r="E329" s="76"/>
      <c r="F329" s="7"/>
      <c r="U329" s="96"/>
      <c r="V329" s="96"/>
    </row>
    <row r="330" s="74" customFormat="1" spans="5:22">
      <c r="E330" s="76"/>
      <c r="F330" s="7"/>
      <c r="U330" s="96"/>
      <c r="V330" s="96"/>
    </row>
    <row r="331" s="74" customFormat="1" spans="5:22">
      <c r="E331" s="76"/>
      <c r="F331" s="7"/>
      <c r="U331" s="96"/>
      <c r="V331" s="96"/>
    </row>
    <row r="332" s="74" customFormat="1" spans="5:22">
      <c r="E332" s="76"/>
      <c r="F332" s="7"/>
      <c r="U332" s="96"/>
      <c r="V332" s="96"/>
    </row>
    <row r="333" s="74" customFormat="1" spans="5:22">
      <c r="E333" s="76"/>
      <c r="F333" s="7"/>
      <c r="U333" s="96"/>
      <c r="V333" s="96"/>
    </row>
    <row r="334" s="74" customFormat="1" spans="5:22">
      <c r="E334" s="76"/>
      <c r="F334" s="7"/>
      <c r="U334" s="96"/>
      <c r="V334" s="96"/>
    </row>
    <row r="335" s="74" customFormat="1" spans="5:22">
      <c r="E335" s="76"/>
      <c r="F335" s="7"/>
      <c r="U335" s="96"/>
      <c r="V335" s="96"/>
    </row>
    <row r="336" s="74" customFormat="1" spans="5:22">
      <c r="E336" s="76"/>
      <c r="F336" s="7"/>
      <c r="U336" s="96"/>
      <c r="V336" s="96"/>
    </row>
    <row r="337" s="74" customFormat="1" spans="5:22">
      <c r="E337" s="76"/>
      <c r="F337" s="7"/>
      <c r="U337" s="96"/>
      <c r="V337" s="96"/>
    </row>
    <row r="338" s="74" customFormat="1" spans="5:22">
      <c r="E338" s="76"/>
      <c r="F338" s="7"/>
      <c r="U338" s="96"/>
      <c r="V338" s="96"/>
    </row>
    <row r="339" s="74" customFormat="1" spans="5:22">
      <c r="E339" s="76"/>
      <c r="F339" s="7"/>
      <c r="U339" s="96"/>
      <c r="V339" s="96"/>
    </row>
    <row r="340" s="74" customFormat="1" spans="5:22">
      <c r="E340" s="76"/>
      <c r="F340" s="7"/>
      <c r="U340" s="96"/>
      <c r="V340" s="96"/>
    </row>
    <row r="341" s="74" customFormat="1" spans="5:22">
      <c r="E341" s="76"/>
      <c r="F341" s="7"/>
      <c r="U341" s="96"/>
      <c r="V341" s="96"/>
    </row>
    <row r="342" s="74" customFormat="1" spans="5:22">
      <c r="E342" s="76"/>
      <c r="F342" s="7"/>
      <c r="U342" s="96"/>
      <c r="V342" s="96"/>
    </row>
    <row r="343" s="74" customFormat="1" spans="5:22">
      <c r="E343" s="76"/>
      <c r="F343" s="7"/>
      <c r="U343" s="96"/>
      <c r="V343" s="96"/>
    </row>
    <row r="344" s="74" customFormat="1" spans="5:22">
      <c r="E344" s="76"/>
      <c r="F344" s="7"/>
      <c r="U344" s="96"/>
      <c r="V344" s="96"/>
    </row>
    <row r="345" s="74" customFormat="1" spans="5:22">
      <c r="E345" s="76"/>
      <c r="F345" s="7"/>
      <c r="U345" s="96"/>
      <c r="V345" s="96"/>
    </row>
    <row r="346" s="74" customFormat="1" spans="5:22">
      <c r="E346" s="76"/>
      <c r="F346" s="7"/>
      <c r="U346" s="96"/>
      <c r="V346" s="96"/>
    </row>
    <row r="347" s="74" customFormat="1" spans="5:22">
      <c r="E347" s="76"/>
      <c r="F347" s="7"/>
      <c r="U347" s="96"/>
      <c r="V347" s="96"/>
    </row>
    <row r="348" s="74" customFormat="1" spans="5:22">
      <c r="E348" s="76"/>
      <c r="F348" s="7"/>
      <c r="U348" s="96"/>
      <c r="V348" s="96"/>
    </row>
    <row r="349" s="74" customFormat="1" spans="5:22">
      <c r="E349" s="76"/>
      <c r="F349" s="7"/>
      <c r="U349" s="96"/>
      <c r="V349" s="96"/>
    </row>
    <row r="350" s="74" customFormat="1" spans="5:22">
      <c r="E350" s="76"/>
      <c r="F350" s="7"/>
      <c r="U350" s="96"/>
      <c r="V350" s="96"/>
    </row>
    <row r="351" s="74" customFormat="1" spans="5:22">
      <c r="E351" s="76"/>
      <c r="F351" s="7"/>
      <c r="U351" s="96"/>
      <c r="V351" s="96"/>
    </row>
    <row r="352" s="74" customFormat="1" spans="5:22">
      <c r="E352" s="76"/>
      <c r="F352" s="7"/>
      <c r="U352" s="96"/>
      <c r="V352" s="96"/>
    </row>
    <row r="353" s="74" customFormat="1" spans="5:22">
      <c r="E353" s="76"/>
      <c r="F353" s="7"/>
      <c r="U353" s="96"/>
      <c r="V353" s="96"/>
    </row>
    <row r="354" s="74" customFormat="1" spans="5:22">
      <c r="E354" s="76"/>
      <c r="F354" s="7"/>
      <c r="U354" s="96"/>
      <c r="V354" s="96"/>
    </row>
    <row r="355" s="74" customFormat="1" spans="5:22">
      <c r="E355" s="76"/>
      <c r="F355" s="7"/>
      <c r="U355" s="96"/>
      <c r="V355" s="96"/>
    </row>
    <row r="356" s="74" customFormat="1" spans="5:22">
      <c r="E356" s="76"/>
      <c r="F356" s="7"/>
      <c r="U356" s="96"/>
      <c r="V356" s="96"/>
    </row>
    <row r="357" s="74" customFormat="1" spans="5:22">
      <c r="E357" s="76"/>
      <c r="F357" s="7"/>
      <c r="U357" s="96"/>
      <c r="V357" s="96"/>
    </row>
    <row r="358" s="74" customFormat="1" spans="5:22">
      <c r="E358" s="76"/>
      <c r="F358" s="7"/>
      <c r="U358" s="96"/>
      <c r="V358" s="96"/>
    </row>
    <row r="359" s="74" customFormat="1" spans="5:22">
      <c r="E359" s="76"/>
      <c r="F359" s="7"/>
      <c r="U359" s="96"/>
      <c r="V359" s="96"/>
    </row>
    <row r="360" s="74" customFormat="1" spans="5:22">
      <c r="E360" s="76"/>
      <c r="F360" s="7"/>
      <c r="U360" s="96"/>
      <c r="V360" s="96"/>
    </row>
    <row r="361" s="74" customFormat="1" spans="5:22">
      <c r="E361" s="76"/>
      <c r="F361" s="7"/>
      <c r="U361" s="96"/>
      <c r="V361" s="96"/>
    </row>
    <row r="362" s="74" customFormat="1" spans="5:22">
      <c r="E362" s="76"/>
      <c r="F362" s="7"/>
      <c r="U362" s="96"/>
      <c r="V362" s="96"/>
    </row>
    <row r="363" s="74" customFormat="1" spans="5:22">
      <c r="E363" s="76"/>
      <c r="F363" s="7"/>
      <c r="U363" s="96"/>
      <c r="V363" s="96"/>
    </row>
    <row r="364" s="74" customFormat="1" spans="5:22">
      <c r="E364" s="76"/>
      <c r="F364" s="7"/>
      <c r="U364" s="96"/>
      <c r="V364" s="96"/>
    </row>
    <row r="365" s="74" customFormat="1" spans="5:22">
      <c r="E365" s="76"/>
      <c r="F365" s="7"/>
      <c r="U365" s="96"/>
      <c r="V365" s="96"/>
    </row>
    <row r="366" s="74" customFormat="1" spans="5:22">
      <c r="E366" s="76"/>
      <c r="F366" s="7"/>
      <c r="U366" s="96"/>
      <c r="V366" s="96"/>
    </row>
    <row r="367" s="74" customFormat="1" spans="5:22">
      <c r="E367" s="76"/>
      <c r="F367" s="7"/>
      <c r="U367" s="96"/>
      <c r="V367" s="96"/>
    </row>
    <row r="368" s="74" customFormat="1" spans="5:22">
      <c r="E368" s="76"/>
      <c r="F368" s="7"/>
      <c r="U368" s="96"/>
      <c r="V368" s="96"/>
    </row>
    <row r="369" s="74" customFormat="1" spans="5:22">
      <c r="E369" s="76"/>
      <c r="F369" s="7"/>
      <c r="U369" s="96"/>
      <c r="V369" s="96"/>
    </row>
    <row r="370" s="74" customFormat="1" spans="5:22">
      <c r="E370" s="76"/>
      <c r="F370" s="7"/>
      <c r="U370" s="96"/>
      <c r="V370" s="96"/>
    </row>
    <row r="371" s="74" customFormat="1" spans="5:22">
      <c r="E371" s="76"/>
      <c r="F371" s="7"/>
      <c r="U371" s="96"/>
      <c r="V371" s="96"/>
    </row>
    <row r="372" s="74" customFormat="1" spans="5:22">
      <c r="E372" s="76"/>
      <c r="F372" s="7"/>
      <c r="U372" s="96"/>
      <c r="V372" s="96"/>
    </row>
    <row r="373" s="74" customFormat="1" spans="5:22">
      <c r="E373" s="76"/>
      <c r="F373" s="7"/>
      <c r="U373" s="96"/>
      <c r="V373" s="96"/>
    </row>
    <row r="374" s="74" customFormat="1" spans="5:22">
      <c r="E374" s="76"/>
      <c r="F374" s="7"/>
      <c r="U374" s="96"/>
      <c r="V374" s="96"/>
    </row>
    <row r="375" s="74" customFormat="1" spans="5:22">
      <c r="E375" s="76"/>
      <c r="F375" s="7"/>
      <c r="U375" s="96"/>
      <c r="V375" s="96"/>
    </row>
    <row r="376" s="74" customFormat="1" spans="5:22">
      <c r="E376" s="76"/>
      <c r="F376" s="7"/>
      <c r="U376" s="96"/>
      <c r="V376" s="96"/>
    </row>
    <row r="377" s="74" customFormat="1" spans="5:22">
      <c r="E377" s="76"/>
      <c r="F377" s="7"/>
      <c r="U377" s="96"/>
      <c r="V377" s="96"/>
    </row>
    <row r="378" s="74" customFormat="1" spans="5:22">
      <c r="E378" s="76"/>
      <c r="F378" s="7"/>
      <c r="U378" s="96"/>
      <c r="V378" s="96"/>
    </row>
    <row r="379" s="74" customFormat="1" spans="5:22">
      <c r="E379" s="76"/>
      <c r="F379" s="7"/>
      <c r="U379" s="96"/>
      <c r="V379" s="96"/>
    </row>
    <row r="380" s="74" customFormat="1" spans="5:22">
      <c r="E380" s="76"/>
      <c r="F380" s="7"/>
      <c r="U380" s="96"/>
      <c r="V380" s="96"/>
    </row>
    <row r="381" s="74" customFormat="1" spans="5:22">
      <c r="E381" s="76"/>
      <c r="F381" s="7"/>
      <c r="U381" s="96"/>
      <c r="V381" s="96"/>
    </row>
    <row r="382" s="74" customFormat="1" spans="5:22">
      <c r="E382" s="76"/>
      <c r="F382" s="7"/>
      <c r="U382" s="96"/>
      <c r="V382" s="96"/>
    </row>
    <row r="383" s="74" customFormat="1" spans="5:22">
      <c r="E383" s="76"/>
      <c r="F383" s="7"/>
      <c r="U383" s="96"/>
      <c r="V383" s="96"/>
    </row>
    <row r="384" s="74" customFormat="1" spans="5:22">
      <c r="E384" s="76"/>
      <c r="F384" s="7"/>
      <c r="U384" s="96"/>
      <c r="V384" s="96"/>
    </row>
    <row r="385" s="74" customFormat="1" spans="5:22">
      <c r="E385" s="76"/>
      <c r="F385" s="7"/>
      <c r="U385" s="96"/>
      <c r="V385" s="96"/>
    </row>
    <row r="386" s="74" customFormat="1" spans="5:22">
      <c r="E386" s="76"/>
      <c r="F386" s="7"/>
      <c r="U386" s="96"/>
      <c r="V386" s="96"/>
    </row>
    <row r="387" s="74" customFormat="1" spans="5:22">
      <c r="E387" s="76"/>
      <c r="F387" s="7"/>
      <c r="U387" s="96"/>
      <c r="V387" s="96"/>
    </row>
    <row r="388" s="74" customFormat="1" spans="5:22">
      <c r="E388" s="76"/>
      <c r="F388" s="7"/>
      <c r="U388" s="96"/>
      <c r="V388" s="96"/>
    </row>
    <row r="389" s="74" customFormat="1" spans="5:22">
      <c r="E389" s="76"/>
      <c r="F389" s="7"/>
      <c r="U389" s="96"/>
      <c r="V389" s="96"/>
    </row>
    <row r="390" s="74" customFormat="1" spans="5:22">
      <c r="E390" s="76"/>
      <c r="F390" s="7"/>
      <c r="U390" s="96"/>
      <c r="V390" s="96"/>
    </row>
    <row r="391" s="74" customFormat="1" spans="5:22">
      <c r="E391" s="76"/>
      <c r="F391" s="7"/>
      <c r="U391" s="96"/>
      <c r="V391" s="96"/>
    </row>
    <row r="392" s="74" customFormat="1" spans="5:22">
      <c r="E392" s="76"/>
      <c r="F392" s="7"/>
      <c r="U392" s="96"/>
      <c r="V392" s="96"/>
    </row>
    <row r="393" s="74" customFormat="1" spans="5:22">
      <c r="E393" s="76"/>
      <c r="F393" s="7"/>
      <c r="U393" s="96"/>
      <c r="V393" s="96"/>
    </row>
    <row r="394" s="74" customFormat="1" spans="5:22">
      <c r="E394" s="76"/>
      <c r="F394" s="7"/>
      <c r="U394" s="96"/>
      <c r="V394" s="96"/>
    </row>
    <row r="395" s="74" customFormat="1" spans="5:22">
      <c r="E395" s="76"/>
      <c r="F395" s="7"/>
      <c r="U395" s="96"/>
      <c r="V395" s="96"/>
    </row>
    <row r="396" s="74" customFormat="1" spans="5:22">
      <c r="E396" s="76"/>
      <c r="F396" s="7"/>
      <c r="U396" s="96"/>
      <c r="V396" s="96"/>
    </row>
    <row r="397" s="74" customFormat="1" spans="5:22">
      <c r="E397" s="76"/>
      <c r="F397" s="7"/>
      <c r="U397" s="96"/>
      <c r="V397" s="96"/>
    </row>
    <row r="398" s="74" customFormat="1" spans="5:22">
      <c r="E398" s="76"/>
      <c r="F398" s="7"/>
      <c r="U398" s="96"/>
      <c r="V398" s="96"/>
    </row>
    <row r="399" s="74" customFormat="1" spans="5:22">
      <c r="E399" s="76"/>
      <c r="F399" s="7"/>
      <c r="U399" s="96"/>
      <c r="V399" s="96"/>
    </row>
    <row r="400" s="74" customFormat="1" spans="5:22">
      <c r="E400" s="76"/>
      <c r="F400" s="7"/>
      <c r="U400" s="96"/>
      <c r="V400" s="96"/>
    </row>
    <row r="401" s="74" customFormat="1" spans="5:22">
      <c r="E401" s="76"/>
      <c r="F401" s="7"/>
      <c r="U401" s="96"/>
      <c r="V401" s="96"/>
    </row>
    <row r="402" s="74" customFormat="1" spans="5:22">
      <c r="E402" s="76"/>
      <c r="F402" s="7"/>
      <c r="U402" s="96"/>
      <c r="V402" s="96"/>
    </row>
    <row r="403" s="74" customFormat="1" spans="5:22">
      <c r="E403" s="76"/>
      <c r="F403" s="7"/>
      <c r="U403" s="96"/>
      <c r="V403" s="96"/>
    </row>
    <row r="404" s="74" customFormat="1" spans="5:22">
      <c r="E404" s="76"/>
      <c r="F404" s="7"/>
      <c r="U404" s="96"/>
      <c r="V404" s="96"/>
    </row>
    <row r="405" s="74" customFormat="1" spans="5:22">
      <c r="E405" s="76"/>
      <c r="F405" s="7"/>
      <c r="U405" s="96"/>
      <c r="V405" s="96"/>
    </row>
    <row r="406" s="74" customFormat="1" spans="5:22">
      <c r="E406" s="76"/>
      <c r="F406" s="7"/>
      <c r="U406" s="96"/>
      <c r="V406" s="96"/>
    </row>
    <row r="407" s="74" customFormat="1" spans="5:22">
      <c r="E407" s="76"/>
      <c r="F407" s="7"/>
      <c r="U407" s="96"/>
      <c r="V407" s="96"/>
    </row>
    <row r="408" s="74" customFormat="1" spans="5:22">
      <c r="E408" s="76"/>
      <c r="F408" s="7"/>
      <c r="U408" s="96"/>
      <c r="V408" s="96"/>
    </row>
    <row r="409" s="74" customFormat="1" spans="5:22">
      <c r="E409" s="76"/>
      <c r="F409" s="7"/>
      <c r="U409" s="96"/>
      <c r="V409" s="96"/>
    </row>
    <row r="410" s="74" customFormat="1" spans="5:22">
      <c r="E410" s="76"/>
      <c r="F410" s="7"/>
      <c r="U410" s="96"/>
      <c r="V410" s="96"/>
    </row>
    <row r="411" s="74" customFormat="1" spans="5:22">
      <c r="E411" s="76"/>
      <c r="F411" s="7"/>
      <c r="U411" s="96"/>
      <c r="V411" s="96"/>
    </row>
    <row r="412" s="74" customFormat="1" spans="5:22">
      <c r="E412" s="76"/>
      <c r="F412" s="7"/>
      <c r="U412" s="96"/>
      <c r="V412" s="96"/>
    </row>
    <row r="413" s="74" customFormat="1" spans="5:22">
      <c r="E413" s="76"/>
      <c r="F413" s="7"/>
      <c r="U413" s="96"/>
      <c r="V413" s="96"/>
    </row>
    <row r="414" s="74" customFormat="1" spans="5:22">
      <c r="E414" s="76"/>
      <c r="F414" s="7"/>
      <c r="U414" s="96"/>
      <c r="V414" s="96"/>
    </row>
    <row r="415" s="74" customFormat="1" spans="5:22">
      <c r="E415" s="76"/>
      <c r="F415" s="7"/>
      <c r="U415" s="96"/>
      <c r="V415" s="96"/>
    </row>
    <row r="416" s="74" customFormat="1" spans="5:22">
      <c r="E416" s="76"/>
      <c r="F416" s="7"/>
      <c r="U416" s="96"/>
      <c r="V416" s="96"/>
    </row>
    <row r="417" s="74" customFormat="1" spans="5:22">
      <c r="E417" s="76"/>
      <c r="F417" s="7"/>
      <c r="U417" s="96"/>
      <c r="V417" s="96"/>
    </row>
    <row r="418" s="74" customFormat="1" spans="5:22">
      <c r="E418" s="76"/>
      <c r="F418" s="7"/>
      <c r="U418" s="96"/>
      <c r="V418" s="96"/>
    </row>
    <row r="419" s="74" customFormat="1" spans="5:22">
      <c r="E419" s="76"/>
      <c r="F419" s="7"/>
      <c r="U419" s="96"/>
      <c r="V419" s="96"/>
    </row>
    <row r="420" s="74" customFormat="1" spans="5:22">
      <c r="E420" s="76"/>
      <c r="F420" s="7"/>
      <c r="U420" s="96"/>
      <c r="V420" s="96"/>
    </row>
    <row r="421" s="74" customFormat="1" spans="5:22">
      <c r="E421" s="76"/>
      <c r="F421" s="7"/>
      <c r="U421" s="96"/>
      <c r="V421" s="96"/>
    </row>
    <row r="422" s="74" customFormat="1" spans="5:22">
      <c r="E422" s="76"/>
      <c r="F422" s="7"/>
      <c r="U422" s="96"/>
      <c r="V422" s="96"/>
    </row>
    <row r="423" s="74" customFormat="1" spans="5:22">
      <c r="E423" s="76"/>
      <c r="F423" s="7"/>
      <c r="U423" s="96"/>
      <c r="V423" s="96"/>
    </row>
    <row r="424" s="74" customFormat="1" spans="5:22">
      <c r="E424" s="76"/>
      <c r="F424" s="7"/>
      <c r="U424" s="96"/>
      <c r="V424" s="96"/>
    </row>
    <row r="425" s="74" customFormat="1" spans="5:22">
      <c r="E425" s="76"/>
      <c r="F425" s="7"/>
      <c r="U425" s="96"/>
      <c r="V425" s="96"/>
    </row>
    <row r="426" s="74" customFormat="1" spans="5:22">
      <c r="E426" s="76"/>
      <c r="F426" s="7"/>
      <c r="U426" s="96"/>
      <c r="V426" s="96"/>
    </row>
    <row r="427" s="74" customFormat="1" spans="5:22">
      <c r="E427" s="76"/>
      <c r="F427" s="7"/>
      <c r="U427" s="96"/>
      <c r="V427" s="96"/>
    </row>
    <row r="428" s="74" customFormat="1" spans="5:22">
      <c r="E428" s="76"/>
      <c r="F428" s="7"/>
      <c r="U428" s="96"/>
      <c r="V428" s="96"/>
    </row>
    <row r="429" s="74" customFormat="1" spans="5:22">
      <c r="E429" s="76"/>
      <c r="F429" s="7"/>
      <c r="U429" s="96"/>
      <c r="V429" s="96"/>
    </row>
    <row r="430" s="74" customFormat="1" spans="5:22">
      <c r="E430" s="76"/>
      <c r="F430" s="7"/>
      <c r="U430" s="96"/>
      <c r="V430" s="96"/>
    </row>
    <row r="431" s="74" customFormat="1" spans="5:22">
      <c r="E431" s="76"/>
      <c r="F431" s="7"/>
      <c r="U431" s="96"/>
      <c r="V431" s="96"/>
    </row>
    <row r="432" s="74" customFormat="1" spans="5:22">
      <c r="E432" s="76"/>
      <c r="F432" s="7"/>
      <c r="U432" s="96"/>
      <c r="V432" s="96"/>
    </row>
    <row r="433" s="74" customFormat="1" spans="5:22">
      <c r="E433" s="76"/>
      <c r="F433" s="7"/>
      <c r="U433" s="96"/>
      <c r="V433" s="96"/>
    </row>
    <row r="434" s="74" customFormat="1" spans="5:22">
      <c r="E434" s="76"/>
      <c r="F434" s="7"/>
      <c r="U434" s="96"/>
      <c r="V434" s="96"/>
    </row>
    <row r="435" s="74" customFormat="1" spans="5:22">
      <c r="E435" s="76"/>
      <c r="F435" s="7"/>
      <c r="U435" s="96"/>
      <c r="V435" s="96"/>
    </row>
    <row r="436" s="74" customFormat="1" spans="5:22">
      <c r="E436" s="76"/>
      <c r="F436" s="7"/>
      <c r="U436" s="96"/>
      <c r="V436" s="96"/>
    </row>
    <row r="437" s="74" customFormat="1" spans="5:22">
      <c r="E437" s="76"/>
      <c r="F437" s="7"/>
      <c r="U437" s="96"/>
      <c r="V437" s="96"/>
    </row>
    <row r="438" s="74" customFormat="1" spans="5:22">
      <c r="E438" s="76"/>
      <c r="F438" s="7"/>
      <c r="U438" s="96"/>
      <c r="V438" s="96"/>
    </row>
    <row r="439" s="74" customFormat="1" spans="5:22">
      <c r="E439" s="76"/>
      <c r="F439" s="7"/>
      <c r="U439" s="96"/>
      <c r="V439" s="96"/>
    </row>
    <row r="440" s="74" customFormat="1" spans="5:22">
      <c r="E440" s="76"/>
      <c r="F440" s="7"/>
      <c r="U440" s="96"/>
      <c r="V440" s="96"/>
    </row>
    <row r="441" s="74" customFormat="1" spans="5:22">
      <c r="E441" s="76"/>
      <c r="F441" s="7"/>
      <c r="U441" s="96"/>
      <c r="V441" s="96"/>
    </row>
    <row r="442" s="74" customFormat="1" spans="5:22">
      <c r="E442" s="76"/>
      <c r="F442" s="7"/>
      <c r="U442" s="96"/>
      <c r="V442" s="96"/>
    </row>
    <row r="443" s="74" customFormat="1" spans="5:22">
      <c r="E443" s="76"/>
      <c r="F443" s="7"/>
      <c r="U443" s="96"/>
      <c r="V443" s="96"/>
    </row>
    <row r="444" s="74" customFormat="1" spans="5:22">
      <c r="E444" s="76"/>
      <c r="F444" s="7"/>
      <c r="U444" s="96"/>
      <c r="V444" s="96"/>
    </row>
    <row r="445" s="74" customFormat="1" spans="5:22">
      <c r="E445" s="76"/>
      <c r="F445" s="7"/>
      <c r="U445" s="96"/>
      <c r="V445" s="96"/>
    </row>
    <row r="446" s="74" customFormat="1" spans="5:22">
      <c r="E446" s="76"/>
      <c r="F446" s="7"/>
      <c r="U446" s="96"/>
      <c r="V446" s="96"/>
    </row>
    <row r="447" s="74" customFormat="1" spans="5:22">
      <c r="E447" s="76"/>
      <c r="F447" s="7"/>
      <c r="U447" s="96"/>
      <c r="V447" s="96"/>
    </row>
    <row r="448" s="74" customFormat="1" spans="5:22">
      <c r="E448" s="76"/>
      <c r="F448" s="7"/>
      <c r="U448" s="96"/>
      <c r="V448" s="96"/>
    </row>
    <row r="449" s="74" customFormat="1" spans="5:22">
      <c r="E449" s="76"/>
      <c r="F449" s="7"/>
      <c r="U449" s="96"/>
      <c r="V449" s="96"/>
    </row>
    <row r="450" s="74" customFormat="1" spans="5:22">
      <c r="E450" s="76"/>
      <c r="F450" s="7"/>
      <c r="U450" s="96"/>
      <c r="V450" s="96"/>
    </row>
    <row r="451" s="74" customFormat="1" spans="5:22">
      <c r="E451" s="76"/>
      <c r="F451" s="7"/>
      <c r="U451" s="96"/>
      <c r="V451" s="96"/>
    </row>
    <row r="452" s="74" customFormat="1" spans="5:22">
      <c r="E452" s="76"/>
      <c r="F452" s="7"/>
      <c r="U452" s="96"/>
      <c r="V452" s="96"/>
    </row>
    <row r="453" s="74" customFormat="1" spans="5:22">
      <c r="E453" s="76"/>
      <c r="F453" s="7"/>
      <c r="U453" s="96"/>
      <c r="V453" s="96"/>
    </row>
    <row r="454" s="74" customFormat="1" spans="5:22">
      <c r="E454" s="76"/>
      <c r="F454" s="7"/>
      <c r="U454" s="96"/>
      <c r="V454" s="96"/>
    </row>
    <row r="455" s="74" customFormat="1" spans="5:22">
      <c r="E455" s="76"/>
      <c r="F455" s="7"/>
      <c r="U455" s="96"/>
      <c r="V455" s="96"/>
    </row>
    <row r="456" s="74" customFormat="1" spans="5:22">
      <c r="E456" s="76"/>
      <c r="F456" s="7"/>
      <c r="U456" s="96"/>
      <c r="V456" s="96"/>
    </row>
    <row r="457" s="74" customFormat="1" spans="5:22">
      <c r="E457" s="76"/>
      <c r="F457" s="7"/>
      <c r="U457" s="96"/>
      <c r="V457" s="96"/>
    </row>
    <row r="458" s="74" customFormat="1" spans="5:22">
      <c r="E458" s="76"/>
      <c r="F458" s="7"/>
      <c r="U458" s="96"/>
      <c r="V458" s="96"/>
    </row>
    <row r="459" s="74" customFormat="1" spans="5:22">
      <c r="E459" s="76"/>
      <c r="F459" s="7"/>
      <c r="U459" s="96"/>
      <c r="V459" s="96"/>
    </row>
    <row r="460" s="74" customFormat="1" spans="5:22">
      <c r="E460" s="76"/>
      <c r="F460" s="7"/>
      <c r="U460" s="96"/>
      <c r="V460" s="96"/>
    </row>
    <row r="461" s="74" customFormat="1" spans="5:22">
      <c r="E461" s="76"/>
      <c r="F461" s="7"/>
      <c r="U461" s="96"/>
      <c r="V461" s="96"/>
    </row>
    <row r="462" s="74" customFormat="1" spans="5:22">
      <c r="E462" s="76"/>
      <c r="F462" s="7"/>
      <c r="U462" s="96"/>
      <c r="V462" s="96"/>
    </row>
    <row r="463" s="74" customFormat="1" spans="5:22">
      <c r="E463" s="76"/>
      <c r="F463" s="7"/>
      <c r="U463" s="96"/>
      <c r="V463" s="96"/>
    </row>
    <row r="464" s="74" customFormat="1" spans="5:22">
      <c r="E464" s="76"/>
      <c r="F464" s="7"/>
      <c r="U464" s="96"/>
      <c r="V464" s="96"/>
    </row>
    <row r="465" s="74" customFormat="1" spans="5:22">
      <c r="E465" s="76"/>
      <c r="F465" s="7"/>
      <c r="U465" s="96"/>
      <c r="V465" s="96"/>
    </row>
    <row r="466" s="74" customFormat="1" spans="5:22">
      <c r="E466" s="76"/>
      <c r="F466" s="7"/>
      <c r="U466" s="96"/>
      <c r="V466" s="96"/>
    </row>
    <row r="467" s="74" customFormat="1" spans="5:22">
      <c r="E467" s="76"/>
      <c r="F467" s="7"/>
      <c r="U467" s="96"/>
      <c r="V467" s="96"/>
    </row>
    <row r="468" s="74" customFormat="1" spans="5:22">
      <c r="E468" s="76"/>
      <c r="F468" s="7"/>
      <c r="U468" s="96"/>
      <c r="V468" s="96"/>
    </row>
    <row r="469" s="74" customFormat="1" spans="5:22">
      <c r="E469" s="76"/>
      <c r="F469" s="7"/>
      <c r="U469" s="96"/>
      <c r="V469" s="96"/>
    </row>
    <row r="470" s="74" customFormat="1" spans="5:22">
      <c r="E470" s="76"/>
      <c r="F470" s="7"/>
      <c r="U470" s="96"/>
      <c r="V470" s="96"/>
    </row>
    <row r="471" s="74" customFormat="1" spans="5:22">
      <c r="E471" s="76"/>
      <c r="F471" s="7"/>
      <c r="U471" s="96"/>
      <c r="V471" s="96"/>
    </row>
    <row r="472" s="74" customFormat="1" spans="5:22">
      <c r="E472" s="76"/>
      <c r="F472" s="7"/>
      <c r="U472" s="96"/>
      <c r="V472" s="96"/>
    </row>
    <row r="473" s="74" customFormat="1" spans="5:22">
      <c r="E473" s="76"/>
      <c r="F473" s="7"/>
      <c r="U473" s="96"/>
      <c r="V473" s="96"/>
    </row>
    <row r="474" s="74" customFormat="1" spans="5:22">
      <c r="E474" s="76"/>
      <c r="F474" s="7"/>
      <c r="U474" s="96"/>
      <c r="V474" s="96"/>
    </row>
    <row r="475" s="74" customFormat="1" spans="5:22">
      <c r="E475" s="76"/>
      <c r="F475" s="7"/>
      <c r="U475" s="96"/>
      <c r="V475" s="96"/>
    </row>
    <row r="476" s="74" customFormat="1" spans="5:22">
      <c r="E476" s="76"/>
      <c r="F476" s="7"/>
      <c r="U476" s="96"/>
      <c r="V476" s="96"/>
    </row>
    <row r="477" s="74" customFormat="1" spans="5:22">
      <c r="E477" s="76"/>
      <c r="F477" s="7"/>
      <c r="U477" s="96"/>
      <c r="V477" s="96"/>
    </row>
    <row r="478" s="74" customFormat="1" spans="5:22">
      <c r="E478" s="76"/>
      <c r="F478" s="7"/>
      <c r="U478" s="96"/>
      <c r="V478" s="96"/>
    </row>
    <row r="479" s="74" customFormat="1" spans="5:22">
      <c r="E479" s="76"/>
      <c r="F479" s="7"/>
      <c r="U479" s="96"/>
      <c r="V479" s="96"/>
    </row>
    <row r="480" s="74" customFormat="1" spans="5:22">
      <c r="E480" s="76"/>
      <c r="F480" s="7"/>
      <c r="U480" s="96"/>
      <c r="V480" s="96"/>
    </row>
    <row r="481" s="74" customFormat="1" spans="5:22">
      <c r="E481" s="76"/>
      <c r="F481" s="7"/>
      <c r="U481" s="96"/>
      <c r="V481" s="96"/>
    </row>
    <row r="482" s="74" customFormat="1" spans="5:22">
      <c r="E482" s="76"/>
      <c r="F482" s="7"/>
      <c r="U482" s="96"/>
      <c r="V482" s="96"/>
    </row>
    <row r="483" s="74" customFormat="1" spans="5:22">
      <c r="E483" s="76"/>
      <c r="F483" s="7"/>
      <c r="U483" s="96"/>
      <c r="V483" s="96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112 B114:B119 B121:B133 B135:B181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6"/>
  <sheetViews>
    <sheetView tabSelected="1" topLeftCell="D1" workbookViewId="0">
      <selection activeCell="I5" sqref="I5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1" customWidth="1"/>
    <col min="4" max="4" width="15.5666666666667" style="1" customWidth="1"/>
    <col min="5" max="5" width="21" style="6" customWidth="1"/>
    <col min="6" max="6" width="13" style="7" customWidth="1"/>
    <col min="7" max="7" width="11.7083333333333" customWidth="1"/>
    <col min="8" max="8" width="15.2833333333333" customWidth="1"/>
    <col min="9" max="9" width="9" customWidth="1"/>
    <col min="10" max="10" width="7.875" customWidth="1"/>
    <col min="11" max="11" width="14.25" customWidth="1"/>
    <col min="12" max="12" width="10.425" customWidth="1"/>
    <col min="13" max="13" width="12" customWidth="1"/>
    <col min="14" max="14" width="8.85833333333333" customWidth="1"/>
    <col min="15" max="15" width="5.85833333333333" customWidth="1"/>
    <col min="16" max="16378" width="9.14166666666667"/>
  </cols>
  <sheetData>
    <row r="1" ht="15" customHeight="1" spans="3:12">
      <c r="C1" s="8" t="s">
        <v>0</v>
      </c>
      <c r="E1" s="9" t="s">
        <v>1</v>
      </c>
      <c r="F1" s="10">
        <f>K11</f>
        <v>89316</v>
      </c>
      <c r="G1" s="11" t="s">
        <v>175</v>
      </c>
      <c r="H1" s="7"/>
      <c r="I1" s="12"/>
      <c r="J1" s="7"/>
      <c r="K1" s="7"/>
      <c r="L1" s="12"/>
    </row>
    <row r="2" spans="5:11">
      <c r="E2" s="9" t="s">
        <v>6</v>
      </c>
      <c r="F2" s="10">
        <v>-61425</v>
      </c>
      <c r="H2" s="12"/>
      <c r="I2" s="7"/>
      <c r="J2" s="7"/>
      <c r="K2" s="12"/>
    </row>
    <row r="3" spans="5:11">
      <c r="E3" s="9" t="s">
        <v>2</v>
      </c>
      <c r="F3" s="10">
        <f>L11</f>
        <v>0</v>
      </c>
      <c r="G3" s="12"/>
      <c r="H3" s="7"/>
      <c r="I3" s="7"/>
      <c r="J3" s="12"/>
      <c r="K3" s="12"/>
    </row>
    <row r="4" spans="5:12">
      <c r="E4" s="9" t="s">
        <v>3</v>
      </c>
      <c r="F4" s="10">
        <f>M11</f>
        <v>5603</v>
      </c>
      <c r="G4" s="11" t="s">
        <v>175</v>
      </c>
      <c r="H4" s="12"/>
      <c r="I4" s="7"/>
      <c r="J4" s="12"/>
      <c r="L4" s="12"/>
    </row>
    <row r="5" ht="20.25" spans="5:13">
      <c r="E5" s="13" t="s">
        <v>8</v>
      </c>
      <c r="F5" s="14">
        <f>SUM(F1:F4)</f>
        <v>33494</v>
      </c>
      <c r="G5" t="s">
        <v>169</v>
      </c>
      <c r="I5" s="12"/>
      <c r="K5" s="12"/>
      <c r="M5" s="12"/>
    </row>
    <row r="6" ht="22.5" customHeight="1" spans="2:15">
      <c r="B6" s="15" t="s">
        <v>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22.5" customHeight="1" spans="1:15">
      <c r="A7" s="16" t="s">
        <v>176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ht="22.5" customHeight="1" spans="1:15">
      <c r="A8" s="15"/>
      <c r="B8" s="15"/>
      <c r="C8" s="16"/>
      <c r="D8" s="16"/>
      <c r="E8" s="16"/>
      <c r="F8" s="17" t="s">
        <v>177</v>
      </c>
      <c r="G8" s="17"/>
      <c r="H8" s="17"/>
      <c r="I8" s="17"/>
      <c r="J8" s="17"/>
      <c r="K8" s="47">
        <f>+F2</f>
        <v>-61425</v>
      </c>
      <c r="L8" s="48"/>
      <c r="M8" s="15"/>
      <c r="N8" s="16"/>
      <c r="O8" s="16"/>
    </row>
    <row r="9" customFormat="1" ht="24" customHeight="1" spans="1:15">
      <c r="A9" s="18" t="s">
        <v>12</v>
      </c>
      <c r="B9" s="19" t="s">
        <v>13</v>
      </c>
      <c r="C9" s="19" t="s">
        <v>14</v>
      </c>
      <c r="D9" s="20" t="s">
        <v>15</v>
      </c>
      <c r="E9" s="21" t="s">
        <v>16</v>
      </c>
      <c r="F9" s="21" t="s">
        <v>17</v>
      </c>
      <c r="G9" s="21"/>
      <c r="H9" s="22" t="s">
        <v>18</v>
      </c>
      <c r="I9" s="49" t="s">
        <v>19</v>
      </c>
      <c r="J9" s="25" t="s">
        <v>20</v>
      </c>
      <c r="K9" s="22" t="s">
        <v>21</v>
      </c>
      <c r="L9" s="22" t="s">
        <v>22</v>
      </c>
      <c r="M9" s="22" t="s">
        <v>23</v>
      </c>
      <c r="N9" s="50" t="s">
        <v>24</v>
      </c>
      <c r="O9" s="51" t="s">
        <v>27</v>
      </c>
    </row>
    <row r="10" customFormat="1" ht="14.25" spans="1:15">
      <c r="A10" s="23"/>
      <c r="B10" s="21"/>
      <c r="C10" s="19"/>
      <c r="D10" s="20"/>
      <c r="E10" s="21"/>
      <c r="F10" s="24" t="s">
        <v>25</v>
      </c>
      <c r="G10" s="21" t="s">
        <v>26</v>
      </c>
      <c r="H10" s="25"/>
      <c r="I10" s="49"/>
      <c r="J10" s="25"/>
      <c r="K10" s="25"/>
      <c r="L10" s="25"/>
      <c r="M10" s="22"/>
      <c r="N10" s="52">
        <f>SUM(N12:N2460)</f>
        <v>686</v>
      </c>
      <c r="O10" s="51"/>
    </row>
    <row r="11" customFormat="1" ht="14.25" spans="1:15">
      <c r="A11" s="23"/>
      <c r="B11" s="21"/>
      <c r="C11" s="21"/>
      <c r="D11" s="20">
        <v>1</v>
      </c>
      <c r="E11" s="21">
        <v>2</v>
      </c>
      <c r="F11" s="24">
        <v>3</v>
      </c>
      <c r="G11" s="21">
        <v>4</v>
      </c>
      <c r="H11" s="25">
        <v>5</v>
      </c>
      <c r="I11" s="49">
        <v>6</v>
      </c>
      <c r="J11" s="25">
        <v>7</v>
      </c>
      <c r="K11" s="25">
        <f t="shared" ref="K11:M11" si="0">SUBTOTAL(9,K12:K561)</f>
        <v>89316</v>
      </c>
      <c r="L11" s="25">
        <f t="shared" si="0"/>
        <v>0</v>
      </c>
      <c r="M11" s="25">
        <f t="shared" si="0"/>
        <v>5603</v>
      </c>
      <c r="N11" s="52"/>
      <c r="O11" s="51"/>
    </row>
    <row r="12" s="1" customFormat="1" spans="1:15">
      <c r="A12" s="26"/>
      <c r="B12" s="27">
        <v>1492610</v>
      </c>
      <c r="C12" s="28">
        <v>8577297</v>
      </c>
      <c r="D12" s="27">
        <v>182502</v>
      </c>
      <c r="E12" s="29" t="s">
        <v>94</v>
      </c>
      <c r="F12" s="30">
        <v>43645</v>
      </c>
      <c r="G12" s="30">
        <v>43647</v>
      </c>
      <c r="H12" s="31">
        <v>183</v>
      </c>
      <c r="I12" s="31">
        <v>3</v>
      </c>
      <c r="J12" s="31">
        <f t="shared" ref="J12:J75" si="1">+G12-F12</f>
        <v>2</v>
      </c>
      <c r="K12" s="31">
        <f t="shared" ref="K12:K14" si="2">H12*I12*J12</f>
        <v>1098</v>
      </c>
      <c r="L12" s="31"/>
      <c r="M12" s="31"/>
      <c r="N12" s="53">
        <f t="shared" ref="N12:N14" si="3">+I12*J12</f>
        <v>6</v>
      </c>
      <c r="O12" s="54"/>
    </row>
    <row r="13" s="1" customFormat="1" spans="1:15">
      <c r="A13" s="26" t="s">
        <v>30</v>
      </c>
      <c r="B13" s="27">
        <v>1527791</v>
      </c>
      <c r="C13" s="28">
        <v>8696239</v>
      </c>
      <c r="D13" s="27">
        <v>182538</v>
      </c>
      <c r="E13" s="32" t="s">
        <v>94</v>
      </c>
      <c r="F13" s="30">
        <v>43646</v>
      </c>
      <c r="G13" s="30">
        <v>43647</v>
      </c>
      <c r="H13" s="33">
        <v>183</v>
      </c>
      <c r="I13" s="31">
        <v>1</v>
      </c>
      <c r="J13" s="31">
        <f t="shared" si="1"/>
        <v>1</v>
      </c>
      <c r="K13" s="31">
        <f t="shared" si="2"/>
        <v>183</v>
      </c>
      <c r="L13" s="31"/>
      <c r="M13" s="31"/>
      <c r="N13" s="53">
        <f t="shared" si="3"/>
        <v>1</v>
      </c>
      <c r="O13" s="54"/>
    </row>
    <row r="14" s="1" customFormat="1" spans="1:15">
      <c r="A14" s="26"/>
      <c r="B14" s="27">
        <v>1527793</v>
      </c>
      <c r="C14" s="28">
        <v>8696247</v>
      </c>
      <c r="D14" s="27">
        <v>182539</v>
      </c>
      <c r="E14" s="29" t="s">
        <v>94</v>
      </c>
      <c r="F14" s="30">
        <v>43646</v>
      </c>
      <c r="G14" s="30">
        <v>43647</v>
      </c>
      <c r="H14" s="31">
        <v>183</v>
      </c>
      <c r="I14" s="31">
        <v>1</v>
      </c>
      <c r="J14" s="31">
        <f t="shared" si="1"/>
        <v>1</v>
      </c>
      <c r="K14" s="31">
        <f t="shared" si="2"/>
        <v>183</v>
      </c>
      <c r="L14" s="31"/>
      <c r="M14" s="31"/>
      <c r="N14" s="53">
        <f t="shared" si="3"/>
        <v>1</v>
      </c>
      <c r="O14" s="54"/>
    </row>
    <row r="15" s="1" customFormat="1" spans="1:15">
      <c r="A15" s="26"/>
      <c r="B15" s="27">
        <v>1527793</v>
      </c>
      <c r="C15" s="28">
        <v>8696247</v>
      </c>
      <c r="D15" s="27">
        <v>182539</v>
      </c>
      <c r="E15" s="29" t="s">
        <v>116</v>
      </c>
      <c r="F15" s="30">
        <v>43646</v>
      </c>
      <c r="G15" s="30">
        <v>43647</v>
      </c>
      <c r="H15" s="33">
        <v>19</v>
      </c>
      <c r="I15" s="31">
        <v>1</v>
      </c>
      <c r="J15" s="31">
        <f t="shared" si="1"/>
        <v>1</v>
      </c>
      <c r="K15" s="31"/>
      <c r="L15" s="31"/>
      <c r="M15" s="31">
        <f>+H15*I15*J15</f>
        <v>19</v>
      </c>
      <c r="N15" s="53"/>
      <c r="O15" s="54"/>
    </row>
    <row r="16" s="1" customFormat="1" spans="1:15">
      <c r="A16" s="26"/>
      <c r="B16" s="27">
        <v>1527325</v>
      </c>
      <c r="C16" s="28">
        <v>8697205</v>
      </c>
      <c r="D16" s="27">
        <v>182540</v>
      </c>
      <c r="E16" s="29" t="s">
        <v>94</v>
      </c>
      <c r="F16" s="30">
        <v>43646</v>
      </c>
      <c r="G16" s="30">
        <v>43647</v>
      </c>
      <c r="H16" s="33">
        <v>183</v>
      </c>
      <c r="I16" s="31">
        <v>3</v>
      </c>
      <c r="J16" s="31">
        <f t="shared" si="1"/>
        <v>1</v>
      </c>
      <c r="K16" s="31">
        <f t="shared" ref="K16:K18" si="4">H16*I16*J16</f>
        <v>549</v>
      </c>
      <c r="L16" s="31"/>
      <c r="M16" s="31"/>
      <c r="N16" s="53">
        <f t="shared" ref="N16:N18" si="5">+I16*J16</f>
        <v>3</v>
      </c>
      <c r="O16" s="54"/>
    </row>
    <row r="17" s="1" customFormat="1" spans="1:15">
      <c r="A17" s="26"/>
      <c r="B17" s="27">
        <v>1526437</v>
      </c>
      <c r="C17" s="28">
        <v>8693701</v>
      </c>
      <c r="D17" s="27">
        <v>182549</v>
      </c>
      <c r="E17" s="29" t="s">
        <v>94</v>
      </c>
      <c r="F17" s="30">
        <v>43646</v>
      </c>
      <c r="G17" s="30">
        <v>43647</v>
      </c>
      <c r="H17" s="33">
        <v>183</v>
      </c>
      <c r="I17" s="31">
        <v>1</v>
      </c>
      <c r="J17" s="31">
        <f t="shared" si="1"/>
        <v>1</v>
      </c>
      <c r="K17" s="31">
        <f t="shared" si="4"/>
        <v>183</v>
      </c>
      <c r="L17" s="31"/>
      <c r="M17" s="31"/>
      <c r="N17" s="53">
        <f t="shared" si="5"/>
        <v>1</v>
      </c>
      <c r="O17" s="54"/>
    </row>
    <row r="18" s="1" customFormat="1" spans="1:15">
      <c r="A18" s="26"/>
      <c r="B18" s="27">
        <v>1527247</v>
      </c>
      <c r="C18" s="28">
        <v>8693738</v>
      </c>
      <c r="D18" s="27">
        <v>182550</v>
      </c>
      <c r="E18" s="29" t="s">
        <v>29</v>
      </c>
      <c r="F18" s="30">
        <v>43646</v>
      </c>
      <c r="G18" s="30">
        <v>43647</v>
      </c>
      <c r="H18" s="33">
        <v>105</v>
      </c>
      <c r="I18" s="31">
        <v>1</v>
      </c>
      <c r="J18" s="31">
        <f t="shared" si="1"/>
        <v>1</v>
      </c>
      <c r="K18" s="31">
        <f t="shared" si="4"/>
        <v>105</v>
      </c>
      <c r="L18" s="31"/>
      <c r="M18" s="31"/>
      <c r="N18" s="53">
        <f t="shared" si="5"/>
        <v>1</v>
      </c>
      <c r="O18" s="54"/>
    </row>
    <row r="19" s="1" customFormat="1" spans="1:15">
      <c r="A19" s="26"/>
      <c r="B19" s="27">
        <v>1527247</v>
      </c>
      <c r="C19" s="28">
        <v>8693738</v>
      </c>
      <c r="D19" s="27">
        <v>182550</v>
      </c>
      <c r="E19" s="29" t="s">
        <v>116</v>
      </c>
      <c r="F19" s="30">
        <v>43646</v>
      </c>
      <c r="G19" s="30">
        <v>43647</v>
      </c>
      <c r="H19" s="33">
        <v>19</v>
      </c>
      <c r="I19" s="31">
        <v>1</v>
      </c>
      <c r="J19" s="31">
        <f t="shared" si="1"/>
        <v>1</v>
      </c>
      <c r="K19" s="31"/>
      <c r="L19" s="31"/>
      <c r="M19" s="31">
        <f>+H19*I19*J19</f>
        <v>19</v>
      </c>
      <c r="N19" s="53"/>
      <c r="O19" s="54"/>
    </row>
    <row r="20" s="1" customFormat="1" spans="1:15">
      <c r="A20" s="26"/>
      <c r="B20" s="27">
        <v>1528779</v>
      </c>
      <c r="C20" s="28">
        <v>8701277</v>
      </c>
      <c r="D20" s="27">
        <v>182729</v>
      </c>
      <c r="E20" s="29" t="s">
        <v>94</v>
      </c>
      <c r="F20" s="30">
        <v>43647</v>
      </c>
      <c r="G20" s="30">
        <v>43648</v>
      </c>
      <c r="H20" s="31">
        <v>183</v>
      </c>
      <c r="I20" s="31">
        <v>2</v>
      </c>
      <c r="J20" s="31">
        <f t="shared" si="1"/>
        <v>1</v>
      </c>
      <c r="K20" s="31">
        <f t="shared" ref="K20:K22" si="6">H20*I20*J20</f>
        <v>366</v>
      </c>
      <c r="L20" s="31"/>
      <c r="M20" s="31"/>
      <c r="N20" s="53">
        <f t="shared" ref="N20:N22" si="7">+I20*J20</f>
        <v>2</v>
      </c>
      <c r="O20" s="54"/>
    </row>
    <row r="21" s="1" customFormat="1" spans="1:15">
      <c r="A21" s="26"/>
      <c r="B21" s="27">
        <v>1530546</v>
      </c>
      <c r="C21" s="28">
        <v>8705270</v>
      </c>
      <c r="D21" s="27">
        <v>182740</v>
      </c>
      <c r="E21" s="29" t="s">
        <v>145</v>
      </c>
      <c r="F21" s="30">
        <v>43647</v>
      </c>
      <c r="G21" s="30">
        <v>43648</v>
      </c>
      <c r="H21" s="31">
        <v>123</v>
      </c>
      <c r="I21" s="31">
        <v>1</v>
      </c>
      <c r="J21" s="31">
        <f t="shared" si="1"/>
        <v>1</v>
      </c>
      <c r="K21" s="31">
        <f t="shared" si="6"/>
        <v>123</v>
      </c>
      <c r="L21" s="31"/>
      <c r="M21" s="31"/>
      <c r="N21" s="53">
        <f t="shared" si="7"/>
        <v>1</v>
      </c>
      <c r="O21" s="54"/>
    </row>
    <row r="22" s="1" customFormat="1" spans="1:15">
      <c r="A22" s="26"/>
      <c r="B22" s="27">
        <v>1531027</v>
      </c>
      <c r="C22" s="28">
        <v>8707915</v>
      </c>
      <c r="D22" s="27">
        <v>182741</v>
      </c>
      <c r="E22" s="29" t="s">
        <v>94</v>
      </c>
      <c r="F22" s="30">
        <v>43647</v>
      </c>
      <c r="G22" s="30">
        <v>43648</v>
      </c>
      <c r="H22" s="31">
        <v>183</v>
      </c>
      <c r="I22" s="31">
        <v>1</v>
      </c>
      <c r="J22" s="31">
        <f t="shared" si="1"/>
        <v>1</v>
      </c>
      <c r="K22" s="31">
        <f t="shared" si="6"/>
        <v>183</v>
      </c>
      <c r="L22" s="31"/>
      <c r="M22" s="31"/>
      <c r="N22" s="53">
        <f t="shared" si="7"/>
        <v>1</v>
      </c>
      <c r="O22" s="54"/>
    </row>
    <row r="23" s="1" customFormat="1" spans="1:15">
      <c r="A23" s="26"/>
      <c r="B23" s="27">
        <v>1531027</v>
      </c>
      <c r="C23" s="28">
        <v>8707915</v>
      </c>
      <c r="D23" s="27">
        <v>182741</v>
      </c>
      <c r="E23" s="29" t="s">
        <v>116</v>
      </c>
      <c r="F23" s="30">
        <v>43647</v>
      </c>
      <c r="G23" s="30">
        <v>43648</v>
      </c>
      <c r="H23" s="31">
        <v>19</v>
      </c>
      <c r="I23" s="31">
        <v>1</v>
      </c>
      <c r="J23" s="31">
        <f t="shared" si="1"/>
        <v>1</v>
      </c>
      <c r="K23" s="31"/>
      <c r="L23" s="31"/>
      <c r="M23" s="31">
        <f t="shared" ref="M23:M27" si="8">+H23*I23*J23</f>
        <v>19</v>
      </c>
      <c r="N23" s="53"/>
      <c r="O23" s="54"/>
    </row>
    <row r="24" s="1" customFormat="1" spans="1:15">
      <c r="A24" s="26"/>
      <c r="B24" s="27">
        <v>1458291</v>
      </c>
      <c r="C24" s="28">
        <v>8451308</v>
      </c>
      <c r="D24" s="27">
        <v>182742</v>
      </c>
      <c r="E24" s="29" t="s">
        <v>178</v>
      </c>
      <c r="F24" s="30">
        <v>43647</v>
      </c>
      <c r="G24" s="30">
        <v>43648</v>
      </c>
      <c r="H24" s="31">
        <v>732</v>
      </c>
      <c r="I24" s="31">
        <v>1</v>
      </c>
      <c r="J24" s="31">
        <f t="shared" si="1"/>
        <v>1</v>
      </c>
      <c r="K24" s="31">
        <f>+H24*I24*J24</f>
        <v>732</v>
      </c>
      <c r="L24" s="31"/>
      <c r="M24" s="31"/>
      <c r="N24" s="53">
        <f>+I24*J24*4</f>
        <v>4</v>
      </c>
      <c r="O24" s="54"/>
    </row>
    <row r="25" s="2" customFormat="1" spans="1:15">
      <c r="A25" s="26"/>
      <c r="B25" s="27">
        <v>1458291</v>
      </c>
      <c r="C25" s="28">
        <v>8451308</v>
      </c>
      <c r="D25" s="27">
        <v>182742</v>
      </c>
      <c r="E25" s="29" t="s">
        <v>179</v>
      </c>
      <c r="F25" s="30">
        <v>43647</v>
      </c>
      <c r="G25" s="30">
        <v>43648</v>
      </c>
      <c r="H25" s="34">
        <v>46</v>
      </c>
      <c r="I25" s="34">
        <v>1</v>
      </c>
      <c r="J25" s="31">
        <f t="shared" si="1"/>
        <v>1</v>
      </c>
      <c r="K25" s="31"/>
      <c r="L25" s="34"/>
      <c r="M25" s="34">
        <f t="shared" si="8"/>
        <v>46</v>
      </c>
      <c r="N25" s="53"/>
      <c r="O25" s="55"/>
    </row>
    <row r="26" s="1" customFormat="1" spans="1:15">
      <c r="A26" s="26"/>
      <c r="B26" s="27">
        <v>1511779</v>
      </c>
      <c r="C26" s="28">
        <v>8648461</v>
      </c>
      <c r="D26" s="27">
        <v>182758</v>
      </c>
      <c r="E26" s="29" t="s">
        <v>29</v>
      </c>
      <c r="F26" s="30">
        <v>43646</v>
      </c>
      <c r="G26" s="30">
        <v>43648</v>
      </c>
      <c r="H26" s="33">
        <v>105</v>
      </c>
      <c r="I26" s="31">
        <v>1</v>
      </c>
      <c r="J26" s="31">
        <f t="shared" si="1"/>
        <v>2</v>
      </c>
      <c r="K26" s="31">
        <f t="shared" ref="K26:K30" si="9">H26*I26*J26</f>
        <v>210</v>
      </c>
      <c r="L26" s="31"/>
      <c r="M26" s="31"/>
      <c r="N26" s="53">
        <f t="shared" ref="N26:N30" si="10">+I26*J26</f>
        <v>2</v>
      </c>
      <c r="O26" s="54"/>
    </row>
    <row r="27" s="1" customFormat="1" spans="1:15">
      <c r="A27" s="26"/>
      <c r="B27" s="27">
        <v>1511779</v>
      </c>
      <c r="C27" s="28">
        <v>8648461</v>
      </c>
      <c r="D27" s="27">
        <v>182758</v>
      </c>
      <c r="E27" s="29" t="s">
        <v>116</v>
      </c>
      <c r="F27" s="30">
        <v>43646</v>
      </c>
      <c r="G27" s="30">
        <v>43648</v>
      </c>
      <c r="H27" s="31">
        <v>19</v>
      </c>
      <c r="I27" s="31">
        <v>1</v>
      </c>
      <c r="J27" s="31">
        <f t="shared" si="1"/>
        <v>2</v>
      </c>
      <c r="K27" s="31"/>
      <c r="L27" s="31"/>
      <c r="M27" s="31">
        <f t="shared" si="8"/>
        <v>38</v>
      </c>
      <c r="N27" s="53"/>
      <c r="O27" s="54"/>
    </row>
    <row r="28" s="1" customFormat="1" spans="1:15">
      <c r="A28" s="26" t="s">
        <v>40</v>
      </c>
      <c r="B28" s="27">
        <v>1498220</v>
      </c>
      <c r="C28" s="28">
        <v>8599717</v>
      </c>
      <c r="D28" s="27">
        <v>182770</v>
      </c>
      <c r="E28" s="29" t="s">
        <v>29</v>
      </c>
      <c r="F28" s="30">
        <v>43645</v>
      </c>
      <c r="G28" s="30">
        <v>43648</v>
      </c>
      <c r="H28" s="31">
        <v>105</v>
      </c>
      <c r="I28" s="31">
        <v>1</v>
      </c>
      <c r="J28" s="31">
        <f t="shared" si="1"/>
        <v>3</v>
      </c>
      <c r="K28" s="31">
        <f t="shared" si="9"/>
        <v>315</v>
      </c>
      <c r="L28" s="31"/>
      <c r="M28" s="31"/>
      <c r="N28" s="53">
        <f t="shared" si="10"/>
        <v>3</v>
      </c>
      <c r="O28" s="54"/>
    </row>
    <row r="29" s="1" customFormat="1" spans="1:15">
      <c r="A29" s="26"/>
      <c r="B29" s="27">
        <v>1524494</v>
      </c>
      <c r="C29" s="28">
        <v>8686123</v>
      </c>
      <c r="D29" s="27">
        <v>182779</v>
      </c>
      <c r="E29" s="29" t="s">
        <v>29</v>
      </c>
      <c r="F29" s="30">
        <v>43646</v>
      </c>
      <c r="G29" s="30">
        <v>43648</v>
      </c>
      <c r="H29" s="31">
        <v>105</v>
      </c>
      <c r="I29" s="31">
        <v>1</v>
      </c>
      <c r="J29" s="31">
        <f t="shared" si="1"/>
        <v>2</v>
      </c>
      <c r="K29" s="31">
        <f t="shared" si="9"/>
        <v>210</v>
      </c>
      <c r="L29" s="31"/>
      <c r="M29" s="31"/>
      <c r="N29" s="53">
        <f t="shared" si="10"/>
        <v>2</v>
      </c>
      <c r="O29" s="54"/>
    </row>
    <row r="30" s="1" customFormat="1" spans="1:15">
      <c r="A30" s="26"/>
      <c r="B30" s="27">
        <v>1527252</v>
      </c>
      <c r="C30" s="28">
        <v>8694609</v>
      </c>
      <c r="D30" s="27">
        <v>182784</v>
      </c>
      <c r="E30" s="29" t="s">
        <v>29</v>
      </c>
      <c r="F30" s="30">
        <v>43647</v>
      </c>
      <c r="G30" s="30">
        <v>43648</v>
      </c>
      <c r="H30" s="31">
        <v>105</v>
      </c>
      <c r="I30" s="31">
        <v>1</v>
      </c>
      <c r="J30" s="31">
        <f t="shared" si="1"/>
        <v>1</v>
      </c>
      <c r="K30" s="31">
        <f t="shared" si="9"/>
        <v>105</v>
      </c>
      <c r="L30" s="31"/>
      <c r="M30" s="31"/>
      <c r="N30" s="53">
        <f t="shared" si="10"/>
        <v>1</v>
      </c>
      <c r="O30" s="54"/>
    </row>
    <row r="31" s="1" customFormat="1" spans="1:15">
      <c r="A31" s="26"/>
      <c r="B31" s="27">
        <v>1527252</v>
      </c>
      <c r="C31" s="28">
        <v>8694609</v>
      </c>
      <c r="D31" s="27">
        <v>182784</v>
      </c>
      <c r="E31" s="29" t="s">
        <v>116</v>
      </c>
      <c r="F31" s="30">
        <v>43647</v>
      </c>
      <c r="G31" s="30">
        <v>43648</v>
      </c>
      <c r="H31" s="31">
        <v>19</v>
      </c>
      <c r="I31" s="31">
        <v>1</v>
      </c>
      <c r="J31" s="31">
        <f t="shared" si="1"/>
        <v>1</v>
      </c>
      <c r="K31" s="31"/>
      <c r="L31" s="31"/>
      <c r="M31" s="31">
        <f>+H31*I31*J31</f>
        <v>19</v>
      </c>
      <c r="N31" s="53"/>
      <c r="O31" s="54"/>
    </row>
    <row r="32" s="1" customFormat="1" spans="1:15">
      <c r="A32" s="26"/>
      <c r="B32" s="27">
        <v>1530802</v>
      </c>
      <c r="C32" s="28">
        <v>8709068</v>
      </c>
      <c r="D32" s="27">
        <v>182785</v>
      </c>
      <c r="E32" s="29" t="s">
        <v>94</v>
      </c>
      <c r="F32" s="30">
        <v>43647</v>
      </c>
      <c r="G32" s="30">
        <v>43648</v>
      </c>
      <c r="H32" s="31">
        <v>183</v>
      </c>
      <c r="I32" s="31">
        <v>2</v>
      </c>
      <c r="J32" s="31">
        <f t="shared" si="1"/>
        <v>1</v>
      </c>
      <c r="K32" s="31">
        <f t="shared" ref="K32:K37" si="11">H32*I32*J32</f>
        <v>366</v>
      </c>
      <c r="L32" s="31"/>
      <c r="M32" s="31"/>
      <c r="N32" s="53">
        <f t="shared" ref="N32:N36" si="12">+I32*J32</f>
        <v>2</v>
      </c>
      <c r="O32" s="54"/>
    </row>
    <row r="33" s="1" customFormat="1" spans="1:15">
      <c r="A33" s="26"/>
      <c r="B33" s="27">
        <v>1531156</v>
      </c>
      <c r="C33" s="28">
        <v>8710542</v>
      </c>
      <c r="D33" s="27">
        <v>182786</v>
      </c>
      <c r="E33" s="29" t="s">
        <v>29</v>
      </c>
      <c r="F33" s="30">
        <v>43647</v>
      </c>
      <c r="G33" s="30">
        <v>43648</v>
      </c>
      <c r="H33" s="31">
        <v>105</v>
      </c>
      <c r="I33" s="31">
        <v>1</v>
      </c>
      <c r="J33" s="31">
        <f t="shared" si="1"/>
        <v>1</v>
      </c>
      <c r="K33" s="31">
        <f t="shared" si="11"/>
        <v>105</v>
      </c>
      <c r="L33" s="31"/>
      <c r="M33" s="31"/>
      <c r="N33" s="53">
        <f t="shared" si="12"/>
        <v>1</v>
      </c>
      <c r="O33" s="54"/>
    </row>
    <row r="34" s="1" customFormat="1" spans="1:15">
      <c r="A34" s="26"/>
      <c r="B34" s="27">
        <v>1531141</v>
      </c>
      <c r="C34" s="28">
        <v>8710600</v>
      </c>
      <c r="D34" s="27">
        <v>182787</v>
      </c>
      <c r="E34" s="29" t="s">
        <v>94</v>
      </c>
      <c r="F34" s="30">
        <v>43647</v>
      </c>
      <c r="G34" s="30">
        <v>43648</v>
      </c>
      <c r="H34" s="31">
        <v>183</v>
      </c>
      <c r="I34" s="31">
        <v>1</v>
      </c>
      <c r="J34" s="31">
        <f t="shared" si="1"/>
        <v>1</v>
      </c>
      <c r="K34" s="31">
        <f t="shared" si="11"/>
        <v>183</v>
      </c>
      <c r="L34" s="31"/>
      <c r="M34" s="31"/>
      <c r="N34" s="53">
        <f t="shared" si="12"/>
        <v>1</v>
      </c>
      <c r="O34" s="54"/>
    </row>
    <row r="35" s="1" customFormat="1" spans="1:15">
      <c r="A35" s="26"/>
      <c r="B35" s="27">
        <v>1527405</v>
      </c>
      <c r="C35" s="28">
        <v>8697077</v>
      </c>
      <c r="D35" s="27">
        <v>182988</v>
      </c>
      <c r="E35" s="29" t="s">
        <v>145</v>
      </c>
      <c r="F35" s="30">
        <v>43648</v>
      </c>
      <c r="G35" s="30">
        <v>43649</v>
      </c>
      <c r="H35" s="31">
        <v>123</v>
      </c>
      <c r="I35" s="31">
        <v>3</v>
      </c>
      <c r="J35" s="31">
        <f t="shared" si="1"/>
        <v>1</v>
      </c>
      <c r="K35" s="31">
        <f t="shared" si="11"/>
        <v>369</v>
      </c>
      <c r="L35" s="31"/>
      <c r="M35" s="31"/>
      <c r="N35" s="53">
        <f t="shared" si="12"/>
        <v>3</v>
      </c>
      <c r="O35" s="54"/>
    </row>
    <row r="36" s="3" customFormat="1" ht="14" customHeight="1" spans="1:15">
      <c r="A36" s="35"/>
      <c r="B36" s="36">
        <v>1521512</v>
      </c>
      <c r="C36" s="37">
        <v>8676211</v>
      </c>
      <c r="D36" s="36">
        <v>183009</v>
      </c>
      <c r="E36" s="38" t="s">
        <v>145</v>
      </c>
      <c r="F36" s="39">
        <v>43646</v>
      </c>
      <c r="G36" s="39">
        <v>43649</v>
      </c>
      <c r="H36" s="40">
        <v>123</v>
      </c>
      <c r="I36" s="40">
        <v>1</v>
      </c>
      <c r="J36" s="40">
        <f t="shared" si="1"/>
        <v>3</v>
      </c>
      <c r="K36" s="40">
        <f t="shared" si="11"/>
        <v>369</v>
      </c>
      <c r="L36" s="40"/>
      <c r="M36" s="40"/>
      <c r="N36" s="56">
        <f t="shared" si="12"/>
        <v>3</v>
      </c>
      <c r="O36" s="36"/>
    </row>
    <row r="37" s="3" customFormat="1" spans="1:15">
      <c r="A37" s="35"/>
      <c r="B37" s="36">
        <v>1462323</v>
      </c>
      <c r="C37" s="37">
        <v>8465039</v>
      </c>
      <c r="D37" s="36">
        <v>183021</v>
      </c>
      <c r="E37" s="38" t="s">
        <v>164</v>
      </c>
      <c r="F37" s="39">
        <v>43648</v>
      </c>
      <c r="G37" s="39">
        <v>43649</v>
      </c>
      <c r="H37" s="40">
        <v>492</v>
      </c>
      <c r="I37" s="40">
        <v>1</v>
      </c>
      <c r="J37" s="40">
        <f t="shared" si="1"/>
        <v>1</v>
      </c>
      <c r="K37" s="40">
        <f t="shared" si="11"/>
        <v>492</v>
      </c>
      <c r="L37" s="40"/>
      <c r="M37" s="40"/>
      <c r="N37" s="56">
        <f>+I37*J37*3</f>
        <v>3</v>
      </c>
      <c r="O37" s="36"/>
    </row>
    <row r="38" s="4" customFormat="1" spans="1:15">
      <c r="A38" s="41"/>
      <c r="B38" s="42">
        <v>1462323</v>
      </c>
      <c r="C38" s="43">
        <v>8465039</v>
      </c>
      <c r="D38" s="42">
        <v>183021</v>
      </c>
      <c r="E38" s="44" t="s">
        <v>180</v>
      </c>
      <c r="F38" s="45">
        <v>43648</v>
      </c>
      <c r="G38" s="45">
        <v>43649</v>
      </c>
      <c r="H38" s="46">
        <v>29</v>
      </c>
      <c r="I38" s="46">
        <v>1</v>
      </c>
      <c r="J38" s="46">
        <f t="shared" si="1"/>
        <v>1</v>
      </c>
      <c r="K38" s="46"/>
      <c r="L38" s="46"/>
      <c r="M38" s="46">
        <v>27</v>
      </c>
      <c r="N38" s="57"/>
      <c r="O38" s="42"/>
    </row>
    <row r="39" s="3" customFormat="1" spans="1:15">
      <c r="A39" s="35"/>
      <c r="B39" s="36">
        <v>1528736</v>
      </c>
      <c r="C39" s="37">
        <v>8701236</v>
      </c>
      <c r="D39" s="36">
        <v>183025</v>
      </c>
      <c r="E39" s="38" t="s">
        <v>94</v>
      </c>
      <c r="F39" s="39">
        <v>43648</v>
      </c>
      <c r="G39" s="39">
        <v>43649</v>
      </c>
      <c r="H39" s="40">
        <v>183</v>
      </c>
      <c r="I39" s="40">
        <v>2</v>
      </c>
      <c r="J39" s="40">
        <f t="shared" si="1"/>
        <v>1</v>
      </c>
      <c r="K39" s="40">
        <f t="shared" ref="K39:K41" si="13">H39*I39*J39</f>
        <v>366</v>
      </c>
      <c r="L39" s="40"/>
      <c r="M39" s="40"/>
      <c r="N39" s="56">
        <f t="shared" ref="N39:N43" si="14">+I39*J39</f>
        <v>2</v>
      </c>
      <c r="O39" s="36"/>
    </row>
    <row r="40" s="3" customFormat="1" spans="1:15">
      <c r="A40" s="35"/>
      <c r="B40" s="36">
        <v>1486163</v>
      </c>
      <c r="C40" s="37">
        <v>8555885</v>
      </c>
      <c r="D40" s="36">
        <v>183199</v>
      </c>
      <c r="E40" s="38" t="s">
        <v>161</v>
      </c>
      <c r="F40" s="39">
        <v>43648</v>
      </c>
      <c r="G40" s="39">
        <v>43650</v>
      </c>
      <c r="H40" s="40">
        <v>315</v>
      </c>
      <c r="I40" s="40">
        <v>1</v>
      </c>
      <c r="J40" s="40">
        <f t="shared" si="1"/>
        <v>2</v>
      </c>
      <c r="K40" s="40">
        <f t="shared" si="13"/>
        <v>630</v>
      </c>
      <c r="L40" s="40"/>
      <c r="M40" s="40"/>
      <c r="N40" s="56">
        <f>+I40*J40*3</f>
        <v>6</v>
      </c>
      <c r="O40" s="36"/>
    </row>
    <row r="41" s="3" customFormat="1" spans="1:15">
      <c r="A41" s="35"/>
      <c r="B41" s="36">
        <v>1522993</v>
      </c>
      <c r="C41" s="37">
        <v>8680859</v>
      </c>
      <c r="D41" s="36">
        <v>183209</v>
      </c>
      <c r="E41" s="38" t="s">
        <v>29</v>
      </c>
      <c r="F41" s="39">
        <v>43647</v>
      </c>
      <c r="G41" s="39">
        <v>43650</v>
      </c>
      <c r="H41" s="40">
        <v>105</v>
      </c>
      <c r="I41" s="40">
        <v>2</v>
      </c>
      <c r="J41" s="40">
        <f t="shared" si="1"/>
        <v>3</v>
      </c>
      <c r="K41" s="40">
        <f t="shared" si="13"/>
        <v>630</v>
      </c>
      <c r="L41" s="40"/>
      <c r="M41" s="40"/>
      <c r="N41" s="56">
        <f t="shared" si="14"/>
        <v>6</v>
      </c>
      <c r="O41" s="36"/>
    </row>
    <row r="42" s="3" customFormat="1" spans="1:15">
      <c r="A42" s="35"/>
      <c r="B42" s="36">
        <v>1522993</v>
      </c>
      <c r="C42" s="37">
        <v>8680859</v>
      </c>
      <c r="D42" s="36">
        <v>183209</v>
      </c>
      <c r="E42" s="38" t="s">
        <v>116</v>
      </c>
      <c r="F42" s="39">
        <v>43647</v>
      </c>
      <c r="G42" s="39">
        <v>43650</v>
      </c>
      <c r="H42" s="40">
        <v>19</v>
      </c>
      <c r="I42" s="40">
        <v>2</v>
      </c>
      <c r="J42" s="40">
        <f t="shared" si="1"/>
        <v>3</v>
      </c>
      <c r="K42" s="40"/>
      <c r="L42" s="40"/>
      <c r="M42" s="40">
        <f t="shared" ref="M42:M46" si="15">+H42*I42*J42</f>
        <v>114</v>
      </c>
      <c r="N42" s="56"/>
      <c r="O42" s="36"/>
    </row>
    <row r="43" s="3" customFormat="1" spans="1:15">
      <c r="A43" s="35"/>
      <c r="B43" s="36">
        <v>1522851</v>
      </c>
      <c r="C43" s="37">
        <v>8679552</v>
      </c>
      <c r="D43" s="36">
        <v>183211</v>
      </c>
      <c r="E43" s="38" t="s">
        <v>29</v>
      </c>
      <c r="F43" s="39">
        <v>43647</v>
      </c>
      <c r="G43" s="39">
        <v>43650</v>
      </c>
      <c r="H43" s="40">
        <v>105</v>
      </c>
      <c r="I43" s="40">
        <v>1</v>
      </c>
      <c r="J43" s="40">
        <f t="shared" si="1"/>
        <v>3</v>
      </c>
      <c r="K43" s="40">
        <f t="shared" ref="K43:K47" si="16">H43*I43*J43</f>
        <v>315</v>
      </c>
      <c r="L43" s="40"/>
      <c r="M43" s="40"/>
      <c r="N43" s="56">
        <f t="shared" si="14"/>
        <v>3</v>
      </c>
      <c r="O43" s="36"/>
    </row>
    <row r="44" s="3" customFormat="1" spans="1:15">
      <c r="A44" s="35"/>
      <c r="B44" s="36">
        <v>1522851</v>
      </c>
      <c r="C44" s="37">
        <v>8679552</v>
      </c>
      <c r="D44" s="36">
        <v>183211</v>
      </c>
      <c r="E44" s="38" t="s">
        <v>116</v>
      </c>
      <c r="F44" s="39">
        <v>43647</v>
      </c>
      <c r="G44" s="39">
        <v>43650</v>
      </c>
      <c r="H44" s="40">
        <v>19</v>
      </c>
      <c r="I44" s="40">
        <v>1</v>
      </c>
      <c r="J44" s="40">
        <f t="shared" si="1"/>
        <v>3</v>
      </c>
      <c r="K44" s="40"/>
      <c r="L44" s="40"/>
      <c r="M44" s="40">
        <f t="shared" si="15"/>
        <v>57</v>
      </c>
      <c r="N44" s="56"/>
      <c r="O44" s="36"/>
    </row>
    <row r="45" s="3" customFormat="1" spans="1:15">
      <c r="A45" s="35"/>
      <c r="B45" s="36">
        <v>1486336</v>
      </c>
      <c r="C45" s="37">
        <v>8552681</v>
      </c>
      <c r="D45" s="36">
        <v>183236</v>
      </c>
      <c r="E45" s="38" t="s">
        <v>178</v>
      </c>
      <c r="F45" s="39">
        <v>43648</v>
      </c>
      <c r="G45" s="39">
        <v>43650</v>
      </c>
      <c r="H45" s="40">
        <v>732</v>
      </c>
      <c r="I45" s="40">
        <v>1</v>
      </c>
      <c r="J45" s="40">
        <f t="shared" si="1"/>
        <v>2</v>
      </c>
      <c r="K45" s="40">
        <f t="shared" si="16"/>
        <v>1464</v>
      </c>
      <c r="L45" s="40"/>
      <c r="M45" s="40"/>
      <c r="N45" s="56">
        <f>+I45*J45*4</f>
        <v>8</v>
      </c>
      <c r="O45" s="36"/>
    </row>
    <row r="46" s="3" customFormat="1" spans="1:15">
      <c r="A46" s="35"/>
      <c r="B46" s="42">
        <v>1486336</v>
      </c>
      <c r="C46" s="43">
        <v>8552681</v>
      </c>
      <c r="D46" s="42">
        <v>183236</v>
      </c>
      <c r="E46" s="44" t="s">
        <v>179</v>
      </c>
      <c r="F46" s="45">
        <v>43648</v>
      </c>
      <c r="G46" s="45">
        <v>43650</v>
      </c>
      <c r="H46" s="46">
        <v>46</v>
      </c>
      <c r="I46" s="46">
        <v>5</v>
      </c>
      <c r="J46" s="46">
        <f t="shared" si="1"/>
        <v>2</v>
      </c>
      <c r="K46" s="46"/>
      <c r="L46" s="46"/>
      <c r="M46" s="46">
        <f t="shared" si="15"/>
        <v>460</v>
      </c>
      <c r="N46" s="57"/>
      <c r="O46" s="42"/>
    </row>
    <row r="47" s="3" customFormat="1" spans="1:15">
      <c r="A47" s="35"/>
      <c r="B47" s="36">
        <v>1525688</v>
      </c>
      <c r="C47" s="37">
        <v>8691488</v>
      </c>
      <c r="D47" s="36">
        <v>183248</v>
      </c>
      <c r="E47" s="38" t="s">
        <v>94</v>
      </c>
      <c r="F47" s="39">
        <v>43648</v>
      </c>
      <c r="G47" s="39">
        <v>43650</v>
      </c>
      <c r="H47" s="40">
        <v>183</v>
      </c>
      <c r="I47" s="40">
        <v>2</v>
      </c>
      <c r="J47" s="40">
        <f t="shared" si="1"/>
        <v>2</v>
      </c>
      <c r="K47" s="40">
        <f t="shared" si="16"/>
        <v>732</v>
      </c>
      <c r="L47" s="40"/>
      <c r="M47" s="40"/>
      <c r="N47" s="56">
        <f t="shared" ref="N47:N51" si="17">+I47*J47</f>
        <v>4</v>
      </c>
      <c r="O47" s="36"/>
    </row>
    <row r="48" s="3" customFormat="1" spans="1:15">
      <c r="A48" s="35"/>
      <c r="B48" s="36">
        <v>1525688</v>
      </c>
      <c r="C48" s="37">
        <v>8691488</v>
      </c>
      <c r="D48" s="36">
        <v>183248</v>
      </c>
      <c r="E48" s="38" t="s">
        <v>180</v>
      </c>
      <c r="F48" s="39">
        <v>43648</v>
      </c>
      <c r="G48" s="39">
        <v>43650</v>
      </c>
      <c r="H48" s="40">
        <v>51</v>
      </c>
      <c r="I48" s="40">
        <v>1</v>
      </c>
      <c r="J48" s="40">
        <f t="shared" si="1"/>
        <v>2</v>
      </c>
      <c r="K48" s="40"/>
      <c r="L48" s="40"/>
      <c r="M48" s="40">
        <f>+H48*I48*J48</f>
        <v>102</v>
      </c>
      <c r="N48" s="56"/>
      <c r="O48" s="36"/>
    </row>
    <row r="49" s="3" customFormat="1" spans="1:15">
      <c r="A49" s="35"/>
      <c r="B49" s="36">
        <v>1532689</v>
      </c>
      <c r="C49" s="37">
        <v>8711498</v>
      </c>
      <c r="D49" s="36">
        <v>183405</v>
      </c>
      <c r="E49" s="38" t="s">
        <v>94</v>
      </c>
      <c r="F49" s="39">
        <v>43650</v>
      </c>
      <c r="G49" s="39">
        <v>43651</v>
      </c>
      <c r="H49" s="40">
        <v>183</v>
      </c>
      <c r="I49" s="40">
        <v>2</v>
      </c>
      <c r="J49" s="40">
        <f t="shared" si="1"/>
        <v>1</v>
      </c>
      <c r="K49" s="40">
        <f t="shared" ref="K49:K51" si="18">H49*I49*J49</f>
        <v>366</v>
      </c>
      <c r="L49" s="40"/>
      <c r="M49" s="40"/>
      <c r="N49" s="56">
        <f t="shared" si="17"/>
        <v>2</v>
      </c>
      <c r="O49" s="36"/>
    </row>
    <row r="50" s="3" customFormat="1" spans="1:15">
      <c r="A50" s="35"/>
      <c r="B50" s="36">
        <v>1534781</v>
      </c>
      <c r="C50" s="37">
        <v>8719785</v>
      </c>
      <c r="D50" s="36">
        <v>183406</v>
      </c>
      <c r="E50" s="38" t="s">
        <v>94</v>
      </c>
      <c r="F50" s="39">
        <v>43650</v>
      </c>
      <c r="G50" s="39">
        <v>43651</v>
      </c>
      <c r="H50" s="40">
        <v>183</v>
      </c>
      <c r="I50" s="40">
        <v>1</v>
      </c>
      <c r="J50" s="40">
        <f t="shared" si="1"/>
        <v>1</v>
      </c>
      <c r="K50" s="40">
        <f t="shared" si="18"/>
        <v>183</v>
      </c>
      <c r="L50" s="40"/>
      <c r="M50" s="40"/>
      <c r="N50" s="56">
        <f t="shared" si="17"/>
        <v>1</v>
      </c>
      <c r="O50" s="36"/>
    </row>
    <row r="51" s="3" customFormat="1" spans="1:15">
      <c r="A51" s="35"/>
      <c r="B51" s="36">
        <v>1525571</v>
      </c>
      <c r="C51" s="37">
        <v>8689189</v>
      </c>
      <c r="D51" s="36">
        <v>183408</v>
      </c>
      <c r="E51" s="38" t="s">
        <v>29</v>
      </c>
      <c r="F51" s="39">
        <v>43650</v>
      </c>
      <c r="G51" s="39">
        <v>43651</v>
      </c>
      <c r="H51" s="40">
        <v>105</v>
      </c>
      <c r="I51" s="40">
        <v>2</v>
      </c>
      <c r="J51" s="40">
        <f t="shared" si="1"/>
        <v>1</v>
      </c>
      <c r="K51" s="40">
        <f t="shared" si="18"/>
        <v>210</v>
      </c>
      <c r="L51" s="40"/>
      <c r="M51" s="40"/>
      <c r="N51" s="56">
        <f t="shared" si="17"/>
        <v>2</v>
      </c>
      <c r="O51" s="36"/>
    </row>
    <row r="52" s="3" customFormat="1" spans="1:15">
      <c r="A52" s="35"/>
      <c r="B52" s="36">
        <v>1525571</v>
      </c>
      <c r="C52" s="37">
        <v>8689189</v>
      </c>
      <c r="D52" s="36">
        <v>183408</v>
      </c>
      <c r="E52" s="38" t="s">
        <v>116</v>
      </c>
      <c r="F52" s="39">
        <v>43650</v>
      </c>
      <c r="G52" s="39">
        <v>43651</v>
      </c>
      <c r="H52" s="40">
        <v>19</v>
      </c>
      <c r="I52" s="40">
        <v>2</v>
      </c>
      <c r="J52" s="40">
        <f t="shared" si="1"/>
        <v>1</v>
      </c>
      <c r="K52" s="40"/>
      <c r="L52" s="40"/>
      <c r="M52" s="40">
        <f t="shared" ref="M52:M55" si="19">+H52*I52*J52</f>
        <v>38</v>
      </c>
      <c r="N52" s="56"/>
      <c r="O52" s="36"/>
    </row>
    <row r="53" s="3" customFormat="1" spans="1:15">
      <c r="A53" s="35"/>
      <c r="B53" s="36">
        <v>1525699</v>
      </c>
      <c r="C53" s="37">
        <v>8689430</v>
      </c>
      <c r="D53" s="36">
        <v>183409</v>
      </c>
      <c r="E53" s="38" t="s">
        <v>29</v>
      </c>
      <c r="F53" s="39">
        <v>43650</v>
      </c>
      <c r="G53" s="39">
        <v>43651</v>
      </c>
      <c r="H53" s="40">
        <v>105</v>
      </c>
      <c r="I53" s="40">
        <v>1</v>
      </c>
      <c r="J53" s="40">
        <f t="shared" si="1"/>
        <v>1</v>
      </c>
      <c r="K53" s="40">
        <f t="shared" ref="K53:K60" si="20">H53*I53*J53</f>
        <v>105</v>
      </c>
      <c r="L53" s="40"/>
      <c r="M53" s="40"/>
      <c r="N53" s="56">
        <f t="shared" ref="N53:N59" si="21">+I53*J53</f>
        <v>1</v>
      </c>
      <c r="O53" s="36"/>
    </row>
    <row r="54" s="3" customFormat="1" spans="1:15">
      <c r="A54" s="35"/>
      <c r="B54" s="36">
        <v>1525699</v>
      </c>
      <c r="C54" s="37">
        <v>8689430</v>
      </c>
      <c r="D54" s="36">
        <v>183409</v>
      </c>
      <c r="E54" s="38" t="s">
        <v>116</v>
      </c>
      <c r="F54" s="39">
        <v>43650</v>
      </c>
      <c r="G54" s="39">
        <v>43651</v>
      </c>
      <c r="H54" s="40">
        <v>19</v>
      </c>
      <c r="I54" s="40">
        <v>1</v>
      </c>
      <c r="J54" s="40">
        <f t="shared" si="1"/>
        <v>1</v>
      </c>
      <c r="K54" s="40"/>
      <c r="L54" s="40"/>
      <c r="M54" s="40">
        <f t="shared" si="19"/>
        <v>19</v>
      </c>
      <c r="N54" s="56"/>
      <c r="O54" s="36"/>
    </row>
    <row r="55" s="3" customFormat="1" spans="1:15">
      <c r="A55" s="35"/>
      <c r="B55" s="36">
        <v>1525699</v>
      </c>
      <c r="C55" s="37">
        <v>8689430</v>
      </c>
      <c r="D55" s="36">
        <v>183409</v>
      </c>
      <c r="E55" s="38" t="s">
        <v>180</v>
      </c>
      <c r="F55" s="39">
        <v>43650</v>
      </c>
      <c r="G55" s="39">
        <v>43651</v>
      </c>
      <c r="H55" s="40">
        <v>50</v>
      </c>
      <c r="I55" s="40">
        <v>1</v>
      </c>
      <c r="J55" s="40">
        <f t="shared" si="1"/>
        <v>1</v>
      </c>
      <c r="K55" s="40"/>
      <c r="L55" s="40"/>
      <c r="M55" s="40">
        <f t="shared" si="19"/>
        <v>50</v>
      </c>
      <c r="N55" s="56"/>
      <c r="O55" s="36"/>
    </row>
    <row r="56" s="3" customFormat="1" spans="1:15">
      <c r="A56" s="35"/>
      <c r="B56" s="36">
        <v>1525040</v>
      </c>
      <c r="C56" s="37">
        <v>8687137</v>
      </c>
      <c r="D56" s="36">
        <v>183412</v>
      </c>
      <c r="E56" s="38" t="s">
        <v>29</v>
      </c>
      <c r="F56" s="39">
        <v>43648</v>
      </c>
      <c r="G56" s="39">
        <v>43651</v>
      </c>
      <c r="H56" s="40">
        <v>105</v>
      </c>
      <c r="I56" s="40">
        <v>1</v>
      </c>
      <c r="J56" s="40">
        <f t="shared" si="1"/>
        <v>3</v>
      </c>
      <c r="K56" s="40">
        <f t="shared" si="20"/>
        <v>315</v>
      </c>
      <c r="L56" s="40"/>
      <c r="M56" s="40"/>
      <c r="N56" s="56">
        <f t="shared" si="21"/>
        <v>3</v>
      </c>
      <c r="O56" s="36"/>
    </row>
    <row r="57" s="3" customFormat="1" spans="1:15">
      <c r="A57" s="35"/>
      <c r="B57" s="36">
        <v>1525040</v>
      </c>
      <c r="C57" s="37">
        <v>8687137</v>
      </c>
      <c r="D57" s="36">
        <v>183412</v>
      </c>
      <c r="E57" s="38" t="s">
        <v>116</v>
      </c>
      <c r="F57" s="39">
        <v>43648</v>
      </c>
      <c r="G57" s="39">
        <v>43651</v>
      </c>
      <c r="H57" s="40">
        <v>19</v>
      </c>
      <c r="I57" s="40">
        <v>1</v>
      </c>
      <c r="J57" s="40">
        <f t="shared" si="1"/>
        <v>3</v>
      </c>
      <c r="K57" s="40"/>
      <c r="L57" s="40"/>
      <c r="M57" s="40">
        <f>+H57*I57*J57:J57</f>
        <v>57</v>
      </c>
      <c r="N57" s="56"/>
      <c r="O57" s="36"/>
    </row>
    <row r="58" s="3" customFormat="1" spans="1:15">
      <c r="A58" s="35"/>
      <c r="B58" s="36">
        <v>1527740</v>
      </c>
      <c r="C58" s="37">
        <v>8697582</v>
      </c>
      <c r="D58" s="36">
        <v>183422</v>
      </c>
      <c r="E58" s="38" t="s">
        <v>145</v>
      </c>
      <c r="F58" s="39">
        <v>43649</v>
      </c>
      <c r="G58" s="39">
        <v>43651</v>
      </c>
      <c r="H58" s="40">
        <v>123</v>
      </c>
      <c r="I58" s="40">
        <v>2</v>
      </c>
      <c r="J58" s="40">
        <f t="shared" si="1"/>
        <v>2</v>
      </c>
      <c r="K58" s="40">
        <f t="shared" si="20"/>
        <v>492</v>
      </c>
      <c r="L58" s="40"/>
      <c r="M58" s="40"/>
      <c r="N58" s="56">
        <f t="shared" si="21"/>
        <v>4</v>
      </c>
      <c r="O58" s="36"/>
    </row>
    <row r="59" s="3" customFormat="1" spans="1:15">
      <c r="A59" s="35"/>
      <c r="B59" s="36">
        <v>1527737</v>
      </c>
      <c r="C59" s="37">
        <v>8697506</v>
      </c>
      <c r="D59" s="36">
        <v>183427</v>
      </c>
      <c r="E59" s="38" t="s">
        <v>94</v>
      </c>
      <c r="F59" s="39">
        <v>43649</v>
      </c>
      <c r="G59" s="39">
        <v>43651</v>
      </c>
      <c r="H59" s="40">
        <v>183</v>
      </c>
      <c r="I59" s="40">
        <v>4</v>
      </c>
      <c r="J59" s="40">
        <f t="shared" si="1"/>
        <v>2</v>
      </c>
      <c r="K59" s="40">
        <f t="shared" si="20"/>
        <v>1464</v>
      </c>
      <c r="L59" s="40"/>
      <c r="M59" s="40"/>
      <c r="N59" s="56">
        <f t="shared" si="21"/>
        <v>8</v>
      </c>
      <c r="O59" s="36"/>
    </row>
    <row r="60" s="3" customFormat="1" spans="1:15">
      <c r="A60" s="35"/>
      <c r="B60" s="36">
        <v>1486338</v>
      </c>
      <c r="C60" s="37">
        <v>8560277</v>
      </c>
      <c r="D60" s="36">
        <v>183456</v>
      </c>
      <c r="E60" s="38" t="s">
        <v>164</v>
      </c>
      <c r="F60" s="39">
        <v>43650</v>
      </c>
      <c r="G60" s="39">
        <v>43651</v>
      </c>
      <c r="H60" s="40">
        <v>492</v>
      </c>
      <c r="I60" s="40">
        <v>1</v>
      </c>
      <c r="J60" s="40">
        <f t="shared" si="1"/>
        <v>1</v>
      </c>
      <c r="K60" s="40">
        <f t="shared" si="20"/>
        <v>492</v>
      </c>
      <c r="L60" s="40"/>
      <c r="M60" s="40"/>
      <c r="N60" s="56">
        <f>+I60*J60*3</f>
        <v>3</v>
      </c>
      <c r="O60" s="36"/>
    </row>
    <row r="61" s="4" customFormat="1" spans="1:15">
      <c r="A61" s="41"/>
      <c r="B61" s="42">
        <v>1486338</v>
      </c>
      <c r="C61" s="43">
        <v>8560277</v>
      </c>
      <c r="D61" s="42">
        <v>183456</v>
      </c>
      <c r="E61" s="44" t="s">
        <v>173</v>
      </c>
      <c r="F61" s="45">
        <v>43650</v>
      </c>
      <c r="G61" s="45">
        <v>43651</v>
      </c>
      <c r="H61" s="46">
        <v>27</v>
      </c>
      <c r="I61" s="46">
        <v>5</v>
      </c>
      <c r="J61" s="46">
        <f t="shared" si="1"/>
        <v>1</v>
      </c>
      <c r="K61" s="46"/>
      <c r="L61" s="46"/>
      <c r="M61" s="46">
        <f>+H61*I61*J61</f>
        <v>135</v>
      </c>
      <c r="N61" s="57"/>
      <c r="O61" s="42"/>
    </row>
    <row r="62" s="3" customFormat="1" spans="1:15">
      <c r="A62" s="35"/>
      <c r="B62" s="36">
        <v>1492554</v>
      </c>
      <c r="C62" s="37">
        <v>8577276</v>
      </c>
      <c r="D62" s="36">
        <v>183489</v>
      </c>
      <c r="E62" s="38" t="s">
        <v>29</v>
      </c>
      <c r="F62" s="39">
        <v>43646</v>
      </c>
      <c r="G62" s="39">
        <v>43650</v>
      </c>
      <c r="H62" s="40">
        <v>105</v>
      </c>
      <c r="I62" s="40">
        <v>1</v>
      </c>
      <c r="J62" s="40">
        <f t="shared" si="1"/>
        <v>4</v>
      </c>
      <c r="K62" s="40">
        <f t="shared" ref="K62:K66" si="22">H62*I62*J62</f>
        <v>420</v>
      </c>
      <c r="L62" s="40"/>
      <c r="M62" s="40"/>
      <c r="N62" s="56">
        <f t="shared" ref="N62:N66" si="23">+I62*J62</f>
        <v>4</v>
      </c>
      <c r="O62" s="36"/>
    </row>
    <row r="63" s="3" customFormat="1" spans="1:15">
      <c r="A63" s="35"/>
      <c r="B63" s="36">
        <v>1492554</v>
      </c>
      <c r="C63" s="37">
        <v>8577276</v>
      </c>
      <c r="D63" s="36">
        <v>183489</v>
      </c>
      <c r="E63" s="38" t="s">
        <v>180</v>
      </c>
      <c r="F63" s="39">
        <v>43646</v>
      </c>
      <c r="G63" s="39">
        <v>43650</v>
      </c>
      <c r="H63" s="40">
        <v>50</v>
      </c>
      <c r="I63" s="40">
        <v>1</v>
      </c>
      <c r="J63" s="40">
        <f t="shared" si="1"/>
        <v>4</v>
      </c>
      <c r="K63" s="40"/>
      <c r="L63" s="40"/>
      <c r="M63" s="40">
        <f>+H63*I63*J63</f>
        <v>200</v>
      </c>
      <c r="N63" s="56"/>
      <c r="O63" s="36"/>
    </row>
    <row r="64" s="3" customFormat="1" spans="1:15">
      <c r="A64" s="35"/>
      <c r="B64" s="36">
        <v>1511056</v>
      </c>
      <c r="C64" s="37">
        <v>8691875</v>
      </c>
      <c r="D64" s="36">
        <v>183608</v>
      </c>
      <c r="E64" s="38" t="s">
        <v>145</v>
      </c>
      <c r="F64" s="39">
        <v>43651</v>
      </c>
      <c r="G64" s="39">
        <v>43652</v>
      </c>
      <c r="H64" s="40">
        <v>123</v>
      </c>
      <c r="I64" s="40">
        <v>8</v>
      </c>
      <c r="J64" s="40">
        <f t="shared" si="1"/>
        <v>1</v>
      </c>
      <c r="K64" s="40">
        <f t="shared" si="22"/>
        <v>984</v>
      </c>
      <c r="L64" s="40"/>
      <c r="M64" s="40"/>
      <c r="N64" s="56">
        <f t="shared" si="23"/>
        <v>8</v>
      </c>
      <c r="O64" s="36"/>
    </row>
    <row r="65" s="3" customFormat="1" spans="1:15">
      <c r="A65" s="35" t="s">
        <v>77</v>
      </c>
      <c r="B65" s="36">
        <v>1526001</v>
      </c>
      <c r="C65" s="37">
        <v>8690312</v>
      </c>
      <c r="D65" s="36">
        <v>183615</v>
      </c>
      <c r="E65" s="38" t="s">
        <v>145</v>
      </c>
      <c r="F65" s="39">
        <v>43650</v>
      </c>
      <c r="G65" s="39">
        <v>43652</v>
      </c>
      <c r="H65" s="40">
        <v>123</v>
      </c>
      <c r="I65" s="40">
        <v>2</v>
      </c>
      <c r="J65" s="40">
        <f t="shared" si="1"/>
        <v>2</v>
      </c>
      <c r="K65" s="40">
        <f t="shared" si="22"/>
        <v>492</v>
      </c>
      <c r="L65" s="40"/>
      <c r="M65" s="40"/>
      <c r="N65" s="56">
        <f t="shared" si="23"/>
        <v>4</v>
      </c>
      <c r="O65" s="36"/>
    </row>
    <row r="66" s="3" customFormat="1" spans="1:15">
      <c r="A66" s="35"/>
      <c r="B66" s="36">
        <v>1525872</v>
      </c>
      <c r="C66" s="37">
        <v>8690261</v>
      </c>
      <c r="D66" s="36">
        <v>183629</v>
      </c>
      <c r="E66" s="38" t="s">
        <v>146</v>
      </c>
      <c r="F66" s="39">
        <v>43651</v>
      </c>
      <c r="G66" s="39">
        <v>43652</v>
      </c>
      <c r="H66" s="40">
        <v>165</v>
      </c>
      <c r="I66" s="40">
        <v>1</v>
      </c>
      <c r="J66" s="40">
        <f t="shared" si="1"/>
        <v>1</v>
      </c>
      <c r="K66" s="40">
        <f t="shared" si="22"/>
        <v>165</v>
      </c>
      <c r="L66" s="40"/>
      <c r="M66" s="40"/>
      <c r="N66" s="56">
        <f t="shared" si="23"/>
        <v>1</v>
      </c>
      <c r="O66" s="36"/>
    </row>
    <row r="67" s="3" customFormat="1" spans="1:15">
      <c r="A67" s="35"/>
      <c r="B67" s="36">
        <v>1525872</v>
      </c>
      <c r="C67" s="37">
        <v>8690261</v>
      </c>
      <c r="D67" s="36">
        <v>183629</v>
      </c>
      <c r="E67" s="38" t="s">
        <v>180</v>
      </c>
      <c r="F67" s="39">
        <v>43651</v>
      </c>
      <c r="G67" s="39">
        <v>43652</v>
      </c>
      <c r="H67" s="40">
        <v>88</v>
      </c>
      <c r="I67" s="40">
        <v>1</v>
      </c>
      <c r="J67" s="40">
        <f t="shared" si="1"/>
        <v>1</v>
      </c>
      <c r="K67" s="40"/>
      <c r="L67" s="40"/>
      <c r="M67" s="40">
        <f t="shared" ref="M67:M72" si="24">+H67*I67*J67</f>
        <v>88</v>
      </c>
      <c r="N67" s="56"/>
      <c r="O67" s="36"/>
    </row>
    <row r="68" s="3" customFormat="1" spans="1:15">
      <c r="A68" s="35"/>
      <c r="B68" s="36">
        <v>1466640</v>
      </c>
      <c r="C68" s="37">
        <v>8478304</v>
      </c>
      <c r="D68" s="36">
        <v>183650</v>
      </c>
      <c r="E68" s="38" t="s">
        <v>29</v>
      </c>
      <c r="F68" s="39">
        <v>43649</v>
      </c>
      <c r="G68" s="39">
        <v>43652</v>
      </c>
      <c r="H68" s="40">
        <v>105</v>
      </c>
      <c r="I68" s="40">
        <v>1</v>
      </c>
      <c r="J68" s="40">
        <f t="shared" si="1"/>
        <v>3</v>
      </c>
      <c r="K68" s="40">
        <f t="shared" ref="K68:K71" si="25">H68*I68*J68</f>
        <v>315</v>
      </c>
      <c r="L68" s="40"/>
      <c r="M68" s="40"/>
      <c r="N68" s="56">
        <f>+I68*J68</f>
        <v>3</v>
      </c>
      <c r="O68" s="36"/>
    </row>
    <row r="69" s="3" customFormat="1" spans="1:15">
      <c r="A69" s="35"/>
      <c r="B69" s="36">
        <v>1479077</v>
      </c>
      <c r="C69" s="37">
        <v>8523112</v>
      </c>
      <c r="D69" s="36">
        <v>183880</v>
      </c>
      <c r="E69" s="38" t="s">
        <v>164</v>
      </c>
      <c r="F69" s="39">
        <v>43651</v>
      </c>
      <c r="G69" s="39">
        <v>43653</v>
      </c>
      <c r="H69" s="40">
        <v>549</v>
      </c>
      <c r="I69" s="40">
        <v>1</v>
      </c>
      <c r="J69" s="40">
        <f t="shared" si="1"/>
        <v>2</v>
      </c>
      <c r="K69" s="40">
        <f t="shared" si="25"/>
        <v>1098</v>
      </c>
      <c r="L69" s="40"/>
      <c r="M69" s="40"/>
      <c r="N69" s="56">
        <f>+I69*J69*3</f>
        <v>6</v>
      </c>
      <c r="O69" s="36"/>
    </row>
    <row r="70" s="3" customFormat="1" spans="1:15">
      <c r="A70" s="35"/>
      <c r="B70" s="36">
        <v>1479077</v>
      </c>
      <c r="C70" s="37">
        <v>8523112</v>
      </c>
      <c r="D70" s="36">
        <v>183880</v>
      </c>
      <c r="E70" s="38" t="s">
        <v>180</v>
      </c>
      <c r="F70" s="39">
        <v>43651</v>
      </c>
      <c r="G70" s="39">
        <v>43653</v>
      </c>
      <c r="H70" s="40">
        <v>46</v>
      </c>
      <c r="I70" s="40">
        <v>1</v>
      </c>
      <c r="J70" s="40">
        <f t="shared" si="1"/>
        <v>2</v>
      </c>
      <c r="K70" s="40"/>
      <c r="L70" s="40"/>
      <c r="M70" s="40">
        <f t="shared" si="24"/>
        <v>92</v>
      </c>
      <c r="N70" s="56"/>
      <c r="O70" s="36"/>
    </row>
    <row r="71" s="3" customFormat="1" spans="1:15">
      <c r="A71" s="35"/>
      <c r="B71" s="36">
        <v>1479084</v>
      </c>
      <c r="C71" s="37">
        <v>8523744</v>
      </c>
      <c r="D71" s="36">
        <v>183881</v>
      </c>
      <c r="E71" s="38" t="s">
        <v>178</v>
      </c>
      <c r="F71" s="39">
        <v>43651</v>
      </c>
      <c r="G71" s="39">
        <v>43653</v>
      </c>
      <c r="H71" s="40">
        <v>732</v>
      </c>
      <c r="I71" s="40">
        <v>1</v>
      </c>
      <c r="J71" s="40">
        <f t="shared" si="1"/>
        <v>2</v>
      </c>
      <c r="K71" s="40">
        <f t="shared" si="25"/>
        <v>1464</v>
      </c>
      <c r="L71" s="40"/>
      <c r="M71" s="40"/>
      <c r="N71" s="56">
        <f>+I71*J71*4</f>
        <v>8</v>
      </c>
      <c r="O71" s="36"/>
    </row>
    <row r="72" s="3" customFormat="1" spans="1:15">
      <c r="A72" s="35"/>
      <c r="B72" s="36">
        <v>1479084</v>
      </c>
      <c r="C72" s="37">
        <v>8523744</v>
      </c>
      <c r="D72" s="36">
        <v>183881</v>
      </c>
      <c r="E72" s="38" t="s">
        <v>180</v>
      </c>
      <c r="F72" s="39">
        <v>43651</v>
      </c>
      <c r="G72" s="39">
        <v>43653</v>
      </c>
      <c r="H72" s="40">
        <v>46</v>
      </c>
      <c r="I72" s="40">
        <v>1</v>
      </c>
      <c r="J72" s="40">
        <f t="shared" si="1"/>
        <v>2</v>
      </c>
      <c r="K72" s="40"/>
      <c r="L72" s="40"/>
      <c r="M72" s="40">
        <f t="shared" si="24"/>
        <v>92</v>
      </c>
      <c r="N72" s="56"/>
      <c r="O72" s="36"/>
    </row>
    <row r="73" s="3" customFormat="1" spans="1:15">
      <c r="A73" s="35"/>
      <c r="B73" s="36">
        <v>1498537</v>
      </c>
      <c r="C73" s="37">
        <v>8601502</v>
      </c>
      <c r="D73" s="36">
        <v>183888</v>
      </c>
      <c r="E73" s="38" t="s">
        <v>146</v>
      </c>
      <c r="F73" s="39">
        <v>43651</v>
      </c>
      <c r="G73" s="39">
        <v>43653</v>
      </c>
      <c r="H73" s="40">
        <v>165</v>
      </c>
      <c r="I73" s="40">
        <v>1</v>
      </c>
      <c r="J73" s="40">
        <f t="shared" si="1"/>
        <v>2</v>
      </c>
      <c r="K73" s="40">
        <f t="shared" ref="K73:K78" si="26">H73*I73*J73</f>
        <v>330</v>
      </c>
      <c r="L73" s="40"/>
      <c r="M73" s="40"/>
      <c r="N73" s="56">
        <f t="shared" ref="N73:N78" si="27">+I73*J73</f>
        <v>2</v>
      </c>
      <c r="O73" s="36"/>
    </row>
    <row r="74" s="5" customFormat="1" spans="1:15">
      <c r="A74" s="35"/>
      <c r="B74" s="36">
        <v>1517585</v>
      </c>
      <c r="C74" s="37">
        <v>8664412</v>
      </c>
      <c r="D74" s="36">
        <v>183889</v>
      </c>
      <c r="E74" s="38" t="s">
        <v>29</v>
      </c>
      <c r="F74" s="39">
        <v>43651</v>
      </c>
      <c r="G74" s="39">
        <v>43653</v>
      </c>
      <c r="H74" s="58">
        <v>105</v>
      </c>
      <c r="I74" s="58">
        <v>2</v>
      </c>
      <c r="J74" s="40">
        <f t="shared" si="1"/>
        <v>2</v>
      </c>
      <c r="K74" s="40">
        <f t="shared" si="26"/>
        <v>420</v>
      </c>
      <c r="L74" s="58"/>
      <c r="M74" s="58"/>
      <c r="N74" s="56">
        <f t="shared" si="27"/>
        <v>4</v>
      </c>
      <c r="O74" s="62"/>
    </row>
    <row r="75" s="3" customFormat="1" spans="1:15">
      <c r="A75" s="35"/>
      <c r="B75" s="36">
        <v>1517585</v>
      </c>
      <c r="C75" s="37">
        <v>8664412</v>
      </c>
      <c r="D75" s="36">
        <v>183889</v>
      </c>
      <c r="E75" s="38" t="s">
        <v>116</v>
      </c>
      <c r="F75" s="39">
        <v>43651</v>
      </c>
      <c r="G75" s="39">
        <v>43653</v>
      </c>
      <c r="H75" s="40">
        <v>19</v>
      </c>
      <c r="I75" s="40">
        <v>2</v>
      </c>
      <c r="J75" s="40">
        <f t="shared" si="1"/>
        <v>2</v>
      </c>
      <c r="K75" s="40"/>
      <c r="L75" s="40"/>
      <c r="M75" s="40">
        <f>+H75*I75*J75</f>
        <v>76</v>
      </c>
      <c r="N75" s="56"/>
      <c r="O75" s="36"/>
    </row>
    <row r="76" s="3" customFormat="1" spans="1:15">
      <c r="A76" s="35"/>
      <c r="B76" s="36">
        <v>1493029</v>
      </c>
      <c r="C76" s="37">
        <v>8580501</v>
      </c>
      <c r="D76" s="36">
        <v>183897</v>
      </c>
      <c r="E76" s="38" t="s">
        <v>29</v>
      </c>
      <c r="F76" s="39">
        <v>43651</v>
      </c>
      <c r="G76" s="39">
        <v>43653</v>
      </c>
      <c r="H76" s="40">
        <v>105</v>
      </c>
      <c r="I76" s="40">
        <v>1</v>
      </c>
      <c r="J76" s="40">
        <f t="shared" ref="J76:J139" si="28">+G76-F76</f>
        <v>2</v>
      </c>
      <c r="K76" s="40">
        <f t="shared" si="26"/>
        <v>210</v>
      </c>
      <c r="L76" s="40"/>
      <c r="M76" s="40"/>
      <c r="N76" s="56">
        <f t="shared" si="27"/>
        <v>2</v>
      </c>
      <c r="O76" s="36"/>
    </row>
    <row r="77" s="3" customFormat="1" spans="1:15">
      <c r="A77" s="35"/>
      <c r="B77" s="36">
        <v>1509007</v>
      </c>
      <c r="C77" s="37">
        <v>8639658</v>
      </c>
      <c r="D77" s="36">
        <v>183910</v>
      </c>
      <c r="E77" s="38" t="s">
        <v>29</v>
      </c>
      <c r="F77" s="39">
        <v>43651</v>
      </c>
      <c r="G77" s="39">
        <v>43653</v>
      </c>
      <c r="H77" s="40">
        <v>105</v>
      </c>
      <c r="I77" s="40">
        <v>1</v>
      </c>
      <c r="J77" s="40">
        <f t="shared" si="28"/>
        <v>2</v>
      </c>
      <c r="K77" s="40">
        <f t="shared" si="26"/>
        <v>210</v>
      </c>
      <c r="L77" s="40"/>
      <c r="M77" s="40"/>
      <c r="N77" s="56">
        <f t="shared" si="27"/>
        <v>2</v>
      </c>
      <c r="O77" s="36"/>
    </row>
    <row r="78" s="3" customFormat="1" spans="1:15">
      <c r="A78" s="35"/>
      <c r="B78" s="36">
        <v>1519646</v>
      </c>
      <c r="C78" s="37">
        <v>8669336</v>
      </c>
      <c r="D78" s="36">
        <v>184077</v>
      </c>
      <c r="E78" s="38" t="s">
        <v>29</v>
      </c>
      <c r="F78" s="39">
        <v>43653</v>
      </c>
      <c r="G78" s="39">
        <v>43654</v>
      </c>
      <c r="H78" s="40">
        <v>105</v>
      </c>
      <c r="I78" s="40">
        <v>1</v>
      </c>
      <c r="J78" s="40">
        <f t="shared" si="28"/>
        <v>1</v>
      </c>
      <c r="K78" s="40">
        <f t="shared" si="26"/>
        <v>105</v>
      </c>
      <c r="L78" s="40"/>
      <c r="M78" s="40"/>
      <c r="N78" s="56">
        <f t="shared" si="27"/>
        <v>1</v>
      </c>
      <c r="O78" s="36"/>
    </row>
    <row r="79" s="3" customFormat="1" spans="1:15">
      <c r="A79" s="35"/>
      <c r="B79" s="36">
        <v>1519646</v>
      </c>
      <c r="C79" s="37">
        <v>8669336</v>
      </c>
      <c r="D79" s="36">
        <v>184077</v>
      </c>
      <c r="E79" s="38" t="s">
        <v>116</v>
      </c>
      <c r="F79" s="39">
        <v>43653</v>
      </c>
      <c r="G79" s="39">
        <v>43654</v>
      </c>
      <c r="H79" s="40">
        <v>19</v>
      </c>
      <c r="I79" s="40">
        <v>1</v>
      </c>
      <c r="J79" s="40">
        <f t="shared" si="28"/>
        <v>1</v>
      </c>
      <c r="K79" s="40"/>
      <c r="L79" s="40"/>
      <c r="M79" s="40">
        <f>+H79*I79*J79</f>
        <v>19</v>
      </c>
      <c r="N79" s="56"/>
      <c r="O79" s="36"/>
    </row>
    <row r="80" s="3" customFormat="1" spans="1:15">
      <c r="A80" s="35"/>
      <c r="B80" s="36">
        <v>1491550</v>
      </c>
      <c r="C80" s="37">
        <v>8573245</v>
      </c>
      <c r="D80" s="36">
        <v>184110</v>
      </c>
      <c r="E80" s="38" t="s">
        <v>178</v>
      </c>
      <c r="F80" s="39">
        <v>43652</v>
      </c>
      <c r="G80" s="39">
        <v>43654</v>
      </c>
      <c r="H80" s="40">
        <v>732</v>
      </c>
      <c r="I80" s="40">
        <v>1</v>
      </c>
      <c r="J80" s="40">
        <f t="shared" si="28"/>
        <v>2</v>
      </c>
      <c r="K80" s="40">
        <f t="shared" ref="K80:K82" si="29">H80*I80*J80</f>
        <v>1464</v>
      </c>
      <c r="L80" s="40"/>
      <c r="M80" s="40"/>
      <c r="N80" s="56">
        <f>+I80*J80*4</f>
        <v>8</v>
      </c>
      <c r="O80" s="36"/>
    </row>
    <row r="81" s="3" customFormat="1" spans="1:15">
      <c r="A81" s="35"/>
      <c r="B81" s="36">
        <v>1491554</v>
      </c>
      <c r="C81" s="37">
        <v>8573251</v>
      </c>
      <c r="D81" s="36">
        <v>184111</v>
      </c>
      <c r="E81" s="38" t="s">
        <v>164</v>
      </c>
      <c r="F81" s="39">
        <v>43652</v>
      </c>
      <c r="G81" s="39">
        <v>43654</v>
      </c>
      <c r="H81" s="40">
        <v>549</v>
      </c>
      <c r="I81" s="40">
        <v>1</v>
      </c>
      <c r="J81" s="40">
        <f t="shared" si="28"/>
        <v>2</v>
      </c>
      <c r="K81" s="40">
        <f t="shared" si="29"/>
        <v>1098</v>
      </c>
      <c r="L81" s="40"/>
      <c r="M81" s="40"/>
      <c r="N81" s="56">
        <f>+I81*J81*3</f>
        <v>6</v>
      </c>
      <c r="O81" s="36"/>
    </row>
    <row r="82" s="3" customFormat="1" spans="1:15">
      <c r="A82" s="35"/>
      <c r="B82" s="36">
        <v>1522209</v>
      </c>
      <c r="C82" s="37">
        <v>8678280</v>
      </c>
      <c r="D82" s="36">
        <v>184122</v>
      </c>
      <c r="E82" s="38" t="s">
        <v>146</v>
      </c>
      <c r="F82" s="39">
        <v>43652</v>
      </c>
      <c r="G82" s="39">
        <v>43654</v>
      </c>
      <c r="H82" s="40">
        <v>165</v>
      </c>
      <c r="I82" s="40">
        <v>1</v>
      </c>
      <c r="J82" s="40">
        <f t="shared" si="28"/>
        <v>2</v>
      </c>
      <c r="K82" s="40">
        <f t="shared" si="29"/>
        <v>330</v>
      </c>
      <c r="L82" s="40"/>
      <c r="M82" s="40"/>
      <c r="N82" s="56">
        <f>+I82*J82</f>
        <v>2</v>
      </c>
      <c r="O82" s="36"/>
    </row>
    <row r="83" s="3" customFormat="1" spans="1:15">
      <c r="A83" s="35"/>
      <c r="B83" s="36">
        <v>1522209</v>
      </c>
      <c r="C83" s="37">
        <v>8678280</v>
      </c>
      <c r="D83" s="36">
        <v>184122</v>
      </c>
      <c r="E83" s="38" t="s">
        <v>180</v>
      </c>
      <c r="F83" s="39">
        <v>43652</v>
      </c>
      <c r="G83" s="39">
        <v>43654</v>
      </c>
      <c r="H83" s="40">
        <v>88</v>
      </c>
      <c r="I83" s="40">
        <v>1</v>
      </c>
      <c r="J83" s="40">
        <f t="shared" si="28"/>
        <v>2</v>
      </c>
      <c r="K83" s="40"/>
      <c r="L83" s="40"/>
      <c r="M83" s="40">
        <f t="shared" ref="M83:M88" si="30">+H83*I83*J83</f>
        <v>176</v>
      </c>
      <c r="N83" s="56"/>
      <c r="O83" s="36"/>
    </row>
    <row r="84" s="3" customFormat="1" spans="1:15">
      <c r="A84" s="35"/>
      <c r="B84" s="36">
        <v>1503391</v>
      </c>
      <c r="C84" s="37">
        <v>8615515</v>
      </c>
      <c r="D84" s="36">
        <v>184123</v>
      </c>
      <c r="E84" s="38" t="s">
        <v>94</v>
      </c>
      <c r="F84" s="39">
        <v>43652</v>
      </c>
      <c r="G84" s="39">
        <v>43654</v>
      </c>
      <c r="H84" s="40">
        <v>183</v>
      </c>
      <c r="I84" s="40">
        <v>2</v>
      </c>
      <c r="J84" s="40">
        <f t="shared" si="28"/>
        <v>2</v>
      </c>
      <c r="K84" s="40">
        <f t="shared" ref="K84:K87" si="31">H84*I84*J84</f>
        <v>732</v>
      </c>
      <c r="L84" s="40"/>
      <c r="M84" s="40"/>
      <c r="N84" s="56">
        <f>+I84*J84</f>
        <v>4</v>
      </c>
      <c r="O84" s="36"/>
    </row>
    <row r="85" s="3" customFormat="1" spans="1:15">
      <c r="A85" s="35"/>
      <c r="B85" s="36">
        <v>1479086</v>
      </c>
      <c r="C85" s="37">
        <v>8523554</v>
      </c>
      <c r="D85" s="36">
        <v>184126</v>
      </c>
      <c r="E85" s="38" t="s">
        <v>159</v>
      </c>
      <c r="F85" s="39">
        <v>43653</v>
      </c>
      <c r="G85" s="39">
        <v>43654</v>
      </c>
      <c r="H85" s="59">
        <v>420</v>
      </c>
      <c r="I85" s="40">
        <v>1</v>
      </c>
      <c r="J85" s="40">
        <f t="shared" si="28"/>
        <v>1</v>
      </c>
      <c r="K85" s="40">
        <f t="shared" si="31"/>
        <v>420</v>
      </c>
      <c r="L85" s="40"/>
      <c r="M85" s="40"/>
      <c r="N85" s="56">
        <f>+I85*J85*4</f>
        <v>4</v>
      </c>
      <c r="O85" s="36"/>
    </row>
    <row r="86" s="3" customFormat="1" spans="1:15">
      <c r="A86" s="35"/>
      <c r="B86" s="36">
        <v>1479086</v>
      </c>
      <c r="C86" s="37">
        <v>8523554</v>
      </c>
      <c r="D86" s="36">
        <v>184126</v>
      </c>
      <c r="E86" s="38" t="s">
        <v>181</v>
      </c>
      <c r="F86" s="39">
        <v>43653</v>
      </c>
      <c r="G86" s="39">
        <v>43654</v>
      </c>
      <c r="H86" s="40">
        <v>15</v>
      </c>
      <c r="I86" s="40">
        <v>1</v>
      </c>
      <c r="J86" s="40">
        <f t="shared" si="28"/>
        <v>1</v>
      </c>
      <c r="K86" s="40"/>
      <c r="L86" s="40"/>
      <c r="M86" s="40">
        <f t="shared" si="30"/>
        <v>15</v>
      </c>
      <c r="N86" s="56"/>
      <c r="O86" s="36"/>
    </row>
    <row r="87" s="3" customFormat="1" spans="1:15">
      <c r="A87" s="35"/>
      <c r="B87" s="36">
        <v>1479096</v>
      </c>
      <c r="C87" s="37">
        <v>8523490</v>
      </c>
      <c r="D87" s="36">
        <v>184127</v>
      </c>
      <c r="E87" s="38" t="s">
        <v>161</v>
      </c>
      <c r="F87" s="39">
        <v>43653</v>
      </c>
      <c r="G87" s="39">
        <v>43654</v>
      </c>
      <c r="H87" s="40">
        <v>315</v>
      </c>
      <c r="I87" s="40">
        <v>1</v>
      </c>
      <c r="J87" s="40">
        <f t="shared" si="28"/>
        <v>1</v>
      </c>
      <c r="K87" s="40">
        <f t="shared" si="31"/>
        <v>315</v>
      </c>
      <c r="L87" s="40"/>
      <c r="M87" s="40"/>
      <c r="N87" s="56">
        <f>+I87*J87*3</f>
        <v>3</v>
      </c>
      <c r="O87" s="36"/>
    </row>
    <row r="88" s="3" customFormat="1" spans="1:15">
      <c r="A88" s="35"/>
      <c r="B88" s="36">
        <v>1479096</v>
      </c>
      <c r="C88" s="37">
        <v>8523490</v>
      </c>
      <c r="D88" s="36">
        <v>184127</v>
      </c>
      <c r="E88" s="38" t="s">
        <v>181</v>
      </c>
      <c r="F88" s="39">
        <v>43653</v>
      </c>
      <c r="G88" s="39">
        <v>43654</v>
      </c>
      <c r="H88" s="40">
        <v>15</v>
      </c>
      <c r="I88" s="40">
        <v>1</v>
      </c>
      <c r="J88" s="40">
        <f t="shared" si="28"/>
        <v>1</v>
      </c>
      <c r="K88" s="40"/>
      <c r="L88" s="40"/>
      <c r="M88" s="40">
        <f t="shared" si="30"/>
        <v>15</v>
      </c>
      <c r="N88" s="56"/>
      <c r="O88" s="36"/>
    </row>
    <row r="89" s="3" customFormat="1" spans="1:15">
      <c r="A89" s="35"/>
      <c r="B89" s="36">
        <v>1501786</v>
      </c>
      <c r="C89" s="37">
        <v>8611789</v>
      </c>
      <c r="D89" s="36">
        <v>184303</v>
      </c>
      <c r="E89" s="38" t="s">
        <v>29</v>
      </c>
      <c r="F89" s="39">
        <v>43650</v>
      </c>
      <c r="G89" s="39">
        <v>43655</v>
      </c>
      <c r="H89" s="40">
        <v>105</v>
      </c>
      <c r="I89" s="40">
        <v>1</v>
      </c>
      <c r="J89" s="40">
        <f t="shared" si="28"/>
        <v>5</v>
      </c>
      <c r="K89" s="40">
        <f t="shared" ref="K89:K96" si="32">H89*I89*J89</f>
        <v>525</v>
      </c>
      <c r="L89" s="40"/>
      <c r="M89" s="40"/>
      <c r="N89" s="56">
        <f t="shared" ref="N89:N96" si="33">+I89*J89</f>
        <v>5</v>
      </c>
      <c r="O89" s="36"/>
    </row>
    <row r="90" s="3" customFormat="1" spans="1:15">
      <c r="A90" s="35"/>
      <c r="B90" s="36">
        <v>1523057</v>
      </c>
      <c r="C90" s="37">
        <v>8682170</v>
      </c>
      <c r="D90" s="36">
        <v>184306</v>
      </c>
      <c r="E90" s="38" t="s">
        <v>29</v>
      </c>
      <c r="F90" s="39">
        <v>43653</v>
      </c>
      <c r="G90" s="39">
        <v>43655</v>
      </c>
      <c r="H90" s="40">
        <v>105</v>
      </c>
      <c r="I90" s="40">
        <v>1</v>
      </c>
      <c r="J90" s="40">
        <f t="shared" si="28"/>
        <v>2</v>
      </c>
      <c r="K90" s="40">
        <f t="shared" si="32"/>
        <v>210</v>
      </c>
      <c r="L90" s="40"/>
      <c r="M90" s="40"/>
      <c r="N90" s="56">
        <f t="shared" si="33"/>
        <v>2</v>
      </c>
      <c r="O90" s="36"/>
    </row>
    <row r="91" s="3" customFormat="1" spans="1:15">
      <c r="A91" s="35"/>
      <c r="B91" s="36">
        <v>1534032</v>
      </c>
      <c r="C91" s="37">
        <v>8717632</v>
      </c>
      <c r="D91" s="36">
        <v>184307</v>
      </c>
      <c r="E91" s="38" t="s">
        <v>29</v>
      </c>
      <c r="F91" s="39">
        <v>43654</v>
      </c>
      <c r="G91" s="39">
        <v>43655</v>
      </c>
      <c r="H91" s="40">
        <v>105</v>
      </c>
      <c r="I91" s="40">
        <v>2</v>
      </c>
      <c r="J91" s="40">
        <f t="shared" si="28"/>
        <v>1</v>
      </c>
      <c r="K91" s="40">
        <f t="shared" si="32"/>
        <v>210</v>
      </c>
      <c r="L91" s="40"/>
      <c r="M91" s="40"/>
      <c r="N91" s="56">
        <f t="shared" si="33"/>
        <v>2</v>
      </c>
      <c r="O91" s="36"/>
    </row>
    <row r="92" s="3" customFormat="1" spans="1:15">
      <c r="A92" s="35"/>
      <c r="B92" s="36">
        <v>1523051</v>
      </c>
      <c r="C92" s="37">
        <v>8682154</v>
      </c>
      <c r="D92" s="36">
        <v>184308</v>
      </c>
      <c r="E92" s="38" t="s">
        <v>29</v>
      </c>
      <c r="F92" s="39">
        <v>43653</v>
      </c>
      <c r="G92" s="39">
        <v>43655</v>
      </c>
      <c r="H92" s="40">
        <v>105</v>
      </c>
      <c r="I92" s="40">
        <v>1</v>
      </c>
      <c r="J92" s="40">
        <f t="shared" si="28"/>
        <v>2</v>
      </c>
      <c r="K92" s="40">
        <f t="shared" si="32"/>
        <v>210</v>
      </c>
      <c r="L92" s="40"/>
      <c r="M92" s="40"/>
      <c r="N92" s="56">
        <f t="shared" si="33"/>
        <v>2</v>
      </c>
      <c r="O92" s="36"/>
    </row>
    <row r="93" s="3" customFormat="1" spans="1:15">
      <c r="A93" s="35"/>
      <c r="B93" s="36">
        <v>1529826</v>
      </c>
      <c r="C93" s="37">
        <v>8703035</v>
      </c>
      <c r="D93" s="36">
        <v>184309</v>
      </c>
      <c r="E93" s="38" t="s">
        <v>29</v>
      </c>
      <c r="F93" s="39">
        <v>43654</v>
      </c>
      <c r="G93" s="39">
        <v>43655</v>
      </c>
      <c r="H93" s="40">
        <v>105</v>
      </c>
      <c r="I93" s="40">
        <v>1</v>
      </c>
      <c r="J93" s="40">
        <f t="shared" si="28"/>
        <v>1</v>
      </c>
      <c r="K93" s="40">
        <f t="shared" si="32"/>
        <v>105</v>
      </c>
      <c r="L93" s="40"/>
      <c r="M93" s="40"/>
      <c r="N93" s="56">
        <f t="shared" si="33"/>
        <v>1</v>
      </c>
      <c r="O93" s="36"/>
    </row>
    <row r="94" s="3" customFormat="1" spans="1:15">
      <c r="A94" s="35"/>
      <c r="B94" s="36">
        <v>1532455</v>
      </c>
      <c r="C94" s="37">
        <v>8711064</v>
      </c>
      <c r="D94" s="36">
        <v>184321</v>
      </c>
      <c r="E94" s="38" t="s">
        <v>29</v>
      </c>
      <c r="F94" s="39">
        <v>43654</v>
      </c>
      <c r="G94" s="39">
        <v>43655</v>
      </c>
      <c r="H94" s="40">
        <v>105</v>
      </c>
      <c r="I94" s="40">
        <v>1</v>
      </c>
      <c r="J94" s="40">
        <f t="shared" si="28"/>
        <v>1</v>
      </c>
      <c r="K94" s="40">
        <f t="shared" si="32"/>
        <v>105</v>
      </c>
      <c r="L94" s="40"/>
      <c r="M94" s="40"/>
      <c r="N94" s="56">
        <f t="shared" si="33"/>
        <v>1</v>
      </c>
      <c r="O94" s="36"/>
    </row>
    <row r="95" s="3" customFormat="1" spans="1:15">
      <c r="A95" s="35"/>
      <c r="B95" s="36">
        <v>1504925</v>
      </c>
      <c r="C95" s="37">
        <v>8624039</v>
      </c>
      <c r="D95" s="36">
        <v>184322</v>
      </c>
      <c r="E95" s="38" t="s">
        <v>29</v>
      </c>
      <c r="F95" s="39">
        <v>43654</v>
      </c>
      <c r="G95" s="39">
        <v>43655</v>
      </c>
      <c r="H95" s="40">
        <v>105</v>
      </c>
      <c r="I95" s="40">
        <v>2</v>
      </c>
      <c r="J95" s="40">
        <f t="shared" si="28"/>
        <v>1</v>
      </c>
      <c r="K95" s="40">
        <f t="shared" si="32"/>
        <v>210</v>
      </c>
      <c r="L95" s="40"/>
      <c r="M95" s="40"/>
      <c r="N95" s="56">
        <f t="shared" si="33"/>
        <v>2</v>
      </c>
      <c r="O95" s="36"/>
    </row>
    <row r="96" s="3" customFormat="1" spans="1:15">
      <c r="A96" s="35"/>
      <c r="B96" s="36">
        <v>1514640</v>
      </c>
      <c r="C96" s="37">
        <v>8656451</v>
      </c>
      <c r="D96" s="36">
        <v>184568</v>
      </c>
      <c r="E96" s="38" t="s">
        <v>29</v>
      </c>
      <c r="F96" s="39">
        <v>43655</v>
      </c>
      <c r="G96" s="39">
        <v>43656</v>
      </c>
      <c r="H96" s="58">
        <v>105</v>
      </c>
      <c r="I96" s="58">
        <v>1</v>
      </c>
      <c r="J96" s="40">
        <f t="shared" si="28"/>
        <v>1</v>
      </c>
      <c r="K96" s="40">
        <f t="shared" si="32"/>
        <v>105</v>
      </c>
      <c r="L96" s="40"/>
      <c r="M96" s="40"/>
      <c r="N96" s="56">
        <f t="shared" si="33"/>
        <v>1</v>
      </c>
      <c r="O96" s="36"/>
    </row>
    <row r="97" s="3" customFormat="1" spans="1:15">
      <c r="A97" s="35"/>
      <c r="B97" s="36">
        <v>1514640</v>
      </c>
      <c r="C97" s="37">
        <v>8656451</v>
      </c>
      <c r="D97" s="36">
        <v>184568</v>
      </c>
      <c r="E97" s="38" t="s">
        <v>116</v>
      </c>
      <c r="F97" s="39">
        <v>43655</v>
      </c>
      <c r="G97" s="39">
        <v>43656</v>
      </c>
      <c r="H97" s="58">
        <v>19</v>
      </c>
      <c r="I97" s="58">
        <v>1</v>
      </c>
      <c r="J97" s="40">
        <f t="shared" si="28"/>
        <v>1</v>
      </c>
      <c r="K97" s="40"/>
      <c r="L97" s="40"/>
      <c r="M97" s="40">
        <f>+H97*I97*J97</f>
        <v>19</v>
      </c>
      <c r="N97" s="56"/>
      <c r="O97" s="36"/>
    </row>
    <row r="98" s="3" customFormat="1" spans="1:15">
      <c r="A98" s="35"/>
      <c r="B98" s="36">
        <v>1518966</v>
      </c>
      <c r="C98" s="37">
        <v>8667515</v>
      </c>
      <c r="D98" s="36">
        <v>184579</v>
      </c>
      <c r="E98" s="38" t="s">
        <v>145</v>
      </c>
      <c r="F98" s="39">
        <v>43654</v>
      </c>
      <c r="G98" s="39">
        <v>43656</v>
      </c>
      <c r="H98" s="58">
        <v>123</v>
      </c>
      <c r="I98" s="58">
        <v>1</v>
      </c>
      <c r="J98" s="40">
        <f t="shared" si="28"/>
        <v>2</v>
      </c>
      <c r="K98" s="40">
        <f t="shared" ref="K98:K102" si="34">H98*I98*J98</f>
        <v>246</v>
      </c>
      <c r="L98" s="40"/>
      <c r="M98" s="40"/>
      <c r="N98" s="56">
        <f t="shared" ref="N98:N102" si="35">+I98*J98</f>
        <v>2</v>
      </c>
      <c r="O98" s="36"/>
    </row>
    <row r="99" s="3" customFormat="1" spans="1:15">
      <c r="A99" s="35"/>
      <c r="B99" s="36">
        <v>1518966</v>
      </c>
      <c r="C99" s="37">
        <v>8667515</v>
      </c>
      <c r="D99" s="36">
        <v>184579</v>
      </c>
      <c r="E99" s="38" t="s">
        <v>182</v>
      </c>
      <c r="F99" s="39">
        <v>43654</v>
      </c>
      <c r="G99" s="39">
        <v>43656</v>
      </c>
      <c r="H99" s="58">
        <v>62</v>
      </c>
      <c r="I99" s="58">
        <v>1</v>
      </c>
      <c r="J99" s="40">
        <f t="shared" si="28"/>
        <v>2</v>
      </c>
      <c r="K99" s="40"/>
      <c r="L99" s="40"/>
      <c r="M99" s="40">
        <f>+H99*I99*J99</f>
        <v>124</v>
      </c>
      <c r="N99" s="56"/>
      <c r="O99" s="36"/>
    </row>
    <row r="100" s="3" customFormat="1" spans="1:15">
      <c r="A100" s="35"/>
      <c r="B100" s="36">
        <v>1492923</v>
      </c>
      <c r="C100" s="37">
        <v>8580166</v>
      </c>
      <c r="D100" s="36">
        <v>184585</v>
      </c>
      <c r="E100" s="38" t="s">
        <v>145</v>
      </c>
      <c r="F100" s="39">
        <v>43653</v>
      </c>
      <c r="G100" s="39">
        <v>43656</v>
      </c>
      <c r="H100" s="40">
        <v>165</v>
      </c>
      <c r="I100" s="40">
        <v>2</v>
      </c>
      <c r="J100" s="40">
        <f t="shared" si="28"/>
        <v>3</v>
      </c>
      <c r="K100" s="40">
        <f t="shared" si="34"/>
        <v>990</v>
      </c>
      <c r="L100" s="40"/>
      <c r="M100" s="40"/>
      <c r="N100" s="56">
        <f t="shared" si="35"/>
        <v>6</v>
      </c>
      <c r="O100" s="36"/>
    </row>
    <row r="101" s="3" customFormat="1" spans="1:15">
      <c r="A101" s="35"/>
      <c r="B101" s="36">
        <v>1485483</v>
      </c>
      <c r="C101" s="37">
        <v>8546979</v>
      </c>
      <c r="D101" s="36">
        <v>184586</v>
      </c>
      <c r="E101" s="38" t="s">
        <v>29</v>
      </c>
      <c r="F101" s="39">
        <v>43654</v>
      </c>
      <c r="G101" s="39">
        <v>43656</v>
      </c>
      <c r="H101" s="40">
        <v>105</v>
      </c>
      <c r="I101" s="40">
        <v>2</v>
      </c>
      <c r="J101" s="40">
        <f t="shared" si="28"/>
        <v>2</v>
      </c>
      <c r="K101" s="40">
        <f t="shared" si="34"/>
        <v>420</v>
      </c>
      <c r="L101" s="40"/>
      <c r="M101" s="40"/>
      <c r="N101" s="56">
        <f t="shared" si="35"/>
        <v>4</v>
      </c>
      <c r="O101" s="36"/>
    </row>
    <row r="102" s="3" customFormat="1" spans="1:15">
      <c r="A102" s="60"/>
      <c r="B102" s="36">
        <v>1524751</v>
      </c>
      <c r="C102" s="37">
        <v>8687739</v>
      </c>
      <c r="D102" s="36">
        <v>184589</v>
      </c>
      <c r="E102" s="38" t="s">
        <v>29</v>
      </c>
      <c r="F102" s="39">
        <v>43654</v>
      </c>
      <c r="G102" s="39">
        <v>43656</v>
      </c>
      <c r="H102" s="40">
        <v>105</v>
      </c>
      <c r="I102" s="40">
        <v>2</v>
      </c>
      <c r="J102" s="40">
        <f t="shared" si="28"/>
        <v>2</v>
      </c>
      <c r="K102" s="40">
        <f t="shared" si="34"/>
        <v>420</v>
      </c>
      <c r="L102" s="40"/>
      <c r="M102" s="40"/>
      <c r="N102" s="56">
        <f t="shared" si="35"/>
        <v>4</v>
      </c>
      <c r="O102" s="36"/>
    </row>
    <row r="103" s="3" customFormat="1" spans="1:15">
      <c r="A103" s="60"/>
      <c r="B103" s="36">
        <v>1524751</v>
      </c>
      <c r="C103" s="37">
        <v>8687739</v>
      </c>
      <c r="D103" s="36">
        <v>184589</v>
      </c>
      <c r="E103" s="38" t="s">
        <v>116</v>
      </c>
      <c r="F103" s="39">
        <v>43654</v>
      </c>
      <c r="G103" s="39">
        <v>43656</v>
      </c>
      <c r="H103" s="40">
        <v>19</v>
      </c>
      <c r="I103" s="40">
        <v>2</v>
      </c>
      <c r="J103" s="40">
        <f t="shared" si="28"/>
        <v>2</v>
      </c>
      <c r="K103" s="40"/>
      <c r="L103" s="40"/>
      <c r="M103" s="40">
        <f>+H103*I103*J103</f>
        <v>76</v>
      </c>
      <c r="N103" s="56"/>
      <c r="O103" s="36"/>
    </row>
    <row r="104" s="5" customFormat="1" spans="1:15">
      <c r="A104" s="61" t="s">
        <v>120</v>
      </c>
      <c r="B104" s="62">
        <v>1511064</v>
      </c>
      <c r="C104" s="37">
        <v>8714671</v>
      </c>
      <c r="D104" s="62">
        <v>184599</v>
      </c>
      <c r="E104" s="63" t="s">
        <v>145</v>
      </c>
      <c r="F104" s="64">
        <v>43655</v>
      </c>
      <c r="G104" s="64">
        <v>43656</v>
      </c>
      <c r="H104" s="58">
        <v>123</v>
      </c>
      <c r="I104" s="58">
        <v>10</v>
      </c>
      <c r="J104" s="58">
        <f t="shared" si="28"/>
        <v>1</v>
      </c>
      <c r="K104" s="58">
        <f t="shared" ref="K104:K108" si="36">H104*I104*J104</f>
        <v>1230</v>
      </c>
      <c r="L104" s="58"/>
      <c r="M104" s="58"/>
      <c r="N104" s="65">
        <f t="shared" ref="N104:N108" si="37">+I104*J104</f>
        <v>10</v>
      </c>
      <c r="O104" s="62"/>
    </row>
    <row r="105" s="3" customFormat="1" spans="1:15">
      <c r="A105" s="60"/>
      <c r="B105" s="36">
        <v>1535822</v>
      </c>
      <c r="C105" s="37">
        <v>8724129</v>
      </c>
      <c r="D105" s="36">
        <v>184779</v>
      </c>
      <c r="E105" s="38" t="s">
        <v>29</v>
      </c>
      <c r="F105" s="39">
        <v>43656</v>
      </c>
      <c r="G105" s="39">
        <v>43657</v>
      </c>
      <c r="H105" s="40">
        <v>105</v>
      </c>
      <c r="I105" s="40">
        <v>1</v>
      </c>
      <c r="J105" s="40">
        <f t="shared" si="28"/>
        <v>1</v>
      </c>
      <c r="K105" s="40">
        <f t="shared" si="36"/>
        <v>105</v>
      </c>
      <c r="L105" s="40"/>
      <c r="M105" s="40"/>
      <c r="N105" s="56">
        <f t="shared" si="37"/>
        <v>1</v>
      </c>
      <c r="O105" s="36"/>
    </row>
    <row r="106" s="3" customFormat="1" spans="1:15">
      <c r="A106" s="60" t="s">
        <v>120</v>
      </c>
      <c r="B106" s="36">
        <v>1537558</v>
      </c>
      <c r="C106" s="37">
        <v>8727081</v>
      </c>
      <c r="D106" s="36">
        <v>184793</v>
      </c>
      <c r="E106" s="38" t="s">
        <v>29</v>
      </c>
      <c r="F106" s="39">
        <v>43656</v>
      </c>
      <c r="G106" s="39">
        <v>43657</v>
      </c>
      <c r="H106" s="40">
        <v>105</v>
      </c>
      <c r="I106" s="40">
        <v>1</v>
      </c>
      <c r="J106" s="40">
        <f t="shared" si="28"/>
        <v>1</v>
      </c>
      <c r="K106" s="40">
        <f t="shared" si="36"/>
        <v>105</v>
      </c>
      <c r="L106" s="40"/>
      <c r="M106" s="40"/>
      <c r="N106" s="56">
        <f t="shared" si="37"/>
        <v>1</v>
      </c>
      <c r="O106" s="36"/>
    </row>
    <row r="107" s="3" customFormat="1" spans="1:15">
      <c r="A107" s="60"/>
      <c r="B107" s="36">
        <v>1537429</v>
      </c>
      <c r="C107" s="37">
        <v>8726739</v>
      </c>
      <c r="D107" s="36">
        <v>184794</v>
      </c>
      <c r="E107" s="38" t="s">
        <v>29</v>
      </c>
      <c r="F107" s="39">
        <v>43656</v>
      </c>
      <c r="G107" s="39">
        <v>43657</v>
      </c>
      <c r="H107" s="40">
        <v>105</v>
      </c>
      <c r="I107" s="40">
        <v>1</v>
      </c>
      <c r="J107" s="40">
        <f t="shared" si="28"/>
        <v>1</v>
      </c>
      <c r="K107" s="40">
        <f t="shared" si="36"/>
        <v>105</v>
      </c>
      <c r="L107" s="40"/>
      <c r="M107" s="40"/>
      <c r="N107" s="56">
        <f t="shared" si="37"/>
        <v>1</v>
      </c>
      <c r="O107" s="36"/>
    </row>
    <row r="108" s="3" customFormat="1" spans="1:15">
      <c r="A108" s="60"/>
      <c r="B108" s="36">
        <v>1508517</v>
      </c>
      <c r="C108" s="37">
        <v>8634695</v>
      </c>
      <c r="D108" s="36">
        <v>184803</v>
      </c>
      <c r="E108" s="38" t="s">
        <v>29</v>
      </c>
      <c r="F108" s="39">
        <v>43655</v>
      </c>
      <c r="G108" s="39">
        <v>43657</v>
      </c>
      <c r="H108" s="40">
        <v>105</v>
      </c>
      <c r="I108" s="40">
        <v>1</v>
      </c>
      <c r="J108" s="40">
        <f t="shared" si="28"/>
        <v>2</v>
      </c>
      <c r="K108" s="40">
        <f t="shared" si="36"/>
        <v>210</v>
      </c>
      <c r="L108" s="40"/>
      <c r="M108" s="40"/>
      <c r="N108" s="56">
        <f t="shared" si="37"/>
        <v>2</v>
      </c>
      <c r="O108" s="36"/>
    </row>
    <row r="109" s="3" customFormat="1" spans="1:15">
      <c r="A109" s="60"/>
      <c r="B109" s="36">
        <v>1508517</v>
      </c>
      <c r="C109" s="37">
        <v>8634695</v>
      </c>
      <c r="D109" s="36">
        <v>184803</v>
      </c>
      <c r="E109" s="38" t="s">
        <v>116</v>
      </c>
      <c r="F109" s="39">
        <v>43655</v>
      </c>
      <c r="G109" s="39">
        <v>43657</v>
      </c>
      <c r="H109" s="40">
        <v>19</v>
      </c>
      <c r="I109" s="40">
        <v>1</v>
      </c>
      <c r="J109" s="40">
        <f t="shared" si="28"/>
        <v>2</v>
      </c>
      <c r="K109" s="40"/>
      <c r="L109" s="40"/>
      <c r="M109" s="40">
        <f>+H109*I109*J109</f>
        <v>38</v>
      </c>
      <c r="N109" s="56"/>
      <c r="O109" s="36"/>
    </row>
    <row r="110" s="3" customFormat="1" spans="1:15">
      <c r="A110" s="60"/>
      <c r="B110" s="36">
        <v>1511070</v>
      </c>
      <c r="C110" s="37">
        <v>8713261</v>
      </c>
      <c r="D110" s="36">
        <v>184808</v>
      </c>
      <c r="E110" s="38" t="s">
        <v>145</v>
      </c>
      <c r="F110" s="39">
        <v>43656</v>
      </c>
      <c r="G110" s="39">
        <v>43657</v>
      </c>
      <c r="H110" s="40">
        <v>123</v>
      </c>
      <c r="I110" s="40">
        <v>10</v>
      </c>
      <c r="J110" s="40">
        <f t="shared" si="28"/>
        <v>1</v>
      </c>
      <c r="K110" s="40">
        <f t="shared" ref="K110:K112" si="38">H110*I110*J110</f>
        <v>1230</v>
      </c>
      <c r="L110" s="40"/>
      <c r="M110" s="40"/>
      <c r="N110" s="56">
        <f t="shared" ref="N110:N112" si="39">+I110*J110</f>
        <v>10</v>
      </c>
      <c r="O110" s="36"/>
    </row>
    <row r="111" s="3" customFormat="1" spans="1:15">
      <c r="A111" s="60"/>
      <c r="B111" s="36">
        <v>1498153</v>
      </c>
      <c r="C111" s="37">
        <v>8599292</v>
      </c>
      <c r="D111" s="36">
        <v>184813</v>
      </c>
      <c r="E111" s="38" t="s">
        <v>29</v>
      </c>
      <c r="F111" s="39">
        <v>43654</v>
      </c>
      <c r="G111" s="39">
        <v>43657</v>
      </c>
      <c r="H111" s="40">
        <v>105</v>
      </c>
      <c r="I111" s="40">
        <v>1</v>
      </c>
      <c r="J111" s="40">
        <f t="shared" si="28"/>
        <v>3</v>
      </c>
      <c r="K111" s="40">
        <f t="shared" si="38"/>
        <v>315</v>
      </c>
      <c r="L111" s="40"/>
      <c r="M111" s="40"/>
      <c r="N111" s="56">
        <f t="shared" si="39"/>
        <v>3</v>
      </c>
      <c r="O111" s="36"/>
    </row>
    <row r="112" s="3" customFormat="1" spans="1:15">
      <c r="A112" s="60"/>
      <c r="B112" s="36">
        <v>1520892</v>
      </c>
      <c r="C112" s="37">
        <v>8672934</v>
      </c>
      <c r="D112" s="36">
        <v>184969</v>
      </c>
      <c r="E112" s="38" t="s">
        <v>29</v>
      </c>
      <c r="F112" s="39">
        <v>43655</v>
      </c>
      <c r="G112" s="39">
        <v>43656</v>
      </c>
      <c r="H112" s="40">
        <v>105</v>
      </c>
      <c r="I112" s="40">
        <v>4</v>
      </c>
      <c r="J112" s="40">
        <f t="shared" si="28"/>
        <v>1</v>
      </c>
      <c r="K112" s="40">
        <f t="shared" si="38"/>
        <v>420</v>
      </c>
      <c r="L112" s="40"/>
      <c r="M112" s="40"/>
      <c r="N112" s="56">
        <f t="shared" si="39"/>
        <v>4</v>
      </c>
      <c r="O112" s="36"/>
    </row>
    <row r="113" s="3" customFormat="1" spans="1:15">
      <c r="A113" s="60"/>
      <c r="B113" s="36">
        <v>1520892</v>
      </c>
      <c r="C113" s="37">
        <v>8672934</v>
      </c>
      <c r="D113" s="36">
        <v>184969</v>
      </c>
      <c r="E113" s="38" t="s">
        <v>116</v>
      </c>
      <c r="F113" s="39">
        <v>43655</v>
      </c>
      <c r="G113" s="39">
        <v>43656</v>
      </c>
      <c r="H113" s="40">
        <v>19</v>
      </c>
      <c r="I113" s="40">
        <v>4</v>
      </c>
      <c r="J113" s="40">
        <f t="shared" si="28"/>
        <v>1</v>
      </c>
      <c r="K113" s="40"/>
      <c r="L113" s="40"/>
      <c r="M113" s="40">
        <f>+H113*I113*J113</f>
        <v>76</v>
      </c>
      <c r="N113" s="56"/>
      <c r="O113" s="36"/>
    </row>
    <row r="114" s="3" customFormat="1" spans="1:15">
      <c r="A114" s="60" t="s">
        <v>120</v>
      </c>
      <c r="B114" s="36">
        <v>1522014</v>
      </c>
      <c r="C114" s="37">
        <v>8678183</v>
      </c>
      <c r="D114" s="36">
        <v>184979</v>
      </c>
      <c r="E114" s="38" t="s">
        <v>29</v>
      </c>
      <c r="F114" s="39">
        <v>43654</v>
      </c>
      <c r="G114" s="39">
        <v>43658</v>
      </c>
      <c r="H114" s="40">
        <v>105</v>
      </c>
      <c r="I114" s="40">
        <v>1</v>
      </c>
      <c r="J114" s="40">
        <f t="shared" si="28"/>
        <v>4</v>
      </c>
      <c r="K114" s="40">
        <f t="shared" ref="K114:K118" si="40">H114*I114*J114</f>
        <v>420</v>
      </c>
      <c r="L114" s="40"/>
      <c r="M114" s="40"/>
      <c r="N114" s="56">
        <f t="shared" ref="N114:N118" si="41">+I114*J114</f>
        <v>4</v>
      </c>
      <c r="O114" s="36"/>
    </row>
    <row r="115" s="3" customFormat="1" spans="1:15">
      <c r="A115" s="60"/>
      <c r="B115" s="36">
        <v>1522014</v>
      </c>
      <c r="C115" s="37">
        <v>8678183</v>
      </c>
      <c r="D115" s="36">
        <v>184979</v>
      </c>
      <c r="E115" s="38" t="s">
        <v>116</v>
      </c>
      <c r="F115" s="39">
        <v>43654</v>
      </c>
      <c r="G115" s="39">
        <v>43658</v>
      </c>
      <c r="H115" s="40">
        <v>19</v>
      </c>
      <c r="I115" s="40">
        <v>1</v>
      </c>
      <c r="J115" s="40">
        <f t="shared" si="28"/>
        <v>4</v>
      </c>
      <c r="K115" s="40"/>
      <c r="L115" s="40"/>
      <c r="M115" s="40">
        <f>+H115*I115*J115</f>
        <v>76</v>
      </c>
      <c r="N115" s="56"/>
      <c r="O115" s="36"/>
    </row>
    <row r="116" s="3" customFormat="1" spans="1:15">
      <c r="A116" s="60"/>
      <c r="B116" s="36">
        <v>1518301</v>
      </c>
      <c r="C116" s="37">
        <v>8665860</v>
      </c>
      <c r="D116" s="36">
        <v>184980</v>
      </c>
      <c r="E116" s="38" t="s">
        <v>29</v>
      </c>
      <c r="F116" s="39">
        <v>43657</v>
      </c>
      <c r="G116" s="39">
        <v>43658</v>
      </c>
      <c r="H116" s="40">
        <v>105</v>
      </c>
      <c r="I116" s="40">
        <v>2</v>
      </c>
      <c r="J116" s="40">
        <f t="shared" si="28"/>
        <v>1</v>
      </c>
      <c r="K116" s="40">
        <f t="shared" si="40"/>
        <v>210</v>
      </c>
      <c r="L116" s="40"/>
      <c r="M116" s="40"/>
      <c r="N116" s="56">
        <f t="shared" si="41"/>
        <v>2</v>
      </c>
      <c r="O116" s="36"/>
    </row>
    <row r="117" s="3" customFormat="1" spans="1:15">
      <c r="A117" s="60"/>
      <c r="B117" s="36">
        <v>1530103</v>
      </c>
      <c r="C117" s="37">
        <v>8703838</v>
      </c>
      <c r="D117" s="36">
        <v>184981</v>
      </c>
      <c r="E117" s="38" t="s">
        <v>29</v>
      </c>
      <c r="F117" s="39">
        <v>43657</v>
      </c>
      <c r="G117" s="39">
        <v>43658</v>
      </c>
      <c r="H117" s="40">
        <v>105</v>
      </c>
      <c r="I117" s="40">
        <v>2</v>
      </c>
      <c r="J117" s="40">
        <f t="shared" si="28"/>
        <v>1</v>
      </c>
      <c r="K117" s="40">
        <f t="shared" si="40"/>
        <v>210</v>
      </c>
      <c r="L117" s="40"/>
      <c r="M117" s="40"/>
      <c r="N117" s="56">
        <f t="shared" si="41"/>
        <v>2</v>
      </c>
      <c r="O117" s="36"/>
    </row>
    <row r="118" s="3" customFormat="1" spans="1:15">
      <c r="A118" s="60"/>
      <c r="B118" s="36">
        <v>1515784</v>
      </c>
      <c r="C118" s="37">
        <v>8659193</v>
      </c>
      <c r="D118" s="36">
        <v>184986</v>
      </c>
      <c r="E118" s="38" t="s">
        <v>29</v>
      </c>
      <c r="F118" s="39">
        <v>43655</v>
      </c>
      <c r="G118" s="39">
        <v>43658</v>
      </c>
      <c r="H118" s="40">
        <v>105</v>
      </c>
      <c r="I118" s="40">
        <v>1</v>
      </c>
      <c r="J118" s="40">
        <f t="shared" si="28"/>
        <v>3</v>
      </c>
      <c r="K118" s="40">
        <f t="shared" si="40"/>
        <v>315</v>
      </c>
      <c r="L118" s="40"/>
      <c r="M118" s="40"/>
      <c r="N118" s="56">
        <f t="shared" si="41"/>
        <v>3</v>
      </c>
      <c r="O118" s="36"/>
    </row>
    <row r="119" s="3" customFormat="1" spans="1:15">
      <c r="A119" s="60"/>
      <c r="B119" s="36">
        <v>1515784</v>
      </c>
      <c r="C119" s="37">
        <v>8659193</v>
      </c>
      <c r="D119" s="36">
        <v>184986</v>
      </c>
      <c r="E119" s="38" t="s">
        <v>116</v>
      </c>
      <c r="F119" s="39">
        <v>43655</v>
      </c>
      <c r="G119" s="39">
        <v>43658</v>
      </c>
      <c r="H119" s="40">
        <v>19</v>
      </c>
      <c r="I119" s="40">
        <v>1</v>
      </c>
      <c r="J119" s="40">
        <f t="shared" si="28"/>
        <v>3</v>
      </c>
      <c r="K119" s="40"/>
      <c r="L119" s="40"/>
      <c r="M119" s="40">
        <f>+H119*I119*J119</f>
        <v>57</v>
      </c>
      <c r="N119" s="56"/>
      <c r="O119" s="36"/>
    </row>
    <row r="120" s="3" customFormat="1" spans="1:15">
      <c r="A120" s="60"/>
      <c r="B120" s="36">
        <v>1516045</v>
      </c>
      <c r="C120" s="37">
        <v>8659238</v>
      </c>
      <c r="D120" s="36">
        <v>184990</v>
      </c>
      <c r="E120" s="38" t="s">
        <v>29</v>
      </c>
      <c r="F120" s="39">
        <v>43656</v>
      </c>
      <c r="G120" s="39">
        <v>43658</v>
      </c>
      <c r="H120" s="40">
        <v>105</v>
      </c>
      <c r="I120" s="40">
        <v>2</v>
      </c>
      <c r="J120" s="40">
        <f t="shared" si="28"/>
        <v>2</v>
      </c>
      <c r="K120" s="40">
        <f t="shared" ref="K120:K123" si="42">H120*I120*J120</f>
        <v>420</v>
      </c>
      <c r="L120" s="40"/>
      <c r="M120" s="40"/>
      <c r="N120" s="56">
        <f t="shared" ref="N120:N123" si="43">+I120*J120</f>
        <v>4</v>
      </c>
      <c r="O120" s="36"/>
    </row>
    <row r="121" s="3" customFormat="1" spans="1:15">
      <c r="A121" s="60"/>
      <c r="B121" s="36">
        <v>1533880</v>
      </c>
      <c r="C121" s="37">
        <v>8767965</v>
      </c>
      <c r="D121" s="36">
        <v>184991</v>
      </c>
      <c r="E121" s="38" t="s">
        <v>94</v>
      </c>
      <c r="F121" s="39">
        <v>43656</v>
      </c>
      <c r="G121" s="39">
        <v>43658</v>
      </c>
      <c r="H121" s="40">
        <v>183</v>
      </c>
      <c r="I121" s="40">
        <v>4</v>
      </c>
      <c r="J121" s="40">
        <f t="shared" si="28"/>
        <v>2</v>
      </c>
      <c r="K121" s="40">
        <f t="shared" si="42"/>
        <v>1464</v>
      </c>
      <c r="L121" s="40"/>
      <c r="M121" s="40"/>
      <c r="N121" s="56">
        <f t="shared" si="43"/>
        <v>8</v>
      </c>
      <c r="O121" s="36"/>
    </row>
    <row r="122" s="3" customFormat="1" spans="1:15">
      <c r="A122" s="60"/>
      <c r="B122" s="36">
        <v>1541000</v>
      </c>
      <c r="C122" s="37">
        <v>8741060</v>
      </c>
      <c r="D122" s="36">
        <v>185206</v>
      </c>
      <c r="E122" s="38" t="s">
        <v>145</v>
      </c>
      <c r="F122" s="39">
        <v>43658</v>
      </c>
      <c r="G122" s="39">
        <v>43659</v>
      </c>
      <c r="H122" s="40">
        <v>123</v>
      </c>
      <c r="I122" s="40">
        <v>1</v>
      </c>
      <c r="J122" s="40">
        <f t="shared" si="28"/>
        <v>1</v>
      </c>
      <c r="K122" s="40">
        <f t="shared" si="42"/>
        <v>123</v>
      </c>
      <c r="L122" s="40"/>
      <c r="M122" s="40"/>
      <c r="N122" s="56">
        <f t="shared" si="43"/>
        <v>1</v>
      </c>
      <c r="O122" s="36"/>
    </row>
    <row r="123" s="3" customFormat="1" spans="1:15">
      <c r="A123" s="60"/>
      <c r="B123" s="36">
        <v>1541001</v>
      </c>
      <c r="C123" s="37">
        <v>8740761</v>
      </c>
      <c r="D123" s="36">
        <v>185207</v>
      </c>
      <c r="E123" s="38" t="s">
        <v>145</v>
      </c>
      <c r="F123" s="39">
        <v>43658</v>
      </c>
      <c r="G123" s="39">
        <v>43659</v>
      </c>
      <c r="H123" s="40">
        <v>123</v>
      </c>
      <c r="I123" s="40">
        <v>1</v>
      </c>
      <c r="J123" s="40">
        <f t="shared" si="28"/>
        <v>1</v>
      </c>
      <c r="K123" s="40">
        <f t="shared" si="42"/>
        <v>123</v>
      </c>
      <c r="L123" s="40"/>
      <c r="M123" s="40"/>
      <c r="N123" s="56">
        <f t="shared" si="43"/>
        <v>1</v>
      </c>
      <c r="O123" s="36"/>
    </row>
    <row r="124" s="3" customFormat="1" spans="1:15">
      <c r="A124" s="60"/>
      <c r="B124" s="36">
        <v>1541001</v>
      </c>
      <c r="C124" s="37">
        <v>8740761</v>
      </c>
      <c r="D124" s="36">
        <v>185207</v>
      </c>
      <c r="E124" s="38" t="s">
        <v>116</v>
      </c>
      <c r="F124" s="39">
        <v>43658</v>
      </c>
      <c r="G124" s="39">
        <v>43659</v>
      </c>
      <c r="H124" s="40">
        <v>19</v>
      </c>
      <c r="I124" s="40">
        <v>1</v>
      </c>
      <c r="J124" s="40">
        <f t="shared" si="28"/>
        <v>1</v>
      </c>
      <c r="K124" s="40"/>
      <c r="L124" s="40"/>
      <c r="M124" s="40">
        <f>+H124*I124*J124</f>
        <v>19</v>
      </c>
      <c r="N124" s="56"/>
      <c r="O124" s="36"/>
    </row>
    <row r="125" s="3" customFormat="1" spans="1:15">
      <c r="A125" s="60"/>
      <c r="B125" s="36">
        <v>1521849</v>
      </c>
      <c r="C125" s="37">
        <v>8677171</v>
      </c>
      <c r="D125" s="36">
        <v>185214</v>
      </c>
      <c r="E125" s="38" t="s">
        <v>29</v>
      </c>
      <c r="F125" s="39">
        <v>43657</v>
      </c>
      <c r="G125" s="39">
        <v>43659</v>
      </c>
      <c r="H125" s="40">
        <v>105</v>
      </c>
      <c r="I125" s="40">
        <v>3</v>
      </c>
      <c r="J125" s="40">
        <f t="shared" si="28"/>
        <v>2</v>
      </c>
      <c r="K125" s="40">
        <f t="shared" ref="K125:K131" si="44">H125*I125*J125</f>
        <v>630</v>
      </c>
      <c r="L125" s="40"/>
      <c r="M125" s="40"/>
      <c r="N125" s="56">
        <f t="shared" ref="N125:N131" si="45">+I125*J125</f>
        <v>6</v>
      </c>
      <c r="O125" s="36"/>
    </row>
    <row r="126" s="3" customFormat="1" spans="1:15">
      <c r="A126" s="60"/>
      <c r="B126" s="36">
        <v>1510726</v>
      </c>
      <c r="C126" s="37">
        <v>8645364</v>
      </c>
      <c r="D126" s="36">
        <v>185232</v>
      </c>
      <c r="E126" s="38" t="s">
        <v>29</v>
      </c>
      <c r="F126" s="39">
        <v>43657</v>
      </c>
      <c r="G126" s="39">
        <v>43659</v>
      </c>
      <c r="H126" s="40">
        <v>105</v>
      </c>
      <c r="I126" s="40">
        <v>1</v>
      </c>
      <c r="J126" s="40">
        <f t="shared" si="28"/>
        <v>2</v>
      </c>
      <c r="K126" s="40">
        <f t="shared" si="44"/>
        <v>210</v>
      </c>
      <c r="L126" s="40"/>
      <c r="M126" s="40"/>
      <c r="N126" s="56">
        <f t="shared" si="45"/>
        <v>2</v>
      </c>
      <c r="O126" s="36"/>
    </row>
    <row r="127" s="3" customFormat="1" spans="1:15">
      <c r="A127" s="60"/>
      <c r="B127" s="36">
        <v>1500192</v>
      </c>
      <c r="C127" s="37">
        <v>8763895</v>
      </c>
      <c r="D127" s="36">
        <v>185259</v>
      </c>
      <c r="E127" s="38" t="s">
        <v>146</v>
      </c>
      <c r="F127" s="39">
        <v>43657</v>
      </c>
      <c r="G127" s="39">
        <v>43659</v>
      </c>
      <c r="H127" s="40">
        <v>165</v>
      </c>
      <c r="I127" s="40">
        <v>1</v>
      </c>
      <c r="J127" s="40">
        <f t="shared" si="28"/>
        <v>2</v>
      </c>
      <c r="K127" s="40">
        <f t="shared" si="44"/>
        <v>330</v>
      </c>
      <c r="L127" s="40"/>
      <c r="M127" s="40"/>
      <c r="N127" s="56">
        <f t="shared" si="45"/>
        <v>2</v>
      </c>
      <c r="O127" s="36"/>
    </row>
    <row r="128" s="3" customFormat="1" spans="1:15">
      <c r="A128" s="60"/>
      <c r="B128" s="36">
        <v>1532458</v>
      </c>
      <c r="C128" s="37">
        <v>8711818</v>
      </c>
      <c r="D128" s="36">
        <v>185262</v>
      </c>
      <c r="E128" s="38" t="s">
        <v>29</v>
      </c>
      <c r="F128" s="39">
        <v>43657</v>
      </c>
      <c r="G128" s="39">
        <v>43659</v>
      </c>
      <c r="H128" s="40">
        <v>105</v>
      </c>
      <c r="I128" s="40">
        <v>3</v>
      </c>
      <c r="J128" s="40">
        <f t="shared" si="28"/>
        <v>2</v>
      </c>
      <c r="K128" s="40">
        <f t="shared" si="44"/>
        <v>630</v>
      </c>
      <c r="L128" s="40"/>
      <c r="M128" s="40"/>
      <c r="N128" s="56">
        <f t="shared" si="45"/>
        <v>6</v>
      </c>
      <c r="O128" s="36"/>
    </row>
    <row r="129" s="3" customFormat="1" spans="1:15">
      <c r="A129" s="60"/>
      <c r="B129" s="36">
        <v>1511073</v>
      </c>
      <c r="C129" s="37">
        <v>8711510</v>
      </c>
      <c r="D129" s="36">
        <v>185263</v>
      </c>
      <c r="E129" s="38" t="s">
        <v>145</v>
      </c>
      <c r="F129" s="39">
        <v>43658</v>
      </c>
      <c r="G129" s="39">
        <v>43659</v>
      </c>
      <c r="H129" s="40">
        <v>123</v>
      </c>
      <c r="I129" s="40">
        <v>10</v>
      </c>
      <c r="J129" s="40">
        <f t="shared" si="28"/>
        <v>1</v>
      </c>
      <c r="K129" s="40">
        <f t="shared" si="44"/>
        <v>1230</v>
      </c>
      <c r="L129" s="40"/>
      <c r="M129" s="40"/>
      <c r="N129" s="56">
        <f t="shared" si="45"/>
        <v>10</v>
      </c>
      <c r="O129" s="36"/>
    </row>
    <row r="130" s="3" customFormat="1" spans="1:15">
      <c r="A130" s="60"/>
      <c r="B130" s="36">
        <v>1530762</v>
      </c>
      <c r="C130" s="37">
        <v>8712804</v>
      </c>
      <c r="D130" s="36">
        <v>185264</v>
      </c>
      <c r="E130" s="38" t="s">
        <v>29</v>
      </c>
      <c r="F130" s="39">
        <v>43656</v>
      </c>
      <c r="G130" s="39">
        <v>43659</v>
      </c>
      <c r="H130" s="40">
        <v>105</v>
      </c>
      <c r="I130" s="40">
        <v>2</v>
      </c>
      <c r="J130" s="40">
        <f t="shared" si="28"/>
        <v>3</v>
      </c>
      <c r="K130" s="40">
        <f t="shared" si="44"/>
        <v>630</v>
      </c>
      <c r="L130" s="40"/>
      <c r="M130" s="40"/>
      <c r="N130" s="56">
        <f t="shared" si="45"/>
        <v>6</v>
      </c>
      <c r="O130" s="36"/>
    </row>
    <row r="131" s="3" customFormat="1" spans="1:15">
      <c r="A131" s="60"/>
      <c r="B131" s="36">
        <v>1527406</v>
      </c>
      <c r="C131" s="37">
        <v>8695816</v>
      </c>
      <c r="D131" s="36">
        <v>185273</v>
      </c>
      <c r="E131" s="38" t="s">
        <v>29</v>
      </c>
      <c r="F131" s="39">
        <v>43657</v>
      </c>
      <c r="G131" s="39">
        <v>43659</v>
      </c>
      <c r="H131" s="40">
        <v>105</v>
      </c>
      <c r="I131" s="40">
        <v>1</v>
      </c>
      <c r="J131" s="40">
        <f t="shared" si="28"/>
        <v>2</v>
      </c>
      <c r="K131" s="40">
        <f t="shared" si="44"/>
        <v>210</v>
      </c>
      <c r="L131" s="40"/>
      <c r="M131" s="40"/>
      <c r="N131" s="56">
        <f t="shared" si="45"/>
        <v>2</v>
      </c>
      <c r="O131" s="36"/>
    </row>
    <row r="132" s="3" customFormat="1" spans="1:15">
      <c r="A132" s="60"/>
      <c r="B132" s="36">
        <v>1527406</v>
      </c>
      <c r="C132" s="37">
        <v>8695816</v>
      </c>
      <c r="D132" s="36">
        <v>185273</v>
      </c>
      <c r="E132" s="38" t="s">
        <v>172</v>
      </c>
      <c r="F132" s="39">
        <v>43657</v>
      </c>
      <c r="G132" s="39">
        <v>43659</v>
      </c>
      <c r="H132" s="40">
        <v>50</v>
      </c>
      <c r="I132" s="40">
        <v>1</v>
      </c>
      <c r="J132" s="40">
        <f t="shared" si="28"/>
        <v>2</v>
      </c>
      <c r="K132" s="40"/>
      <c r="L132" s="40"/>
      <c r="M132" s="40">
        <f>+H132*I132*J132</f>
        <v>100</v>
      </c>
      <c r="N132" s="56"/>
      <c r="O132" s="36"/>
    </row>
    <row r="133" s="3" customFormat="1" spans="1:15">
      <c r="A133" s="60"/>
      <c r="B133" s="36">
        <v>1483513</v>
      </c>
      <c r="C133" s="37">
        <v>8537352</v>
      </c>
      <c r="D133" s="36">
        <v>185447</v>
      </c>
      <c r="E133" s="38" t="s">
        <v>29</v>
      </c>
      <c r="F133" s="39">
        <v>43658</v>
      </c>
      <c r="G133" s="39">
        <v>43660</v>
      </c>
      <c r="H133" s="40">
        <v>105</v>
      </c>
      <c r="I133" s="40">
        <v>1</v>
      </c>
      <c r="J133" s="40">
        <f t="shared" si="28"/>
        <v>2</v>
      </c>
      <c r="K133" s="40">
        <f t="shared" ref="K133:K136" si="46">H133*I133*J133</f>
        <v>210</v>
      </c>
      <c r="L133" s="40"/>
      <c r="M133" s="40"/>
      <c r="N133" s="56">
        <f t="shared" ref="N133:N136" si="47">+I133*J133</f>
        <v>2</v>
      </c>
      <c r="O133" s="36"/>
    </row>
    <row r="134" s="3" customFormat="1" spans="1:15">
      <c r="A134" s="60"/>
      <c r="B134" s="36">
        <v>1533233</v>
      </c>
      <c r="C134" s="37">
        <v>8719736</v>
      </c>
      <c r="D134" s="36">
        <v>185474</v>
      </c>
      <c r="E134" s="38" t="s">
        <v>145</v>
      </c>
      <c r="F134" s="39">
        <v>43659</v>
      </c>
      <c r="G134" s="39">
        <v>43660</v>
      </c>
      <c r="H134" s="40">
        <v>123</v>
      </c>
      <c r="I134" s="40">
        <v>20</v>
      </c>
      <c r="J134" s="40">
        <f t="shared" si="28"/>
        <v>1</v>
      </c>
      <c r="K134" s="40">
        <f t="shared" si="46"/>
        <v>2460</v>
      </c>
      <c r="L134" s="40"/>
      <c r="M134" s="40"/>
      <c r="N134" s="56">
        <f t="shared" si="47"/>
        <v>20</v>
      </c>
      <c r="O134" s="36"/>
    </row>
    <row r="135" s="3" customFormat="1" spans="1:15">
      <c r="A135" s="60"/>
      <c r="B135" s="36">
        <v>1474587</v>
      </c>
      <c r="C135" s="37">
        <v>8506478</v>
      </c>
      <c r="D135" s="36">
        <v>185480</v>
      </c>
      <c r="E135" s="38" t="s">
        <v>29</v>
      </c>
      <c r="F135" s="39">
        <v>43657</v>
      </c>
      <c r="G135" s="39">
        <v>43660</v>
      </c>
      <c r="H135" s="40">
        <v>105</v>
      </c>
      <c r="I135" s="40">
        <v>1</v>
      </c>
      <c r="J135" s="40">
        <f t="shared" si="28"/>
        <v>3</v>
      </c>
      <c r="K135" s="40">
        <f t="shared" si="46"/>
        <v>315</v>
      </c>
      <c r="L135" s="40"/>
      <c r="M135" s="40"/>
      <c r="N135" s="56">
        <f t="shared" si="47"/>
        <v>3</v>
      </c>
      <c r="O135" s="36"/>
    </row>
    <row r="136" s="3" customFormat="1" spans="1:15">
      <c r="A136" s="60"/>
      <c r="B136" s="36">
        <v>1536055</v>
      </c>
      <c r="C136" s="37">
        <v>8724229</v>
      </c>
      <c r="D136" s="36">
        <v>185483</v>
      </c>
      <c r="E136" s="38" t="s">
        <v>94</v>
      </c>
      <c r="F136" s="39">
        <v>43659</v>
      </c>
      <c r="G136" s="39">
        <v>43660</v>
      </c>
      <c r="H136" s="40">
        <v>183</v>
      </c>
      <c r="I136" s="40">
        <v>1</v>
      </c>
      <c r="J136" s="40">
        <f t="shared" si="28"/>
        <v>1</v>
      </c>
      <c r="K136" s="40">
        <f t="shared" si="46"/>
        <v>183</v>
      </c>
      <c r="L136" s="40"/>
      <c r="M136" s="40"/>
      <c r="N136" s="56">
        <f t="shared" si="47"/>
        <v>1</v>
      </c>
      <c r="O136" s="36"/>
    </row>
    <row r="137" s="3" customFormat="1" spans="1:15">
      <c r="A137" s="60"/>
      <c r="B137" s="36">
        <v>1536055</v>
      </c>
      <c r="C137" s="37">
        <v>8724229</v>
      </c>
      <c r="D137" s="36">
        <v>185483</v>
      </c>
      <c r="E137" s="38" t="s">
        <v>116</v>
      </c>
      <c r="F137" s="39">
        <v>43659</v>
      </c>
      <c r="G137" s="39">
        <v>43660</v>
      </c>
      <c r="H137" s="40">
        <v>19</v>
      </c>
      <c r="I137" s="40">
        <v>1</v>
      </c>
      <c r="J137" s="40">
        <f t="shared" si="28"/>
        <v>1</v>
      </c>
      <c r="K137" s="40"/>
      <c r="L137" s="40"/>
      <c r="M137" s="40">
        <f t="shared" ref="M137:M142" si="48">+H137*I137*J137</f>
        <v>19</v>
      </c>
      <c r="N137" s="56"/>
      <c r="O137" s="36"/>
    </row>
    <row r="138" s="3" customFormat="1" spans="1:15">
      <c r="A138" s="60"/>
      <c r="B138" s="36">
        <v>1536055</v>
      </c>
      <c r="C138" s="37">
        <v>8724229</v>
      </c>
      <c r="D138" s="36">
        <v>185483</v>
      </c>
      <c r="E138" s="38" t="s">
        <v>183</v>
      </c>
      <c r="F138" s="39">
        <v>43659</v>
      </c>
      <c r="G138" s="39">
        <v>43660</v>
      </c>
      <c r="H138" s="40">
        <v>51</v>
      </c>
      <c r="I138" s="40">
        <v>1</v>
      </c>
      <c r="J138" s="40">
        <f t="shared" si="28"/>
        <v>1</v>
      </c>
      <c r="K138" s="40"/>
      <c r="L138" s="40"/>
      <c r="M138" s="40">
        <f t="shared" si="48"/>
        <v>51</v>
      </c>
      <c r="N138" s="56"/>
      <c r="O138" s="36"/>
    </row>
    <row r="139" s="3" customFormat="1" spans="1:15">
      <c r="A139" s="60"/>
      <c r="B139" s="36">
        <v>1533234</v>
      </c>
      <c r="C139" s="37">
        <v>8781388</v>
      </c>
      <c r="D139" s="36">
        <v>185702</v>
      </c>
      <c r="E139" s="38" t="s">
        <v>145</v>
      </c>
      <c r="F139" s="39">
        <v>43660</v>
      </c>
      <c r="G139" s="39">
        <v>43661</v>
      </c>
      <c r="H139" s="40">
        <v>123</v>
      </c>
      <c r="I139" s="40">
        <v>20</v>
      </c>
      <c r="J139" s="40">
        <f t="shared" si="28"/>
        <v>1</v>
      </c>
      <c r="K139" s="40">
        <f t="shared" ref="K139:K141" si="49">H139*I139*J139</f>
        <v>2460</v>
      </c>
      <c r="L139" s="40"/>
      <c r="M139" s="40"/>
      <c r="N139" s="56">
        <f t="shared" ref="N139:N141" si="50">+I139*J139</f>
        <v>20</v>
      </c>
      <c r="O139" s="36"/>
    </row>
    <row r="140" s="3" customFormat="1" spans="1:15">
      <c r="A140" s="60"/>
      <c r="B140" s="36">
        <v>1465887</v>
      </c>
      <c r="C140" s="37">
        <v>8474999</v>
      </c>
      <c r="D140" s="36">
        <v>185712</v>
      </c>
      <c r="E140" s="38" t="s">
        <v>29</v>
      </c>
      <c r="F140" s="39">
        <v>43659</v>
      </c>
      <c r="G140" s="39">
        <v>43661</v>
      </c>
      <c r="H140" s="40">
        <v>105</v>
      </c>
      <c r="I140" s="40">
        <v>1</v>
      </c>
      <c r="J140" s="40">
        <f t="shared" ref="J140:J203" si="51">+G140-F140</f>
        <v>2</v>
      </c>
      <c r="K140" s="40">
        <f t="shared" si="49"/>
        <v>210</v>
      </c>
      <c r="L140" s="40"/>
      <c r="M140" s="40"/>
      <c r="N140" s="56">
        <f t="shared" si="50"/>
        <v>2</v>
      </c>
      <c r="O140" s="36"/>
    </row>
    <row r="141" s="3" customFormat="1" spans="1:15">
      <c r="A141" s="60"/>
      <c r="B141" s="36">
        <v>1541617</v>
      </c>
      <c r="C141" s="37">
        <v>8741872</v>
      </c>
      <c r="D141" s="36">
        <v>185937</v>
      </c>
      <c r="E141" s="38" t="s">
        <v>29</v>
      </c>
      <c r="F141" s="39">
        <v>43661</v>
      </c>
      <c r="G141" s="39">
        <v>43662</v>
      </c>
      <c r="H141" s="40">
        <v>105</v>
      </c>
      <c r="I141" s="40">
        <v>1</v>
      </c>
      <c r="J141" s="40">
        <f t="shared" si="51"/>
        <v>1</v>
      </c>
      <c r="K141" s="40">
        <f t="shared" si="49"/>
        <v>105</v>
      </c>
      <c r="L141" s="40"/>
      <c r="M141" s="40"/>
      <c r="N141" s="56">
        <f t="shared" si="50"/>
        <v>1</v>
      </c>
      <c r="O141" s="36"/>
    </row>
    <row r="142" s="3" customFormat="1" spans="1:15">
      <c r="A142" s="60"/>
      <c r="B142" s="36">
        <v>1541617</v>
      </c>
      <c r="C142" s="37">
        <v>8741872</v>
      </c>
      <c r="D142" s="36">
        <v>185937</v>
      </c>
      <c r="E142" s="38" t="s">
        <v>116</v>
      </c>
      <c r="F142" s="39">
        <v>43661</v>
      </c>
      <c r="G142" s="39">
        <v>43662</v>
      </c>
      <c r="H142" s="40">
        <v>19</v>
      </c>
      <c r="I142" s="40">
        <v>1</v>
      </c>
      <c r="J142" s="40">
        <f t="shared" si="51"/>
        <v>1</v>
      </c>
      <c r="K142" s="40"/>
      <c r="L142" s="40"/>
      <c r="M142" s="40">
        <f t="shared" si="48"/>
        <v>19</v>
      </c>
      <c r="N142" s="56"/>
      <c r="O142" s="36"/>
    </row>
    <row r="143" s="3" customFormat="1" spans="1:15">
      <c r="A143" s="60"/>
      <c r="B143" s="36">
        <v>1543481</v>
      </c>
      <c r="C143" s="37">
        <v>8748429</v>
      </c>
      <c r="D143" s="36">
        <v>185975</v>
      </c>
      <c r="E143" s="38" t="s">
        <v>145</v>
      </c>
      <c r="F143" s="39">
        <v>43661</v>
      </c>
      <c r="G143" s="39">
        <v>43662</v>
      </c>
      <c r="H143" s="40">
        <v>123</v>
      </c>
      <c r="I143" s="40">
        <v>2</v>
      </c>
      <c r="J143" s="40">
        <f t="shared" si="51"/>
        <v>1</v>
      </c>
      <c r="K143" s="40">
        <f t="shared" ref="K143:K147" si="52">H143*I143*J143</f>
        <v>246</v>
      </c>
      <c r="L143" s="40"/>
      <c r="M143" s="40"/>
      <c r="N143" s="56">
        <f t="shared" ref="N143:N147" si="53">+I143*J143</f>
        <v>2</v>
      </c>
      <c r="O143" s="36"/>
    </row>
    <row r="144" s="3" customFormat="1" spans="1:15">
      <c r="A144" s="60"/>
      <c r="B144" s="36">
        <v>1543481</v>
      </c>
      <c r="C144" s="37">
        <v>8748429</v>
      </c>
      <c r="D144" s="36">
        <v>185975</v>
      </c>
      <c r="E144" s="38" t="s">
        <v>184</v>
      </c>
      <c r="F144" s="39">
        <v>43661</v>
      </c>
      <c r="G144" s="39">
        <v>43662</v>
      </c>
      <c r="H144" s="40">
        <v>27</v>
      </c>
      <c r="I144" s="40">
        <v>1</v>
      </c>
      <c r="J144" s="40">
        <f t="shared" si="51"/>
        <v>1</v>
      </c>
      <c r="K144" s="40"/>
      <c r="L144" s="40"/>
      <c r="M144" s="40">
        <f t="shared" ref="M144:M148" si="54">+H144*I144*J144</f>
        <v>27</v>
      </c>
      <c r="N144" s="56"/>
      <c r="O144" s="36"/>
    </row>
    <row r="145" s="3" customFormat="1" spans="1:15">
      <c r="A145" s="60"/>
      <c r="B145" s="36">
        <v>1543481</v>
      </c>
      <c r="C145" s="37">
        <v>8748429</v>
      </c>
      <c r="D145" s="36">
        <v>185975</v>
      </c>
      <c r="E145" s="38" t="s">
        <v>185</v>
      </c>
      <c r="F145" s="39">
        <v>43661</v>
      </c>
      <c r="G145" s="39">
        <v>43662</v>
      </c>
      <c r="H145" s="40">
        <v>47</v>
      </c>
      <c r="I145" s="40">
        <v>1</v>
      </c>
      <c r="J145" s="40">
        <f t="shared" si="51"/>
        <v>1</v>
      </c>
      <c r="K145" s="40"/>
      <c r="L145" s="40"/>
      <c r="M145" s="40">
        <f t="shared" si="54"/>
        <v>47</v>
      </c>
      <c r="N145" s="56"/>
      <c r="O145" s="36"/>
    </row>
    <row r="146" s="3" customFormat="1" spans="1:15">
      <c r="A146" s="60"/>
      <c r="B146" s="36">
        <v>1543604</v>
      </c>
      <c r="C146" s="37">
        <v>8748529</v>
      </c>
      <c r="D146" s="36">
        <v>185977</v>
      </c>
      <c r="E146" s="38" t="s">
        <v>94</v>
      </c>
      <c r="F146" s="39">
        <v>43661</v>
      </c>
      <c r="G146" s="39">
        <v>43662</v>
      </c>
      <c r="H146" s="40">
        <v>183</v>
      </c>
      <c r="I146" s="40">
        <v>1</v>
      </c>
      <c r="J146" s="40">
        <f t="shared" si="51"/>
        <v>1</v>
      </c>
      <c r="K146" s="40">
        <f t="shared" si="52"/>
        <v>183</v>
      </c>
      <c r="L146" s="40"/>
      <c r="M146" s="40"/>
      <c r="N146" s="56">
        <f t="shared" si="53"/>
        <v>1</v>
      </c>
      <c r="O146" s="36"/>
    </row>
    <row r="147" s="3" customFormat="1" spans="1:15">
      <c r="A147" s="60"/>
      <c r="B147" s="36">
        <v>1543604</v>
      </c>
      <c r="C147" s="37">
        <v>8748529</v>
      </c>
      <c r="D147" s="36">
        <v>185977</v>
      </c>
      <c r="E147" s="38" t="s">
        <v>29</v>
      </c>
      <c r="F147" s="39">
        <v>43661</v>
      </c>
      <c r="G147" s="39">
        <v>43662</v>
      </c>
      <c r="H147" s="40">
        <v>105</v>
      </c>
      <c r="I147" s="40">
        <v>1</v>
      </c>
      <c r="J147" s="40">
        <f t="shared" si="51"/>
        <v>1</v>
      </c>
      <c r="K147" s="40">
        <f t="shared" si="52"/>
        <v>105</v>
      </c>
      <c r="L147" s="40"/>
      <c r="M147" s="40"/>
      <c r="N147" s="56">
        <f t="shared" si="53"/>
        <v>1</v>
      </c>
      <c r="O147" s="36"/>
    </row>
    <row r="148" s="3" customFormat="1" spans="1:15">
      <c r="A148" s="60"/>
      <c r="B148" s="36">
        <v>1543604</v>
      </c>
      <c r="C148" s="37">
        <v>8748529</v>
      </c>
      <c r="D148" s="36">
        <v>185977</v>
      </c>
      <c r="E148" s="38" t="s">
        <v>116</v>
      </c>
      <c r="F148" s="39">
        <v>43661</v>
      </c>
      <c r="G148" s="39">
        <v>43662</v>
      </c>
      <c r="H148" s="40">
        <v>19</v>
      </c>
      <c r="I148" s="40">
        <v>1</v>
      </c>
      <c r="J148" s="40">
        <f t="shared" si="51"/>
        <v>1</v>
      </c>
      <c r="K148" s="40"/>
      <c r="L148" s="40"/>
      <c r="M148" s="40">
        <f t="shared" si="54"/>
        <v>19</v>
      </c>
      <c r="N148" s="56"/>
      <c r="O148" s="36"/>
    </row>
    <row r="149" s="3" customFormat="1" spans="1:15">
      <c r="A149" s="60"/>
      <c r="B149" s="36">
        <v>1524353</v>
      </c>
      <c r="C149" s="37">
        <v>8685387</v>
      </c>
      <c r="D149" s="36">
        <v>186151</v>
      </c>
      <c r="E149" s="38" t="s">
        <v>29</v>
      </c>
      <c r="F149" s="39">
        <v>43661</v>
      </c>
      <c r="G149" s="39">
        <v>43663</v>
      </c>
      <c r="H149" s="40">
        <v>105</v>
      </c>
      <c r="I149" s="40">
        <v>1</v>
      </c>
      <c r="J149" s="40">
        <f t="shared" si="51"/>
        <v>2</v>
      </c>
      <c r="K149" s="40">
        <f t="shared" ref="K149:K152" si="55">H149*I149*J149</f>
        <v>210</v>
      </c>
      <c r="L149" s="40"/>
      <c r="M149" s="40"/>
      <c r="N149" s="56">
        <f t="shared" ref="N149:N152" si="56">+I149*J149</f>
        <v>2</v>
      </c>
      <c r="O149" s="36"/>
    </row>
    <row r="150" s="3" customFormat="1" spans="1:15">
      <c r="A150" s="60"/>
      <c r="B150" s="36">
        <v>1524355</v>
      </c>
      <c r="C150" s="37">
        <v>8685430</v>
      </c>
      <c r="D150" s="36">
        <v>186152</v>
      </c>
      <c r="E150" s="38" t="s">
        <v>29</v>
      </c>
      <c r="F150" s="39">
        <v>43661</v>
      </c>
      <c r="G150" s="39">
        <v>43663</v>
      </c>
      <c r="H150" s="40">
        <v>105</v>
      </c>
      <c r="I150" s="40">
        <v>1</v>
      </c>
      <c r="J150" s="40">
        <f t="shared" si="51"/>
        <v>2</v>
      </c>
      <c r="K150" s="40">
        <f t="shared" si="55"/>
        <v>210</v>
      </c>
      <c r="L150" s="40"/>
      <c r="M150" s="40"/>
      <c r="N150" s="56">
        <f t="shared" si="56"/>
        <v>2</v>
      </c>
      <c r="O150" s="36"/>
    </row>
    <row r="151" s="3" customFormat="1" spans="1:15">
      <c r="A151" s="60"/>
      <c r="B151" s="36">
        <v>1524355</v>
      </c>
      <c r="C151" s="37">
        <v>8685430</v>
      </c>
      <c r="D151" s="36">
        <v>186152</v>
      </c>
      <c r="E151" s="38" t="s">
        <v>116</v>
      </c>
      <c r="F151" s="39">
        <v>43661</v>
      </c>
      <c r="G151" s="39">
        <v>43663</v>
      </c>
      <c r="H151" s="40">
        <v>19</v>
      </c>
      <c r="I151" s="40">
        <v>1</v>
      </c>
      <c r="J151" s="40">
        <f t="shared" si="51"/>
        <v>2</v>
      </c>
      <c r="K151" s="40"/>
      <c r="L151" s="40"/>
      <c r="M151" s="40">
        <f>+H151*I151*J151</f>
        <v>38</v>
      </c>
      <c r="N151" s="56"/>
      <c r="O151" s="36"/>
    </row>
    <row r="152" s="3" customFormat="1" spans="1:15">
      <c r="A152" s="60"/>
      <c r="B152" s="36">
        <v>1527205</v>
      </c>
      <c r="C152" s="37">
        <v>8696037</v>
      </c>
      <c r="D152" s="36">
        <v>186153</v>
      </c>
      <c r="E152" s="38" t="s">
        <v>29</v>
      </c>
      <c r="F152" s="39">
        <v>43661</v>
      </c>
      <c r="G152" s="39">
        <v>43663</v>
      </c>
      <c r="H152" s="40">
        <v>105</v>
      </c>
      <c r="I152" s="40">
        <v>1</v>
      </c>
      <c r="J152" s="40">
        <f t="shared" si="51"/>
        <v>2</v>
      </c>
      <c r="K152" s="40">
        <f t="shared" si="55"/>
        <v>210</v>
      </c>
      <c r="L152" s="40"/>
      <c r="M152" s="40"/>
      <c r="N152" s="56">
        <f t="shared" si="56"/>
        <v>2</v>
      </c>
      <c r="O152" s="36"/>
    </row>
    <row r="153" s="3" customFormat="1" spans="1:15">
      <c r="A153" s="60"/>
      <c r="B153" s="36">
        <v>1527205</v>
      </c>
      <c r="C153" s="37">
        <v>8696037</v>
      </c>
      <c r="D153" s="36">
        <v>186153</v>
      </c>
      <c r="E153" s="38" t="s">
        <v>116</v>
      </c>
      <c r="F153" s="39">
        <v>43661</v>
      </c>
      <c r="G153" s="39">
        <v>43663</v>
      </c>
      <c r="H153" s="40">
        <v>19</v>
      </c>
      <c r="I153" s="40">
        <v>1</v>
      </c>
      <c r="J153" s="40">
        <f t="shared" si="51"/>
        <v>2</v>
      </c>
      <c r="K153" s="40"/>
      <c r="L153" s="40"/>
      <c r="M153" s="40">
        <f>+H153*I153*J153</f>
        <v>38</v>
      </c>
      <c r="N153" s="56"/>
      <c r="O153" s="36"/>
    </row>
    <row r="154" s="3" customFormat="1" spans="1:15">
      <c r="A154" s="60"/>
      <c r="B154" s="36">
        <v>1534425</v>
      </c>
      <c r="C154" s="37">
        <v>8719540</v>
      </c>
      <c r="D154" s="36">
        <v>186157</v>
      </c>
      <c r="E154" s="38" t="s">
        <v>94</v>
      </c>
      <c r="F154" s="39">
        <v>43661</v>
      </c>
      <c r="G154" s="39">
        <v>43663</v>
      </c>
      <c r="H154" s="40">
        <v>183</v>
      </c>
      <c r="I154" s="40">
        <v>2</v>
      </c>
      <c r="J154" s="40">
        <f t="shared" si="51"/>
        <v>2</v>
      </c>
      <c r="K154" s="40">
        <f t="shared" ref="K154:K159" si="57">H154*I154*J154</f>
        <v>732</v>
      </c>
      <c r="L154" s="40"/>
      <c r="M154" s="40"/>
      <c r="N154" s="56">
        <f t="shared" ref="N154:N159" si="58">+I154*J154</f>
        <v>4</v>
      </c>
      <c r="O154" s="36"/>
    </row>
    <row r="155" s="3" customFormat="1" spans="1:15">
      <c r="A155" s="60"/>
      <c r="B155" s="36">
        <v>1532864</v>
      </c>
      <c r="C155" s="37">
        <v>8714539</v>
      </c>
      <c r="D155" s="36">
        <v>186159</v>
      </c>
      <c r="E155" s="38" t="s">
        <v>94</v>
      </c>
      <c r="F155" s="39">
        <v>43661</v>
      </c>
      <c r="G155" s="39">
        <v>43663</v>
      </c>
      <c r="H155" s="40">
        <v>183</v>
      </c>
      <c r="I155" s="40">
        <v>2</v>
      </c>
      <c r="J155" s="40">
        <f t="shared" si="51"/>
        <v>2</v>
      </c>
      <c r="K155" s="40">
        <f t="shared" si="57"/>
        <v>732</v>
      </c>
      <c r="L155" s="40"/>
      <c r="M155" s="40"/>
      <c r="N155" s="56">
        <f t="shared" si="58"/>
        <v>4</v>
      </c>
      <c r="O155" s="36"/>
    </row>
    <row r="156" s="4" customFormat="1" spans="1:15">
      <c r="A156" s="66"/>
      <c r="B156" s="42">
        <v>1532864</v>
      </c>
      <c r="C156" s="43">
        <v>8714539</v>
      </c>
      <c r="D156" s="42">
        <v>186159</v>
      </c>
      <c r="E156" s="44" t="s">
        <v>185</v>
      </c>
      <c r="F156" s="45">
        <v>43661</v>
      </c>
      <c r="G156" s="45">
        <v>43663</v>
      </c>
      <c r="H156" s="46">
        <v>47</v>
      </c>
      <c r="I156" s="46">
        <v>1</v>
      </c>
      <c r="J156" s="46">
        <f t="shared" si="51"/>
        <v>2</v>
      </c>
      <c r="K156" s="46"/>
      <c r="L156" s="46"/>
      <c r="M156" s="46">
        <v>92</v>
      </c>
      <c r="N156" s="57"/>
      <c r="O156" s="42"/>
    </row>
    <row r="157" s="3" customFormat="1" spans="1:15">
      <c r="A157" s="60"/>
      <c r="B157" s="36">
        <v>1473924</v>
      </c>
      <c r="C157" s="37">
        <v>8500599</v>
      </c>
      <c r="D157" s="36">
        <v>186166</v>
      </c>
      <c r="E157" s="38" t="s">
        <v>159</v>
      </c>
      <c r="F157" s="39">
        <v>43661</v>
      </c>
      <c r="G157" s="39">
        <v>43663</v>
      </c>
      <c r="H157" s="40">
        <v>420</v>
      </c>
      <c r="I157" s="40">
        <v>1</v>
      </c>
      <c r="J157" s="40">
        <f t="shared" si="51"/>
        <v>2</v>
      </c>
      <c r="K157" s="40">
        <f t="shared" si="57"/>
        <v>840</v>
      </c>
      <c r="L157" s="40"/>
      <c r="M157" s="40"/>
      <c r="N157" s="56">
        <f>+I157*J157*4</f>
        <v>8</v>
      </c>
      <c r="O157" s="36"/>
    </row>
    <row r="158" s="3" customFormat="1" spans="1:15">
      <c r="A158" s="60"/>
      <c r="B158" s="36">
        <v>1516413</v>
      </c>
      <c r="C158" s="37">
        <v>8659439</v>
      </c>
      <c r="D158" s="36">
        <v>186171</v>
      </c>
      <c r="E158" s="38" t="s">
        <v>29</v>
      </c>
      <c r="F158" s="39">
        <v>43661</v>
      </c>
      <c r="G158" s="39">
        <v>43663</v>
      </c>
      <c r="H158" s="40">
        <v>105</v>
      </c>
      <c r="I158" s="40">
        <v>1</v>
      </c>
      <c r="J158" s="40">
        <f t="shared" si="51"/>
        <v>2</v>
      </c>
      <c r="K158" s="40">
        <f t="shared" si="57"/>
        <v>210</v>
      </c>
      <c r="L158" s="40"/>
      <c r="M158" s="40"/>
      <c r="N158" s="56">
        <f t="shared" si="58"/>
        <v>2</v>
      </c>
      <c r="O158" s="36"/>
    </row>
    <row r="159" s="3" customFormat="1" spans="1:15">
      <c r="A159" s="60"/>
      <c r="B159" s="36">
        <v>1533420</v>
      </c>
      <c r="C159" s="37">
        <v>8714499</v>
      </c>
      <c r="D159" s="36">
        <v>186176</v>
      </c>
      <c r="E159" s="38" t="s">
        <v>146</v>
      </c>
      <c r="F159" s="39">
        <v>43662</v>
      </c>
      <c r="G159" s="39">
        <v>43663</v>
      </c>
      <c r="H159" s="40">
        <v>165</v>
      </c>
      <c r="I159" s="40">
        <v>1</v>
      </c>
      <c r="J159" s="40">
        <f t="shared" si="51"/>
        <v>1</v>
      </c>
      <c r="K159" s="40">
        <f t="shared" si="57"/>
        <v>165</v>
      </c>
      <c r="L159" s="40"/>
      <c r="M159" s="40"/>
      <c r="N159" s="56">
        <f t="shared" si="58"/>
        <v>1</v>
      </c>
      <c r="O159" s="36"/>
    </row>
    <row r="160" s="3" customFormat="1" spans="1:15">
      <c r="A160" s="60"/>
      <c r="B160" s="36">
        <v>1533420</v>
      </c>
      <c r="C160" s="37">
        <v>8714499</v>
      </c>
      <c r="D160" s="36">
        <v>186176</v>
      </c>
      <c r="E160" s="38" t="s">
        <v>186</v>
      </c>
      <c r="F160" s="39">
        <v>43662</v>
      </c>
      <c r="G160" s="39">
        <v>43663</v>
      </c>
      <c r="H160" s="40">
        <v>88</v>
      </c>
      <c r="I160" s="40">
        <v>1</v>
      </c>
      <c r="J160" s="40">
        <f t="shared" si="51"/>
        <v>1</v>
      </c>
      <c r="K160" s="40"/>
      <c r="L160" s="40"/>
      <c r="M160" s="40">
        <f>+H160*I160*J160</f>
        <v>88</v>
      </c>
      <c r="N160" s="56"/>
      <c r="O160" s="36"/>
    </row>
    <row r="161" s="3" customFormat="1" spans="1:15">
      <c r="A161" s="60"/>
      <c r="B161" s="36">
        <v>1528412</v>
      </c>
      <c r="C161" s="37">
        <v>8700323</v>
      </c>
      <c r="D161" s="36">
        <v>186179</v>
      </c>
      <c r="E161" s="38" t="s">
        <v>94</v>
      </c>
      <c r="F161" s="39">
        <v>43662</v>
      </c>
      <c r="G161" s="39">
        <v>43663</v>
      </c>
      <c r="H161" s="40">
        <v>183</v>
      </c>
      <c r="I161" s="40">
        <v>1</v>
      </c>
      <c r="J161" s="40">
        <f t="shared" si="51"/>
        <v>1</v>
      </c>
      <c r="K161" s="40">
        <f t="shared" ref="K161:K165" si="59">H161*I161*J161</f>
        <v>183</v>
      </c>
      <c r="L161" s="40"/>
      <c r="M161" s="40"/>
      <c r="N161" s="56">
        <f t="shared" ref="N161:N163" si="60">+I161*J161</f>
        <v>1</v>
      </c>
      <c r="O161" s="36"/>
    </row>
    <row r="162" s="3" customFormat="1" spans="1:15">
      <c r="A162" s="60"/>
      <c r="B162" s="36">
        <v>1543477</v>
      </c>
      <c r="C162" s="37">
        <v>8748207</v>
      </c>
      <c r="D162" s="36">
        <v>186390</v>
      </c>
      <c r="E162" s="38" t="s">
        <v>29</v>
      </c>
      <c r="F162" s="39">
        <v>43663</v>
      </c>
      <c r="G162" s="39">
        <v>43664</v>
      </c>
      <c r="H162" s="40">
        <v>105</v>
      </c>
      <c r="I162" s="40">
        <v>1</v>
      </c>
      <c r="J162" s="40">
        <f t="shared" si="51"/>
        <v>1</v>
      </c>
      <c r="K162" s="40">
        <f t="shared" si="59"/>
        <v>105</v>
      </c>
      <c r="L162" s="40"/>
      <c r="M162" s="40"/>
      <c r="N162" s="56">
        <f t="shared" si="60"/>
        <v>1</v>
      </c>
      <c r="O162" s="36"/>
    </row>
    <row r="163" s="3" customFormat="1" spans="1:15">
      <c r="A163" s="60"/>
      <c r="B163" s="36">
        <v>1536017</v>
      </c>
      <c r="C163" s="37">
        <v>8724200</v>
      </c>
      <c r="D163" s="36">
        <v>186394</v>
      </c>
      <c r="E163" s="38" t="s">
        <v>29</v>
      </c>
      <c r="F163" s="39">
        <v>43662</v>
      </c>
      <c r="G163" s="39">
        <v>43664</v>
      </c>
      <c r="H163" s="40">
        <v>105</v>
      </c>
      <c r="I163" s="40">
        <v>1</v>
      </c>
      <c r="J163" s="40">
        <f t="shared" si="51"/>
        <v>2</v>
      </c>
      <c r="K163" s="40">
        <f t="shared" si="59"/>
        <v>210</v>
      </c>
      <c r="L163" s="40"/>
      <c r="M163" s="40"/>
      <c r="N163" s="56">
        <f t="shared" si="60"/>
        <v>2</v>
      </c>
      <c r="O163" s="36"/>
    </row>
    <row r="164" s="3" customFormat="1" spans="1:15">
      <c r="A164" s="60"/>
      <c r="B164" s="36">
        <v>1476689</v>
      </c>
      <c r="C164" s="37">
        <v>8517043</v>
      </c>
      <c r="D164" s="36">
        <v>186400</v>
      </c>
      <c r="E164" s="38" t="s">
        <v>161</v>
      </c>
      <c r="F164" s="39">
        <v>43660</v>
      </c>
      <c r="G164" s="39">
        <v>43664</v>
      </c>
      <c r="H164" s="40">
        <v>315</v>
      </c>
      <c r="I164" s="40">
        <v>1</v>
      </c>
      <c r="J164" s="40">
        <f t="shared" si="51"/>
        <v>4</v>
      </c>
      <c r="K164" s="40">
        <f t="shared" si="59"/>
        <v>1260</v>
      </c>
      <c r="L164" s="40"/>
      <c r="M164" s="40"/>
      <c r="N164" s="56">
        <f>+I164*J164*3</f>
        <v>12</v>
      </c>
      <c r="O164" s="36"/>
    </row>
    <row r="165" s="3" customFormat="1" spans="1:15">
      <c r="A165" s="60"/>
      <c r="B165" s="36">
        <v>1527663</v>
      </c>
      <c r="C165" s="37">
        <v>8696979</v>
      </c>
      <c r="D165" s="36">
        <v>186402</v>
      </c>
      <c r="E165" s="38" t="s">
        <v>94</v>
      </c>
      <c r="F165" s="39">
        <v>43662</v>
      </c>
      <c r="G165" s="39">
        <v>43664</v>
      </c>
      <c r="H165" s="40">
        <v>183</v>
      </c>
      <c r="I165" s="40">
        <v>2</v>
      </c>
      <c r="J165" s="40">
        <f t="shared" si="51"/>
        <v>2</v>
      </c>
      <c r="K165" s="40">
        <f t="shared" si="59"/>
        <v>732</v>
      </c>
      <c r="L165" s="40"/>
      <c r="M165" s="40"/>
      <c r="N165" s="56">
        <f t="shared" ref="N165:N170" si="61">+I165*J165</f>
        <v>4</v>
      </c>
      <c r="O165" s="36"/>
    </row>
    <row r="166" s="3" customFormat="1" spans="1:15">
      <c r="A166" s="60"/>
      <c r="B166" s="36">
        <v>1527663</v>
      </c>
      <c r="C166" s="37">
        <v>8696979</v>
      </c>
      <c r="D166" s="36">
        <v>186402</v>
      </c>
      <c r="E166" s="38" t="s">
        <v>116</v>
      </c>
      <c r="F166" s="39">
        <v>43662</v>
      </c>
      <c r="G166" s="39">
        <v>43664</v>
      </c>
      <c r="H166" s="40">
        <v>19</v>
      </c>
      <c r="I166" s="40">
        <v>2</v>
      </c>
      <c r="J166" s="40">
        <f t="shared" si="51"/>
        <v>2</v>
      </c>
      <c r="K166" s="40"/>
      <c r="L166" s="40"/>
      <c r="M166" s="40">
        <f t="shared" ref="M166:M171" si="62">+H166*I166*J166</f>
        <v>76</v>
      </c>
      <c r="N166" s="56"/>
      <c r="O166" s="36"/>
    </row>
    <row r="167" s="3" customFormat="1" spans="1:15">
      <c r="A167" s="60"/>
      <c r="B167" s="36">
        <v>1529793</v>
      </c>
      <c r="C167" s="37">
        <v>8703024</v>
      </c>
      <c r="D167" s="36">
        <v>186404</v>
      </c>
      <c r="E167" s="38" t="s">
        <v>29</v>
      </c>
      <c r="F167" s="39">
        <v>43661</v>
      </c>
      <c r="G167" s="39">
        <v>43664</v>
      </c>
      <c r="H167" s="40">
        <v>105</v>
      </c>
      <c r="I167" s="40">
        <v>1</v>
      </c>
      <c r="J167" s="40">
        <f t="shared" si="51"/>
        <v>3</v>
      </c>
      <c r="K167" s="40">
        <f t="shared" ref="K167:K170" si="63">H167*I167*J167</f>
        <v>315</v>
      </c>
      <c r="L167" s="40"/>
      <c r="M167" s="40"/>
      <c r="N167" s="56">
        <f t="shared" si="61"/>
        <v>3</v>
      </c>
      <c r="O167" s="36"/>
    </row>
    <row r="168" s="3" customFormat="1" spans="1:15">
      <c r="A168" s="60"/>
      <c r="B168" s="36">
        <v>1529793</v>
      </c>
      <c r="C168" s="37">
        <v>8703024</v>
      </c>
      <c r="D168" s="36">
        <v>186404</v>
      </c>
      <c r="E168" s="38" t="s">
        <v>116</v>
      </c>
      <c r="F168" s="39">
        <v>43661</v>
      </c>
      <c r="G168" s="39">
        <v>43664</v>
      </c>
      <c r="H168" s="40">
        <v>19</v>
      </c>
      <c r="I168" s="40">
        <v>1</v>
      </c>
      <c r="J168" s="40">
        <f t="shared" si="51"/>
        <v>3</v>
      </c>
      <c r="K168" s="40"/>
      <c r="L168" s="40"/>
      <c r="M168" s="40">
        <f t="shared" si="62"/>
        <v>57</v>
      </c>
      <c r="N168" s="56"/>
      <c r="O168" s="36"/>
    </row>
    <row r="169" s="3" customFormat="1" spans="1:15">
      <c r="A169" s="60"/>
      <c r="B169" s="36">
        <v>1523747</v>
      </c>
      <c r="C169" s="37">
        <v>8684160</v>
      </c>
      <c r="D169" s="36">
        <v>186417</v>
      </c>
      <c r="E169" s="38" t="s">
        <v>29</v>
      </c>
      <c r="F169" s="39">
        <v>43661</v>
      </c>
      <c r="G169" s="39">
        <v>43664</v>
      </c>
      <c r="H169" s="40">
        <v>105</v>
      </c>
      <c r="I169" s="40">
        <v>1</v>
      </c>
      <c r="J169" s="40">
        <f t="shared" si="51"/>
        <v>3</v>
      </c>
      <c r="K169" s="40">
        <f t="shared" si="63"/>
        <v>315</v>
      </c>
      <c r="L169" s="40"/>
      <c r="M169" s="40"/>
      <c r="N169" s="56">
        <f t="shared" si="61"/>
        <v>3</v>
      </c>
      <c r="O169" s="36"/>
    </row>
    <row r="170" s="5" customFormat="1" spans="1:15">
      <c r="A170" s="61"/>
      <c r="B170" s="67">
        <v>1523919</v>
      </c>
      <c r="C170" s="37">
        <v>8685497</v>
      </c>
      <c r="D170" s="67">
        <v>188698</v>
      </c>
      <c r="E170" s="63" t="s">
        <v>29</v>
      </c>
      <c r="F170" s="64">
        <v>43662</v>
      </c>
      <c r="G170" s="64">
        <v>43664</v>
      </c>
      <c r="H170" s="58">
        <v>105</v>
      </c>
      <c r="I170" s="58">
        <v>1</v>
      </c>
      <c r="J170" s="58">
        <f t="shared" si="51"/>
        <v>2</v>
      </c>
      <c r="K170" s="58">
        <f t="shared" si="63"/>
        <v>210</v>
      </c>
      <c r="L170" s="58"/>
      <c r="M170" s="58"/>
      <c r="N170" s="65">
        <f t="shared" si="61"/>
        <v>2</v>
      </c>
      <c r="O170" s="62"/>
    </row>
    <row r="171" s="5" customFormat="1" spans="1:15">
      <c r="A171" s="61"/>
      <c r="B171" s="67">
        <v>1523919</v>
      </c>
      <c r="C171" s="37">
        <v>8685497</v>
      </c>
      <c r="D171" s="67">
        <v>188698</v>
      </c>
      <c r="E171" s="63" t="s">
        <v>187</v>
      </c>
      <c r="F171" s="64">
        <v>43662</v>
      </c>
      <c r="G171" s="64">
        <v>43664</v>
      </c>
      <c r="H171" s="58">
        <v>50</v>
      </c>
      <c r="I171" s="58">
        <v>1</v>
      </c>
      <c r="J171" s="58">
        <f t="shared" si="51"/>
        <v>2</v>
      </c>
      <c r="K171" s="58"/>
      <c r="L171" s="58"/>
      <c r="M171" s="58">
        <f t="shared" si="62"/>
        <v>100</v>
      </c>
      <c r="N171" s="65"/>
      <c r="O171" s="62"/>
    </row>
    <row r="172" s="5" customFormat="1" spans="1:15">
      <c r="A172" s="61"/>
      <c r="B172" s="67">
        <v>1523971</v>
      </c>
      <c r="C172" s="37">
        <v>8684920</v>
      </c>
      <c r="D172" s="67">
        <v>188701</v>
      </c>
      <c r="E172" s="63" t="s">
        <v>29</v>
      </c>
      <c r="F172" s="64">
        <v>43662</v>
      </c>
      <c r="G172" s="64">
        <v>43664</v>
      </c>
      <c r="H172" s="58">
        <v>105</v>
      </c>
      <c r="I172" s="58">
        <v>1</v>
      </c>
      <c r="J172" s="58">
        <f t="shared" si="51"/>
        <v>2</v>
      </c>
      <c r="K172" s="58">
        <f>+H172*I172*J172</f>
        <v>210</v>
      </c>
      <c r="L172" s="58"/>
      <c r="M172" s="58"/>
      <c r="N172" s="65">
        <f t="shared" ref="N172:N176" si="64">+I172*J172</f>
        <v>2</v>
      </c>
      <c r="O172" s="62"/>
    </row>
    <row r="173" s="5" customFormat="1" spans="1:15">
      <c r="A173" s="61"/>
      <c r="B173" s="67">
        <v>1523971</v>
      </c>
      <c r="C173" s="37">
        <v>8684920</v>
      </c>
      <c r="D173" s="67">
        <v>188701</v>
      </c>
      <c r="E173" s="63" t="s">
        <v>116</v>
      </c>
      <c r="F173" s="64">
        <v>43662</v>
      </c>
      <c r="G173" s="64">
        <v>43664</v>
      </c>
      <c r="H173" s="58">
        <v>19</v>
      </c>
      <c r="I173" s="58">
        <v>1</v>
      </c>
      <c r="J173" s="58">
        <f t="shared" si="51"/>
        <v>2</v>
      </c>
      <c r="K173" s="58"/>
      <c r="L173" s="58"/>
      <c r="M173" s="65">
        <f>+H173*I173*J173</f>
        <v>38</v>
      </c>
      <c r="N173" s="65"/>
      <c r="O173" s="62"/>
    </row>
    <row r="174" s="3" customFormat="1" spans="1:15">
      <c r="A174" s="60"/>
      <c r="B174" s="36">
        <v>1533888</v>
      </c>
      <c r="C174" s="37">
        <v>8716712</v>
      </c>
      <c r="D174" s="36">
        <v>186609</v>
      </c>
      <c r="E174" s="38" t="s">
        <v>94</v>
      </c>
      <c r="F174" s="39">
        <v>43663</v>
      </c>
      <c r="G174" s="39">
        <v>43665</v>
      </c>
      <c r="H174" s="40">
        <v>183</v>
      </c>
      <c r="I174" s="40">
        <v>4</v>
      </c>
      <c r="J174" s="40">
        <f t="shared" si="51"/>
        <v>2</v>
      </c>
      <c r="K174" s="40">
        <f t="shared" ref="K174:K176" si="65">H174*I174*J174</f>
        <v>1464</v>
      </c>
      <c r="L174" s="40"/>
      <c r="M174" s="40"/>
      <c r="N174" s="56">
        <f t="shared" si="64"/>
        <v>8</v>
      </c>
      <c r="O174" s="36"/>
    </row>
    <row r="175" s="3" customFormat="1" spans="1:15">
      <c r="A175" s="60"/>
      <c r="B175" s="36">
        <v>1525323</v>
      </c>
      <c r="C175" s="37">
        <v>8688313</v>
      </c>
      <c r="D175" s="36">
        <v>186610</v>
      </c>
      <c r="E175" s="38" t="s">
        <v>29</v>
      </c>
      <c r="F175" s="39">
        <v>43663</v>
      </c>
      <c r="G175" s="39">
        <v>43665</v>
      </c>
      <c r="H175" s="40">
        <v>105</v>
      </c>
      <c r="I175" s="40">
        <v>1</v>
      </c>
      <c r="J175" s="40">
        <f t="shared" si="51"/>
        <v>2</v>
      </c>
      <c r="K175" s="40">
        <f t="shared" si="65"/>
        <v>210</v>
      </c>
      <c r="L175" s="40"/>
      <c r="M175" s="40"/>
      <c r="N175" s="56">
        <f t="shared" si="64"/>
        <v>2</v>
      </c>
      <c r="O175" s="36"/>
    </row>
    <row r="176" s="3" customFormat="1" spans="1:15">
      <c r="A176" s="60"/>
      <c r="B176" s="36">
        <v>1520891</v>
      </c>
      <c r="C176" s="37">
        <v>8674523</v>
      </c>
      <c r="D176" s="36">
        <v>186614</v>
      </c>
      <c r="E176" s="38" t="s">
        <v>29</v>
      </c>
      <c r="F176" s="39">
        <v>43663</v>
      </c>
      <c r="G176" s="39">
        <v>43665</v>
      </c>
      <c r="H176" s="40">
        <v>105</v>
      </c>
      <c r="I176" s="40">
        <v>1</v>
      </c>
      <c r="J176" s="40">
        <f t="shared" si="51"/>
        <v>2</v>
      </c>
      <c r="K176" s="40">
        <f t="shared" si="65"/>
        <v>210</v>
      </c>
      <c r="L176" s="40"/>
      <c r="M176" s="40"/>
      <c r="N176" s="56">
        <f t="shared" si="64"/>
        <v>2</v>
      </c>
      <c r="O176" s="36"/>
    </row>
    <row r="177" s="3" customFormat="1" spans="1:15">
      <c r="A177" s="60"/>
      <c r="B177" s="36">
        <v>1520891</v>
      </c>
      <c r="C177" s="37">
        <v>8674523</v>
      </c>
      <c r="D177" s="36">
        <v>186614</v>
      </c>
      <c r="E177" s="38" t="s">
        <v>116</v>
      </c>
      <c r="F177" s="39">
        <v>43663</v>
      </c>
      <c r="G177" s="39">
        <v>43665</v>
      </c>
      <c r="H177" s="40">
        <v>19</v>
      </c>
      <c r="I177" s="40">
        <v>1</v>
      </c>
      <c r="J177" s="40">
        <f t="shared" si="51"/>
        <v>2</v>
      </c>
      <c r="K177" s="40"/>
      <c r="L177" s="40"/>
      <c r="M177" s="40">
        <f t="shared" ref="M177:M182" si="66">+H177*I177*J177</f>
        <v>38</v>
      </c>
      <c r="N177" s="56"/>
      <c r="O177" s="36"/>
    </row>
    <row r="178" s="3" customFormat="1" spans="1:15">
      <c r="A178" s="60"/>
      <c r="B178" s="36">
        <v>1525424</v>
      </c>
      <c r="C178" s="37">
        <v>8688664</v>
      </c>
      <c r="D178" s="36">
        <v>186616</v>
      </c>
      <c r="E178" s="38" t="s">
        <v>29</v>
      </c>
      <c r="F178" s="39">
        <v>43663</v>
      </c>
      <c r="G178" s="39">
        <v>43665</v>
      </c>
      <c r="H178" s="40">
        <v>105</v>
      </c>
      <c r="I178" s="40">
        <v>1</v>
      </c>
      <c r="J178" s="40">
        <f t="shared" si="51"/>
        <v>2</v>
      </c>
      <c r="K178" s="40">
        <f t="shared" ref="K178:K181" si="67">H178*I178*J178</f>
        <v>210</v>
      </c>
      <c r="L178" s="40"/>
      <c r="M178" s="40"/>
      <c r="N178" s="56">
        <f t="shared" ref="N178:N181" si="68">+I178*J178</f>
        <v>2</v>
      </c>
      <c r="O178" s="36"/>
    </row>
    <row r="179" s="3" customFormat="1" spans="1:15">
      <c r="A179" s="60"/>
      <c r="B179" s="36">
        <v>1525424</v>
      </c>
      <c r="C179" s="37">
        <v>8688664</v>
      </c>
      <c r="D179" s="36">
        <v>186616</v>
      </c>
      <c r="E179" s="38" t="s">
        <v>116</v>
      </c>
      <c r="F179" s="39">
        <v>43663</v>
      </c>
      <c r="G179" s="39">
        <v>43665</v>
      </c>
      <c r="H179" s="40">
        <v>19</v>
      </c>
      <c r="I179" s="40">
        <v>1</v>
      </c>
      <c r="J179" s="40">
        <f t="shared" si="51"/>
        <v>2</v>
      </c>
      <c r="K179" s="40"/>
      <c r="L179" s="40"/>
      <c r="M179" s="40">
        <f t="shared" si="66"/>
        <v>38</v>
      </c>
      <c r="N179" s="56"/>
      <c r="O179" s="36"/>
    </row>
    <row r="180" s="3" customFormat="1" spans="1:15">
      <c r="A180" s="60"/>
      <c r="B180" s="36">
        <v>1520830</v>
      </c>
      <c r="C180" s="37">
        <v>8674340</v>
      </c>
      <c r="D180" s="36">
        <v>186623</v>
      </c>
      <c r="E180" s="38" t="s">
        <v>29</v>
      </c>
      <c r="F180" s="39">
        <v>43663</v>
      </c>
      <c r="G180" s="39">
        <v>43665</v>
      </c>
      <c r="H180" s="40">
        <v>105</v>
      </c>
      <c r="I180" s="40">
        <v>1</v>
      </c>
      <c r="J180" s="40">
        <f t="shared" si="51"/>
        <v>2</v>
      </c>
      <c r="K180" s="40">
        <f t="shared" si="67"/>
        <v>210</v>
      </c>
      <c r="L180" s="40"/>
      <c r="M180" s="40"/>
      <c r="N180" s="56">
        <f t="shared" si="68"/>
        <v>2</v>
      </c>
      <c r="O180" s="36"/>
    </row>
    <row r="181" s="3" customFormat="1" spans="1:15">
      <c r="A181" s="60"/>
      <c r="B181" s="36">
        <v>1528938</v>
      </c>
      <c r="C181" s="37">
        <v>8700714</v>
      </c>
      <c r="D181" s="36">
        <v>186629</v>
      </c>
      <c r="E181" s="38" t="s">
        <v>29</v>
      </c>
      <c r="F181" s="39">
        <v>43662</v>
      </c>
      <c r="G181" s="39">
        <v>43665</v>
      </c>
      <c r="H181" s="40">
        <v>105</v>
      </c>
      <c r="I181" s="40">
        <v>1</v>
      </c>
      <c r="J181" s="40">
        <f t="shared" si="51"/>
        <v>3</v>
      </c>
      <c r="K181" s="40">
        <f t="shared" si="67"/>
        <v>315</v>
      </c>
      <c r="L181" s="40"/>
      <c r="M181" s="40"/>
      <c r="N181" s="56">
        <f t="shared" si="68"/>
        <v>3</v>
      </c>
      <c r="O181" s="36"/>
    </row>
    <row r="182" s="3" customFormat="1" spans="1:15">
      <c r="A182" s="60"/>
      <c r="B182" s="36">
        <v>1528938</v>
      </c>
      <c r="C182" s="37">
        <v>8700714</v>
      </c>
      <c r="D182" s="36">
        <v>186629</v>
      </c>
      <c r="E182" s="38" t="s">
        <v>116</v>
      </c>
      <c r="F182" s="39">
        <v>43662</v>
      </c>
      <c r="G182" s="39">
        <v>43665</v>
      </c>
      <c r="H182" s="40">
        <v>19</v>
      </c>
      <c r="I182" s="40">
        <v>1</v>
      </c>
      <c r="J182" s="40">
        <f t="shared" si="51"/>
        <v>3</v>
      </c>
      <c r="K182" s="40"/>
      <c r="L182" s="40"/>
      <c r="M182" s="40">
        <f t="shared" si="66"/>
        <v>57</v>
      </c>
      <c r="N182" s="56"/>
      <c r="O182" s="36"/>
    </row>
    <row r="183" s="3" customFormat="1" spans="1:15">
      <c r="A183" s="60"/>
      <c r="B183" s="36">
        <v>1533923</v>
      </c>
      <c r="C183" s="37">
        <v>8716782</v>
      </c>
      <c r="D183" s="36">
        <v>186641</v>
      </c>
      <c r="E183" s="38" t="s">
        <v>94</v>
      </c>
      <c r="F183" s="39">
        <v>43663</v>
      </c>
      <c r="G183" s="39">
        <v>43665</v>
      </c>
      <c r="H183" s="40">
        <v>183</v>
      </c>
      <c r="I183" s="40">
        <v>1</v>
      </c>
      <c r="J183" s="40">
        <f t="shared" si="51"/>
        <v>2</v>
      </c>
      <c r="K183" s="40">
        <f t="shared" ref="K183:K185" si="69">H183*I183*J183</f>
        <v>366</v>
      </c>
      <c r="L183" s="40"/>
      <c r="M183" s="40"/>
      <c r="N183" s="56">
        <f t="shared" ref="N183:N185" si="70">+I183*J183</f>
        <v>2</v>
      </c>
      <c r="O183" s="36"/>
    </row>
    <row r="184" s="3" customFormat="1" spans="1:15">
      <c r="A184" s="60"/>
      <c r="B184" s="36">
        <v>1537924</v>
      </c>
      <c r="C184" s="37">
        <v>8728445</v>
      </c>
      <c r="D184" s="36">
        <v>186643</v>
      </c>
      <c r="E184" s="38" t="s">
        <v>29</v>
      </c>
      <c r="F184" s="39">
        <v>43664</v>
      </c>
      <c r="G184" s="39">
        <v>43665</v>
      </c>
      <c r="H184" s="40">
        <v>105</v>
      </c>
      <c r="I184" s="40">
        <v>2</v>
      </c>
      <c r="J184" s="40">
        <f t="shared" si="51"/>
        <v>1</v>
      </c>
      <c r="K184" s="40">
        <f t="shared" si="69"/>
        <v>210</v>
      </c>
      <c r="L184" s="40"/>
      <c r="M184" s="40"/>
      <c r="N184" s="56">
        <f t="shared" si="70"/>
        <v>2</v>
      </c>
      <c r="O184" s="36"/>
    </row>
    <row r="185" s="3" customFormat="1" spans="1:15">
      <c r="A185" s="60"/>
      <c r="B185" s="62">
        <v>1536508</v>
      </c>
      <c r="C185" s="37">
        <v>8724141</v>
      </c>
      <c r="D185" s="36">
        <v>186821</v>
      </c>
      <c r="E185" s="38" t="s">
        <v>29</v>
      </c>
      <c r="F185" s="39">
        <v>43665</v>
      </c>
      <c r="G185" s="39">
        <v>43666</v>
      </c>
      <c r="H185" s="40">
        <v>105</v>
      </c>
      <c r="I185" s="40">
        <v>2</v>
      </c>
      <c r="J185" s="40">
        <f t="shared" si="51"/>
        <v>1</v>
      </c>
      <c r="K185" s="40">
        <f t="shared" si="69"/>
        <v>210</v>
      </c>
      <c r="L185" s="40"/>
      <c r="M185" s="40"/>
      <c r="N185" s="56">
        <f t="shared" si="70"/>
        <v>2</v>
      </c>
      <c r="O185" s="36"/>
    </row>
    <row r="186" s="4" customFormat="1" spans="1:15">
      <c r="A186" s="66"/>
      <c r="B186" s="42">
        <v>1536508</v>
      </c>
      <c r="C186" s="43">
        <v>8724141</v>
      </c>
      <c r="D186" s="42">
        <v>186821</v>
      </c>
      <c r="E186" s="44" t="s">
        <v>184</v>
      </c>
      <c r="F186" s="45">
        <v>43665</v>
      </c>
      <c r="G186" s="45">
        <v>43666</v>
      </c>
      <c r="H186" s="46">
        <v>15</v>
      </c>
      <c r="I186" s="46">
        <v>3</v>
      </c>
      <c r="J186" s="46">
        <f t="shared" si="51"/>
        <v>1</v>
      </c>
      <c r="K186" s="46"/>
      <c r="L186" s="46"/>
      <c r="M186" s="46">
        <f>+H186*I186*J186</f>
        <v>45</v>
      </c>
      <c r="N186" s="57"/>
      <c r="O186" s="42"/>
    </row>
    <row r="187" s="3" customFormat="1" spans="1:15">
      <c r="A187" s="60"/>
      <c r="B187" s="36">
        <v>1539279</v>
      </c>
      <c r="C187" s="37">
        <v>8732701</v>
      </c>
      <c r="D187" s="36">
        <v>186826</v>
      </c>
      <c r="E187" s="38" t="s">
        <v>29</v>
      </c>
      <c r="F187" s="39">
        <v>43665</v>
      </c>
      <c r="G187" s="39">
        <v>43666</v>
      </c>
      <c r="H187" s="40">
        <v>105</v>
      </c>
      <c r="I187" s="40">
        <v>3</v>
      </c>
      <c r="J187" s="40">
        <f t="shared" si="51"/>
        <v>1</v>
      </c>
      <c r="K187" s="40">
        <f t="shared" ref="K187:K189" si="71">H187*I187*J187</f>
        <v>315</v>
      </c>
      <c r="L187" s="40"/>
      <c r="M187" s="40"/>
      <c r="N187" s="56">
        <f t="shared" ref="N187:N189" si="72">+I187*J187</f>
        <v>3</v>
      </c>
      <c r="O187" s="36"/>
    </row>
    <row r="188" s="3" customFormat="1" spans="1:15">
      <c r="A188" s="60"/>
      <c r="B188" s="36">
        <v>1538997</v>
      </c>
      <c r="C188" s="37">
        <v>8747646</v>
      </c>
      <c r="D188" s="36">
        <v>186831</v>
      </c>
      <c r="E188" s="38" t="s">
        <v>145</v>
      </c>
      <c r="F188" s="39">
        <v>43665</v>
      </c>
      <c r="G188" s="39">
        <v>43666</v>
      </c>
      <c r="H188" s="40">
        <v>123</v>
      </c>
      <c r="I188" s="40">
        <v>1</v>
      </c>
      <c r="J188" s="40">
        <f t="shared" si="51"/>
        <v>1</v>
      </c>
      <c r="K188" s="40">
        <f t="shared" si="71"/>
        <v>123</v>
      </c>
      <c r="L188" s="40"/>
      <c r="M188" s="40"/>
      <c r="N188" s="56">
        <f t="shared" si="72"/>
        <v>1</v>
      </c>
      <c r="O188" s="36"/>
    </row>
    <row r="189" s="3" customFormat="1" spans="1:15">
      <c r="A189" s="60"/>
      <c r="B189" s="36">
        <v>1530277</v>
      </c>
      <c r="C189" s="37">
        <v>8705159</v>
      </c>
      <c r="D189" s="36">
        <v>186833</v>
      </c>
      <c r="E189" s="38" t="s">
        <v>29</v>
      </c>
      <c r="F189" s="39">
        <v>43665</v>
      </c>
      <c r="G189" s="39">
        <v>43666</v>
      </c>
      <c r="H189" s="40">
        <v>105</v>
      </c>
      <c r="I189" s="40">
        <v>1</v>
      </c>
      <c r="J189" s="40">
        <f t="shared" si="51"/>
        <v>1</v>
      </c>
      <c r="K189" s="40">
        <f t="shared" si="71"/>
        <v>105</v>
      </c>
      <c r="L189" s="40"/>
      <c r="M189" s="40"/>
      <c r="N189" s="56">
        <f t="shared" si="72"/>
        <v>1</v>
      </c>
      <c r="O189" s="36"/>
    </row>
    <row r="190" s="3" customFormat="1" spans="1:15">
      <c r="A190" s="60"/>
      <c r="B190" s="36">
        <v>1530277</v>
      </c>
      <c r="C190" s="37">
        <v>8705159</v>
      </c>
      <c r="D190" s="36">
        <v>186833</v>
      </c>
      <c r="E190" s="38" t="s">
        <v>116</v>
      </c>
      <c r="F190" s="39">
        <v>43665</v>
      </c>
      <c r="G190" s="39">
        <v>43666</v>
      </c>
      <c r="H190" s="40">
        <v>19</v>
      </c>
      <c r="I190" s="40">
        <v>1</v>
      </c>
      <c r="J190" s="40">
        <f t="shared" si="51"/>
        <v>1</v>
      </c>
      <c r="K190" s="40"/>
      <c r="L190" s="40"/>
      <c r="M190" s="40">
        <f t="shared" ref="M190:M195" si="73">+H190*I190*J190</f>
        <v>19</v>
      </c>
      <c r="N190" s="56"/>
      <c r="O190" s="36"/>
    </row>
    <row r="191" s="3" customFormat="1" spans="1:15">
      <c r="A191" s="60"/>
      <c r="B191" s="36">
        <v>1540247</v>
      </c>
      <c r="C191" s="37">
        <v>8735466</v>
      </c>
      <c r="D191" s="36">
        <v>186834</v>
      </c>
      <c r="E191" s="38" t="s">
        <v>29</v>
      </c>
      <c r="F191" s="39">
        <v>43665</v>
      </c>
      <c r="G191" s="39">
        <v>43666</v>
      </c>
      <c r="H191" s="40">
        <v>105</v>
      </c>
      <c r="I191" s="40">
        <v>2</v>
      </c>
      <c r="J191" s="40">
        <f t="shared" si="51"/>
        <v>1</v>
      </c>
      <c r="K191" s="40">
        <f t="shared" ref="K191:K194" si="74">H191*I191*J191</f>
        <v>210</v>
      </c>
      <c r="L191" s="40"/>
      <c r="M191" s="40"/>
      <c r="N191" s="56">
        <f t="shared" ref="N191:N194" si="75">+I191*J191</f>
        <v>2</v>
      </c>
      <c r="O191" s="36"/>
    </row>
    <row r="192" s="3" customFormat="1" spans="1:15">
      <c r="A192" s="60"/>
      <c r="B192" s="36">
        <v>1519537</v>
      </c>
      <c r="C192" s="37">
        <v>8670251</v>
      </c>
      <c r="D192" s="36">
        <v>186846</v>
      </c>
      <c r="E192" s="38" t="s">
        <v>29</v>
      </c>
      <c r="F192" s="39">
        <v>43664</v>
      </c>
      <c r="G192" s="39">
        <v>43666</v>
      </c>
      <c r="H192" s="40">
        <v>105</v>
      </c>
      <c r="I192" s="40">
        <v>2</v>
      </c>
      <c r="J192" s="40">
        <f t="shared" si="51"/>
        <v>2</v>
      </c>
      <c r="K192" s="40">
        <f t="shared" si="74"/>
        <v>420</v>
      </c>
      <c r="L192" s="40"/>
      <c r="M192" s="40"/>
      <c r="N192" s="56">
        <f t="shared" si="75"/>
        <v>4</v>
      </c>
      <c r="O192" s="36"/>
    </row>
    <row r="193" s="3" customFormat="1" spans="1:15">
      <c r="A193" s="60"/>
      <c r="B193" s="36">
        <v>1519537</v>
      </c>
      <c r="C193" s="37">
        <v>8670251</v>
      </c>
      <c r="D193" s="36">
        <v>186846</v>
      </c>
      <c r="E193" s="38" t="s">
        <v>116</v>
      </c>
      <c r="F193" s="39">
        <v>43664</v>
      </c>
      <c r="G193" s="39">
        <v>43666</v>
      </c>
      <c r="H193" s="40">
        <v>19</v>
      </c>
      <c r="I193" s="40">
        <v>2</v>
      </c>
      <c r="J193" s="40">
        <f t="shared" si="51"/>
        <v>2</v>
      </c>
      <c r="K193" s="40"/>
      <c r="L193" s="40"/>
      <c r="M193" s="40">
        <f t="shared" si="73"/>
        <v>76</v>
      </c>
      <c r="N193" s="56"/>
      <c r="O193" s="36"/>
    </row>
    <row r="194" s="3" customFormat="1" spans="2:15">
      <c r="B194" s="36">
        <v>1533975</v>
      </c>
      <c r="C194" s="37">
        <v>8716518</v>
      </c>
      <c r="D194" s="36">
        <v>186848</v>
      </c>
      <c r="E194" s="38" t="s">
        <v>29</v>
      </c>
      <c r="F194" s="39">
        <v>43664</v>
      </c>
      <c r="G194" s="39">
        <v>43666</v>
      </c>
      <c r="H194" s="40">
        <v>105</v>
      </c>
      <c r="I194" s="40">
        <v>3</v>
      </c>
      <c r="J194" s="40">
        <f t="shared" si="51"/>
        <v>2</v>
      </c>
      <c r="K194" s="40">
        <f t="shared" si="74"/>
        <v>630</v>
      </c>
      <c r="L194" s="36"/>
      <c r="M194" s="36"/>
      <c r="N194" s="56">
        <f t="shared" si="75"/>
        <v>6</v>
      </c>
      <c r="O194" s="36"/>
    </row>
    <row r="195" s="5" customFormat="1" spans="2:15">
      <c r="B195" s="36">
        <v>1533975</v>
      </c>
      <c r="C195" s="37">
        <v>8716518</v>
      </c>
      <c r="D195" s="36">
        <v>186848</v>
      </c>
      <c r="E195" s="38" t="s">
        <v>116</v>
      </c>
      <c r="F195" s="39">
        <v>43664</v>
      </c>
      <c r="G195" s="39">
        <v>43666</v>
      </c>
      <c r="H195" s="40">
        <v>19</v>
      </c>
      <c r="I195" s="58">
        <v>3</v>
      </c>
      <c r="J195" s="40">
        <f t="shared" si="51"/>
        <v>2</v>
      </c>
      <c r="K195" s="40"/>
      <c r="L195" s="62"/>
      <c r="M195" s="62">
        <f t="shared" si="73"/>
        <v>114</v>
      </c>
      <c r="N195" s="56"/>
      <c r="O195" s="62"/>
    </row>
    <row r="196" s="5" customFormat="1" spans="2:15">
      <c r="B196" s="36">
        <v>1535729</v>
      </c>
      <c r="C196" s="37">
        <v>8723320</v>
      </c>
      <c r="D196" s="36">
        <v>186849</v>
      </c>
      <c r="E196" s="38" t="s">
        <v>29</v>
      </c>
      <c r="F196" s="39">
        <v>43664</v>
      </c>
      <c r="G196" s="39">
        <v>43666</v>
      </c>
      <c r="H196" s="58">
        <v>105</v>
      </c>
      <c r="I196" s="58">
        <v>1</v>
      </c>
      <c r="J196" s="40">
        <f t="shared" si="51"/>
        <v>2</v>
      </c>
      <c r="K196" s="40">
        <f t="shared" ref="K196:K205" si="76">H196*I196*J196</f>
        <v>210</v>
      </c>
      <c r="L196" s="62"/>
      <c r="M196" s="62"/>
      <c r="N196" s="56">
        <f t="shared" ref="N196:N205" si="77">+I196*J196</f>
        <v>2</v>
      </c>
      <c r="O196" s="62"/>
    </row>
    <row r="197" s="3" customFormat="1" spans="2:15">
      <c r="B197" s="36">
        <v>1535729</v>
      </c>
      <c r="C197" s="37">
        <v>8723320</v>
      </c>
      <c r="D197" s="36">
        <v>186849</v>
      </c>
      <c r="E197" s="38" t="s">
        <v>116</v>
      </c>
      <c r="F197" s="39">
        <v>43664</v>
      </c>
      <c r="G197" s="39">
        <v>43666</v>
      </c>
      <c r="H197" s="40">
        <v>19</v>
      </c>
      <c r="I197" s="40">
        <v>1</v>
      </c>
      <c r="J197" s="40">
        <f t="shared" si="51"/>
        <v>2</v>
      </c>
      <c r="K197" s="40"/>
      <c r="L197" s="36"/>
      <c r="M197" s="36">
        <f>+H197*I197*J197</f>
        <v>38</v>
      </c>
      <c r="N197" s="56"/>
      <c r="O197" s="36"/>
    </row>
    <row r="198" s="3" customFormat="1" spans="2:15">
      <c r="B198" s="36">
        <v>1538073</v>
      </c>
      <c r="C198" s="37">
        <v>8728847</v>
      </c>
      <c r="D198" s="36">
        <v>186853</v>
      </c>
      <c r="E198" s="38" t="s">
        <v>29</v>
      </c>
      <c r="F198" s="39">
        <v>43664</v>
      </c>
      <c r="G198" s="39">
        <v>43666</v>
      </c>
      <c r="H198" s="40">
        <v>105</v>
      </c>
      <c r="I198" s="40">
        <v>1</v>
      </c>
      <c r="J198" s="40">
        <f t="shared" si="51"/>
        <v>2</v>
      </c>
      <c r="K198" s="40">
        <f t="shared" si="76"/>
        <v>210</v>
      </c>
      <c r="L198" s="36"/>
      <c r="M198" s="36"/>
      <c r="N198" s="56">
        <f t="shared" si="77"/>
        <v>2</v>
      </c>
      <c r="O198" s="36"/>
    </row>
    <row r="199" s="3" customFormat="1" spans="2:15">
      <c r="B199" s="36">
        <v>1538073</v>
      </c>
      <c r="C199" s="37">
        <v>8728847</v>
      </c>
      <c r="D199" s="36">
        <v>186853</v>
      </c>
      <c r="E199" s="38" t="s">
        <v>187</v>
      </c>
      <c r="F199" s="39">
        <v>43664</v>
      </c>
      <c r="G199" s="39">
        <v>43666</v>
      </c>
      <c r="H199" s="40">
        <v>50</v>
      </c>
      <c r="I199" s="40">
        <v>1</v>
      </c>
      <c r="J199" s="40">
        <f t="shared" si="51"/>
        <v>2</v>
      </c>
      <c r="K199" s="40"/>
      <c r="L199" s="36"/>
      <c r="M199" s="36">
        <f>+H199*I199*J199</f>
        <v>100</v>
      </c>
      <c r="N199" s="56"/>
      <c r="O199" s="36"/>
    </row>
    <row r="200" s="3" customFormat="1" spans="2:15">
      <c r="B200" s="36">
        <v>1466256</v>
      </c>
      <c r="C200" s="37">
        <v>8482185</v>
      </c>
      <c r="D200" s="36">
        <v>186859</v>
      </c>
      <c r="E200" s="38" t="s">
        <v>161</v>
      </c>
      <c r="F200" s="39">
        <v>43663</v>
      </c>
      <c r="G200" s="39">
        <v>43666</v>
      </c>
      <c r="H200" s="40">
        <v>315</v>
      </c>
      <c r="I200" s="40">
        <v>1</v>
      </c>
      <c r="J200" s="40">
        <f t="shared" si="51"/>
        <v>3</v>
      </c>
      <c r="K200" s="40">
        <f t="shared" si="76"/>
        <v>945</v>
      </c>
      <c r="L200" s="36"/>
      <c r="M200" s="36"/>
      <c r="N200" s="56">
        <f>+I200*J200*3</f>
        <v>9</v>
      </c>
      <c r="O200" s="36"/>
    </row>
    <row r="201" s="3" customFormat="1" spans="2:15">
      <c r="B201" s="36">
        <v>1530924</v>
      </c>
      <c r="C201" s="37">
        <v>8706704</v>
      </c>
      <c r="D201" s="36">
        <v>187048</v>
      </c>
      <c r="E201" s="38" t="s">
        <v>29</v>
      </c>
      <c r="F201" s="39">
        <v>43665</v>
      </c>
      <c r="G201" s="39">
        <v>43667</v>
      </c>
      <c r="H201" s="40">
        <v>105</v>
      </c>
      <c r="I201" s="40">
        <v>1</v>
      </c>
      <c r="J201" s="40">
        <f t="shared" si="51"/>
        <v>2</v>
      </c>
      <c r="K201" s="40">
        <f t="shared" si="76"/>
        <v>210</v>
      </c>
      <c r="L201" s="36"/>
      <c r="M201" s="36"/>
      <c r="N201" s="56">
        <f t="shared" si="77"/>
        <v>2</v>
      </c>
      <c r="O201" s="36"/>
    </row>
    <row r="202" s="3" customFormat="1" spans="2:15">
      <c r="B202" s="36">
        <v>1539607</v>
      </c>
      <c r="C202" s="37">
        <v>8733607</v>
      </c>
      <c r="D202" s="36">
        <v>187055</v>
      </c>
      <c r="E202" s="38" t="s">
        <v>145</v>
      </c>
      <c r="F202" s="39">
        <v>43666</v>
      </c>
      <c r="G202" s="39">
        <v>43667</v>
      </c>
      <c r="H202" s="40">
        <v>123</v>
      </c>
      <c r="I202" s="40">
        <v>1</v>
      </c>
      <c r="J202" s="40">
        <f t="shared" si="51"/>
        <v>1</v>
      </c>
      <c r="K202" s="40">
        <f t="shared" si="76"/>
        <v>123</v>
      </c>
      <c r="L202" s="36"/>
      <c r="M202" s="36"/>
      <c r="N202" s="56">
        <f t="shared" si="77"/>
        <v>1</v>
      </c>
      <c r="O202" s="36"/>
    </row>
    <row r="203" s="3" customFormat="1" spans="2:15">
      <c r="B203" s="36">
        <v>1491643</v>
      </c>
      <c r="C203" s="37">
        <v>8571511</v>
      </c>
      <c r="D203" s="36">
        <v>187058</v>
      </c>
      <c r="E203" s="38" t="s">
        <v>29</v>
      </c>
      <c r="F203" s="39">
        <v>43666</v>
      </c>
      <c r="G203" s="39">
        <v>43667</v>
      </c>
      <c r="H203" s="40">
        <v>105</v>
      </c>
      <c r="I203" s="40">
        <v>1</v>
      </c>
      <c r="J203" s="40">
        <f t="shared" si="51"/>
        <v>1</v>
      </c>
      <c r="K203" s="40">
        <f t="shared" si="76"/>
        <v>105</v>
      </c>
      <c r="L203" s="36"/>
      <c r="M203" s="36"/>
      <c r="N203" s="56">
        <f t="shared" si="77"/>
        <v>1</v>
      </c>
      <c r="O203" s="36"/>
    </row>
    <row r="204" s="3" customFormat="1" spans="2:15">
      <c r="B204" s="36">
        <v>1540697</v>
      </c>
      <c r="C204" s="37">
        <v>8737283</v>
      </c>
      <c r="D204" s="36">
        <v>187066</v>
      </c>
      <c r="E204" s="38" t="s">
        <v>94</v>
      </c>
      <c r="F204" s="39">
        <v>43666</v>
      </c>
      <c r="G204" s="39">
        <v>43667</v>
      </c>
      <c r="H204" s="40">
        <v>183</v>
      </c>
      <c r="I204" s="40">
        <v>1</v>
      </c>
      <c r="J204" s="40">
        <f t="shared" ref="J204:J267" si="78">+G204-F204</f>
        <v>1</v>
      </c>
      <c r="K204" s="40">
        <f t="shared" si="76"/>
        <v>183</v>
      </c>
      <c r="L204" s="36"/>
      <c r="M204" s="36"/>
      <c r="N204" s="56">
        <f t="shared" si="77"/>
        <v>1</v>
      </c>
      <c r="O204" s="36"/>
    </row>
    <row r="205" s="3" customFormat="1" spans="2:15">
      <c r="B205" s="36">
        <v>1542144</v>
      </c>
      <c r="C205" s="37">
        <v>8743299</v>
      </c>
      <c r="D205" s="36">
        <v>187076</v>
      </c>
      <c r="E205" s="38" t="s">
        <v>29</v>
      </c>
      <c r="F205" s="39">
        <v>43666</v>
      </c>
      <c r="G205" s="39">
        <v>43667</v>
      </c>
      <c r="H205" s="40">
        <v>105</v>
      </c>
      <c r="I205" s="40">
        <v>1</v>
      </c>
      <c r="J205" s="40">
        <f t="shared" si="78"/>
        <v>1</v>
      </c>
      <c r="K205" s="40">
        <f t="shared" si="76"/>
        <v>105</v>
      </c>
      <c r="L205" s="36"/>
      <c r="M205" s="36"/>
      <c r="N205" s="56">
        <f t="shared" si="77"/>
        <v>1</v>
      </c>
      <c r="O205" s="36"/>
    </row>
    <row r="206" s="3" customFormat="1" spans="2:15">
      <c r="B206" s="36">
        <v>1542144</v>
      </c>
      <c r="C206" s="37">
        <v>8743299</v>
      </c>
      <c r="D206" s="36">
        <v>187076</v>
      </c>
      <c r="E206" s="38" t="s">
        <v>187</v>
      </c>
      <c r="F206" s="39">
        <v>43666</v>
      </c>
      <c r="G206" s="39">
        <v>43667</v>
      </c>
      <c r="H206" s="40">
        <v>50</v>
      </c>
      <c r="I206" s="40">
        <v>1</v>
      </c>
      <c r="J206" s="40">
        <f t="shared" si="78"/>
        <v>1</v>
      </c>
      <c r="K206" s="40"/>
      <c r="L206" s="36"/>
      <c r="M206" s="36">
        <f t="shared" ref="M206:M211" si="79">+H206*I206*J206</f>
        <v>50</v>
      </c>
      <c r="N206" s="56"/>
      <c r="O206" s="36"/>
    </row>
    <row r="207" s="3" customFormat="1" spans="2:15">
      <c r="B207" s="36">
        <v>1535518</v>
      </c>
      <c r="C207" s="37">
        <v>8720617</v>
      </c>
      <c r="D207" s="36">
        <v>187103</v>
      </c>
      <c r="E207" s="38" t="s">
        <v>29</v>
      </c>
      <c r="F207" s="39">
        <v>43664</v>
      </c>
      <c r="G207" s="39">
        <v>43667</v>
      </c>
      <c r="H207" s="40">
        <v>105</v>
      </c>
      <c r="I207" s="40">
        <v>1</v>
      </c>
      <c r="J207" s="40">
        <f t="shared" si="78"/>
        <v>3</v>
      </c>
      <c r="K207" s="40">
        <f t="shared" ref="K207:K210" si="80">H207*I207*J207</f>
        <v>315</v>
      </c>
      <c r="L207" s="36"/>
      <c r="M207" s="36"/>
      <c r="N207" s="56">
        <f t="shared" ref="N207:N210" si="81">+I207*J207</f>
        <v>3</v>
      </c>
      <c r="O207" s="36"/>
    </row>
    <row r="208" s="3" customFormat="1" spans="2:15">
      <c r="B208" s="36">
        <v>1530283</v>
      </c>
      <c r="C208" s="37">
        <v>8705101</v>
      </c>
      <c r="D208" s="36">
        <v>187108</v>
      </c>
      <c r="E208" s="38" t="s">
        <v>146</v>
      </c>
      <c r="F208" s="39">
        <v>43666</v>
      </c>
      <c r="G208" s="39">
        <v>43667</v>
      </c>
      <c r="H208" s="40">
        <v>165</v>
      </c>
      <c r="I208" s="40">
        <v>1</v>
      </c>
      <c r="J208" s="40">
        <f t="shared" si="78"/>
        <v>1</v>
      </c>
      <c r="K208" s="40">
        <f t="shared" si="80"/>
        <v>165</v>
      </c>
      <c r="L208" s="36"/>
      <c r="M208" s="36"/>
      <c r="N208" s="56">
        <f t="shared" si="81"/>
        <v>1</v>
      </c>
      <c r="O208" s="36"/>
    </row>
    <row r="209" s="3" customFormat="1" spans="2:15">
      <c r="B209" s="36">
        <v>1530283</v>
      </c>
      <c r="C209" s="37">
        <v>8705101</v>
      </c>
      <c r="D209" s="36">
        <v>187108</v>
      </c>
      <c r="E209" s="38" t="s">
        <v>116</v>
      </c>
      <c r="F209" s="39">
        <v>43666</v>
      </c>
      <c r="G209" s="39">
        <v>43667</v>
      </c>
      <c r="H209" s="40">
        <v>19</v>
      </c>
      <c r="I209" s="40">
        <v>1</v>
      </c>
      <c r="J209" s="40">
        <f t="shared" si="78"/>
        <v>1</v>
      </c>
      <c r="K209" s="40"/>
      <c r="L209" s="36"/>
      <c r="M209" s="36">
        <f t="shared" si="79"/>
        <v>19</v>
      </c>
      <c r="N209" s="56"/>
      <c r="O209" s="36"/>
    </row>
    <row r="210" s="3" customFormat="1" spans="2:15">
      <c r="B210" s="36">
        <v>1536519</v>
      </c>
      <c r="C210" s="37">
        <v>8725009</v>
      </c>
      <c r="D210" s="36">
        <v>187270</v>
      </c>
      <c r="E210" s="38" t="s">
        <v>145</v>
      </c>
      <c r="F210" s="39">
        <v>43666</v>
      </c>
      <c r="G210" s="39">
        <v>43668</v>
      </c>
      <c r="H210" s="40">
        <v>123</v>
      </c>
      <c r="I210" s="40">
        <v>1</v>
      </c>
      <c r="J210" s="40">
        <f t="shared" si="78"/>
        <v>2</v>
      </c>
      <c r="K210" s="40">
        <f t="shared" si="80"/>
        <v>246</v>
      </c>
      <c r="L210" s="36"/>
      <c r="M210" s="36"/>
      <c r="N210" s="56">
        <f t="shared" si="81"/>
        <v>2</v>
      </c>
      <c r="O210" s="36"/>
    </row>
    <row r="211" s="3" customFormat="1" spans="2:15">
      <c r="B211" s="36">
        <v>1536519</v>
      </c>
      <c r="C211" s="37">
        <v>8725009</v>
      </c>
      <c r="D211" s="36">
        <v>187270</v>
      </c>
      <c r="E211" s="38" t="s">
        <v>116</v>
      </c>
      <c r="F211" s="39">
        <v>43666</v>
      </c>
      <c r="G211" s="39">
        <v>43668</v>
      </c>
      <c r="H211" s="40">
        <v>19</v>
      </c>
      <c r="I211" s="40">
        <v>1</v>
      </c>
      <c r="J211" s="40">
        <f t="shared" si="78"/>
        <v>2</v>
      </c>
      <c r="K211" s="40"/>
      <c r="L211" s="36"/>
      <c r="M211" s="36">
        <f t="shared" si="79"/>
        <v>38</v>
      </c>
      <c r="N211" s="56"/>
      <c r="O211" s="36"/>
    </row>
    <row r="212" s="3" customFormat="1" spans="2:15">
      <c r="B212" s="36">
        <v>1537305</v>
      </c>
      <c r="C212" s="37">
        <v>8726300</v>
      </c>
      <c r="D212" s="36">
        <v>187273</v>
      </c>
      <c r="E212" s="38" t="s">
        <v>29</v>
      </c>
      <c r="F212" s="39">
        <v>43666</v>
      </c>
      <c r="G212" s="39">
        <v>43668</v>
      </c>
      <c r="H212" s="40">
        <v>105</v>
      </c>
      <c r="I212" s="40">
        <v>2</v>
      </c>
      <c r="J212" s="40">
        <f t="shared" si="78"/>
        <v>2</v>
      </c>
      <c r="K212" s="40">
        <f t="shared" ref="K212:K219" si="82">H212*I212*J212</f>
        <v>420</v>
      </c>
      <c r="L212" s="36"/>
      <c r="M212" s="36"/>
      <c r="N212" s="56">
        <f t="shared" ref="N212:N219" si="83">+I212*J212</f>
        <v>4</v>
      </c>
      <c r="O212" s="36"/>
    </row>
    <row r="213" s="3" customFormat="1" spans="2:15">
      <c r="B213" s="36">
        <v>1537305</v>
      </c>
      <c r="C213" s="37">
        <v>8726300</v>
      </c>
      <c r="D213" s="36">
        <v>187273</v>
      </c>
      <c r="E213" s="38" t="s">
        <v>116</v>
      </c>
      <c r="F213" s="39">
        <v>43666</v>
      </c>
      <c r="G213" s="39">
        <v>43668</v>
      </c>
      <c r="H213" s="40">
        <v>19</v>
      </c>
      <c r="I213" s="40">
        <v>2</v>
      </c>
      <c r="J213" s="40">
        <f t="shared" si="78"/>
        <v>2</v>
      </c>
      <c r="K213" s="40"/>
      <c r="L213" s="36"/>
      <c r="M213" s="36">
        <f>+H213*I213*J213</f>
        <v>76</v>
      </c>
      <c r="N213" s="56"/>
      <c r="O213" s="36"/>
    </row>
    <row r="214" s="3" customFormat="1" spans="2:15">
      <c r="B214" s="36">
        <v>1529650</v>
      </c>
      <c r="C214" s="37">
        <v>8703786</v>
      </c>
      <c r="D214" s="36">
        <v>187310</v>
      </c>
      <c r="E214" s="38" t="s">
        <v>29</v>
      </c>
      <c r="F214" s="39">
        <v>43666</v>
      </c>
      <c r="G214" s="39">
        <v>43668</v>
      </c>
      <c r="H214" s="40">
        <v>105</v>
      </c>
      <c r="I214" s="40">
        <v>1</v>
      </c>
      <c r="J214" s="40">
        <f t="shared" si="78"/>
        <v>2</v>
      </c>
      <c r="K214" s="40">
        <f t="shared" si="82"/>
        <v>210</v>
      </c>
      <c r="L214" s="36"/>
      <c r="M214" s="36"/>
      <c r="N214" s="56">
        <f t="shared" si="83"/>
        <v>2</v>
      </c>
      <c r="O214" s="36"/>
    </row>
    <row r="215" s="3" customFormat="1" spans="2:15">
      <c r="B215" s="36">
        <v>1529649</v>
      </c>
      <c r="C215" s="37">
        <v>8703599</v>
      </c>
      <c r="D215" s="36">
        <v>187311</v>
      </c>
      <c r="E215" s="38" t="s">
        <v>29</v>
      </c>
      <c r="F215" s="39">
        <v>43666</v>
      </c>
      <c r="G215" s="39">
        <v>43668</v>
      </c>
      <c r="H215" s="40">
        <v>105</v>
      </c>
      <c r="I215" s="40">
        <v>1</v>
      </c>
      <c r="J215" s="40">
        <f t="shared" si="78"/>
        <v>2</v>
      </c>
      <c r="K215" s="40">
        <f t="shared" si="82"/>
        <v>210</v>
      </c>
      <c r="L215" s="36"/>
      <c r="M215" s="36"/>
      <c r="N215" s="56">
        <f t="shared" si="83"/>
        <v>2</v>
      </c>
      <c r="O215" s="36"/>
    </row>
    <row r="216" s="3" customFormat="1" spans="2:15">
      <c r="B216" s="36">
        <v>1529670</v>
      </c>
      <c r="C216" s="37">
        <v>8704550</v>
      </c>
      <c r="D216" s="36">
        <v>187312</v>
      </c>
      <c r="E216" s="38" t="s">
        <v>29</v>
      </c>
      <c r="F216" s="39">
        <v>43666</v>
      </c>
      <c r="G216" s="39">
        <v>43668</v>
      </c>
      <c r="H216" s="40">
        <v>105</v>
      </c>
      <c r="I216" s="40">
        <v>1</v>
      </c>
      <c r="J216" s="40">
        <f t="shared" si="78"/>
        <v>2</v>
      </c>
      <c r="K216" s="40">
        <f t="shared" si="82"/>
        <v>210</v>
      </c>
      <c r="L216" s="36"/>
      <c r="M216" s="36"/>
      <c r="N216" s="56">
        <f t="shared" si="83"/>
        <v>2</v>
      </c>
      <c r="O216" s="36"/>
    </row>
    <row r="217" s="3" customFormat="1" spans="2:15">
      <c r="B217" s="36">
        <v>1535554</v>
      </c>
      <c r="C217" s="37">
        <v>8722140</v>
      </c>
      <c r="D217" s="36">
        <v>187323</v>
      </c>
      <c r="E217" s="38" t="s">
        <v>29</v>
      </c>
      <c r="F217" s="39">
        <v>43666</v>
      </c>
      <c r="G217" s="39">
        <v>43668</v>
      </c>
      <c r="H217" s="40">
        <v>105</v>
      </c>
      <c r="I217" s="40">
        <v>2</v>
      </c>
      <c r="J217" s="40">
        <f t="shared" si="78"/>
        <v>2</v>
      </c>
      <c r="K217" s="40">
        <f t="shared" si="82"/>
        <v>420</v>
      </c>
      <c r="L217" s="36"/>
      <c r="M217" s="36"/>
      <c r="N217" s="56">
        <f t="shared" si="83"/>
        <v>4</v>
      </c>
      <c r="O217" s="36"/>
    </row>
    <row r="218" s="3" customFormat="1" spans="2:15">
      <c r="B218" s="36">
        <v>1529814</v>
      </c>
      <c r="C218" s="37">
        <v>8703251</v>
      </c>
      <c r="D218" s="36">
        <v>187340</v>
      </c>
      <c r="E218" s="38" t="s">
        <v>29</v>
      </c>
      <c r="F218" s="39">
        <v>43664</v>
      </c>
      <c r="G218" s="39">
        <v>43668</v>
      </c>
      <c r="H218" s="40">
        <v>105</v>
      </c>
      <c r="I218" s="40">
        <v>1</v>
      </c>
      <c r="J218" s="40">
        <f t="shared" si="78"/>
        <v>4</v>
      </c>
      <c r="K218" s="40">
        <f t="shared" si="82"/>
        <v>420</v>
      </c>
      <c r="L218" s="36"/>
      <c r="M218" s="36"/>
      <c r="N218" s="56">
        <f t="shared" si="83"/>
        <v>4</v>
      </c>
      <c r="O218" s="36"/>
    </row>
    <row r="219" s="3" customFormat="1" spans="2:15">
      <c r="B219" s="36">
        <v>1530293</v>
      </c>
      <c r="C219" s="37">
        <v>8704828</v>
      </c>
      <c r="D219" s="36">
        <v>187342</v>
      </c>
      <c r="E219" s="38" t="s">
        <v>29</v>
      </c>
      <c r="F219" s="39">
        <v>43667</v>
      </c>
      <c r="G219" s="39">
        <v>43668</v>
      </c>
      <c r="H219" s="40">
        <v>105</v>
      </c>
      <c r="I219" s="40">
        <v>1</v>
      </c>
      <c r="J219" s="40">
        <f t="shared" si="78"/>
        <v>1</v>
      </c>
      <c r="K219" s="40">
        <f t="shared" si="82"/>
        <v>105</v>
      </c>
      <c r="L219" s="36"/>
      <c r="M219" s="36"/>
      <c r="N219" s="56">
        <f t="shared" si="83"/>
        <v>1</v>
      </c>
      <c r="O219" s="36"/>
    </row>
    <row r="220" s="3" customFormat="1" spans="2:15">
      <c r="B220" s="36">
        <v>1530293</v>
      </c>
      <c r="C220" s="37">
        <v>8704828</v>
      </c>
      <c r="D220" s="36">
        <v>187342</v>
      </c>
      <c r="E220" s="38" t="s">
        <v>116</v>
      </c>
      <c r="F220" s="39">
        <v>43667</v>
      </c>
      <c r="G220" s="39">
        <v>43668</v>
      </c>
      <c r="H220" s="40">
        <v>19</v>
      </c>
      <c r="I220" s="40">
        <v>1</v>
      </c>
      <c r="J220" s="40">
        <f t="shared" si="78"/>
        <v>1</v>
      </c>
      <c r="K220" s="40"/>
      <c r="L220" s="36"/>
      <c r="M220" s="36">
        <f>+H220*I220*J220</f>
        <v>19</v>
      </c>
      <c r="N220" s="56"/>
      <c r="O220" s="36"/>
    </row>
    <row r="221" s="3" customFormat="1" spans="2:15">
      <c r="B221" s="36">
        <v>1516149</v>
      </c>
      <c r="C221" s="37">
        <v>8659326</v>
      </c>
      <c r="D221" s="36">
        <v>187529</v>
      </c>
      <c r="E221" s="38" t="s">
        <v>29</v>
      </c>
      <c r="F221" s="39">
        <v>43667</v>
      </c>
      <c r="G221" s="39">
        <v>43669</v>
      </c>
      <c r="H221" s="40">
        <v>105</v>
      </c>
      <c r="I221" s="40">
        <v>2</v>
      </c>
      <c r="J221" s="40">
        <f t="shared" si="78"/>
        <v>2</v>
      </c>
      <c r="K221" s="40">
        <f t="shared" ref="K221:K225" si="84">H221*I221*J221</f>
        <v>420</v>
      </c>
      <c r="L221" s="36"/>
      <c r="M221" s="36"/>
      <c r="N221" s="56">
        <f t="shared" ref="N221:N223" si="85">+I221*J221</f>
        <v>4</v>
      </c>
      <c r="O221" s="36"/>
    </row>
    <row r="222" s="3" customFormat="1" spans="2:15">
      <c r="B222" s="36">
        <v>1528261</v>
      </c>
      <c r="C222" s="37">
        <v>8699969</v>
      </c>
      <c r="D222" s="36">
        <v>187535</v>
      </c>
      <c r="E222" s="38" t="s">
        <v>146</v>
      </c>
      <c r="F222" s="39">
        <v>43667</v>
      </c>
      <c r="G222" s="39">
        <v>43669</v>
      </c>
      <c r="H222" s="40">
        <v>165</v>
      </c>
      <c r="I222" s="40">
        <v>1</v>
      </c>
      <c r="J222" s="40">
        <f t="shared" si="78"/>
        <v>2</v>
      </c>
      <c r="K222" s="40">
        <f t="shared" si="84"/>
        <v>330</v>
      </c>
      <c r="L222" s="36"/>
      <c r="M222" s="36"/>
      <c r="N222" s="56">
        <f t="shared" si="85"/>
        <v>2</v>
      </c>
      <c r="O222" s="36"/>
    </row>
    <row r="223" s="3" customFormat="1" spans="2:15">
      <c r="B223" s="36">
        <v>1535166</v>
      </c>
      <c r="C223" s="37">
        <v>8718936</v>
      </c>
      <c r="D223" s="36">
        <v>187544</v>
      </c>
      <c r="E223" s="38" t="s">
        <v>29</v>
      </c>
      <c r="F223" s="39">
        <v>43668</v>
      </c>
      <c r="G223" s="39">
        <v>43669</v>
      </c>
      <c r="H223" s="40">
        <v>105</v>
      </c>
      <c r="I223" s="40">
        <v>1</v>
      </c>
      <c r="J223" s="40">
        <f t="shared" si="78"/>
        <v>1</v>
      </c>
      <c r="K223" s="40">
        <f t="shared" si="84"/>
        <v>105</v>
      </c>
      <c r="L223" s="36"/>
      <c r="M223" s="36"/>
      <c r="N223" s="56">
        <f t="shared" si="85"/>
        <v>1</v>
      </c>
      <c r="O223" s="36"/>
    </row>
    <row r="224" s="5" customFormat="1" spans="2:15">
      <c r="B224" s="36">
        <v>1496415</v>
      </c>
      <c r="C224" s="37">
        <v>8595467</v>
      </c>
      <c r="D224" s="36">
        <v>187576</v>
      </c>
      <c r="E224" s="63" t="s">
        <v>159</v>
      </c>
      <c r="F224" s="39">
        <v>43666</v>
      </c>
      <c r="G224" s="39">
        <v>43669</v>
      </c>
      <c r="H224" s="58">
        <v>420</v>
      </c>
      <c r="I224" s="62">
        <v>1</v>
      </c>
      <c r="J224" s="40">
        <f t="shared" si="78"/>
        <v>3</v>
      </c>
      <c r="K224" s="40">
        <f t="shared" si="84"/>
        <v>1260</v>
      </c>
      <c r="L224" s="62"/>
      <c r="M224" s="62"/>
      <c r="N224" s="56">
        <f>+I224*J224*4</f>
        <v>12</v>
      </c>
      <c r="O224" s="62"/>
    </row>
    <row r="225" s="5" customFormat="1" spans="2:15">
      <c r="B225" s="42">
        <v>1533602</v>
      </c>
      <c r="C225" s="43">
        <v>8714216</v>
      </c>
      <c r="D225" s="42">
        <v>187577</v>
      </c>
      <c r="E225" s="68" t="s">
        <v>29</v>
      </c>
      <c r="F225" s="45">
        <v>43666</v>
      </c>
      <c r="G225" s="45">
        <v>43669</v>
      </c>
      <c r="H225" s="69">
        <v>105</v>
      </c>
      <c r="I225" s="70">
        <v>1</v>
      </c>
      <c r="J225" s="46">
        <f t="shared" si="78"/>
        <v>3</v>
      </c>
      <c r="K225" s="46">
        <f t="shared" si="84"/>
        <v>315</v>
      </c>
      <c r="L225" s="70"/>
      <c r="M225" s="71"/>
      <c r="N225" s="57">
        <f t="shared" ref="N225:N229" si="86">+I225*J225</f>
        <v>3</v>
      </c>
      <c r="O225" s="70"/>
    </row>
    <row r="226" s="5" customFormat="1" spans="2:15">
      <c r="B226" s="42">
        <v>1533602</v>
      </c>
      <c r="C226" s="43">
        <v>8714216</v>
      </c>
      <c r="D226" s="42">
        <v>187577</v>
      </c>
      <c r="E226" s="68" t="s">
        <v>116</v>
      </c>
      <c r="F226" s="45">
        <v>43666</v>
      </c>
      <c r="G226" s="45">
        <v>43669</v>
      </c>
      <c r="H226" s="69">
        <v>19</v>
      </c>
      <c r="I226" s="70">
        <v>1</v>
      </c>
      <c r="J226" s="46">
        <f t="shared" si="78"/>
        <v>3</v>
      </c>
      <c r="K226" s="46"/>
      <c r="L226" s="70"/>
      <c r="M226" s="71">
        <f>+H226*I226*J226</f>
        <v>57</v>
      </c>
      <c r="N226" s="57"/>
      <c r="O226" s="70"/>
    </row>
    <row r="227" s="5" customFormat="1" spans="2:15">
      <c r="B227" s="36">
        <v>1493113</v>
      </c>
      <c r="C227" s="37">
        <v>8579774</v>
      </c>
      <c r="D227" s="36">
        <v>187747</v>
      </c>
      <c r="E227" s="63" t="s">
        <v>161</v>
      </c>
      <c r="F227" s="39">
        <v>43667</v>
      </c>
      <c r="G227" s="39">
        <v>43670</v>
      </c>
      <c r="H227" s="62">
        <v>315</v>
      </c>
      <c r="I227" s="62">
        <v>1</v>
      </c>
      <c r="J227" s="40">
        <f t="shared" si="78"/>
        <v>3</v>
      </c>
      <c r="K227" s="40">
        <f t="shared" ref="K227:K229" si="87">H227*I227*J227</f>
        <v>945</v>
      </c>
      <c r="L227" s="62"/>
      <c r="M227" s="62"/>
      <c r="N227" s="56">
        <f>+I227*J227*3</f>
        <v>9</v>
      </c>
      <c r="O227" s="62"/>
    </row>
    <row r="228" s="5" customFormat="1" spans="2:15">
      <c r="B228" s="36">
        <v>1508031</v>
      </c>
      <c r="C228" s="37">
        <v>8633246</v>
      </c>
      <c r="D228" s="36">
        <v>187757</v>
      </c>
      <c r="E228" s="63" t="s">
        <v>94</v>
      </c>
      <c r="F228" s="39">
        <v>43667</v>
      </c>
      <c r="G228" s="39">
        <v>43670</v>
      </c>
      <c r="H228" s="62">
        <v>183</v>
      </c>
      <c r="I228" s="62">
        <v>2</v>
      </c>
      <c r="J228" s="40">
        <f t="shared" si="78"/>
        <v>3</v>
      </c>
      <c r="K228" s="40">
        <f t="shared" si="87"/>
        <v>1098</v>
      </c>
      <c r="L228" s="62"/>
      <c r="M228" s="65"/>
      <c r="N228" s="56">
        <f t="shared" si="86"/>
        <v>6</v>
      </c>
      <c r="O228" s="62"/>
    </row>
    <row r="229" s="5" customFormat="1" spans="2:15">
      <c r="B229" s="36">
        <v>1527887</v>
      </c>
      <c r="C229" s="37">
        <v>8698987</v>
      </c>
      <c r="D229" s="36">
        <v>187779</v>
      </c>
      <c r="E229" s="63" t="s">
        <v>29</v>
      </c>
      <c r="F229" s="39">
        <v>43668</v>
      </c>
      <c r="G229" s="39">
        <v>43670</v>
      </c>
      <c r="H229" s="62">
        <v>105</v>
      </c>
      <c r="I229" s="62">
        <v>1</v>
      </c>
      <c r="J229" s="40">
        <f t="shared" si="78"/>
        <v>2</v>
      </c>
      <c r="K229" s="40">
        <f t="shared" si="87"/>
        <v>210</v>
      </c>
      <c r="L229" s="62"/>
      <c r="M229" s="62"/>
      <c r="N229" s="56">
        <f t="shared" si="86"/>
        <v>2</v>
      </c>
      <c r="O229" s="62"/>
    </row>
    <row r="230" s="5" customFormat="1" spans="2:15">
      <c r="B230" s="36">
        <v>1527887</v>
      </c>
      <c r="C230" s="37">
        <v>8698987</v>
      </c>
      <c r="D230" s="36">
        <v>187779</v>
      </c>
      <c r="E230" s="63" t="s">
        <v>116</v>
      </c>
      <c r="F230" s="39">
        <v>43668</v>
      </c>
      <c r="G230" s="39">
        <v>43670</v>
      </c>
      <c r="H230" s="62">
        <v>19</v>
      </c>
      <c r="I230" s="62">
        <v>1</v>
      </c>
      <c r="J230" s="40">
        <f t="shared" si="78"/>
        <v>2</v>
      </c>
      <c r="K230" s="40"/>
      <c r="L230" s="62"/>
      <c r="M230" s="65">
        <f>+H230*I230*J230</f>
        <v>38</v>
      </c>
      <c r="N230" s="56"/>
      <c r="O230" s="62"/>
    </row>
    <row r="231" s="5" customFormat="1" spans="2:15">
      <c r="B231" s="36">
        <v>1528562</v>
      </c>
      <c r="C231" s="37">
        <v>8699207</v>
      </c>
      <c r="D231" s="36">
        <v>187782</v>
      </c>
      <c r="E231" s="63" t="s">
        <v>29</v>
      </c>
      <c r="F231" s="39">
        <v>43668</v>
      </c>
      <c r="G231" s="39">
        <v>43670</v>
      </c>
      <c r="H231" s="62">
        <v>105</v>
      </c>
      <c r="I231" s="62">
        <v>1</v>
      </c>
      <c r="J231" s="40">
        <f t="shared" si="78"/>
        <v>2</v>
      </c>
      <c r="K231" s="40">
        <f t="shared" ref="K231:K238" si="88">H231*I231*J231</f>
        <v>210</v>
      </c>
      <c r="L231" s="62"/>
      <c r="M231" s="62"/>
      <c r="N231" s="56">
        <f t="shared" ref="N231:N238" si="89">+I231*J231</f>
        <v>2</v>
      </c>
      <c r="O231" s="62"/>
    </row>
    <row r="232" s="5" customFormat="1" spans="2:15">
      <c r="B232" s="36">
        <v>1504842</v>
      </c>
      <c r="C232" s="37">
        <v>8623562</v>
      </c>
      <c r="D232" s="36">
        <v>187959</v>
      </c>
      <c r="E232" s="63" t="s">
        <v>29</v>
      </c>
      <c r="F232" s="39">
        <v>43670</v>
      </c>
      <c r="G232" s="39">
        <v>43671</v>
      </c>
      <c r="H232" s="36">
        <v>105</v>
      </c>
      <c r="I232" s="62">
        <v>2</v>
      </c>
      <c r="J232" s="40">
        <f t="shared" si="78"/>
        <v>1</v>
      </c>
      <c r="K232" s="40">
        <f t="shared" si="88"/>
        <v>210</v>
      </c>
      <c r="L232" s="62"/>
      <c r="M232" s="62"/>
      <c r="N232" s="56">
        <f t="shared" si="89"/>
        <v>2</v>
      </c>
      <c r="O232" s="62"/>
    </row>
    <row r="233" s="3" customFormat="1" spans="2:15">
      <c r="B233" s="36">
        <v>1501031</v>
      </c>
      <c r="C233" s="37">
        <v>8610140</v>
      </c>
      <c r="D233" s="36">
        <v>187973</v>
      </c>
      <c r="E233" s="38" t="s">
        <v>146</v>
      </c>
      <c r="F233" s="39">
        <v>43668</v>
      </c>
      <c r="G233" s="39">
        <v>43671</v>
      </c>
      <c r="H233" s="36">
        <v>165</v>
      </c>
      <c r="I233" s="36">
        <v>2</v>
      </c>
      <c r="J233" s="40">
        <f t="shared" si="78"/>
        <v>3</v>
      </c>
      <c r="K233" s="40">
        <f t="shared" si="88"/>
        <v>990</v>
      </c>
      <c r="L233" s="36"/>
      <c r="M233" s="36"/>
      <c r="N233" s="56">
        <f t="shared" si="89"/>
        <v>6</v>
      </c>
      <c r="O233" s="36"/>
    </row>
    <row r="234" s="3" customFormat="1" spans="2:15">
      <c r="B234" s="36">
        <v>1523425</v>
      </c>
      <c r="C234" s="37">
        <v>8682413</v>
      </c>
      <c r="D234" s="36">
        <v>187976</v>
      </c>
      <c r="E234" s="63" t="s">
        <v>29</v>
      </c>
      <c r="F234" s="39">
        <v>43669</v>
      </c>
      <c r="G234" s="39">
        <v>43671</v>
      </c>
      <c r="H234" s="36">
        <v>105</v>
      </c>
      <c r="I234" s="36">
        <v>2</v>
      </c>
      <c r="J234" s="40">
        <f t="shared" si="78"/>
        <v>2</v>
      </c>
      <c r="K234" s="40">
        <f t="shared" si="88"/>
        <v>420</v>
      </c>
      <c r="L234" s="36"/>
      <c r="M234" s="36"/>
      <c r="N234" s="56">
        <f t="shared" si="89"/>
        <v>4</v>
      </c>
      <c r="O234" s="36"/>
    </row>
    <row r="235" s="3" customFormat="1" spans="2:15">
      <c r="B235" s="36">
        <v>1533911</v>
      </c>
      <c r="C235" s="37">
        <v>8716612</v>
      </c>
      <c r="D235" s="36">
        <v>187980</v>
      </c>
      <c r="E235" s="63" t="s">
        <v>94</v>
      </c>
      <c r="F235" s="39">
        <v>43669</v>
      </c>
      <c r="G235" s="39">
        <v>43671</v>
      </c>
      <c r="H235" s="36">
        <v>183</v>
      </c>
      <c r="I235" s="36">
        <v>2</v>
      </c>
      <c r="J235" s="40">
        <f t="shared" si="78"/>
        <v>2</v>
      </c>
      <c r="K235" s="40">
        <f t="shared" si="88"/>
        <v>732</v>
      </c>
      <c r="L235" s="36"/>
      <c r="M235" s="56"/>
      <c r="N235" s="56">
        <f t="shared" si="89"/>
        <v>4</v>
      </c>
      <c r="O235" s="36"/>
    </row>
    <row r="236" s="3" customFormat="1" spans="2:15">
      <c r="B236" s="36">
        <v>1517202</v>
      </c>
      <c r="C236" s="37">
        <v>8662698</v>
      </c>
      <c r="D236" s="36">
        <v>187988</v>
      </c>
      <c r="E236" s="63" t="s">
        <v>29</v>
      </c>
      <c r="F236" s="39">
        <v>43668</v>
      </c>
      <c r="G236" s="39">
        <v>43671</v>
      </c>
      <c r="H236" s="36">
        <v>105</v>
      </c>
      <c r="I236" s="36">
        <v>1</v>
      </c>
      <c r="J236" s="40">
        <f t="shared" si="78"/>
        <v>3</v>
      </c>
      <c r="K236" s="40">
        <f t="shared" si="88"/>
        <v>315</v>
      </c>
      <c r="L236" s="36"/>
      <c r="M236" s="36"/>
      <c r="N236" s="56">
        <f t="shared" si="89"/>
        <v>3</v>
      </c>
      <c r="O236" s="36"/>
    </row>
    <row r="237" s="3" customFormat="1" spans="2:15">
      <c r="B237" s="36">
        <v>1517131</v>
      </c>
      <c r="C237" s="37">
        <v>8662213</v>
      </c>
      <c r="D237" s="36">
        <v>187989</v>
      </c>
      <c r="E237" s="38" t="s">
        <v>29</v>
      </c>
      <c r="F237" s="39">
        <v>43668</v>
      </c>
      <c r="G237" s="39">
        <v>43671</v>
      </c>
      <c r="H237" s="36">
        <v>105</v>
      </c>
      <c r="I237" s="36">
        <v>1</v>
      </c>
      <c r="J237" s="40">
        <f t="shared" si="78"/>
        <v>3</v>
      </c>
      <c r="K237" s="40">
        <f t="shared" si="88"/>
        <v>315</v>
      </c>
      <c r="L237" s="36"/>
      <c r="M237" s="56"/>
      <c r="N237" s="56">
        <f t="shared" si="89"/>
        <v>3</v>
      </c>
      <c r="O237" s="36"/>
    </row>
    <row r="238" s="3" customFormat="1" spans="2:15">
      <c r="B238" s="36">
        <v>1513947</v>
      </c>
      <c r="C238" s="37">
        <v>8653857</v>
      </c>
      <c r="D238" s="36">
        <v>187994</v>
      </c>
      <c r="E238" s="38" t="s">
        <v>29</v>
      </c>
      <c r="F238" s="39">
        <v>43668</v>
      </c>
      <c r="G238" s="39">
        <v>43671</v>
      </c>
      <c r="H238" s="36">
        <v>105</v>
      </c>
      <c r="I238" s="36">
        <v>1</v>
      </c>
      <c r="J238" s="40">
        <f t="shared" si="78"/>
        <v>3</v>
      </c>
      <c r="K238" s="40">
        <f t="shared" si="88"/>
        <v>315</v>
      </c>
      <c r="L238" s="36"/>
      <c r="M238" s="36"/>
      <c r="N238" s="56">
        <f t="shared" si="89"/>
        <v>3</v>
      </c>
      <c r="O238" s="36"/>
    </row>
    <row r="239" s="3" customFormat="1" spans="2:15">
      <c r="B239" s="36">
        <v>1513947</v>
      </c>
      <c r="C239" s="37">
        <v>8653857</v>
      </c>
      <c r="D239" s="36">
        <v>187994</v>
      </c>
      <c r="E239" s="38" t="s">
        <v>116</v>
      </c>
      <c r="F239" s="39">
        <v>43668</v>
      </c>
      <c r="G239" s="39">
        <v>43671</v>
      </c>
      <c r="H239" s="36">
        <v>19</v>
      </c>
      <c r="I239" s="36">
        <v>1</v>
      </c>
      <c r="J239" s="40">
        <f t="shared" si="78"/>
        <v>3</v>
      </c>
      <c r="K239" s="40"/>
      <c r="L239" s="36"/>
      <c r="M239" s="56">
        <f t="shared" ref="M239:M244" si="90">+H239*I239*J239</f>
        <v>57</v>
      </c>
      <c r="N239" s="56"/>
      <c r="O239" s="36"/>
    </row>
    <row r="240" s="3" customFormat="1" spans="2:15">
      <c r="B240" s="36">
        <v>1499108</v>
      </c>
      <c r="C240" s="37">
        <v>8602173</v>
      </c>
      <c r="D240" s="36">
        <v>188013</v>
      </c>
      <c r="E240" s="38" t="s">
        <v>29</v>
      </c>
      <c r="F240" s="39">
        <v>43668</v>
      </c>
      <c r="G240" s="39">
        <v>43671</v>
      </c>
      <c r="H240" s="36">
        <v>105</v>
      </c>
      <c r="I240" s="36">
        <v>1</v>
      </c>
      <c r="J240" s="40">
        <f t="shared" si="78"/>
        <v>3</v>
      </c>
      <c r="K240" s="40">
        <f t="shared" ref="K240:K242" si="91">H240*I240*J240</f>
        <v>315</v>
      </c>
      <c r="L240" s="36"/>
      <c r="M240" s="56"/>
      <c r="N240" s="56">
        <f t="shared" ref="N240:N242" si="92">+I240*J240</f>
        <v>3</v>
      </c>
      <c r="O240" s="36"/>
    </row>
    <row r="241" s="3" customFormat="1" spans="2:15">
      <c r="B241" s="36">
        <v>1534316</v>
      </c>
      <c r="C241" s="37">
        <v>8716164</v>
      </c>
      <c r="D241" s="36">
        <v>188209</v>
      </c>
      <c r="E241" s="63" t="s">
        <v>94</v>
      </c>
      <c r="F241" s="39">
        <v>43666</v>
      </c>
      <c r="G241" s="39">
        <v>43672</v>
      </c>
      <c r="H241" s="36">
        <v>183</v>
      </c>
      <c r="I241" s="36">
        <v>1</v>
      </c>
      <c r="J241" s="40">
        <f t="shared" si="78"/>
        <v>6</v>
      </c>
      <c r="K241" s="40">
        <f t="shared" si="91"/>
        <v>1098</v>
      </c>
      <c r="L241" s="36"/>
      <c r="M241" s="56"/>
      <c r="N241" s="56">
        <f t="shared" si="92"/>
        <v>6</v>
      </c>
      <c r="O241" s="36"/>
    </row>
    <row r="242" s="3" customFormat="1" spans="2:15">
      <c r="B242" s="36">
        <v>1542147</v>
      </c>
      <c r="C242" s="37">
        <v>8743028</v>
      </c>
      <c r="D242" s="36">
        <v>188210</v>
      </c>
      <c r="E242" s="38" t="s">
        <v>29</v>
      </c>
      <c r="F242" s="39">
        <v>43671</v>
      </c>
      <c r="G242" s="39">
        <v>43672</v>
      </c>
      <c r="H242" s="36">
        <v>105</v>
      </c>
      <c r="I242" s="36">
        <v>1</v>
      </c>
      <c r="J242" s="40">
        <f t="shared" si="78"/>
        <v>1</v>
      </c>
      <c r="K242" s="40">
        <f t="shared" si="91"/>
        <v>105</v>
      </c>
      <c r="L242" s="36"/>
      <c r="M242" s="36"/>
      <c r="N242" s="56">
        <f t="shared" si="92"/>
        <v>1</v>
      </c>
      <c r="O242" s="36"/>
    </row>
    <row r="243" s="3" customFormat="1" spans="2:15">
      <c r="B243" s="36">
        <v>1542147</v>
      </c>
      <c r="C243" s="37">
        <v>8743028</v>
      </c>
      <c r="D243" s="36">
        <v>188210</v>
      </c>
      <c r="E243" s="38" t="s">
        <v>116</v>
      </c>
      <c r="F243" s="39">
        <v>43671</v>
      </c>
      <c r="G243" s="39">
        <v>43672</v>
      </c>
      <c r="H243" s="36">
        <v>19</v>
      </c>
      <c r="I243" s="36">
        <v>1</v>
      </c>
      <c r="J243" s="40">
        <f t="shared" si="78"/>
        <v>1</v>
      </c>
      <c r="K243" s="40"/>
      <c r="L243" s="36"/>
      <c r="M243" s="56">
        <f t="shared" si="90"/>
        <v>19</v>
      </c>
      <c r="N243" s="56"/>
      <c r="O243" s="36"/>
    </row>
    <row r="244" s="3" customFormat="1" spans="2:15">
      <c r="B244" s="36">
        <v>1542147</v>
      </c>
      <c r="C244" s="37">
        <v>8743028</v>
      </c>
      <c r="D244" s="36">
        <v>188210</v>
      </c>
      <c r="E244" s="38" t="s">
        <v>188</v>
      </c>
      <c r="F244" s="39">
        <v>43671</v>
      </c>
      <c r="G244" s="39">
        <v>43672</v>
      </c>
      <c r="H244" s="36">
        <v>50</v>
      </c>
      <c r="I244" s="36">
        <v>1</v>
      </c>
      <c r="J244" s="40">
        <f t="shared" si="78"/>
        <v>1</v>
      </c>
      <c r="K244" s="40"/>
      <c r="L244" s="36"/>
      <c r="M244" s="56">
        <f t="shared" si="90"/>
        <v>50</v>
      </c>
      <c r="N244" s="56"/>
      <c r="O244" s="36"/>
    </row>
    <row r="245" s="3" customFormat="1" spans="2:15">
      <c r="B245" s="36">
        <v>1534849</v>
      </c>
      <c r="C245" s="37">
        <v>8718167</v>
      </c>
      <c r="D245" s="36">
        <v>188220</v>
      </c>
      <c r="E245" s="38" t="s">
        <v>29</v>
      </c>
      <c r="F245" s="39">
        <v>43670</v>
      </c>
      <c r="G245" s="39">
        <v>43672</v>
      </c>
      <c r="H245" s="36">
        <v>105</v>
      </c>
      <c r="I245" s="36">
        <v>3</v>
      </c>
      <c r="J245" s="40">
        <f t="shared" si="78"/>
        <v>2</v>
      </c>
      <c r="K245" s="40">
        <f t="shared" ref="K245:K247" si="93">H245*I245*J245</f>
        <v>630</v>
      </c>
      <c r="L245" s="36"/>
      <c r="M245" s="36"/>
      <c r="N245" s="56">
        <f t="shared" ref="N245:N247" si="94">+I245*J245</f>
        <v>6</v>
      </c>
      <c r="O245" s="36"/>
    </row>
    <row r="246" s="3" customFormat="1" spans="2:15">
      <c r="B246" s="36">
        <v>1546859</v>
      </c>
      <c r="C246" s="37">
        <v>8758889</v>
      </c>
      <c r="D246" s="36">
        <v>188236</v>
      </c>
      <c r="E246" s="38" t="s">
        <v>29</v>
      </c>
      <c r="F246" s="39">
        <v>43671</v>
      </c>
      <c r="G246" s="39">
        <v>43672</v>
      </c>
      <c r="H246" s="36">
        <v>105</v>
      </c>
      <c r="I246" s="36">
        <v>1</v>
      </c>
      <c r="J246" s="40">
        <f t="shared" si="78"/>
        <v>1</v>
      </c>
      <c r="K246" s="40">
        <f t="shared" si="93"/>
        <v>105</v>
      </c>
      <c r="L246" s="36"/>
      <c r="M246" s="36"/>
      <c r="N246" s="56">
        <f t="shared" si="94"/>
        <v>1</v>
      </c>
      <c r="O246" s="36"/>
    </row>
    <row r="247" s="3" customFormat="1" spans="2:15">
      <c r="B247" s="36">
        <v>1543060</v>
      </c>
      <c r="C247" s="37">
        <v>8745932</v>
      </c>
      <c r="D247" s="36">
        <v>188238</v>
      </c>
      <c r="E247" s="63" t="s">
        <v>94</v>
      </c>
      <c r="F247" s="39">
        <v>43670</v>
      </c>
      <c r="G247" s="39">
        <v>43672</v>
      </c>
      <c r="H247" s="36">
        <v>183</v>
      </c>
      <c r="I247" s="36">
        <v>1</v>
      </c>
      <c r="J247" s="40">
        <f t="shared" si="78"/>
        <v>2</v>
      </c>
      <c r="K247" s="40">
        <f t="shared" si="93"/>
        <v>366</v>
      </c>
      <c r="L247" s="36"/>
      <c r="M247" s="36"/>
      <c r="N247" s="56">
        <f t="shared" si="94"/>
        <v>2</v>
      </c>
      <c r="O247" s="36"/>
    </row>
    <row r="248" s="3" customFormat="1" spans="2:15">
      <c r="B248" s="36">
        <v>1543060</v>
      </c>
      <c r="C248" s="37">
        <v>8745932</v>
      </c>
      <c r="D248" s="36">
        <v>188238</v>
      </c>
      <c r="E248" s="38" t="s">
        <v>189</v>
      </c>
      <c r="F248" s="39">
        <v>43670</v>
      </c>
      <c r="G248" s="39">
        <v>43672</v>
      </c>
      <c r="H248" s="36">
        <v>100</v>
      </c>
      <c r="I248" s="36">
        <v>1</v>
      </c>
      <c r="J248" s="40">
        <f t="shared" si="78"/>
        <v>2</v>
      </c>
      <c r="K248" s="40"/>
      <c r="L248" s="36"/>
      <c r="M248" s="56">
        <f>+H248*I248*J248</f>
        <v>200</v>
      </c>
      <c r="N248" s="56"/>
      <c r="O248" s="36"/>
    </row>
    <row r="249" s="3" customFormat="1" spans="2:15">
      <c r="B249" s="36">
        <v>1525979</v>
      </c>
      <c r="C249" s="37">
        <v>8690369</v>
      </c>
      <c r="D249" s="36">
        <v>188248</v>
      </c>
      <c r="E249" s="38" t="s">
        <v>29</v>
      </c>
      <c r="F249" s="39">
        <v>43670</v>
      </c>
      <c r="G249" s="39">
        <v>43672</v>
      </c>
      <c r="H249" s="36">
        <v>105</v>
      </c>
      <c r="I249" s="36">
        <v>1</v>
      </c>
      <c r="J249" s="40">
        <f t="shared" si="78"/>
        <v>2</v>
      </c>
      <c r="K249" s="40">
        <f t="shared" ref="K249:K253" si="95">H249*I249*J249</f>
        <v>210</v>
      </c>
      <c r="L249" s="36"/>
      <c r="M249" s="36"/>
      <c r="N249" s="56">
        <f t="shared" ref="N249:N253" si="96">+I249*J249</f>
        <v>2</v>
      </c>
      <c r="O249" s="36"/>
    </row>
    <row r="250" s="3" customFormat="1" spans="2:15">
      <c r="B250" s="36">
        <v>1525979</v>
      </c>
      <c r="C250" s="37">
        <v>8690369</v>
      </c>
      <c r="D250" s="36">
        <v>188248</v>
      </c>
      <c r="E250" s="38" t="s">
        <v>116</v>
      </c>
      <c r="F250" s="39">
        <v>43670</v>
      </c>
      <c r="G250" s="39">
        <v>43672</v>
      </c>
      <c r="H250" s="36">
        <v>19</v>
      </c>
      <c r="I250" s="36">
        <v>1</v>
      </c>
      <c r="J250" s="40">
        <f t="shared" si="78"/>
        <v>2</v>
      </c>
      <c r="K250" s="40"/>
      <c r="L250" s="36"/>
      <c r="M250" s="56">
        <f>+H250*I250*J250</f>
        <v>38</v>
      </c>
      <c r="N250" s="56"/>
      <c r="O250" s="36"/>
    </row>
    <row r="251" s="3" customFormat="1" spans="2:15">
      <c r="B251" s="36">
        <v>1546854</v>
      </c>
      <c r="C251" s="37">
        <v>8758341</v>
      </c>
      <c r="D251" s="36">
        <v>188250</v>
      </c>
      <c r="E251" s="38" t="s">
        <v>29</v>
      </c>
      <c r="F251" s="39">
        <v>43671</v>
      </c>
      <c r="G251" s="39">
        <v>43672</v>
      </c>
      <c r="H251" s="36">
        <v>105</v>
      </c>
      <c r="I251" s="36">
        <v>1</v>
      </c>
      <c r="J251" s="40">
        <f t="shared" si="78"/>
        <v>1</v>
      </c>
      <c r="K251" s="40">
        <f t="shared" si="95"/>
        <v>105</v>
      </c>
      <c r="L251" s="36"/>
      <c r="M251" s="36"/>
      <c r="N251" s="56">
        <f t="shared" si="96"/>
        <v>1</v>
      </c>
      <c r="O251" s="36"/>
    </row>
    <row r="252" s="3" customFormat="1" spans="2:15">
      <c r="B252" s="36">
        <v>1504391</v>
      </c>
      <c r="C252" s="37">
        <v>8623284</v>
      </c>
      <c r="D252" s="36">
        <v>188450</v>
      </c>
      <c r="E252" s="38" t="s">
        <v>29</v>
      </c>
      <c r="F252" s="39">
        <v>43670</v>
      </c>
      <c r="G252" s="39">
        <v>43673</v>
      </c>
      <c r="H252" s="36">
        <v>105</v>
      </c>
      <c r="I252" s="36">
        <v>2</v>
      </c>
      <c r="J252" s="40">
        <f t="shared" si="78"/>
        <v>3</v>
      </c>
      <c r="K252" s="40">
        <f t="shared" si="95"/>
        <v>630</v>
      </c>
      <c r="L252" s="36"/>
      <c r="M252" s="36"/>
      <c r="N252" s="56">
        <f t="shared" si="96"/>
        <v>6</v>
      </c>
      <c r="O252" s="36"/>
    </row>
    <row r="253" s="3" customFormat="1" spans="2:15">
      <c r="B253" s="36">
        <v>1526782</v>
      </c>
      <c r="C253" s="37">
        <v>8694272</v>
      </c>
      <c r="D253" s="36">
        <v>188455</v>
      </c>
      <c r="E253" s="38" t="s">
        <v>29</v>
      </c>
      <c r="F253" s="39">
        <v>43671</v>
      </c>
      <c r="G253" s="39">
        <v>43673</v>
      </c>
      <c r="H253" s="36">
        <v>105</v>
      </c>
      <c r="I253" s="36">
        <v>2</v>
      </c>
      <c r="J253" s="40">
        <f t="shared" si="78"/>
        <v>2</v>
      </c>
      <c r="K253" s="40">
        <f t="shared" si="95"/>
        <v>420</v>
      </c>
      <c r="L253" s="36"/>
      <c r="M253" s="56"/>
      <c r="N253" s="56">
        <f t="shared" si="96"/>
        <v>4</v>
      </c>
      <c r="O253" s="36"/>
    </row>
    <row r="254" s="3" customFormat="1" spans="2:15">
      <c r="B254" s="36">
        <v>1526782</v>
      </c>
      <c r="C254" s="37">
        <v>8694272</v>
      </c>
      <c r="D254" s="36">
        <v>188455</v>
      </c>
      <c r="E254" s="38" t="s">
        <v>116</v>
      </c>
      <c r="F254" s="39">
        <v>43671</v>
      </c>
      <c r="G254" s="39">
        <v>43673</v>
      </c>
      <c r="H254" s="36">
        <v>19</v>
      </c>
      <c r="I254" s="36">
        <v>2</v>
      </c>
      <c r="J254" s="40">
        <f t="shared" si="78"/>
        <v>2</v>
      </c>
      <c r="K254" s="40"/>
      <c r="L254" s="36"/>
      <c r="M254" s="56">
        <f t="shared" ref="M254:M258" si="97">+H254*I254*J254</f>
        <v>76</v>
      </c>
      <c r="N254" s="56"/>
      <c r="O254" s="36"/>
    </row>
    <row r="255" s="3" customFormat="1" spans="2:15">
      <c r="B255" s="36">
        <v>1511105</v>
      </c>
      <c r="C255" s="37">
        <v>8645090</v>
      </c>
      <c r="D255" s="36">
        <v>188458</v>
      </c>
      <c r="E255" s="38" t="s">
        <v>29</v>
      </c>
      <c r="F255" s="39">
        <v>43671</v>
      </c>
      <c r="G255" s="39">
        <v>43673</v>
      </c>
      <c r="H255" s="36">
        <v>105</v>
      </c>
      <c r="I255" s="36">
        <v>1</v>
      </c>
      <c r="J255" s="40">
        <f t="shared" si="78"/>
        <v>2</v>
      </c>
      <c r="K255" s="40">
        <f t="shared" ref="K255:K265" si="98">H255*I255*J255</f>
        <v>210</v>
      </c>
      <c r="L255" s="36"/>
      <c r="M255" s="36"/>
      <c r="N255" s="56">
        <f t="shared" ref="N255:N265" si="99">+I255*J255</f>
        <v>2</v>
      </c>
      <c r="O255" s="36"/>
    </row>
    <row r="256" s="3" customFormat="1" spans="2:15">
      <c r="B256" s="36">
        <v>1511105</v>
      </c>
      <c r="C256" s="37">
        <v>8645090</v>
      </c>
      <c r="D256" s="36">
        <v>188458</v>
      </c>
      <c r="E256" s="38" t="s">
        <v>188</v>
      </c>
      <c r="F256" s="39">
        <v>43671</v>
      </c>
      <c r="G256" s="39">
        <v>43673</v>
      </c>
      <c r="H256" s="36">
        <v>50</v>
      </c>
      <c r="I256" s="36">
        <v>1</v>
      </c>
      <c r="J256" s="40">
        <f t="shared" si="78"/>
        <v>2</v>
      </c>
      <c r="K256" s="40"/>
      <c r="L256" s="36"/>
      <c r="M256" s="56">
        <f t="shared" si="97"/>
        <v>100</v>
      </c>
      <c r="N256" s="56"/>
      <c r="O256" s="36"/>
    </row>
    <row r="257" s="3" customFormat="1" spans="2:15">
      <c r="B257" s="36">
        <v>1527875</v>
      </c>
      <c r="C257" s="37">
        <v>8699013</v>
      </c>
      <c r="D257" s="36">
        <v>188474</v>
      </c>
      <c r="E257" s="38" t="s">
        <v>29</v>
      </c>
      <c r="F257" s="39">
        <v>43671</v>
      </c>
      <c r="G257" s="39">
        <v>43673</v>
      </c>
      <c r="H257" s="36">
        <v>105</v>
      </c>
      <c r="I257" s="36">
        <v>5</v>
      </c>
      <c r="J257" s="40">
        <f t="shared" si="78"/>
        <v>2</v>
      </c>
      <c r="K257" s="40">
        <f t="shared" si="98"/>
        <v>1050</v>
      </c>
      <c r="L257" s="36"/>
      <c r="M257" s="36"/>
      <c r="N257" s="56">
        <f t="shared" si="99"/>
        <v>10</v>
      </c>
      <c r="O257" s="36"/>
    </row>
    <row r="258" s="3" customFormat="1" spans="2:15">
      <c r="B258" s="36">
        <v>1527875</v>
      </c>
      <c r="C258" s="37">
        <v>8699013</v>
      </c>
      <c r="D258" s="36">
        <v>188474</v>
      </c>
      <c r="E258" s="38" t="s">
        <v>116</v>
      </c>
      <c r="F258" s="39">
        <v>43671</v>
      </c>
      <c r="G258" s="39">
        <v>43673</v>
      </c>
      <c r="H258" s="36">
        <v>19</v>
      </c>
      <c r="I258" s="36">
        <v>5</v>
      </c>
      <c r="J258" s="40">
        <f t="shared" si="78"/>
        <v>2</v>
      </c>
      <c r="K258" s="40"/>
      <c r="L258" s="36"/>
      <c r="M258" s="56">
        <f t="shared" si="97"/>
        <v>190</v>
      </c>
      <c r="N258" s="56"/>
      <c r="O258" s="36"/>
    </row>
    <row r="259" s="3" customFormat="1" spans="2:15">
      <c r="B259" s="36">
        <v>1528133</v>
      </c>
      <c r="C259" s="37">
        <v>8700085</v>
      </c>
      <c r="D259" s="36">
        <v>188489</v>
      </c>
      <c r="E259" s="38" t="s">
        <v>29</v>
      </c>
      <c r="F259" s="39">
        <v>43672</v>
      </c>
      <c r="G259" s="39">
        <v>43673</v>
      </c>
      <c r="H259" s="36">
        <v>105</v>
      </c>
      <c r="I259" s="36">
        <v>2</v>
      </c>
      <c r="J259" s="40">
        <f t="shared" si="78"/>
        <v>1</v>
      </c>
      <c r="K259" s="40">
        <f t="shared" si="98"/>
        <v>210</v>
      </c>
      <c r="L259" s="36"/>
      <c r="M259" s="36"/>
      <c r="N259" s="56">
        <f t="shared" si="99"/>
        <v>2</v>
      </c>
      <c r="O259" s="36"/>
    </row>
    <row r="260" s="3" customFormat="1" spans="2:15">
      <c r="B260" s="36">
        <v>1528136</v>
      </c>
      <c r="C260" s="37">
        <v>8699071</v>
      </c>
      <c r="D260" s="36">
        <v>188490</v>
      </c>
      <c r="E260" s="38" t="s">
        <v>29</v>
      </c>
      <c r="F260" s="39">
        <v>43672</v>
      </c>
      <c r="G260" s="39">
        <v>43673</v>
      </c>
      <c r="H260" s="36">
        <v>105</v>
      </c>
      <c r="I260" s="36">
        <v>2</v>
      </c>
      <c r="J260" s="40">
        <f t="shared" si="78"/>
        <v>1</v>
      </c>
      <c r="K260" s="40">
        <f t="shared" si="98"/>
        <v>210</v>
      </c>
      <c r="L260" s="36"/>
      <c r="M260" s="36"/>
      <c r="N260" s="56">
        <f t="shared" si="99"/>
        <v>2</v>
      </c>
      <c r="O260" s="36"/>
    </row>
    <row r="261" s="3" customFormat="1" spans="2:15">
      <c r="B261" s="36">
        <v>1528134</v>
      </c>
      <c r="C261" s="37">
        <v>8698182</v>
      </c>
      <c r="D261" s="36">
        <v>188496</v>
      </c>
      <c r="E261" s="38" t="s">
        <v>29</v>
      </c>
      <c r="F261" s="39">
        <v>43672</v>
      </c>
      <c r="G261" s="39">
        <v>43673</v>
      </c>
      <c r="H261" s="36">
        <v>105</v>
      </c>
      <c r="I261" s="36">
        <v>1</v>
      </c>
      <c r="J261" s="40">
        <f t="shared" si="78"/>
        <v>1</v>
      </c>
      <c r="K261" s="40">
        <f t="shared" si="98"/>
        <v>105</v>
      </c>
      <c r="L261" s="36"/>
      <c r="M261" s="36"/>
      <c r="N261" s="56">
        <f t="shared" si="99"/>
        <v>1</v>
      </c>
      <c r="O261" s="36"/>
    </row>
    <row r="262" s="3" customFormat="1" spans="2:15">
      <c r="B262" s="36">
        <v>1547497</v>
      </c>
      <c r="C262" s="37">
        <v>8760379</v>
      </c>
      <c r="D262" s="36">
        <v>188721</v>
      </c>
      <c r="E262" s="38" t="s">
        <v>94</v>
      </c>
      <c r="F262" s="39">
        <v>43673</v>
      </c>
      <c r="G262" s="39">
        <v>43674</v>
      </c>
      <c r="H262" s="36">
        <v>183</v>
      </c>
      <c r="I262" s="36">
        <v>4</v>
      </c>
      <c r="J262" s="40">
        <f t="shared" si="78"/>
        <v>1</v>
      </c>
      <c r="K262" s="40">
        <f t="shared" si="98"/>
        <v>732</v>
      </c>
      <c r="L262" s="36"/>
      <c r="M262" s="36"/>
      <c r="N262" s="56">
        <f t="shared" si="99"/>
        <v>4</v>
      </c>
      <c r="O262" s="36"/>
    </row>
    <row r="263" s="3" customFormat="1" spans="2:15">
      <c r="B263" s="36">
        <v>1547503</v>
      </c>
      <c r="C263" s="37">
        <v>8760450</v>
      </c>
      <c r="D263" s="36">
        <v>188722</v>
      </c>
      <c r="E263" s="38" t="s">
        <v>94</v>
      </c>
      <c r="F263" s="39">
        <v>43673</v>
      </c>
      <c r="G263" s="39">
        <v>43674</v>
      </c>
      <c r="H263" s="36">
        <v>183</v>
      </c>
      <c r="I263" s="36">
        <v>3</v>
      </c>
      <c r="J263" s="40">
        <f t="shared" si="78"/>
        <v>1</v>
      </c>
      <c r="K263" s="40">
        <f t="shared" si="98"/>
        <v>549</v>
      </c>
      <c r="L263" s="36"/>
      <c r="M263" s="36"/>
      <c r="N263" s="56">
        <f t="shared" si="99"/>
        <v>3</v>
      </c>
      <c r="O263" s="36"/>
    </row>
    <row r="264" s="3" customFormat="1" spans="2:15">
      <c r="B264" s="36">
        <v>1516893</v>
      </c>
      <c r="C264" s="37">
        <v>8661976</v>
      </c>
      <c r="D264" s="36">
        <v>188733</v>
      </c>
      <c r="E264" s="38" t="s">
        <v>29</v>
      </c>
      <c r="F264" s="39">
        <v>43671</v>
      </c>
      <c r="G264" s="39">
        <v>43674</v>
      </c>
      <c r="H264" s="36">
        <v>105</v>
      </c>
      <c r="I264" s="36">
        <v>1</v>
      </c>
      <c r="J264" s="40">
        <f t="shared" si="78"/>
        <v>3</v>
      </c>
      <c r="K264" s="40">
        <f t="shared" si="98"/>
        <v>315</v>
      </c>
      <c r="L264" s="36"/>
      <c r="M264" s="36"/>
      <c r="N264" s="56">
        <f t="shared" si="99"/>
        <v>3</v>
      </c>
      <c r="O264" s="36"/>
    </row>
    <row r="265" s="3" customFormat="1" spans="2:15">
      <c r="B265" s="36">
        <v>1527778</v>
      </c>
      <c r="C265" s="37">
        <v>8696227</v>
      </c>
      <c r="D265" s="36">
        <v>188744</v>
      </c>
      <c r="E265" s="38" t="s">
        <v>29</v>
      </c>
      <c r="F265" s="39">
        <v>43672</v>
      </c>
      <c r="G265" s="39">
        <v>43674</v>
      </c>
      <c r="H265" s="36">
        <v>105</v>
      </c>
      <c r="I265" s="36">
        <v>1</v>
      </c>
      <c r="J265" s="40">
        <f t="shared" si="78"/>
        <v>2</v>
      </c>
      <c r="K265" s="40">
        <f t="shared" si="98"/>
        <v>210</v>
      </c>
      <c r="L265" s="36"/>
      <c r="M265" s="36"/>
      <c r="N265" s="56">
        <f t="shared" si="99"/>
        <v>2</v>
      </c>
      <c r="O265" s="36"/>
    </row>
    <row r="266" s="3" customFormat="1" spans="2:15">
      <c r="B266" s="36">
        <v>1527778</v>
      </c>
      <c r="C266" s="37">
        <v>8696227</v>
      </c>
      <c r="D266" s="36">
        <v>188744</v>
      </c>
      <c r="E266" s="38" t="s">
        <v>116</v>
      </c>
      <c r="F266" s="39">
        <v>43672</v>
      </c>
      <c r="G266" s="39">
        <v>43674</v>
      </c>
      <c r="H266" s="36">
        <v>19</v>
      </c>
      <c r="I266" s="36">
        <v>1</v>
      </c>
      <c r="J266" s="40">
        <f t="shared" si="78"/>
        <v>2</v>
      </c>
      <c r="K266" s="40"/>
      <c r="L266" s="36"/>
      <c r="M266" s="56">
        <f t="shared" ref="M266:M271" si="100">+H266*I266*J266</f>
        <v>38</v>
      </c>
      <c r="N266" s="56"/>
      <c r="O266" s="36"/>
    </row>
    <row r="267" s="4" customFormat="1" spans="2:15">
      <c r="B267" s="42">
        <v>1507172</v>
      </c>
      <c r="C267" s="43">
        <v>8630923</v>
      </c>
      <c r="D267" s="42">
        <v>188762</v>
      </c>
      <c r="E267" s="44" t="s">
        <v>146</v>
      </c>
      <c r="F267" s="45">
        <v>43669</v>
      </c>
      <c r="G267" s="45">
        <v>43674</v>
      </c>
      <c r="H267" s="42">
        <v>165</v>
      </c>
      <c r="I267" s="42">
        <v>3</v>
      </c>
      <c r="J267" s="46">
        <f t="shared" si="78"/>
        <v>5</v>
      </c>
      <c r="K267" s="46">
        <f t="shared" ref="K267:K270" si="101">H267*I267*J267</f>
        <v>2475</v>
      </c>
      <c r="L267" s="42"/>
      <c r="M267" s="42"/>
      <c r="N267" s="57">
        <f t="shared" ref="N267:N270" si="102">+I267*J267</f>
        <v>15</v>
      </c>
      <c r="O267" s="42"/>
    </row>
    <row r="268" s="3" customFormat="1" spans="2:15">
      <c r="B268" s="36">
        <v>1527657</v>
      </c>
      <c r="C268" s="37">
        <v>8695550</v>
      </c>
      <c r="D268" s="36">
        <v>188764</v>
      </c>
      <c r="E268" s="38" t="s">
        <v>29</v>
      </c>
      <c r="F268" s="39">
        <v>43670</v>
      </c>
      <c r="G268" s="39">
        <v>43674</v>
      </c>
      <c r="H268" s="36">
        <v>105</v>
      </c>
      <c r="I268" s="36">
        <v>1</v>
      </c>
      <c r="J268" s="40">
        <f t="shared" ref="J268:J307" si="103">+G268-F268</f>
        <v>4</v>
      </c>
      <c r="K268" s="40">
        <f t="shared" si="101"/>
        <v>420</v>
      </c>
      <c r="L268" s="36"/>
      <c r="M268" s="36"/>
      <c r="N268" s="56">
        <f t="shared" si="102"/>
        <v>4</v>
      </c>
      <c r="O268" s="36"/>
    </row>
    <row r="269" s="3" customFormat="1" spans="2:15">
      <c r="B269" s="36">
        <v>1527657</v>
      </c>
      <c r="C269" s="37">
        <v>8695550</v>
      </c>
      <c r="D269" s="36">
        <v>188764</v>
      </c>
      <c r="E269" s="38" t="s">
        <v>116</v>
      </c>
      <c r="F269" s="39">
        <v>43670</v>
      </c>
      <c r="G269" s="39">
        <v>43674</v>
      </c>
      <c r="H269" s="36">
        <v>19</v>
      </c>
      <c r="I269" s="36">
        <v>1</v>
      </c>
      <c r="J269" s="40">
        <f t="shared" si="103"/>
        <v>4</v>
      </c>
      <c r="K269" s="40"/>
      <c r="L269" s="36"/>
      <c r="M269" s="56">
        <f t="shared" si="100"/>
        <v>76</v>
      </c>
      <c r="N269" s="56"/>
      <c r="O269" s="36"/>
    </row>
    <row r="270" s="3" customFormat="1" spans="2:15">
      <c r="B270" s="36">
        <v>1547167</v>
      </c>
      <c r="C270" s="37">
        <v>8758076</v>
      </c>
      <c r="D270" s="36">
        <v>188768</v>
      </c>
      <c r="E270" s="38" t="s">
        <v>145</v>
      </c>
      <c r="F270" s="39">
        <v>43673</v>
      </c>
      <c r="G270" s="39">
        <v>43674</v>
      </c>
      <c r="H270" s="36">
        <v>123</v>
      </c>
      <c r="I270" s="36">
        <v>1</v>
      </c>
      <c r="J270" s="40">
        <f t="shared" si="103"/>
        <v>1</v>
      </c>
      <c r="K270" s="40">
        <f t="shared" si="101"/>
        <v>123</v>
      </c>
      <c r="L270" s="36"/>
      <c r="M270" s="36"/>
      <c r="N270" s="56">
        <f t="shared" si="102"/>
        <v>1</v>
      </c>
      <c r="O270" s="36"/>
    </row>
    <row r="271" s="3" customFormat="1" spans="2:15">
      <c r="B271" s="36">
        <v>1547167</v>
      </c>
      <c r="C271" s="37">
        <v>8758076</v>
      </c>
      <c r="D271" s="36">
        <v>188768</v>
      </c>
      <c r="E271" s="38" t="s">
        <v>184</v>
      </c>
      <c r="F271" s="39">
        <v>43673</v>
      </c>
      <c r="G271" s="39">
        <v>43674</v>
      </c>
      <c r="H271" s="36">
        <v>27</v>
      </c>
      <c r="I271" s="36">
        <v>1</v>
      </c>
      <c r="J271" s="40">
        <f t="shared" si="103"/>
        <v>1</v>
      </c>
      <c r="K271" s="40"/>
      <c r="L271" s="36"/>
      <c r="M271" s="56">
        <f t="shared" si="100"/>
        <v>27</v>
      </c>
      <c r="N271" s="56"/>
      <c r="O271" s="36"/>
    </row>
    <row r="272" s="3" customFormat="1" spans="2:15">
      <c r="B272" s="36">
        <v>1548382</v>
      </c>
      <c r="C272" s="37">
        <v>8763586</v>
      </c>
      <c r="D272" s="36">
        <v>188769</v>
      </c>
      <c r="E272" s="38" t="s">
        <v>146</v>
      </c>
      <c r="F272" s="39">
        <v>43673</v>
      </c>
      <c r="G272" s="39">
        <v>43674</v>
      </c>
      <c r="H272" s="36">
        <v>165</v>
      </c>
      <c r="I272" s="36">
        <v>1</v>
      </c>
      <c r="J272" s="40">
        <f t="shared" si="103"/>
        <v>1</v>
      </c>
      <c r="K272" s="40">
        <f t="shared" ref="K272:K278" si="104">H272*I272*J272</f>
        <v>165</v>
      </c>
      <c r="L272" s="36"/>
      <c r="M272" s="36"/>
      <c r="N272" s="56">
        <f t="shared" ref="N272:N278" si="105">+I272*J272</f>
        <v>1</v>
      </c>
      <c r="O272" s="36"/>
    </row>
    <row r="273" s="3" customFormat="1" spans="2:15">
      <c r="B273" s="36">
        <v>1548382</v>
      </c>
      <c r="C273" s="37">
        <v>8763586</v>
      </c>
      <c r="D273" s="36">
        <v>188769</v>
      </c>
      <c r="E273" s="38" t="s">
        <v>116</v>
      </c>
      <c r="F273" s="39">
        <v>43673</v>
      </c>
      <c r="G273" s="39">
        <v>43674</v>
      </c>
      <c r="H273" s="36">
        <v>19</v>
      </c>
      <c r="I273" s="36">
        <v>1</v>
      </c>
      <c r="J273" s="40">
        <f t="shared" si="103"/>
        <v>1</v>
      </c>
      <c r="K273" s="40"/>
      <c r="L273" s="36"/>
      <c r="M273" s="56">
        <f>+H273*I273*J273</f>
        <v>19</v>
      </c>
      <c r="N273" s="56"/>
      <c r="O273" s="36"/>
    </row>
    <row r="274" s="3" customFormat="1" spans="2:15">
      <c r="B274" s="36">
        <v>1509810</v>
      </c>
      <c r="C274" s="37">
        <v>8640760</v>
      </c>
      <c r="D274" s="36">
        <v>188959</v>
      </c>
      <c r="E274" s="38" t="s">
        <v>29</v>
      </c>
      <c r="F274" s="39">
        <v>43674</v>
      </c>
      <c r="G274" s="39">
        <v>43675</v>
      </c>
      <c r="H274" s="36">
        <v>105</v>
      </c>
      <c r="I274" s="36">
        <v>1</v>
      </c>
      <c r="J274" s="40">
        <f t="shared" si="103"/>
        <v>1</v>
      </c>
      <c r="K274" s="40">
        <f t="shared" si="104"/>
        <v>105</v>
      </c>
      <c r="L274" s="36"/>
      <c r="M274" s="36"/>
      <c r="N274" s="56">
        <f t="shared" si="105"/>
        <v>1</v>
      </c>
      <c r="O274" s="36"/>
    </row>
    <row r="275" s="3" customFormat="1" spans="2:15">
      <c r="B275" s="36">
        <v>1522862</v>
      </c>
      <c r="C275" s="37">
        <v>8680406</v>
      </c>
      <c r="D275" s="36">
        <v>188962</v>
      </c>
      <c r="E275" s="38" t="s">
        <v>146</v>
      </c>
      <c r="F275" s="39">
        <v>43672</v>
      </c>
      <c r="G275" s="39">
        <v>43675</v>
      </c>
      <c r="H275" s="36">
        <v>165</v>
      </c>
      <c r="I275" s="36">
        <v>1</v>
      </c>
      <c r="J275" s="40">
        <f t="shared" si="103"/>
        <v>3</v>
      </c>
      <c r="K275" s="40">
        <f t="shared" si="104"/>
        <v>495</v>
      </c>
      <c r="L275" s="36"/>
      <c r="M275" s="36"/>
      <c r="N275" s="56">
        <f t="shared" si="105"/>
        <v>3</v>
      </c>
      <c r="O275" s="36"/>
    </row>
    <row r="276" s="3" customFormat="1" spans="2:15">
      <c r="B276" s="36">
        <v>1536797</v>
      </c>
      <c r="C276" s="37">
        <v>8724458</v>
      </c>
      <c r="D276" s="36">
        <v>188975</v>
      </c>
      <c r="E276" s="38" t="s">
        <v>94</v>
      </c>
      <c r="F276" s="39">
        <v>43673</v>
      </c>
      <c r="G276" s="39">
        <v>43675</v>
      </c>
      <c r="H276" s="36">
        <v>183</v>
      </c>
      <c r="I276" s="36">
        <v>2</v>
      </c>
      <c r="J276" s="40">
        <f t="shared" si="103"/>
        <v>2</v>
      </c>
      <c r="K276" s="40">
        <f t="shared" si="104"/>
        <v>732</v>
      </c>
      <c r="L276" s="36"/>
      <c r="M276" s="36"/>
      <c r="N276" s="56">
        <f t="shared" si="105"/>
        <v>4</v>
      </c>
      <c r="O276" s="36"/>
    </row>
    <row r="277" s="3" customFormat="1" spans="2:15">
      <c r="B277" s="36">
        <v>1520428</v>
      </c>
      <c r="C277" s="37">
        <v>8671230</v>
      </c>
      <c r="D277" s="36">
        <v>188978</v>
      </c>
      <c r="E277" s="38" t="s">
        <v>29</v>
      </c>
      <c r="F277" s="39">
        <v>43674</v>
      </c>
      <c r="G277" s="39">
        <v>43675</v>
      </c>
      <c r="H277" s="36">
        <v>105</v>
      </c>
      <c r="I277" s="36">
        <v>1</v>
      </c>
      <c r="J277" s="40">
        <f t="shared" si="103"/>
        <v>1</v>
      </c>
      <c r="K277" s="40">
        <f t="shared" si="104"/>
        <v>105</v>
      </c>
      <c r="L277" s="36"/>
      <c r="M277" s="36"/>
      <c r="N277" s="56">
        <f t="shared" si="105"/>
        <v>1</v>
      </c>
      <c r="O277" s="36"/>
    </row>
    <row r="278" s="3" customFormat="1" spans="2:15">
      <c r="B278" s="36">
        <v>1535852</v>
      </c>
      <c r="C278" s="37">
        <v>8723664</v>
      </c>
      <c r="D278" s="36">
        <v>188983</v>
      </c>
      <c r="E278" s="38" t="s">
        <v>29</v>
      </c>
      <c r="F278" s="39">
        <v>43674</v>
      </c>
      <c r="G278" s="39">
        <v>43675</v>
      </c>
      <c r="H278" s="36">
        <v>105</v>
      </c>
      <c r="I278" s="36">
        <v>1</v>
      </c>
      <c r="J278" s="40">
        <f t="shared" si="103"/>
        <v>1</v>
      </c>
      <c r="K278" s="40">
        <f t="shared" si="104"/>
        <v>105</v>
      </c>
      <c r="L278" s="36"/>
      <c r="M278" s="36"/>
      <c r="N278" s="56">
        <f t="shared" si="105"/>
        <v>1</v>
      </c>
      <c r="O278" s="36"/>
    </row>
    <row r="279" s="3" customFormat="1" spans="2:15">
      <c r="B279" s="36">
        <v>1535852</v>
      </c>
      <c r="C279" s="37">
        <v>8723664</v>
      </c>
      <c r="D279" s="36">
        <v>188983</v>
      </c>
      <c r="E279" s="38" t="s">
        <v>116</v>
      </c>
      <c r="F279" s="39">
        <v>43674</v>
      </c>
      <c r="G279" s="39">
        <v>43675</v>
      </c>
      <c r="H279" s="36">
        <v>19</v>
      </c>
      <c r="I279" s="36">
        <v>1</v>
      </c>
      <c r="J279" s="40">
        <f t="shared" si="103"/>
        <v>1</v>
      </c>
      <c r="K279" s="40"/>
      <c r="L279" s="36"/>
      <c r="M279" s="56">
        <f t="shared" ref="M279:M282" si="106">+H279*I279*J279</f>
        <v>19</v>
      </c>
      <c r="N279" s="56"/>
      <c r="O279" s="36"/>
    </row>
    <row r="280" s="3" customFormat="1" spans="2:15">
      <c r="B280" s="36">
        <v>1535852</v>
      </c>
      <c r="C280" s="37">
        <v>8723664</v>
      </c>
      <c r="D280" s="36">
        <v>188983</v>
      </c>
      <c r="E280" s="38" t="s">
        <v>188</v>
      </c>
      <c r="F280" s="39">
        <v>43674</v>
      </c>
      <c r="G280" s="39">
        <v>43675</v>
      </c>
      <c r="H280" s="36">
        <v>50</v>
      </c>
      <c r="I280" s="36">
        <v>1</v>
      </c>
      <c r="J280" s="40">
        <f t="shared" si="103"/>
        <v>1</v>
      </c>
      <c r="K280" s="40"/>
      <c r="L280" s="36"/>
      <c r="M280" s="56">
        <f t="shared" si="106"/>
        <v>50</v>
      </c>
      <c r="N280" s="56"/>
      <c r="O280" s="36"/>
    </row>
    <row r="281" s="3" customFormat="1" spans="2:15">
      <c r="B281" s="36">
        <v>1535893</v>
      </c>
      <c r="C281" s="37">
        <v>8723697</v>
      </c>
      <c r="D281" s="36">
        <v>189003</v>
      </c>
      <c r="E281" s="38" t="s">
        <v>29</v>
      </c>
      <c r="F281" s="39">
        <v>43673</v>
      </c>
      <c r="G281" s="39">
        <v>43675</v>
      </c>
      <c r="H281" s="36">
        <v>105</v>
      </c>
      <c r="I281" s="36">
        <v>1</v>
      </c>
      <c r="J281" s="40">
        <f t="shared" si="103"/>
        <v>2</v>
      </c>
      <c r="K281" s="40">
        <f t="shared" ref="K281:K285" si="107">H281*I281*J281</f>
        <v>210</v>
      </c>
      <c r="L281" s="36"/>
      <c r="M281" s="36"/>
      <c r="N281" s="56">
        <f t="shared" ref="N281:N285" si="108">+I281*J281</f>
        <v>2</v>
      </c>
      <c r="O281" s="36"/>
    </row>
    <row r="282" s="3" customFormat="1" spans="2:15">
      <c r="B282" s="36">
        <v>1535893</v>
      </c>
      <c r="C282" s="37">
        <v>8723697</v>
      </c>
      <c r="D282" s="36">
        <v>189003</v>
      </c>
      <c r="E282" s="38" t="s">
        <v>116</v>
      </c>
      <c r="F282" s="39">
        <v>43673</v>
      </c>
      <c r="G282" s="39">
        <v>43675</v>
      </c>
      <c r="H282" s="36">
        <v>19</v>
      </c>
      <c r="I282" s="36">
        <v>1</v>
      </c>
      <c r="J282" s="40">
        <f t="shared" si="103"/>
        <v>2</v>
      </c>
      <c r="K282" s="40"/>
      <c r="L282" s="36"/>
      <c r="M282" s="56">
        <f t="shared" si="106"/>
        <v>38</v>
      </c>
      <c r="N282" s="56"/>
      <c r="O282" s="36"/>
    </row>
    <row r="283" s="3" customFormat="1" spans="2:15">
      <c r="B283" s="36">
        <v>1509990</v>
      </c>
      <c r="C283" s="37">
        <v>8641776</v>
      </c>
      <c r="D283" s="36">
        <v>189005</v>
      </c>
      <c r="E283" s="38" t="s">
        <v>29</v>
      </c>
      <c r="F283" s="39">
        <v>43672</v>
      </c>
      <c r="G283" s="39">
        <v>43675</v>
      </c>
      <c r="H283" s="36">
        <v>105</v>
      </c>
      <c r="I283" s="36">
        <v>1</v>
      </c>
      <c r="J283" s="40">
        <f t="shared" si="103"/>
        <v>3</v>
      </c>
      <c r="K283" s="40">
        <f t="shared" si="107"/>
        <v>315</v>
      </c>
      <c r="L283" s="36"/>
      <c r="M283" s="36"/>
      <c r="N283" s="56">
        <f t="shared" si="108"/>
        <v>3</v>
      </c>
      <c r="O283" s="36"/>
    </row>
    <row r="284" s="3" customFormat="1" spans="2:15">
      <c r="B284" s="36">
        <v>1509990</v>
      </c>
      <c r="C284" s="37">
        <v>8641776</v>
      </c>
      <c r="D284" s="36">
        <v>189005</v>
      </c>
      <c r="E284" s="38" t="s">
        <v>116</v>
      </c>
      <c r="F284" s="39">
        <v>43672</v>
      </c>
      <c r="G284" s="39">
        <v>43675</v>
      </c>
      <c r="H284" s="36">
        <v>19</v>
      </c>
      <c r="I284" s="36">
        <v>1</v>
      </c>
      <c r="J284" s="40">
        <f t="shared" si="103"/>
        <v>3</v>
      </c>
      <c r="K284" s="40"/>
      <c r="L284" s="36"/>
      <c r="M284" s="56">
        <f t="shared" ref="M284:M289" si="109">+H284*I284*J284</f>
        <v>57</v>
      </c>
      <c r="N284" s="56"/>
      <c r="O284" s="36"/>
    </row>
    <row r="285" s="3" customFormat="1" spans="2:15">
      <c r="B285" s="36">
        <v>1529754</v>
      </c>
      <c r="C285" s="37">
        <v>8703796</v>
      </c>
      <c r="D285" s="36">
        <v>189221</v>
      </c>
      <c r="E285" s="38" t="s">
        <v>29</v>
      </c>
      <c r="F285" s="39">
        <v>43673</v>
      </c>
      <c r="G285" s="39">
        <v>43676</v>
      </c>
      <c r="H285" s="36">
        <v>105</v>
      </c>
      <c r="I285" s="36">
        <v>1</v>
      </c>
      <c r="J285" s="40">
        <f t="shared" si="103"/>
        <v>3</v>
      </c>
      <c r="K285" s="40">
        <f t="shared" si="107"/>
        <v>315</v>
      </c>
      <c r="L285" s="36"/>
      <c r="M285" s="36"/>
      <c r="N285" s="56">
        <f t="shared" si="108"/>
        <v>3</v>
      </c>
      <c r="O285" s="36"/>
    </row>
    <row r="286" s="3" customFormat="1" spans="2:15">
      <c r="B286" s="36">
        <v>1529754</v>
      </c>
      <c r="C286" s="37">
        <v>8703796</v>
      </c>
      <c r="D286" s="36">
        <v>189221</v>
      </c>
      <c r="E286" s="38" t="s">
        <v>116</v>
      </c>
      <c r="F286" s="39">
        <v>43673</v>
      </c>
      <c r="G286" s="39">
        <v>43676</v>
      </c>
      <c r="H286" s="36">
        <v>19</v>
      </c>
      <c r="I286" s="36">
        <v>1</v>
      </c>
      <c r="J286" s="40">
        <f t="shared" si="103"/>
        <v>3</v>
      </c>
      <c r="K286" s="40"/>
      <c r="L286" s="36"/>
      <c r="M286" s="56">
        <f t="shared" si="109"/>
        <v>57</v>
      </c>
      <c r="N286" s="56"/>
      <c r="O286" s="36"/>
    </row>
    <row r="287" s="3" customFormat="1" spans="2:15">
      <c r="B287" s="36">
        <v>1507588</v>
      </c>
      <c r="C287" s="37">
        <v>8632735</v>
      </c>
      <c r="D287" s="36">
        <v>189228</v>
      </c>
      <c r="E287" s="38" t="s">
        <v>29</v>
      </c>
      <c r="F287" s="39">
        <v>43672</v>
      </c>
      <c r="G287" s="39">
        <v>43676</v>
      </c>
      <c r="H287" s="36">
        <v>105</v>
      </c>
      <c r="I287" s="36">
        <v>1</v>
      </c>
      <c r="J287" s="40">
        <f t="shared" si="103"/>
        <v>4</v>
      </c>
      <c r="K287" s="40">
        <f t="shared" ref="K287:K291" si="110">H287*I287*J287</f>
        <v>420</v>
      </c>
      <c r="L287" s="36"/>
      <c r="M287" s="36"/>
      <c r="N287" s="56">
        <f t="shared" ref="N287:N291" si="111">+I287*J287</f>
        <v>4</v>
      </c>
      <c r="O287" s="36"/>
    </row>
    <row r="288" s="3" customFormat="1" spans="2:15">
      <c r="B288" s="36">
        <v>1532992</v>
      </c>
      <c r="C288" s="37">
        <v>8714104</v>
      </c>
      <c r="D288" s="36">
        <v>189236</v>
      </c>
      <c r="E288" s="38" t="s">
        <v>94</v>
      </c>
      <c r="F288" s="39">
        <v>43674</v>
      </c>
      <c r="G288" s="39">
        <v>43676</v>
      </c>
      <c r="H288" s="36">
        <v>183</v>
      </c>
      <c r="I288" s="36">
        <v>5</v>
      </c>
      <c r="J288" s="40">
        <f t="shared" si="103"/>
        <v>2</v>
      </c>
      <c r="K288" s="40">
        <f t="shared" si="110"/>
        <v>1830</v>
      </c>
      <c r="L288" s="36"/>
      <c r="M288" s="36"/>
      <c r="N288" s="56">
        <f t="shared" si="111"/>
        <v>10</v>
      </c>
      <c r="O288" s="36"/>
    </row>
    <row r="289" s="3" customFormat="1" spans="2:15">
      <c r="B289" s="36">
        <v>1532992</v>
      </c>
      <c r="C289" s="37">
        <v>8714104</v>
      </c>
      <c r="D289" s="36">
        <v>189236</v>
      </c>
      <c r="E289" s="38" t="s">
        <v>189</v>
      </c>
      <c r="F289" s="39">
        <v>43674</v>
      </c>
      <c r="G289" s="39">
        <v>43676</v>
      </c>
      <c r="H289" s="36">
        <v>100</v>
      </c>
      <c r="I289" s="36">
        <v>1</v>
      </c>
      <c r="J289" s="40">
        <f t="shared" si="103"/>
        <v>2</v>
      </c>
      <c r="K289" s="40"/>
      <c r="L289" s="36"/>
      <c r="M289" s="56">
        <f t="shared" si="109"/>
        <v>200</v>
      </c>
      <c r="N289" s="56"/>
      <c r="O289" s="36"/>
    </row>
    <row r="290" s="3" customFormat="1" spans="2:15">
      <c r="B290" s="36">
        <v>1533907</v>
      </c>
      <c r="C290" s="37">
        <v>8716576</v>
      </c>
      <c r="D290" s="36">
        <v>189237</v>
      </c>
      <c r="E290" s="38" t="s">
        <v>94</v>
      </c>
      <c r="F290" s="39">
        <v>43674</v>
      </c>
      <c r="G290" s="39">
        <v>43676</v>
      </c>
      <c r="H290" s="36">
        <v>183</v>
      </c>
      <c r="I290" s="36">
        <v>1</v>
      </c>
      <c r="J290" s="40">
        <f t="shared" si="103"/>
        <v>2</v>
      </c>
      <c r="K290" s="40">
        <f t="shared" si="110"/>
        <v>366</v>
      </c>
      <c r="L290" s="36"/>
      <c r="M290" s="36"/>
      <c r="N290" s="56">
        <f t="shared" si="111"/>
        <v>2</v>
      </c>
      <c r="O290" s="36"/>
    </row>
    <row r="291" s="3" customFormat="1" spans="2:15">
      <c r="B291" s="36">
        <v>1518070</v>
      </c>
      <c r="C291" s="37">
        <v>8665039</v>
      </c>
      <c r="D291" s="36">
        <v>189242</v>
      </c>
      <c r="E291" s="38" t="s">
        <v>29</v>
      </c>
      <c r="F291" s="39">
        <v>43674</v>
      </c>
      <c r="G291" s="39">
        <v>43676</v>
      </c>
      <c r="H291" s="36">
        <v>105</v>
      </c>
      <c r="I291" s="36">
        <v>1</v>
      </c>
      <c r="J291" s="40">
        <f t="shared" si="103"/>
        <v>2</v>
      </c>
      <c r="K291" s="40">
        <f t="shared" si="110"/>
        <v>210</v>
      </c>
      <c r="L291" s="36"/>
      <c r="M291" s="36"/>
      <c r="N291" s="56">
        <f t="shared" si="111"/>
        <v>2</v>
      </c>
      <c r="O291" s="36"/>
    </row>
    <row r="292" s="3" customFormat="1" spans="2:15">
      <c r="B292" s="36">
        <v>1518070</v>
      </c>
      <c r="C292" s="37">
        <v>8665039</v>
      </c>
      <c r="D292" s="36">
        <v>189242</v>
      </c>
      <c r="E292" s="38" t="s">
        <v>116</v>
      </c>
      <c r="F292" s="39">
        <v>43674</v>
      </c>
      <c r="G292" s="39">
        <v>43676</v>
      </c>
      <c r="H292" s="36">
        <v>19</v>
      </c>
      <c r="I292" s="36">
        <v>1</v>
      </c>
      <c r="J292" s="40">
        <f t="shared" si="103"/>
        <v>2</v>
      </c>
      <c r="K292" s="40"/>
      <c r="L292" s="36"/>
      <c r="M292" s="56">
        <f>+H292*I292*J292</f>
        <v>38</v>
      </c>
      <c r="N292" s="56"/>
      <c r="O292" s="36"/>
    </row>
    <row r="293" s="3" customFormat="1" spans="2:15">
      <c r="B293" s="36">
        <v>1531879</v>
      </c>
      <c r="C293" s="37">
        <v>8710263</v>
      </c>
      <c r="D293" s="36">
        <v>189253</v>
      </c>
      <c r="E293" s="38" t="s">
        <v>94</v>
      </c>
      <c r="F293" s="39">
        <v>43674</v>
      </c>
      <c r="G293" s="39">
        <v>43676</v>
      </c>
      <c r="H293" s="36">
        <v>183</v>
      </c>
      <c r="I293" s="36">
        <v>3</v>
      </c>
      <c r="J293" s="40">
        <f t="shared" si="103"/>
        <v>2</v>
      </c>
      <c r="K293" s="40">
        <f t="shared" ref="K293:K295" si="112">H293*I293*J293</f>
        <v>1098</v>
      </c>
      <c r="L293" s="36"/>
      <c r="M293" s="36"/>
      <c r="N293" s="56">
        <f t="shared" ref="N293:N295" si="113">+I293*J293</f>
        <v>6</v>
      </c>
      <c r="O293" s="36"/>
    </row>
    <row r="294" s="3" customFormat="1" spans="2:15">
      <c r="B294" s="36">
        <v>1520324</v>
      </c>
      <c r="C294" s="37">
        <v>8672117</v>
      </c>
      <c r="D294" s="36">
        <v>189254</v>
      </c>
      <c r="E294" s="38" t="s">
        <v>29</v>
      </c>
      <c r="F294" s="39">
        <v>43674</v>
      </c>
      <c r="G294" s="39">
        <v>43676</v>
      </c>
      <c r="H294" s="36">
        <v>105</v>
      </c>
      <c r="I294" s="36">
        <v>1</v>
      </c>
      <c r="J294" s="40">
        <f t="shared" si="103"/>
        <v>2</v>
      </c>
      <c r="K294" s="40">
        <f t="shared" si="112"/>
        <v>210</v>
      </c>
      <c r="L294" s="36"/>
      <c r="M294" s="36"/>
      <c r="N294" s="56">
        <f t="shared" si="113"/>
        <v>2</v>
      </c>
      <c r="O294" s="36"/>
    </row>
    <row r="295" s="3" customFormat="1" spans="2:15">
      <c r="B295" s="36">
        <v>1537666</v>
      </c>
      <c r="C295" s="37">
        <v>8726490</v>
      </c>
      <c r="D295" s="36">
        <v>189260</v>
      </c>
      <c r="E295" s="38" t="s">
        <v>29</v>
      </c>
      <c r="F295" s="39">
        <v>43675</v>
      </c>
      <c r="G295" s="39">
        <v>43676</v>
      </c>
      <c r="H295" s="36">
        <v>105</v>
      </c>
      <c r="I295" s="36">
        <v>1</v>
      </c>
      <c r="J295" s="40">
        <f t="shared" si="103"/>
        <v>1</v>
      </c>
      <c r="K295" s="40">
        <f t="shared" si="112"/>
        <v>105</v>
      </c>
      <c r="L295" s="36"/>
      <c r="M295" s="36"/>
      <c r="N295" s="56">
        <f t="shared" si="113"/>
        <v>1</v>
      </c>
      <c r="O295" s="36"/>
    </row>
    <row r="296" s="3" customFormat="1" spans="2:15">
      <c r="B296" s="36">
        <v>1537666</v>
      </c>
      <c r="C296" s="37">
        <v>8726490</v>
      </c>
      <c r="D296" s="36">
        <v>189260</v>
      </c>
      <c r="E296" s="38" t="s">
        <v>116</v>
      </c>
      <c r="F296" s="39">
        <v>43675</v>
      </c>
      <c r="G296" s="39">
        <v>43676</v>
      </c>
      <c r="H296" s="36">
        <v>19</v>
      </c>
      <c r="I296" s="36">
        <v>1</v>
      </c>
      <c r="J296" s="40">
        <f t="shared" si="103"/>
        <v>1</v>
      </c>
      <c r="K296" s="40"/>
      <c r="L296" s="36"/>
      <c r="M296" s="56">
        <f t="shared" ref="M296:M301" si="114">+H296*I296*J296</f>
        <v>19</v>
      </c>
      <c r="N296" s="56"/>
      <c r="O296" s="36"/>
    </row>
    <row r="297" s="3" customFormat="1" spans="2:15">
      <c r="B297" s="36">
        <v>1547859</v>
      </c>
      <c r="C297" s="37">
        <v>8762761</v>
      </c>
      <c r="D297" s="36">
        <v>189480</v>
      </c>
      <c r="E297" s="38" t="s">
        <v>29</v>
      </c>
      <c r="F297" s="39">
        <v>43676</v>
      </c>
      <c r="G297" s="39">
        <v>43677</v>
      </c>
      <c r="H297" s="36">
        <v>105</v>
      </c>
      <c r="I297" s="36">
        <v>1</v>
      </c>
      <c r="J297" s="40">
        <f t="shared" si="103"/>
        <v>1</v>
      </c>
      <c r="K297" s="40">
        <f t="shared" ref="K297:K300" si="115">H297*I297*J297</f>
        <v>105</v>
      </c>
      <c r="L297" s="36"/>
      <c r="M297" s="36"/>
      <c r="N297" s="56">
        <f t="shared" ref="N297:N300" si="116">+I297*J297</f>
        <v>1</v>
      </c>
      <c r="O297" s="36"/>
    </row>
    <row r="298" s="3" customFormat="1" spans="2:15">
      <c r="B298" s="36">
        <v>1552386</v>
      </c>
      <c r="C298" s="37">
        <v>8777274</v>
      </c>
      <c r="D298" s="36">
        <v>189491</v>
      </c>
      <c r="E298" s="38" t="s">
        <v>146</v>
      </c>
      <c r="F298" s="39">
        <v>43676</v>
      </c>
      <c r="G298" s="39">
        <v>43677</v>
      </c>
      <c r="H298" s="36">
        <v>165</v>
      </c>
      <c r="I298" s="36">
        <v>1</v>
      </c>
      <c r="J298" s="40">
        <f t="shared" si="103"/>
        <v>1</v>
      </c>
      <c r="K298" s="40">
        <f t="shared" si="115"/>
        <v>165</v>
      </c>
      <c r="L298" s="36"/>
      <c r="M298" s="36"/>
      <c r="N298" s="56">
        <f t="shared" si="116"/>
        <v>1</v>
      </c>
      <c r="O298" s="36"/>
    </row>
    <row r="299" s="3" customFormat="1" spans="2:15">
      <c r="B299" s="36">
        <v>1552386</v>
      </c>
      <c r="C299" s="37">
        <v>8777274</v>
      </c>
      <c r="D299" s="36">
        <v>189491</v>
      </c>
      <c r="E299" s="38" t="s">
        <v>116</v>
      </c>
      <c r="F299" s="39">
        <v>43676</v>
      </c>
      <c r="G299" s="39">
        <v>43677</v>
      </c>
      <c r="H299" s="36">
        <v>19</v>
      </c>
      <c r="I299" s="36">
        <v>1</v>
      </c>
      <c r="J299" s="40">
        <f t="shared" si="103"/>
        <v>1</v>
      </c>
      <c r="K299" s="40"/>
      <c r="L299" s="36"/>
      <c r="M299" s="56">
        <f t="shared" si="114"/>
        <v>19</v>
      </c>
      <c r="N299" s="56"/>
      <c r="O299" s="36"/>
    </row>
    <row r="300" s="3" customFormat="1" spans="2:15">
      <c r="B300" s="36">
        <v>1547040</v>
      </c>
      <c r="C300" s="37">
        <v>8757316</v>
      </c>
      <c r="D300" s="36">
        <v>189496</v>
      </c>
      <c r="E300" s="38" t="s">
        <v>29</v>
      </c>
      <c r="F300" s="39">
        <v>43676</v>
      </c>
      <c r="G300" s="39">
        <v>43677</v>
      </c>
      <c r="H300" s="36">
        <v>105</v>
      </c>
      <c r="I300" s="36">
        <v>1</v>
      </c>
      <c r="J300" s="40">
        <f t="shared" si="103"/>
        <v>1</v>
      </c>
      <c r="K300" s="40">
        <f t="shared" si="115"/>
        <v>105</v>
      </c>
      <c r="L300" s="36"/>
      <c r="M300" s="36"/>
      <c r="N300" s="56">
        <f t="shared" si="116"/>
        <v>1</v>
      </c>
      <c r="O300" s="36"/>
    </row>
    <row r="301" s="3" customFormat="1" spans="2:15">
      <c r="B301" s="36">
        <v>1547040</v>
      </c>
      <c r="C301" s="37">
        <v>8757316</v>
      </c>
      <c r="D301" s="36">
        <v>189496</v>
      </c>
      <c r="E301" s="38" t="s">
        <v>116</v>
      </c>
      <c r="F301" s="39">
        <v>43676</v>
      </c>
      <c r="G301" s="39">
        <v>43677</v>
      </c>
      <c r="H301" s="36">
        <v>19</v>
      </c>
      <c r="I301" s="36">
        <v>1</v>
      </c>
      <c r="J301" s="40">
        <f t="shared" si="103"/>
        <v>1</v>
      </c>
      <c r="K301" s="40"/>
      <c r="L301" s="36"/>
      <c r="M301" s="56">
        <f t="shared" si="114"/>
        <v>19</v>
      </c>
      <c r="N301" s="56"/>
      <c r="O301" s="36"/>
    </row>
    <row r="302" s="3" customFormat="1" spans="2:15">
      <c r="B302" s="36">
        <v>1534923</v>
      </c>
      <c r="C302" s="37">
        <v>8720176</v>
      </c>
      <c r="D302" s="36">
        <v>189501</v>
      </c>
      <c r="E302" s="38" t="s">
        <v>29</v>
      </c>
      <c r="F302" s="39">
        <v>43674</v>
      </c>
      <c r="G302" s="39">
        <v>43677</v>
      </c>
      <c r="H302" s="36">
        <v>105</v>
      </c>
      <c r="I302" s="36">
        <v>1</v>
      </c>
      <c r="J302" s="40">
        <f t="shared" si="103"/>
        <v>3</v>
      </c>
      <c r="K302" s="40">
        <f t="shared" ref="K302:K305" si="117">H302*I302*J302</f>
        <v>315</v>
      </c>
      <c r="L302" s="36"/>
      <c r="M302" s="36"/>
      <c r="N302" s="56">
        <f t="shared" ref="N302:N305" si="118">+I302*J302</f>
        <v>3</v>
      </c>
      <c r="O302" s="36"/>
    </row>
    <row r="303" s="3" customFormat="1" spans="2:15">
      <c r="B303" s="36">
        <v>1551465</v>
      </c>
      <c r="C303" s="37">
        <v>8772433</v>
      </c>
      <c r="D303" s="36">
        <v>189520</v>
      </c>
      <c r="E303" s="38" t="s">
        <v>29</v>
      </c>
      <c r="F303" s="39">
        <v>43676</v>
      </c>
      <c r="G303" s="39">
        <v>43677</v>
      </c>
      <c r="H303" s="36">
        <v>105</v>
      </c>
      <c r="I303" s="36">
        <v>1</v>
      </c>
      <c r="J303" s="40">
        <f t="shared" si="103"/>
        <v>1</v>
      </c>
      <c r="K303" s="40">
        <f t="shared" si="117"/>
        <v>105</v>
      </c>
      <c r="L303" s="36"/>
      <c r="M303" s="36"/>
      <c r="N303" s="56">
        <f t="shared" si="118"/>
        <v>1</v>
      </c>
      <c r="O303" s="36"/>
    </row>
    <row r="304" s="3" customFormat="1" spans="2:15">
      <c r="B304" s="36">
        <v>1551465</v>
      </c>
      <c r="C304" s="37">
        <v>8772433</v>
      </c>
      <c r="D304" s="36">
        <v>189520</v>
      </c>
      <c r="E304" s="38" t="s">
        <v>116</v>
      </c>
      <c r="F304" s="39">
        <v>43676</v>
      </c>
      <c r="G304" s="39">
        <v>43677</v>
      </c>
      <c r="H304" s="36">
        <v>19</v>
      </c>
      <c r="I304" s="36">
        <v>1</v>
      </c>
      <c r="J304" s="40">
        <f t="shared" si="103"/>
        <v>1</v>
      </c>
      <c r="K304" s="40"/>
      <c r="L304" s="36"/>
      <c r="M304" s="56">
        <f>+H304*I304*J304</f>
        <v>19</v>
      </c>
      <c r="N304" s="56"/>
      <c r="O304" s="36"/>
    </row>
    <row r="305" s="3" customFormat="1" spans="2:15">
      <c r="B305" s="36">
        <v>1525610</v>
      </c>
      <c r="C305" s="37">
        <v>8689309</v>
      </c>
      <c r="D305" s="36">
        <v>189545</v>
      </c>
      <c r="E305" s="38" t="s">
        <v>29</v>
      </c>
      <c r="F305" s="39">
        <v>43675</v>
      </c>
      <c r="G305" s="39">
        <v>43677</v>
      </c>
      <c r="H305" s="36">
        <v>105</v>
      </c>
      <c r="I305" s="36">
        <v>1</v>
      </c>
      <c r="J305" s="40">
        <f t="shared" si="103"/>
        <v>2</v>
      </c>
      <c r="K305" s="40">
        <f t="shared" si="117"/>
        <v>210</v>
      </c>
      <c r="L305" s="36"/>
      <c r="M305" s="36"/>
      <c r="N305" s="56">
        <f t="shared" si="118"/>
        <v>2</v>
      </c>
      <c r="O305" s="36"/>
    </row>
    <row r="306" s="3" customFormat="1" spans="2:15">
      <c r="B306" s="36">
        <v>1525610</v>
      </c>
      <c r="C306" s="37">
        <v>8689309</v>
      </c>
      <c r="D306" s="36">
        <v>189545</v>
      </c>
      <c r="E306" s="38" t="s">
        <v>185</v>
      </c>
      <c r="F306" s="39">
        <v>43675</v>
      </c>
      <c r="G306" s="39">
        <v>43677</v>
      </c>
      <c r="H306" s="36">
        <v>35</v>
      </c>
      <c r="I306" s="36">
        <v>1</v>
      </c>
      <c r="J306" s="40">
        <f t="shared" si="103"/>
        <v>2</v>
      </c>
      <c r="K306" s="40"/>
      <c r="L306" s="36"/>
      <c r="M306" s="56">
        <f>+H306*I306*J306</f>
        <v>70</v>
      </c>
      <c r="N306" s="56"/>
      <c r="O306" s="36"/>
    </row>
    <row r="307" s="3" customFormat="1" spans="2:15">
      <c r="B307" s="36"/>
      <c r="C307" s="36"/>
      <c r="D307" s="36"/>
      <c r="E307" s="38"/>
      <c r="F307" s="59"/>
      <c r="G307" s="36"/>
      <c r="H307" s="36"/>
      <c r="I307" s="36"/>
      <c r="J307" s="40">
        <f t="shared" si="103"/>
        <v>0</v>
      </c>
      <c r="K307" s="40">
        <f>H307*I307*J307</f>
        <v>0</v>
      </c>
      <c r="L307" s="36"/>
      <c r="M307" s="36"/>
      <c r="N307" s="56">
        <f>+I307*J307</f>
        <v>0</v>
      </c>
      <c r="O307" s="36"/>
    </row>
    <row r="308" s="3" customFormat="1" spans="5:6">
      <c r="E308" s="72"/>
      <c r="F308" s="73"/>
    </row>
    <row r="309" s="3" customFormat="1" spans="5:6">
      <c r="E309" s="72"/>
      <c r="F309" s="73"/>
    </row>
    <row r="310" s="3" customFormat="1" spans="5:6">
      <c r="E310" s="72"/>
      <c r="F310" s="73"/>
    </row>
    <row r="311" s="3" customFormat="1" spans="5:6">
      <c r="E311" s="72"/>
      <c r="F311" s="73"/>
    </row>
    <row r="312" s="3" customFormat="1" spans="5:6">
      <c r="E312" s="72"/>
      <c r="F312" s="73"/>
    </row>
    <row r="313" s="3" customFormat="1" spans="5:6">
      <c r="E313" s="72"/>
      <c r="F313" s="73"/>
    </row>
    <row r="314" s="3" customFormat="1" spans="5:6">
      <c r="E314" s="72"/>
      <c r="F314" s="73"/>
    </row>
    <row r="315" s="3" customFormat="1" spans="5:6">
      <c r="E315" s="72"/>
      <c r="F315" s="73"/>
    </row>
    <row r="316" s="3" customFormat="1" spans="5:6">
      <c r="E316" s="72"/>
      <c r="F316" s="73"/>
    </row>
    <row r="317" s="3" customFormat="1" spans="5:6">
      <c r="E317" s="72"/>
      <c r="F317" s="73"/>
    </row>
    <row r="318" s="3" customFormat="1" spans="5:6">
      <c r="E318" s="72"/>
      <c r="F318" s="73"/>
    </row>
    <row r="319" s="3" customFormat="1" spans="5:6">
      <c r="E319" s="72"/>
      <c r="F319" s="73"/>
    </row>
    <row r="320" s="3" customFormat="1" spans="5:6">
      <c r="E320" s="72"/>
      <c r="F320" s="73"/>
    </row>
    <row r="321" s="3" customFormat="1" spans="5:6">
      <c r="E321" s="72"/>
      <c r="F321" s="73"/>
    </row>
    <row r="322" s="3" customFormat="1" spans="5:6">
      <c r="E322" s="72"/>
      <c r="F322" s="73"/>
    </row>
    <row r="323" s="3" customFormat="1" spans="5:6">
      <c r="E323" s="72"/>
      <c r="F323" s="73"/>
    </row>
    <row r="324" s="3" customFormat="1" spans="5:6">
      <c r="E324" s="72"/>
      <c r="F324" s="73"/>
    </row>
    <row r="325" s="3" customFormat="1" spans="5:6">
      <c r="E325" s="72"/>
      <c r="F325" s="73"/>
    </row>
    <row r="326" s="3" customFormat="1" spans="5:6">
      <c r="E326" s="72"/>
      <c r="F326" s="73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3.19</vt:lpstr>
      <vt:lpstr>5.6</vt:lpstr>
      <vt:lpstr>6.3</vt:lpstr>
      <vt:lpstr>7.4</vt:lpstr>
      <vt:lpstr>8.13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Kieu Ha Trang (VPL-VNTBRV-TCKT)</dc:creator>
  <cp:lastModifiedBy>财务崔</cp:lastModifiedBy>
  <dcterms:created xsi:type="dcterms:W3CDTF">2018-03-12T11:13:00Z</dcterms:created>
  <dcterms:modified xsi:type="dcterms:W3CDTF">2019-08-13T08:05:08Z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